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75" windowWidth="10635" windowHeight="7965" activeTab="6"/>
  </bookViews>
  <sheets>
    <sheet name="１" sheetId="1" r:id="rId1"/>
    <sheet name="2" sheetId="22" r:id="rId2"/>
    <sheet name="３" sheetId="15" r:id="rId3"/>
    <sheet name="４" sheetId="23" r:id="rId4"/>
    <sheet name="５" sheetId="14" r:id="rId5"/>
    <sheet name="６,７" sheetId="17" r:id="rId6"/>
    <sheet name="８" sheetId="25" r:id="rId7"/>
  </sheets>
  <definedNames>
    <definedName name="_xlnm.Print_Area" localSheetId="0">'１'!$A$1:$Q$26</definedName>
    <definedName name="_xlnm.Print_Area" localSheetId="1">'2'!$A$1:$Q$33</definedName>
    <definedName name="_xlnm.Print_Area" localSheetId="2">'３'!$A$1:$U$37</definedName>
    <definedName name="_xlnm.Print_Area" localSheetId="3">'４'!$A$1:$N$38</definedName>
    <definedName name="_xlnm.Print_Area" localSheetId="4">'５'!$A$1:$N$65</definedName>
    <definedName name="_xlnm.Print_Area" localSheetId="5">'６,７'!$A$1:$K$31</definedName>
    <definedName name="Q_請求明細01">#REF!</definedName>
  </definedNames>
  <calcPr calcId="145621" calcMode="manual"/>
</workbook>
</file>

<file path=xl/calcChain.xml><?xml version="1.0" encoding="utf-8"?>
<calcChain xmlns="http://schemas.openxmlformats.org/spreadsheetml/2006/main">
  <c r="I21" i="23" l="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K14" i="22"/>
  <c r="K13" i="22"/>
  <c r="K12" i="22"/>
  <c r="K11" i="22"/>
  <c r="K10" i="22"/>
  <c r="K9" i="22"/>
  <c r="K8" i="22"/>
  <c r="K7" i="22"/>
  <c r="K6" i="22"/>
  <c r="K5" i="22"/>
  <c r="K15" i="22"/>
  <c r="P15" i="22" l="1"/>
  <c r="P14" i="22"/>
  <c r="P13" i="22"/>
  <c r="P12" i="22"/>
  <c r="P11" i="22"/>
  <c r="P10" i="22"/>
  <c r="P8" i="22"/>
  <c r="P7" i="22"/>
  <c r="P6" i="22"/>
  <c r="P5" i="22"/>
  <c r="P9" i="22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F7" i="25" l="1"/>
  <c r="E7" i="25"/>
  <c r="D7" i="25"/>
  <c r="C7" i="25"/>
  <c r="G7" i="25"/>
  <c r="E21" i="23"/>
  <c r="E20" i="23"/>
  <c r="AG14" i="23" s="1"/>
  <c r="E19" i="23"/>
  <c r="E18" i="23"/>
  <c r="E17" i="23"/>
  <c r="E16" i="23"/>
  <c r="AG11" i="23" s="1"/>
  <c r="E15" i="23"/>
  <c r="E14" i="23"/>
  <c r="E13" i="23"/>
  <c r="AG8" i="23" s="1"/>
  <c r="E12" i="23"/>
  <c r="E11" i="23"/>
  <c r="E10" i="23"/>
  <c r="AG5" i="23" s="1"/>
  <c r="E9" i="23"/>
  <c r="E8" i="23"/>
  <c r="E7" i="23"/>
  <c r="E6" i="23"/>
  <c r="E5" i="23"/>
  <c r="E22" i="23" s="1"/>
  <c r="R22" i="23"/>
  <c r="Q22" i="23"/>
  <c r="U17" i="23" s="1"/>
  <c r="L22" i="23"/>
  <c r="K22" i="23"/>
  <c r="H22" i="23"/>
  <c r="G22" i="23"/>
  <c r="D22" i="23"/>
  <c r="C22" i="23"/>
  <c r="R21" i="23"/>
  <c r="Q21" i="23"/>
  <c r="R20" i="23"/>
  <c r="Q20" i="23"/>
  <c r="W16" i="23" s="1"/>
  <c r="R19" i="23"/>
  <c r="Q19" i="23"/>
  <c r="U15" i="23" s="1"/>
  <c r="R18" i="23"/>
  <c r="Q18" i="23"/>
  <c r="W14" i="23" s="1"/>
  <c r="V17" i="23"/>
  <c r="R17" i="23"/>
  <c r="V13" i="23" s="1"/>
  <c r="Q17" i="23"/>
  <c r="U13" i="23" s="1"/>
  <c r="V16" i="23"/>
  <c r="R16" i="23"/>
  <c r="Q16" i="23"/>
  <c r="U12" i="23" s="1"/>
  <c r="AI15" i="23"/>
  <c r="AH15" i="23"/>
  <c r="V15" i="23"/>
  <c r="R15" i="23"/>
  <c r="V11" i="23" s="1"/>
  <c r="Q15" i="23"/>
  <c r="U11" i="23" s="1"/>
  <c r="AI14" i="23"/>
  <c r="AH14" i="23"/>
  <c r="V14" i="23"/>
  <c r="R14" i="23"/>
  <c r="V10" i="23" s="1"/>
  <c r="Q14" i="23"/>
  <c r="W10" i="23" s="1"/>
  <c r="AI13" i="23"/>
  <c r="AH13" i="23"/>
  <c r="AG13" i="23"/>
  <c r="W13" i="23"/>
  <c r="R13" i="23"/>
  <c r="Q13" i="23"/>
  <c r="W9" i="23" s="1"/>
  <c r="AI12" i="23"/>
  <c r="AH12" i="23"/>
  <c r="AG12" i="23"/>
  <c r="R12" i="23"/>
  <c r="V8" i="23" s="1"/>
  <c r="Q12" i="23"/>
  <c r="U8" i="23" s="1"/>
  <c r="AI11" i="23"/>
  <c r="AH11" i="23"/>
  <c r="R11" i="23"/>
  <c r="V7" i="23" s="1"/>
  <c r="Q11" i="23"/>
  <c r="AI10" i="23"/>
  <c r="AH10" i="23"/>
  <c r="AG10" i="23"/>
  <c r="R10" i="23"/>
  <c r="Q10" i="23"/>
  <c r="AI9" i="23"/>
  <c r="AH9" i="23"/>
  <c r="AG9" i="23"/>
  <c r="V9" i="23"/>
  <c r="R9" i="23"/>
  <c r="Q9" i="23"/>
  <c r="AI8" i="23"/>
  <c r="AH8" i="23"/>
  <c r="R8" i="23"/>
  <c r="Q8" i="23"/>
  <c r="U6" i="23" s="1"/>
  <c r="AI7" i="23"/>
  <c r="AH7" i="23"/>
  <c r="AG7" i="23"/>
  <c r="W7" i="23"/>
  <c r="U7" i="23"/>
  <c r="R7" i="23"/>
  <c r="Q7" i="23"/>
  <c r="AI6" i="23"/>
  <c r="AH6" i="23"/>
  <c r="AG6" i="23"/>
  <c r="R6" i="23"/>
  <c r="Q6" i="23"/>
  <c r="AI5" i="23"/>
  <c r="AH5" i="23"/>
  <c r="R5" i="23"/>
  <c r="V5" i="23" s="1"/>
  <c r="Q5" i="23"/>
  <c r="U5" i="23" s="1"/>
  <c r="M22" i="23"/>
  <c r="AH3" i="23"/>
  <c r="AI4" i="23"/>
  <c r="AH4" i="23"/>
  <c r="F15" i="22"/>
  <c r="F14" i="22"/>
  <c r="F13" i="22"/>
  <c r="F12" i="22"/>
  <c r="F11" i="22"/>
  <c r="F10" i="22"/>
  <c r="F9" i="22"/>
  <c r="F8" i="22"/>
  <c r="F7" i="22"/>
  <c r="F6" i="22"/>
  <c r="F5" i="22"/>
  <c r="E35" i="22"/>
  <c r="C35" i="22"/>
  <c r="A35" i="22"/>
  <c r="O16" i="22"/>
  <c r="N16" i="22"/>
  <c r="M16" i="22"/>
  <c r="J16" i="22"/>
  <c r="I16" i="22"/>
  <c r="H16" i="22"/>
  <c r="E16" i="22"/>
  <c r="D16" i="22"/>
  <c r="C16" i="22"/>
  <c r="U10" i="23" l="1"/>
  <c r="U9" i="23"/>
  <c r="W15" i="23"/>
  <c r="W12" i="23"/>
  <c r="W6" i="23"/>
  <c r="W11" i="23"/>
  <c r="W8" i="23"/>
  <c r="U14" i="23"/>
  <c r="W17" i="23"/>
  <c r="V6" i="23"/>
  <c r="V12" i="23"/>
  <c r="U16" i="23"/>
  <c r="F8" i="23"/>
  <c r="F12" i="23"/>
  <c r="P16" i="22"/>
  <c r="AH16" i="23"/>
  <c r="F18" i="23"/>
  <c r="F11" i="23"/>
  <c r="F15" i="23"/>
  <c r="F6" i="23"/>
  <c r="F19" i="23"/>
  <c r="F9" i="23"/>
  <c r="F17" i="23"/>
  <c r="F13" i="23"/>
  <c r="F10" i="23"/>
  <c r="F7" i="23"/>
  <c r="F21" i="23"/>
  <c r="F14" i="23"/>
  <c r="F16" i="23"/>
  <c r="AG3" i="23"/>
  <c r="F5" i="23"/>
  <c r="AG15" i="23"/>
  <c r="F20" i="23"/>
  <c r="AG4" i="23"/>
  <c r="N11" i="23"/>
  <c r="N7" i="23"/>
  <c r="N13" i="23"/>
  <c r="N17" i="23"/>
  <c r="N9" i="23"/>
  <c r="N16" i="23"/>
  <c r="N21" i="23"/>
  <c r="N8" i="23"/>
  <c r="N18" i="23"/>
  <c r="N19" i="23"/>
  <c r="N14" i="23"/>
  <c r="N10" i="23"/>
  <c r="N6" i="23"/>
  <c r="J11" i="23"/>
  <c r="N12" i="23"/>
  <c r="N15" i="23"/>
  <c r="N20" i="23"/>
  <c r="AI3" i="23"/>
  <c r="AI16" i="23" s="1"/>
  <c r="N5" i="23"/>
  <c r="I22" i="23"/>
  <c r="J18" i="23" s="1"/>
  <c r="W5" i="23"/>
  <c r="J5" i="23"/>
  <c r="K16" i="22"/>
  <c r="L13" i="22" s="1"/>
  <c r="G8" i="22"/>
  <c r="G10" i="22"/>
  <c r="G14" i="22"/>
  <c r="F16" i="22"/>
  <c r="G12" i="22"/>
  <c r="AA29" i="14"/>
  <c r="Z29" i="14"/>
  <c r="AA19" i="14"/>
  <c r="Z19" i="14"/>
  <c r="L13" i="15"/>
  <c r="J13" i="15"/>
  <c r="AG7" i="1"/>
  <c r="AG6" i="1"/>
  <c r="L14" i="22" l="1"/>
  <c r="L7" i="22"/>
  <c r="L6" i="22"/>
  <c r="L15" i="22"/>
  <c r="Q6" i="22"/>
  <c r="Q5" i="22"/>
  <c r="Q7" i="22"/>
  <c r="Q15" i="22"/>
  <c r="Q10" i="22"/>
  <c r="Q9" i="22"/>
  <c r="Q12" i="22"/>
  <c r="Q13" i="22"/>
  <c r="Q14" i="22"/>
  <c r="Q11" i="22"/>
  <c r="Q8" i="22"/>
  <c r="N22" i="23"/>
  <c r="F22" i="23"/>
  <c r="AG16" i="23"/>
  <c r="J20" i="23"/>
  <c r="J19" i="23"/>
  <c r="J14" i="23"/>
  <c r="J10" i="23"/>
  <c r="J6" i="23"/>
  <c r="J17" i="23"/>
  <c r="J13" i="23"/>
  <c r="J9" i="23"/>
  <c r="J21" i="23"/>
  <c r="J16" i="23"/>
  <c r="J12" i="23"/>
  <c r="J8" i="23"/>
  <c r="J15" i="23"/>
  <c r="J7" i="23"/>
  <c r="L8" i="22"/>
  <c r="L9" i="22"/>
  <c r="L5" i="22"/>
  <c r="L10" i="22"/>
  <c r="L11" i="22"/>
  <c r="L12" i="22"/>
  <c r="G15" i="22"/>
  <c r="G13" i="22"/>
  <c r="G11" i="22"/>
  <c r="G9" i="22"/>
  <c r="G7" i="22"/>
  <c r="G5" i="22"/>
  <c r="G6" i="22"/>
  <c r="G16" i="22"/>
  <c r="J22" i="23" l="1"/>
  <c r="L16" i="22"/>
  <c r="Q16" i="22"/>
  <c r="Y29" i="14"/>
  <c r="X29" i="14"/>
  <c r="W29" i="14"/>
  <c r="Y19" i="14"/>
  <c r="X19" i="14"/>
  <c r="W19" i="14"/>
  <c r="J30" i="17" l="1"/>
  <c r="I30" i="17"/>
  <c r="H30" i="17"/>
  <c r="H13" i="15" l="1"/>
  <c r="K31" i="17" l="1"/>
  <c r="AH4" i="1" l="1"/>
  <c r="AH3" i="1"/>
  <c r="AG3" i="1" l="1"/>
  <c r="AG4" i="1"/>
  <c r="AG5" i="1"/>
  <c r="AH5" i="1" s="1"/>
  <c r="K30" i="17" l="1"/>
  <c r="AH7" i="1" l="1"/>
  <c r="AH6" i="1"/>
</calcChain>
</file>

<file path=xl/sharedStrings.xml><?xml version="1.0" encoding="utf-8"?>
<sst xmlns="http://schemas.openxmlformats.org/spreadsheetml/2006/main" count="329" uniqueCount="175">
  <si>
    <t>男性</t>
    <rPh sb="0" eb="2">
      <t>ダンセイ</t>
    </rPh>
    <phoneticPr fontId="3"/>
  </si>
  <si>
    <t>女性</t>
    <rPh sb="0" eb="2">
      <t>ジョセイ</t>
    </rPh>
    <phoneticPr fontId="3"/>
  </si>
  <si>
    <t>不明</t>
    <rPh sb="0" eb="2">
      <t>フメイ</t>
    </rPh>
    <phoneticPr fontId="3"/>
  </si>
  <si>
    <t>計</t>
    <rPh sb="0" eb="1">
      <t>ケイ</t>
    </rPh>
    <phoneticPr fontId="3"/>
  </si>
  <si>
    <t>0～9</t>
    <phoneticPr fontId="3"/>
  </si>
  <si>
    <t>総計</t>
  </si>
  <si>
    <t>こころの救急相談</t>
    <rPh sb="4" eb="6">
      <t>キュウキュウ</t>
    </rPh>
    <rPh sb="6" eb="8">
      <t>ソウダン</t>
    </rPh>
    <phoneticPr fontId="3"/>
  </si>
  <si>
    <t>症状性を含む器質性障害（認知症）</t>
    <rPh sb="12" eb="14">
      <t>ニンチ</t>
    </rPh>
    <rPh sb="14" eb="15">
      <t>ショウ</t>
    </rPh>
    <phoneticPr fontId="3"/>
  </si>
  <si>
    <t>症状性を含む器質性障害（てんかん性精神障害）</t>
    <rPh sb="16" eb="17">
      <t>セイ</t>
    </rPh>
    <rPh sb="17" eb="19">
      <t>セイシン</t>
    </rPh>
    <rPh sb="19" eb="21">
      <t>ショウガイ</t>
    </rPh>
    <phoneticPr fontId="3"/>
  </si>
  <si>
    <t>上記以外の症状性を含む器質性精神障害</t>
    <rPh sb="0" eb="2">
      <t>ジョウキ</t>
    </rPh>
    <rPh sb="2" eb="4">
      <t>イガイ</t>
    </rPh>
    <rPh sb="5" eb="7">
      <t>ショウジョウ</t>
    </rPh>
    <rPh sb="7" eb="8">
      <t>セイ</t>
    </rPh>
    <rPh sb="9" eb="10">
      <t>フク</t>
    </rPh>
    <rPh sb="11" eb="14">
      <t>キシツセイ</t>
    </rPh>
    <rPh sb="14" eb="16">
      <t>セイシン</t>
    </rPh>
    <rPh sb="16" eb="18">
      <t>ショウガイ</t>
    </rPh>
    <phoneticPr fontId="3"/>
  </si>
  <si>
    <t>F1</t>
    <phoneticPr fontId="3"/>
  </si>
  <si>
    <t>精神作用物質による精神および行動の障害（アルコール）</t>
    <phoneticPr fontId="3"/>
  </si>
  <si>
    <t>精神作用物質による精神および行動の障害（覚醒剤）</t>
    <phoneticPr fontId="3"/>
  </si>
  <si>
    <t>精神作用物質による精神および行動の障害（その他）</t>
    <phoneticPr fontId="3"/>
  </si>
  <si>
    <t>F2</t>
    <phoneticPr fontId="3"/>
  </si>
  <si>
    <t>F3</t>
    <phoneticPr fontId="3"/>
  </si>
  <si>
    <t>気分（感情）障害</t>
    <rPh sb="3" eb="5">
      <t>カンジョウ</t>
    </rPh>
    <phoneticPr fontId="3"/>
  </si>
  <si>
    <t>F4</t>
    <phoneticPr fontId="3"/>
  </si>
  <si>
    <t>神経症性障害</t>
    <phoneticPr fontId="3"/>
  </si>
  <si>
    <t>F5</t>
    <phoneticPr fontId="3"/>
  </si>
  <si>
    <t>生理的障害等</t>
    <phoneticPr fontId="3"/>
  </si>
  <si>
    <t>F6</t>
    <phoneticPr fontId="3"/>
  </si>
  <si>
    <t>F7</t>
    <phoneticPr fontId="3"/>
  </si>
  <si>
    <t>知的障害</t>
    <phoneticPr fontId="3"/>
  </si>
  <si>
    <t>F8</t>
    <phoneticPr fontId="3"/>
  </si>
  <si>
    <t>心理的発達の障害</t>
    <rPh sb="0" eb="3">
      <t>シンリテキ</t>
    </rPh>
    <rPh sb="3" eb="5">
      <t>ハッタツ</t>
    </rPh>
    <rPh sb="6" eb="8">
      <t>ショウガイ</t>
    </rPh>
    <phoneticPr fontId="3"/>
  </si>
  <si>
    <t>F9</t>
    <phoneticPr fontId="3"/>
  </si>
  <si>
    <t>小児期および青年期に発症する行動および情緒の障害</t>
    <rPh sb="0" eb="2">
      <t>ショウニ</t>
    </rPh>
    <rPh sb="2" eb="3">
      <t>キ</t>
    </rPh>
    <rPh sb="6" eb="9">
      <t>セイネンキ</t>
    </rPh>
    <rPh sb="10" eb="12">
      <t>ハッショウ</t>
    </rPh>
    <rPh sb="14" eb="16">
      <t>コウドウ</t>
    </rPh>
    <rPh sb="19" eb="21">
      <t>ジョウチョ</t>
    </rPh>
    <rPh sb="22" eb="24">
      <t>ショウガイ</t>
    </rPh>
    <phoneticPr fontId="3"/>
  </si>
  <si>
    <t>G40</t>
    <phoneticPr fontId="3"/>
  </si>
  <si>
    <t>てんかん</t>
    <phoneticPr fontId="3"/>
  </si>
  <si>
    <t>幻覚妄想状態</t>
    <rPh sb="0" eb="2">
      <t>ゲンカク</t>
    </rPh>
    <rPh sb="2" eb="4">
      <t>モウソウ</t>
    </rPh>
    <rPh sb="4" eb="6">
      <t>ジョウタイ</t>
    </rPh>
    <phoneticPr fontId="3"/>
  </si>
  <si>
    <t>興奮、昏迷状態</t>
    <rPh sb="0" eb="2">
      <t>コウフン</t>
    </rPh>
    <rPh sb="3" eb="5">
      <t>コンメイ</t>
    </rPh>
    <rPh sb="5" eb="7">
      <t>ジョウタイ</t>
    </rPh>
    <phoneticPr fontId="3"/>
  </si>
  <si>
    <t>その他</t>
    <rPh sb="2" eb="3">
      <t>タ</t>
    </rPh>
    <phoneticPr fontId="3"/>
  </si>
  <si>
    <t>F0</t>
    <phoneticPr fontId="3"/>
  </si>
  <si>
    <t>受診時診断名</t>
    <rPh sb="0" eb="2">
      <t>ジュシン</t>
    </rPh>
    <rPh sb="2" eb="3">
      <t>ジ</t>
    </rPh>
    <rPh sb="3" eb="5">
      <t>シンダン</t>
    </rPh>
    <rPh sb="5" eb="6">
      <t>メイ</t>
    </rPh>
    <phoneticPr fontId="3"/>
  </si>
  <si>
    <t>比率(%)</t>
    <rPh sb="0" eb="2">
      <t>ヒリツ</t>
    </rPh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</si>
  <si>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</si>
  <si>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</si>
  <si>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</si>
  <si>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</si>
  <si>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</si>
  <si>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</si>
  <si>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</si>
  <si>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80～89</t>
    <phoneticPr fontId="3"/>
  </si>
  <si>
    <t>90～</t>
    <phoneticPr fontId="3"/>
  </si>
  <si>
    <t>年　　齢</t>
    <rPh sb="0" eb="1">
      <t>トシ</t>
    </rPh>
    <rPh sb="3" eb="4">
      <t>ヨワイ</t>
    </rPh>
    <phoneticPr fontId="3"/>
  </si>
  <si>
    <t>～</t>
  </si>
  <si>
    <t>総    計</t>
    <phoneticPr fontId="3"/>
  </si>
  <si>
    <t>（件）</t>
    <rPh sb="1" eb="2">
      <t>ケン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</si>
  <si>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</si>
  <si>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</si>
  <si>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</si>
  <si>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</si>
  <si>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</si>
  <si>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</si>
  <si>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</si>
  <si>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</si>
  <si>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</si>
  <si>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</si>
  <si>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</si>
  <si>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</si>
  <si>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６．受診時診断名（医療機関を受診したもののうち診断名に記載のあったもの）</t>
    <rPh sb="2" eb="4">
      <t>ジュシン</t>
    </rPh>
    <rPh sb="4" eb="5">
      <t>ジ</t>
    </rPh>
    <rPh sb="5" eb="7">
      <t>シンダン</t>
    </rPh>
    <rPh sb="7" eb="8">
      <t>メイ</t>
    </rPh>
    <rPh sb="9" eb="11">
      <t>イリョウ</t>
    </rPh>
    <rPh sb="11" eb="13">
      <t>キカン</t>
    </rPh>
    <rPh sb="14" eb="16">
      <t>ジュシン</t>
    </rPh>
    <rPh sb="23" eb="25">
      <t>シンダン</t>
    </rPh>
    <rPh sb="25" eb="26">
      <t>メイ</t>
    </rPh>
    <rPh sb="27" eb="29">
      <t>キサイ</t>
    </rPh>
    <phoneticPr fontId="3"/>
  </si>
  <si>
    <t>７．精神科救急医療情報センターへの入電時刻別件数</t>
    <rPh sb="2" eb="4">
      <t>セイシン</t>
    </rPh>
    <rPh sb="4" eb="5">
      <t>カ</t>
    </rPh>
    <rPh sb="5" eb="7">
      <t>キュウキュウ</t>
    </rPh>
    <rPh sb="7" eb="9">
      <t>イリョウ</t>
    </rPh>
    <rPh sb="9" eb="11">
      <t>ジョウホウ</t>
    </rPh>
    <rPh sb="17" eb="19">
      <t>ニュウデン</t>
    </rPh>
    <rPh sb="19" eb="21">
      <t>ジコク</t>
    </rPh>
    <rPh sb="21" eb="22">
      <t>ベツ</t>
    </rPh>
    <rPh sb="22" eb="24">
      <t>ケンスウ</t>
    </rPh>
    <phoneticPr fontId="3"/>
  </si>
  <si>
    <t>時　間　帯</t>
    <rPh sb="0" eb="1">
      <t>トキ</t>
    </rPh>
    <rPh sb="2" eb="3">
      <t>アイダ</t>
    </rPh>
    <rPh sb="4" eb="5">
      <t>オビ</t>
    </rPh>
    <phoneticPr fontId="3"/>
  </si>
  <si>
    <t>状態</t>
    <rPh sb="0" eb="2">
      <t>ジョウタイ</t>
    </rPh>
    <phoneticPr fontId="3"/>
  </si>
  <si>
    <t>総    計</t>
    <phoneticPr fontId="3"/>
  </si>
  <si>
    <t>入院者数</t>
    <rPh sb="0" eb="3">
      <t>ニュウインシャ</t>
    </rPh>
    <rPh sb="3" eb="4">
      <t>スウ</t>
    </rPh>
    <phoneticPr fontId="3"/>
  </si>
  <si>
    <t>３．精神科救急医療情報センター月別利用件数</t>
    <rPh sb="2" eb="4">
      <t>セイシン</t>
    </rPh>
    <rPh sb="4" eb="5">
      <t>カ</t>
    </rPh>
    <rPh sb="5" eb="7">
      <t>キュウキュウ</t>
    </rPh>
    <rPh sb="7" eb="9">
      <t>イリョウ</t>
    </rPh>
    <rPh sb="9" eb="11">
      <t>ジョウホウ</t>
    </rPh>
    <rPh sb="15" eb="17">
      <t>ツキベツ</t>
    </rPh>
    <rPh sb="17" eb="19">
      <t>リヨウ</t>
    </rPh>
    <rPh sb="19" eb="21">
      <t>ケンスウ</t>
    </rPh>
    <phoneticPr fontId="3"/>
  </si>
  <si>
    <t>救　急　隊</t>
    <rPh sb="0" eb="1">
      <t>キュウ</t>
    </rPh>
    <rPh sb="2" eb="3">
      <t>キュウ</t>
    </rPh>
    <rPh sb="4" eb="5">
      <t>タイ</t>
    </rPh>
    <phoneticPr fontId="3"/>
  </si>
  <si>
    <t>警　　察</t>
    <rPh sb="0" eb="1">
      <t>ケイ</t>
    </rPh>
    <rPh sb="3" eb="4">
      <t>サツ</t>
    </rPh>
    <phoneticPr fontId="3"/>
  </si>
  <si>
    <t>月平均</t>
    <rPh sb="0" eb="1">
      <t>ツキ</t>
    </rPh>
    <rPh sb="1" eb="3">
      <t>ヘイキン</t>
    </rPh>
    <phoneticPr fontId="3"/>
  </si>
  <si>
    <t>状態象</t>
    <rPh sb="0" eb="2">
      <t>ジョウタイ</t>
    </rPh>
    <rPh sb="2" eb="3">
      <t>ゾウ</t>
    </rPh>
    <phoneticPr fontId="3"/>
  </si>
  <si>
    <t>【精神科救急医療の状況について】</t>
    <rPh sb="1" eb="3">
      <t>セイシン</t>
    </rPh>
    <rPh sb="3" eb="4">
      <t>カ</t>
    </rPh>
    <rPh sb="4" eb="6">
      <t>キュウキュウ</t>
    </rPh>
    <rPh sb="6" eb="8">
      <t>イリョウ</t>
    </rPh>
    <rPh sb="9" eb="11">
      <t>ジョウキョウ</t>
    </rPh>
    <phoneticPr fontId="3"/>
  </si>
  <si>
    <t>拠点病院名</t>
    <rPh sb="0" eb="2">
      <t>キョテン</t>
    </rPh>
    <rPh sb="2" eb="4">
      <t>ビョウイン</t>
    </rPh>
    <rPh sb="4" eb="5">
      <t>メイ</t>
    </rPh>
    <phoneticPr fontId="3"/>
  </si>
  <si>
    <t>入院形態</t>
    <rPh sb="0" eb="2">
      <t>ニュウイン</t>
    </rPh>
    <rPh sb="2" eb="4">
      <t>ケイタイ</t>
    </rPh>
    <phoneticPr fontId="3"/>
  </si>
  <si>
    <t>合　　計</t>
    <rPh sb="0" eb="1">
      <t>ゴウ</t>
    </rPh>
    <rPh sb="3" eb="4">
      <t>ケイ</t>
    </rPh>
    <phoneticPr fontId="3"/>
  </si>
  <si>
    <t>任意入院</t>
    <rPh sb="0" eb="2">
      <t>ニンイ</t>
    </rPh>
    <rPh sb="2" eb="4">
      <t>ニュウイン</t>
    </rPh>
    <phoneticPr fontId="3"/>
  </si>
  <si>
    <t>医療保護入院</t>
    <rPh sb="0" eb="2">
      <t>イリョウ</t>
    </rPh>
    <rPh sb="2" eb="4">
      <t>ホゴ</t>
    </rPh>
    <rPh sb="4" eb="6">
      <t>ニュウイン</t>
    </rPh>
    <phoneticPr fontId="3"/>
  </si>
  <si>
    <t>応急入院</t>
    <rPh sb="0" eb="2">
      <t>オウキュウ</t>
    </rPh>
    <rPh sb="2" eb="4">
      <t>ニュウイン</t>
    </rPh>
    <phoneticPr fontId="3"/>
  </si>
  <si>
    <t>さわ</t>
  </si>
  <si>
    <t>茨木</t>
  </si>
  <si>
    <t>京阪</t>
  </si>
  <si>
    <t>国分</t>
  </si>
  <si>
    <t>阪本</t>
  </si>
  <si>
    <t>新阿武山</t>
  </si>
  <si>
    <t>丹比荘</t>
  </si>
  <si>
    <t>医療機関等</t>
    <rPh sb="4" eb="5">
      <t>トウ</t>
    </rPh>
    <phoneticPr fontId="3"/>
  </si>
  <si>
    <t xml:space="preserve"> </t>
    <phoneticPr fontId="3"/>
  </si>
  <si>
    <t xml:space="preserve"> </t>
    <phoneticPr fontId="3"/>
  </si>
  <si>
    <t>２３年度</t>
    <rPh sb="2" eb="4">
      <t>ネンド</t>
    </rPh>
    <phoneticPr fontId="3"/>
  </si>
  <si>
    <t>ほくとクリニック</t>
  </si>
  <si>
    <t>オレンジホスピタル</t>
  </si>
  <si>
    <t>阪奈サナ</t>
  </si>
  <si>
    <t>光愛</t>
  </si>
  <si>
    <t>寝屋川サナ</t>
  </si>
  <si>
    <t>関西記念</t>
  </si>
  <si>
    <t>てんかん</t>
  </si>
  <si>
    <t>小阪</t>
  </si>
  <si>
    <t>小曽根</t>
  </si>
  <si>
    <t>F1-2</t>
    <phoneticPr fontId="3"/>
  </si>
  <si>
    <t>F6</t>
  </si>
  <si>
    <t>F8</t>
  </si>
  <si>
    <t>F7</t>
  </si>
  <si>
    <t>F5</t>
  </si>
  <si>
    <t>F9</t>
  </si>
  <si>
    <t>F4</t>
  </si>
  <si>
    <t>精神作用物質による精神および行動の障害（アルコール）</t>
  </si>
  <si>
    <t>精神作用物質による精神および行動の障害（覚醒剤）</t>
  </si>
  <si>
    <t>精神作用物質による精神および行動の障害（その他）</t>
  </si>
  <si>
    <t>統合失調症、統合失調症型障害、妄想性障害</t>
  </si>
  <si>
    <t>神経症性障害</t>
  </si>
  <si>
    <t>生理的障害等</t>
  </si>
  <si>
    <t>成人の人格障害</t>
  </si>
  <si>
    <t>知的障害</t>
  </si>
  <si>
    <t>F0-1</t>
    <phoneticPr fontId="3"/>
  </si>
  <si>
    <t>F0-2</t>
    <phoneticPr fontId="3"/>
  </si>
  <si>
    <t>F0-3</t>
    <phoneticPr fontId="3"/>
  </si>
  <si>
    <t>F1-1</t>
    <phoneticPr fontId="3"/>
  </si>
  <si>
    <t>F1-3</t>
    <phoneticPr fontId="3"/>
  </si>
  <si>
    <t>Z1</t>
    <phoneticPr fontId="3"/>
  </si>
  <si>
    <t>Z2</t>
    <phoneticPr fontId="3"/>
  </si>
  <si>
    <t>X</t>
    <phoneticPr fontId="3"/>
  </si>
  <si>
    <t>F0</t>
    <phoneticPr fontId="3"/>
  </si>
  <si>
    <t>状態像</t>
    <rPh sb="0" eb="2">
      <t>ジョウタイ</t>
    </rPh>
    <rPh sb="2" eb="3">
      <t>ゾウ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</si>
  <si>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</si>
  <si>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</si>
  <si>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</si>
  <si>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浅香山</t>
    <rPh sb="0" eb="3">
      <t>アサカヤマ</t>
    </rPh>
    <phoneticPr fontId="5"/>
  </si>
  <si>
    <t>木島</t>
    <rPh sb="0" eb="2">
      <t>キジマ</t>
    </rPh>
    <phoneticPr fontId="5"/>
  </si>
  <si>
    <t>久米田</t>
    <rPh sb="0" eb="3">
      <t>クメダ</t>
    </rPh>
    <phoneticPr fontId="5"/>
  </si>
  <si>
    <t>七山</t>
    <rPh sb="0" eb="1">
      <t>シチ</t>
    </rPh>
    <rPh sb="1" eb="2">
      <t>ヤマ</t>
    </rPh>
    <phoneticPr fontId="5"/>
  </si>
  <si>
    <t>阪南</t>
    <rPh sb="0" eb="2">
      <t>ハンナン</t>
    </rPh>
    <phoneticPr fontId="5"/>
  </si>
  <si>
    <t>水間</t>
    <rPh sb="0" eb="2">
      <t>ミズマ</t>
    </rPh>
    <phoneticPr fontId="5"/>
  </si>
  <si>
    <t>浜寺</t>
    <rPh sb="0" eb="2">
      <t>ハマデラ</t>
    </rPh>
    <phoneticPr fontId="5"/>
  </si>
  <si>
    <t>大阪さやま</t>
    <rPh sb="0" eb="2">
      <t>オオサカ</t>
    </rPh>
    <phoneticPr fontId="5"/>
  </si>
  <si>
    <t>吉村</t>
    <rPh sb="0" eb="2">
      <t>ヨシムラ</t>
    </rPh>
    <phoneticPr fontId="5"/>
  </si>
  <si>
    <t>汐ノ宮温泉</t>
    <rPh sb="0" eb="1">
      <t>シオ</t>
    </rPh>
    <rPh sb="2" eb="3">
      <t>ミヤ</t>
    </rPh>
    <rPh sb="3" eb="5">
      <t>オンセン</t>
    </rPh>
    <phoneticPr fontId="5"/>
  </si>
  <si>
    <t>関西サナトリウム</t>
    <rPh sb="0" eb="2">
      <t>カンサイ</t>
    </rPh>
    <phoneticPr fontId="5"/>
  </si>
  <si>
    <t>合　計</t>
    <rPh sb="0" eb="1">
      <t>ゴウ</t>
    </rPh>
    <rPh sb="2" eb="3">
      <t>ケイ</t>
    </rPh>
    <phoneticPr fontId="3"/>
  </si>
  <si>
    <t>２４年度</t>
    <rPh sb="2" eb="4">
      <t>ネンド</t>
    </rPh>
    <phoneticPr fontId="3"/>
  </si>
  <si>
    <t>榎坂</t>
  </si>
  <si>
    <t>年齢</t>
    <rPh sb="0" eb="2">
      <t>ネンレイ</t>
    </rPh>
    <phoneticPr fontId="3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</si>
  <si>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</si>
  <si>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</si>
  <si>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</si>
  <si>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</si>
  <si>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</si>
  <si>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</si>
  <si>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</si>
  <si>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</si>
  <si>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</si>
  <si>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</t>
  </si>
  <si>
    <t>２４年度</t>
    <rPh sb="2" eb="3">
      <t>ネン</t>
    </rPh>
    <rPh sb="3" eb="4">
      <t>ド</t>
    </rPh>
    <phoneticPr fontId="3"/>
  </si>
  <si>
    <t>貝塚中央</t>
    <rPh sb="0" eb="2">
      <t>カイヅカ</t>
    </rPh>
    <rPh sb="2" eb="4">
      <t>チュウオウ</t>
    </rPh>
    <phoneticPr fontId="3"/>
  </si>
  <si>
    <t>２５年度</t>
    <rPh sb="2" eb="4">
      <t>ネンド</t>
    </rPh>
    <phoneticPr fontId="3"/>
  </si>
  <si>
    <t>２５年度</t>
    <rPh sb="2" eb="3">
      <t>ネン</t>
    </rPh>
    <rPh sb="3" eb="4">
      <t>ド</t>
    </rPh>
    <phoneticPr fontId="3"/>
  </si>
  <si>
    <t>府立精神医療センター</t>
    <rPh sb="0" eb="2">
      <t>フリツ</t>
    </rPh>
    <rPh sb="2" eb="4">
      <t>セイシン</t>
    </rPh>
    <rPh sb="4" eb="6">
      <t>イリョウ</t>
    </rPh>
    <phoneticPr fontId="3"/>
  </si>
  <si>
    <t>こころあ</t>
    <phoneticPr fontId="5"/>
  </si>
  <si>
    <t>認知症以外の症状性を含む器質性精神障害</t>
    <rPh sb="0" eb="3">
      <t>ニンチショウ</t>
    </rPh>
    <rPh sb="3" eb="5">
      <t>イガイ</t>
    </rPh>
    <rPh sb="6" eb="8">
      <t>ショウジョウ</t>
    </rPh>
    <rPh sb="8" eb="9">
      <t>セイ</t>
    </rPh>
    <rPh sb="10" eb="11">
      <t>フク</t>
    </rPh>
    <rPh sb="12" eb="15">
      <t>キシツセイ</t>
    </rPh>
    <rPh sb="15" eb="17">
      <t>セイシン</t>
    </rPh>
    <rPh sb="17" eb="19">
      <t>ショウガイ</t>
    </rPh>
    <phoneticPr fontId="3"/>
  </si>
  <si>
    <t>統合失調症、統合失調型障害、妄想性障害</t>
    <phoneticPr fontId="3"/>
  </si>
  <si>
    <t>成人のパーソナリティ及び行動の障害</t>
    <rPh sb="10" eb="11">
      <t>オヨ</t>
    </rPh>
    <rPh sb="12" eb="14">
      <t>コウドウ</t>
    </rPh>
    <phoneticPr fontId="3"/>
  </si>
  <si>
    <t>２６年度</t>
    <rPh sb="2" eb="4">
      <t>ネンド</t>
    </rPh>
    <phoneticPr fontId="3"/>
  </si>
  <si>
    <t>２７年度</t>
    <rPh sb="2" eb="4">
      <t>ネンド</t>
    </rPh>
    <phoneticPr fontId="3"/>
  </si>
  <si>
    <t>２６年度</t>
    <rPh sb="2" eb="3">
      <t>ネン</t>
    </rPh>
    <rPh sb="3" eb="4">
      <t>ド</t>
    </rPh>
    <phoneticPr fontId="3"/>
  </si>
  <si>
    <t>２７年度</t>
    <rPh sb="2" eb="3">
      <t>ネン</t>
    </rPh>
    <rPh sb="3" eb="4">
      <t>ド</t>
    </rPh>
    <phoneticPr fontId="3"/>
  </si>
  <si>
    <t>緊急措置</t>
    <rPh sb="0" eb="2">
      <t>キンキュウ</t>
    </rPh>
    <rPh sb="2" eb="4">
      <t>ソチ</t>
    </rPh>
    <phoneticPr fontId="3"/>
  </si>
  <si>
    <t>精神科救急</t>
    <rPh sb="0" eb="2">
      <t>セイシン</t>
    </rPh>
    <rPh sb="2" eb="3">
      <t>カ</t>
    </rPh>
    <rPh sb="3" eb="5">
      <t>キュウキュウ</t>
    </rPh>
    <phoneticPr fontId="3"/>
  </si>
  <si>
    <t>八尾こころ</t>
  </si>
  <si>
    <t>新生会</t>
  </si>
  <si>
    <t>3-1．精神科救急医療情報センター利用件数</t>
    <rPh sb="4" eb="6">
      <t>セイシン</t>
    </rPh>
    <rPh sb="6" eb="7">
      <t>カ</t>
    </rPh>
    <rPh sb="7" eb="9">
      <t>キュウキュウ</t>
    </rPh>
    <rPh sb="9" eb="11">
      <t>イリョウ</t>
    </rPh>
    <rPh sb="11" eb="13">
      <t>ジョウホウ</t>
    </rPh>
    <rPh sb="17" eb="19">
      <t>リヨウ</t>
    </rPh>
    <rPh sb="19" eb="21">
      <t>ケンスウ</t>
    </rPh>
    <phoneticPr fontId="3"/>
  </si>
  <si>
    <t>3-2．利用者数年齢および性別</t>
    <rPh sb="4" eb="6">
      <t>リヨウ</t>
    </rPh>
    <rPh sb="6" eb="7">
      <t>シャ</t>
    </rPh>
    <rPh sb="7" eb="8">
      <t>スウ</t>
    </rPh>
    <rPh sb="8" eb="10">
      <t>ネンレイ</t>
    </rPh>
    <rPh sb="13" eb="15">
      <t>セイベツ</t>
    </rPh>
    <phoneticPr fontId="3"/>
  </si>
  <si>
    <t>3-3．相談経路</t>
    <rPh sb="4" eb="6">
      <t>ソウダン</t>
    </rPh>
    <rPh sb="6" eb="8">
      <t>ケイロ</t>
    </rPh>
    <phoneticPr fontId="3"/>
  </si>
  <si>
    <t>3-4．受診時診断名（医療機関を受診したもののうち診断名に記載のあったもの）</t>
    <rPh sb="4" eb="6">
      <t>ジュシン</t>
    </rPh>
    <rPh sb="6" eb="7">
      <t>ジ</t>
    </rPh>
    <rPh sb="7" eb="9">
      <t>シンダン</t>
    </rPh>
    <rPh sb="9" eb="10">
      <t>メイ</t>
    </rPh>
    <rPh sb="11" eb="13">
      <t>イリョウ</t>
    </rPh>
    <rPh sb="13" eb="15">
      <t>キカン</t>
    </rPh>
    <rPh sb="16" eb="18">
      <t>ジュシン</t>
    </rPh>
    <rPh sb="25" eb="27">
      <t>シンダン</t>
    </rPh>
    <rPh sb="27" eb="28">
      <t>メイ</t>
    </rPh>
    <rPh sb="29" eb="31">
      <t>キサイ</t>
    </rPh>
    <phoneticPr fontId="3"/>
  </si>
  <si>
    <t>3-7．医療機関別入院状況（平成２７年度）</t>
    <rPh sb="4" eb="6">
      <t>イリョウ</t>
    </rPh>
    <rPh sb="6" eb="8">
      <t>キカン</t>
    </rPh>
    <rPh sb="8" eb="9">
      <t>ベツ</t>
    </rPh>
    <rPh sb="9" eb="11">
      <t>ニュウイン</t>
    </rPh>
    <rPh sb="11" eb="13">
      <t>ジョウキョウ</t>
    </rPh>
    <rPh sb="14" eb="16">
      <t>ヘイセイ</t>
    </rPh>
    <rPh sb="18" eb="19">
      <t>ネン</t>
    </rPh>
    <rPh sb="19" eb="20">
      <t>ド</t>
    </rPh>
    <phoneticPr fontId="3"/>
  </si>
  <si>
    <t>3-8．精神科救急医療情報センター及び緊急措置利用件数</t>
    <rPh sb="4" eb="6">
      <t>セイシン</t>
    </rPh>
    <rPh sb="6" eb="7">
      <t>カ</t>
    </rPh>
    <rPh sb="7" eb="9">
      <t>キュウキュウ</t>
    </rPh>
    <rPh sb="9" eb="11">
      <t>イリョウ</t>
    </rPh>
    <rPh sb="11" eb="13">
      <t>ジョウホウ</t>
    </rPh>
    <rPh sb="17" eb="18">
      <t>オヨ</t>
    </rPh>
    <rPh sb="19" eb="21">
      <t>キンキュウ</t>
    </rPh>
    <rPh sb="21" eb="23">
      <t>ソチ</t>
    </rPh>
    <rPh sb="23" eb="25">
      <t>リヨウ</t>
    </rPh>
    <rPh sb="25" eb="27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</si>
</sst>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</cellStyleXfs>
  <cellXfs count="33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9" fontId="0" fillId="0" borderId="0" xfId="1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0" fontId="0" fillId="0" borderId="14" xfId="0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176" fontId="0" fillId="0" borderId="22" xfId="0" applyNumberFormat="1" applyBorder="1">
      <alignment vertical="center"/>
    </xf>
    <xf numFmtId="0" fontId="0" fillId="0" borderId="0" xfId="0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 shrinkToFit="1"/>
    </xf>
    <xf numFmtId="0" fontId="0" fillId="2" borderId="32" xfId="0" applyFill="1" applyBorder="1">
      <alignment vertical="center"/>
    </xf>
    <xf numFmtId="38" fontId="5" fillId="0" borderId="0" xfId="1" applyFont="1" applyBorder="1">
      <alignment vertical="center"/>
    </xf>
    <xf numFmtId="0" fontId="5" fillId="0" borderId="0" xfId="0" applyFont="1" applyAlignment="1">
      <alignment vertical="center"/>
    </xf>
    <xf numFmtId="38" fontId="5" fillId="0" borderId="2" xfId="1" applyFont="1" applyBorder="1">
      <alignment vertical="center"/>
    </xf>
    <xf numFmtId="38" fontId="5" fillId="2" borderId="46" xfId="1" applyFont="1" applyFill="1" applyBorder="1" applyAlignment="1">
      <alignment horizontal="center" vertical="center"/>
    </xf>
    <xf numFmtId="38" fontId="4" fillId="2" borderId="47" xfId="1" applyFont="1" applyFill="1" applyBorder="1" applyAlignment="1">
      <alignment horizontal="center" vertical="center" shrinkToFit="1"/>
    </xf>
    <xf numFmtId="38" fontId="4" fillId="2" borderId="47" xfId="1" applyFont="1" applyFill="1" applyBorder="1" applyAlignment="1">
      <alignment horizontal="center" vertical="center" wrapText="1"/>
    </xf>
    <xf numFmtId="38" fontId="0" fillId="2" borderId="34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9" fontId="5" fillId="0" borderId="0" xfId="1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6" fontId="5" fillId="2" borderId="2" xfId="1" applyNumberFormat="1" applyFont="1" applyFill="1" applyBorder="1">
      <alignment vertical="center"/>
    </xf>
    <xf numFmtId="176" fontId="5" fillId="2" borderId="33" xfId="1" applyNumberFormat="1" applyFont="1" applyFill="1" applyBorder="1">
      <alignment vertical="center"/>
    </xf>
    <xf numFmtId="176" fontId="5" fillId="2" borderId="51" xfId="1" applyNumberFormat="1" applyFont="1" applyFill="1" applyBorder="1">
      <alignment vertical="center"/>
    </xf>
    <xf numFmtId="176" fontId="5" fillId="2" borderId="1" xfId="1" applyNumberFormat="1" applyFont="1" applyFill="1" applyBorder="1">
      <alignment vertical="center"/>
    </xf>
    <xf numFmtId="0" fontId="5" fillId="2" borderId="5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2" fillId="0" borderId="5" xfId="1" applyBorder="1">
      <alignment vertical="center"/>
    </xf>
    <xf numFmtId="38" fontId="2" fillId="0" borderId="0" xfId="1" applyBorder="1">
      <alignment vertical="center"/>
    </xf>
    <xf numFmtId="9" fontId="2" fillId="0" borderId="0" xfId="1" applyNumberFormat="1" applyBorder="1">
      <alignment vertical="center"/>
    </xf>
    <xf numFmtId="0" fontId="0" fillId="0" borderId="0" xfId="0" applyFill="1">
      <alignment vertical="center"/>
    </xf>
    <xf numFmtId="38" fontId="2" fillId="0" borderId="5" xfId="1" applyFont="1" applyFill="1" applyBorder="1">
      <alignment vertical="center"/>
    </xf>
    <xf numFmtId="38" fontId="2" fillId="0" borderId="24" xfId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7" xfId="1" applyFont="1" applyFill="1" applyBorder="1">
      <alignment vertical="center"/>
    </xf>
    <xf numFmtId="38" fontId="5" fillId="0" borderId="26" xfId="1" applyFont="1" applyFill="1" applyBorder="1">
      <alignment vertical="center"/>
    </xf>
    <xf numFmtId="38" fontId="5" fillId="0" borderId="15" xfId="1" applyFont="1" applyFill="1" applyBorder="1">
      <alignment vertical="center"/>
    </xf>
    <xf numFmtId="38" fontId="5" fillId="0" borderId="11" xfId="1" applyFont="1" applyFill="1" applyBorder="1">
      <alignment vertical="center"/>
    </xf>
    <xf numFmtId="38" fontId="5" fillId="0" borderId="4" xfId="1" applyFont="1" applyFill="1" applyBorder="1">
      <alignment vertical="center"/>
    </xf>
    <xf numFmtId="0" fontId="5" fillId="0" borderId="31" xfId="0" applyFont="1" applyFill="1" applyBorder="1" applyAlignment="1">
      <alignment horizontal="center" vertical="center"/>
    </xf>
    <xf numFmtId="20" fontId="5" fillId="0" borderId="24" xfId="0" applyNumberFormat="1" applyFont="1" applyBorder="1" applyAlignment="1">
      <alignment horizontal="center" vertical="center"/>
    </xf>
    <xf numFmtId="20" fontId="5" fillId="0" borderId="24" xfId="0" applyNumberFormat="1" applyFont="1" applyFill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5" fillId="0" borderId="7" xfId="0" applyNumberFormat="1" applyFont="1" applyFill="1" applyBorder="1" applyAlignment="1">
      <alignment horizontal="center" vertical="center"/>
    </xf>
    <xf numFmtId="38" fontId="8" fillId="0" borderId="5" xfId="1" applyFont="1" applyBorder="1">
      <alignment vertical="center"/>
    </xf>
    <xf numFmtId="38" fontId="2" fillId="0" borderId="5" xfId="1" applyFont="1" applyBorder="1">
      <alignment vertical="center"/>
    </xf>
    <xf numFmtId="0" fontId="10" fillId="0" borderId="0" xfId="0" applyFont="1">
      <alignment vertical="center"/>
    </xf>
    <xf numFmtId="38" fontId="0" fillId="2" borderId="36" xfId="1" applyFont="1" applyFill="1" applyBorder="1" applyAlignment="1">
      <alignment horizontal="center" vertical="center"/>
    </xf>
    <xf numFmtId="38" fontId="8" fillId="0" borderId="35" xfId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8" fontId="8" fillId="0" borderId="38" xfId="1" applyFont="1" applyBorder="1">
      <alignment vertical="center"/>
    </xf>
    <xf numFmtId="0" fontId="6" fillId="0" borderId="0" xfId="0" applyFont="1" applyAlignment="1">
      <alignment horizontal="left" vertical="center"/>
    </xf>
    <xf numFmtId="38" fontId="5" fillId="0" borderId="64" xfId="1" applyFont="1" applyBorder="1">
      <alignment vertical="center"/>
    </xf>
    <xf numFmtId="0" fontId="0" fillId="0" borderId="65" xfId="0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33" xfId="0" applyBorder="1">
      <alignment vertical="center"/>
    </xf>
    <xf numFmtId="38" fontId="5" fillId="0" borderId="12" xfId="1" applyFont="1" applyBorder="1" applyAlignment="1">
      <alignment horizontal="center" vertical="center"/>
    </xf>
    <xf numFmtId="38" fontId="0" fillId="0" borderId="23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38" fontId="0" fillId="0" borderId="24" xfId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38" fontId="2" fillId="0" borderId="7" xfId="1" applyFont="1" applyFill="1" applyBorder="1">
      <alignment vertical="center"/>
    </xf>
    <xf numFmtId="38" fontId="0" fillId="0" borderId="42" xfId="1" applyFont="1" applyFill="1" applyBorder="1">
      <alignment vertical="center"/>
    </xf>
    <xf numFmtId="176" fontId="0" fillId="0" borderId="21" xfId="0" applyNumberFormat="1" applyFill="1" applyBorder="1">
      <alignment vertical="center"/>
    </xf>
    <xf numFmtId="38" fontId="0" fillId="0" borderId="2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176" fontId="0" fillId="0" borderId="22" xfId="0" applyNumberFormat="1" applyFill="1" applyBorder="1">
      <alignment vertical="center"/>
    </xf>
    <xf numFmtId="38" fontId="5" fillId="0" borderId="6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2" fillId="0" borderId="6" xfId="1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23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38" fontId="2" fillId="0" borderId="26" xfId="1" applyFont="1" applyFill="1" applyBorder="1">
      <alignment vertical="center"/>
    </xf>
    <xf numFmtId="38" fontId="2" fillId="0" borderId="42" xfId="1" applyFont="1" applyFill="1" applyBorder="1">
      <alignment vertical="center"/>
    </xf>
    <xf numFmtId="38" fontId="14" fillId="0" borderId="5" xfId="1" applyFont="1" applyBorder="1">
      <alignment vertical="center"/>
    </xf>
    <xf numFmtId="38" fontId="14" fillId="0" borderId="5" xfId="1" applyFont="1" applyFill="1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5" xfId="0" applyNumberFormat="1" applyFont="1" applyFill="1" applyBorder="1">
      <alignment vertical="center"/>
    </xf>
    <xf numFmtId="0" fontId="2" fillId="0" borderId="76" xfId="0" applyNumberFormat="1" applyFont="1" applyFill="1" applyBorder="1">
      <alignment vertical="center"/>
    </xf>
    <xf numFmtId="0" fontId="2" fillId="0" borderId="77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176" fontId="5" fillId="4" borderId="1" xfId="1" applyNumberFormat="1" applyFont="1" applyFill="1" applyBorder="1">
      <alignment vertical="center"/>
    </xf>
    <xf numFmtId="176" fontId="5" fillId="4" borderId="2" xfId="1" applyNumberFormat="1" applyFont="1" applyFill="1" applyBorder="1">
      <alignment vertical="center"/>
    </xf>
    <xf numFmtId="176" fontId="5" fillId="4" borderId="33" xfId="1" applyNumberFormat="1" applyFont="1" applyFill="1" applyBorder="1">
      <alignment vertical="center"/>
    </xf>
    <xf numFmtId="176" fontId="5" fillId="4" borderId="51" xfId="1" applyNumberFormat="1" applyFont="1" applyFill="1" applyBorder="1">
      <alignment vertical="center"/>
    </xf>
    <xf numFmtId="20" fontId="5" fillId="0" borderId="23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0" xfId="0" applyNumberFormat="1">
      <alignment vertical="center"/>
    </xf>
    <xf numFmtId="0" fontId="14" fillId="0" borderId="0" xfId="0" applyFont="1" applyAlignment="1">
      <alignment vertical="center"/>
    </xf>
    <xf numFmtId="38" fontId="15" fillId="0" borderId="5" xfId="1" applyFont="1" applyFill="1" applyBorder="1">
      <alignment vertical="center"/>
    </xf>
    <xf numFmtId="38" fontId="0" fillId="0" borderId="5" xfId="1" applyFont="1" applyBorder="1">
      <alignment vertical="center"/>
    </xf>
    <xf numFmtId="0" fontId="5" fillId="2" borderId="53" xfId="0" applyFont="1" applyFill="1" applyBorder="1" applyAlignment="1">
      <alignment horizontal="center" vertical="center"/>
    </xf>
    <xf numFmtId="38" fontId="5" fillId="0" borderId="73" xfId="1" applyFont="1" applyBorder="1">
      <alignment vertical="center"/>
    </xf>
    <xf numFmtId="38" fontId="5" fillId="0" borderId="108" xfId="1" applyFont="1" applyBorder="1">
      <alignment vertical="center"/>
    </xf>
    <xf numFmtId="38" fontId="8" fillId="0" borderId="41" xfId="1" applyFont="1" applyBorder="1">
      <alignment vertical="center"/>
    </xf>
    <xf numFmtId="38" fontId="14" fillId="0" borderId="12" xfId="1" applyFont="1" applyBorder="1" applyAlignment="1">
      <alignment horizontal="center" vertical="center"/>
    </xf>
    <xf numFmtId="38" fontId="18" fillId="0" borderId="5" xfId="1" applyFont="1" applyBorder="1">
      <alignment vertical="center"/>
    </xf>
    <xf numFmtId="38" fontId="5" fillId="0" borderId="24" xfId="1" applyFont="1" applyFill="1" applyBorder="1">
      <alignment vertical="center"/>
    </xf>
    <xf numFmtId="38" fontId="5" fillId="0" borderId="24" xfId="1" applyFont="1" applyBorder="1">
      <alignment vertical="center"/>
    </xf>
    <xf numFmtId="38" fontId="5" fillId="0" borderId="23" xfId="1" applyFont="1" applyBorder="1">
      <alignment vertical="center"/>
    </xf>
    <xf numFmtId="38" fontId="5" fillId="0" borderId="109" xfId="1" applyFont="1" applyBorder="1">
      <alignment vertical="center"/>
    </xf>
    <xf numFmtId="38" fontId="17" fillId="0" borderId="5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5" xfId="0" applyNumberFormat="1" applyBorder="1">
      <alignment vertical="center"/>
    </xf>
    <xf numFmtId="38" fontId="2" fillId="4" borderId="5" xfId="1" applyFill="1" applyBorder="1">
      <alignment vertical="center"/>
    </xf>
    <xf numFmtId="38" fontId="0" fillId="4" borderId="5" xfId="1" applyFont="1" applyFill="1" applyBorder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vertical="center" shrinkToFit="1"/>
    </xf>
    <xf numFmtId="0" fontId="5" fillId="6" borderId="105" xfId="0" applyFont="1" applyFill="1" applyBorder="1" applyAlignment="1">
      <alignment horizontal="center" vertical="center" shrinkToFit="1"/>
    </xf>
    <xf numFmtId="38" fontId="15" fillId="6" borderId="100" xfId="1" applyFont="1" applyFill="1" applyBorder="1">
      <alignment vertical="center"/>
    </xf>
    <xf numFmtId="0" fontId="15" fillId="6" borderId="99" xfId="0" applyFont="1" applyFill="1" applyBorder="1" applyAlignment="1">
      <alignment vertical="center" shrinkToFit="1"/>
    </xf>
    <xf numFmtId="38" fontId="15" fillId="6" borderId="69" xfId="1" applyFont="1" applyFill="1" applyBorder="1">
      <alignment vertical="center"/>
    </xf>
    <xf numFmtId="0" fontId="15" fillId="6" borderId="66" xfId="0" applyFont="1" applyFill="1" applyBorder="1" applyAlignment="1">
      <alignment vertical="center" shrinkToFit="1"/>
    </xf>
    <xf numFmtId="38" fontId="15" fillId="6" borderId="107" xfId="1" applyFont="1" applyFill="1" applyBorder="1">
      <alignment vertical="center"/>
    </xf>
    <xf numFmtId="9" fontId="2" fillId="6" borderId="0" xfId="1" applyNumberFormat="1" applyFill="1" applyBorder="1">
      <alignment vertical="center"/>
    </xf>
    <xf numFmtId="0" fontId="15" fillId="6" borderId="72" xfId="0" applyFont="1" applyFill="1" applyBorder="1" applyAlignment="1">
      <alignment vertical="center" shrinkToFit="1"/>
    </xf>
    <xf numFmtId="38" fontId="15" fillId="6" borderId="62" xfId="1" applyFont="1" applyFill="1" applyBorder="1">
      <alignment vertical="center"/>
    </xf>
    <xf numFmtId="0" fontId="15" fillId="6" borderId="66" xfId="0" applyFont="1" applyFill="1" applyBorder="1" applyAlignment="1">
      <alignment horizontal="left" vertical="center" shrinkToFit="1"/>
    </xf>
    <xf numFmtId="0" fontId="0" fillId="6" borderId="72" xfId="0" applyFill="1" applyBorder="1" applyAlignment="1">
      <alignment vertical="center" shrinkToFit="1"/>
    </xf>
    <xf numFmtId="0" fontId="0" fillId="6" borderId="62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5" xfId="0" applyFill="1" applyBorder="1">
      <alignment vertical="center"/>
    </xf>
    <xf numFmtId="38" fontId="15" fillId="6" borderId="70" xfId="1" applyFont="1" applyFill="1" applyBorder="1">
      <alignment vertical="center"/>
    </xf>
    <xf numFmtId="0" fontId="0" fillId="6" borderId="16" xfId="0" applyFill="1" applyBorder="1">
      <alignment vertical="center"/>
    </xf>
    <xf numFmtId="0" fontId="0" fillId="6" borderId="15" xfId="0" applyFill="1" applyBorder="1">
      <alignment vertical="center"/>
    </xf>
    <xf numFmtId="0" fontId="15" fillId="6" borderId="67" xfId="0" applyFont="1" applyFill="1" applyBorder="1" applyAlignment="1">
      <alignment horizontal="center" vertical="center" shrinkToFit="1"/>
    </xf>
    <xf numFmtId="38" fontId="0" fillId="6" borderId="71" xfId="0" applyNumberFormat="1" applyFill="1" applyBorder="1">
      <alignment vertical="center"/>
    </xf>
    <xf numFmtId="0" fontId="5" fillId="6" borderId="43" xfId="0" applyFont="1" applyFill="1" applyBorder="1" applyAlignment="1">
      <alignment vertical="center" shrinkToFit="1"/>
    </xf>
    <xf numFmtId="0" fontId="0" fillId="6" borderId="44" xfId="0" applyFill="1" applyBorder="1">
      <alignment vertical="center"/>
    </xf>
    <xf numFmtId="38" fontId="5" fillId="0" borderId="20" xfId="1" applyFont="1" applyFill="1" applyBorder="1">
      <alignment vertical="center"/>
    </xf>
    <xf numFmtId="38" fontId="5" fillId="0" borderId="18" xfId="1" applyFont="1" applyFill="1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5" fillId="6" borderId="112" xfId="0" applyFont="1" applyFill="1" applyBorder="1" applyAlignment="1">
      <alignment vertical="center" shrinkToFit="1"/>
    </xf>
    <xf numFmtId="38" fontId="15" fillId="6" borderId="113" xfId="1" applyFont="1" applyFill="1" applyBorder="1">
      <alignment vertical="center"/>
    </xf>
    <xf numFmtId="0" fontId="5" fillId="6" borderId="114" xfId="0" applyFont="1" applyFill="1" applyBorder="1" applyAlignment="1">
      <alignment vertical="center" shrinkToFit="1"/>
    </xf>
    <xf numFmtId="38" fontId="2" fillId="0" borderId="3" xfId="1" applyFill="1" applyBorder="1">
      <alignment vertical="center"/>
    </xf>
    <xf numFmtId="0" fontId="5" fillId="6" borderId="115" xfId="0" applyFont="1" applyFill="1" applyBorder="1" applyAlignment="1">
      <alignment vertical="center" shrinkToFit="1"/>
    </xf>
    <xf numFmtId="38" fontId="15" fillId="6" borderId="116" xfId="1" applyFont="1" applyFill="1" applyBorder="1">
      <alignment vertical="center"/>
    </xf>
    <xf numFmtId="0" fontId="5" fillId="6" borderId="117" xfId="0" applyFont="1" applyFill="1" applyBorder="1" applyAlignment="1">
      <alignment vertical="center" shrinkToFit="1"/>
    </xf>
    <xf numFmtId="38" fontId="15" fillId="6" borderId="118" xfId="1" applyFont="1" applyFill="1" applyBorder="1">
      <alignment vertical="center"/>
    </xf>
    <xf numFmtId="38" fontId="15" fillId="6" borderId="106" xfId="1" applyFont="1" applyFill="1" applyBorder="1">
      <alignment vertical="center"/>
    </xf>
    <xf numFmtId="38" fontId="2" fillId="4" borderId="5" xfId="1" applyFont="1" applyFill="1" applyBorder="1">
      <alignment vertical="center"/>
    </xf>
    <xf numFmtId="0" fontId="2" fillId="0" borderId="5" xfId="0" applyFont="1" applyBorder="1">
      <alignment vertical="center"/>
    </xf>
    <xf numFmtId="38" fontId="2" fillId="0" borderId="5" xfId="0" applyNumberFormat="1" applyFont="1" applyBorder="1">
      <alignment vertical="center"/>
    </xf>
    <xf numFmtId="38" fontId="15" fillId="6" borderId="121" xfId="1" applyFont="1" applyFill="1" applyBorder="1">
      <alignment vertical="center"/>
    </xf>
    <xf numFmtId="38" fontId="15" fillId="6" borderId="122" xfId="1" applyFont="1" applyFill="1" applyBorder="1">
      <alignment vertical="center"/>
    </xf>
    <xf numFmtId="38" fontId="15" fillId="6" borderId="75" xfId="1" applyFont="1" applyFill="1" applyBorder="1">
      <alignment vertical="center"/>
    </xf>
    <xf numFmtId="38" fontId="15" fillId="6" borderId="123" xfId="1" applyFont="1" applyFill="1" applyBorder="1">
      <alignment vertical="center"/>
    </xf>
    <xf numFmtId="38" fontId="0" fillId="6" borderId="124" xfId="0" applyNumberFormat="1" applyFill="1" applyBorder="1">
      <alignment vertical="center"/>
    </xf>
    <xf numFmtId="0" fontId="0" fillId="6" borderId="45" xfId="0" applyFill="1" applyBorder="1">
      <alignment vertical="center"/>
    </xf>
    <xf numFmtId="38" fontId="2" fillId="0" borderId="0" xfId="1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7" borderId="0" xfId="0" applyFill="1" applyBorder="1">
      <alignment vertical="center"/>
    </xf>
    <xf numFmtId="38" fontId="15" fillId="0" borderId="0" xfId="1" applyFont="1" applyFill="1" applyBorder="1">
      <alignment vertical="center"/>
    </xf>
    <xf numFmtId="38" fontId="2" fillId="0" borderId="0" xfId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vertical="center"/>
    </xf>
    <xf numFmtId="38" fontId="5" fillId="3" borderId="0" xfId="1" applyFont="1" applyFill="1" applyBorder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6" fillId="2" borderId="81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38" fontId="15" fillId="0" borderId="78" xfId="1" applyFont="1" applyFill="1" applyBorder="1" applyAlignment="1">
      <alignment horizontal="center" vertical="center"/>
    </xf>
    <xf numFmtId="38" fontId="15" fillId="0" borderId="39" xfId="1" applyFont="1" applyFill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78" xfId="1" applyFont="1" applyFill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38" fontId="15" fillId="0" borderId="19" xfId="1" applyFont="1" applyBorder="1" applyAlignment="1">
      <alignment horizontal="center" vertical="center"/>
    </xf>
    <xf numFmtId="38" fontId="15" fillId="0" borderId="28" xfId="1" applyFont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11" fillId="5" borderId="6" xfId="1" applyFont="1" applyFill="1" applyBorder="1" applyAlignment="1">
      <alignment horizontal="right" vertical="center"/>
    </xf>
    <xf numFmtId="38" fontId="11" fillId="5" borderId="23" xfId="1" applyFont="1" applyFill="1" applyBorder="1" applyAlignment="1">
      <alignment horizontal="right" vertical="center"/>
    </xf>
    <xf numFmtId="38" fontId="11" fillId="5" borderId="91" xfId="1" applyFont="1" applyFill="1" applyBorder="1" applyAlignment="1">
      <alignment horizontal="right" vertical="center"/>
    </xf>
    <xf numFmtId="38" fontId="11" fillId="5" borderId="63" xfId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38" fontId="11" fillId="0" borderId="5" xfId="1" applyFont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horizontal="right" vertical="center"/>
    </xf>
    <xf numFmtId="0" fontId="5" fillId="0" borderId="93" xfId="0" applyFont="1" applyFill="1" applyBorder="1" applyAlignment="1">
      <alignment vertical="center" shrinkToFit="1"/>
    </xf>
    <xf numFmtId="0" fontId="0" fillId="0" borderId="93" xfId="0" applyBorder="1" applyAlignment="1">
      <alignment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8" fontId="11" fillId="2" borderId="53" xfId="1" applyFont="1" applyFill="1" applyBorder="1" applyAlignment="1">
      <alignment horizontal="center" vertical="center"/>
    </xf>
    <xf numFmtId="38" fontId="11" fillId="2" borderId="15" xfId="1" applyFont="1" applyFill="1" applyBorder="1" applyAlignment="1">
      <alignment horizontal="center" vertical="center"/>
    </xf>
    <xf numFmtId="38" fontId="11" fillId="2" borderId="94" xfId="1" applyFont="1" applyFill="1" applyBorder="1" applyAlignment="1">
      <alignment horizontal="center" vertical="center"/>
    </xf>
    <xf numFmtId="38" fontId="11" fillId="2" borderId="60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38" fontId="11" fillId="2" borderId="25" xfId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38" fontId="11" fillId="0" borderId="4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0" fontId="11" fillId="5" borderId="8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50" xfId="0" applyFont="1" applyFill="1" applyBorder="1" applyAlignment="1">
      <alignment horizontal="center" vertical="center" shrinkToFit="1"/>
    </xf>
    <xf numFmtId="0" fontId="11" fillId="5" borderId="48" xfId="0" applyFont="1" applyFill="1" applyBorder="1" applyAlignment="1">
      <alignment horizontal="center" vertical="center" shrinkToFit="1"/>
    </xf>
    <xf numFmtId="38" fontId="11" fillId="5" borderId="4" xfId="1" applyFont="1" applyFill="1" applyBorder="1" applyAlignment="1">
      <alignment horizontal="right" vertical="center"/>
    </xf>
    <xf numFmtId="38" fontId="11" fillId="5" borderId="48" xfId="1" applyFont="1" applyFill="1" applyBorder="1" applyAlignment="1">
      <alignment horizontal="right" vertical="center"/>
    </xf>
    <xf numFmtId="38" fontId="5" fillId="0" borderId="92" xfId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center" vertical="center"/>
    </xf>
    <xf numFmtId="38" fontId="11" fillId="2" borderId="54" xfId="1" applyFont="1" applyFill="1" applyBorder="1" applyAlignment="1">
      <alignment horizontal="center" vertical="center"/>
    </xf>
    <xf numFmtId="38" fontId="11" fillId="2" borderId="33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5" borderId="110" xfId="1" applyFont="1" applyFill="1" applyBorder="1" applyAlignment="1">
      <alignment horizontal="right" vertical="center"/>
    </xf>
    <xf numFmtId="38" fontId="11" fillId="5" borderId="111" xfId="1" applyFont="1" applyFill="1" applyBorder="1" applyAlignment="1">
      <alignment horizontal="right" vertical="center"/>
    </xf>
    <xf numFmtId="38" fontId="11" fillId="5" borderId="65" xfId="1" applyFont="1" applyFill="1" applyBorder="1" applyAlignment="1">
      <alignment horizontal="right" vertical="center"/>
    </xf>
    <xf numFmtId="38" fontId="11" fillId="5" borderId="49" xfId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0" fillId="2" borderId="9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6" borderId="0" xfId="0" applyFont="1" applyFill="1" applyAlignment="1">
      <alignment horizontal="left" vertical="center"/>
    </xf>
    <xf numFmtId="0" fontId="5" fillId="6" borderId="102" xfId="0" applyFont="1" applyFill="1" applyBorder="1" applyAlignment="1">
      <alignment horizontal="center" vertical="center" shrinkToFit="1"/>
    </xf>
    <xf numFmtId="0" fontId="5" fillId="6" borderId="119" xfId="0" applyFont="1" applyFill="1" applyBorder="1" applyAlignment="1">
      <alignment horizontal="center" vertical="center" shrinkToFit="1"/>
    </xf>
    <xf numFmtId="0" fontId="5" fillId="6" borderId="120" xfId="0" applyFont="1" applyFill="1" applyBorder="1" applyAlignment="1">
      <alignment horizontal="center" vertical="center" shrinkToFit="1"/>
    </xf>
    <xf numFmtId="0" fontId="5" fillId="6" borderId="101" xfId="0" applyFont="1" applyFill="1" applyBorder="1" applyAlignment="1">
      <alignment horizontal="center" vertical="center" shrinkToFit="1"/>
    </xf>
    <xf numFmtId="0" fontId="5" fillId="6" borderId="104" xfId="0" applyFont="1" applyFill="1" applyBorder="1" applyAlignment="1">
      <alignment horizontal="center" vertical="center" shrinkToFit="1"/>
    </xf>
    <xf numFmtId="0" fontId="5" fillId="6" borderId="103" xfId="0" applyFont="1" applyFill="1" applyBorder="1" applyAlignment="1">
      <alignment horizontal="center" vertical="center" shrinkToFit="1"/>
    </xf>
    <xf numFmtId="0" fontId="5" fillId="6" borderId="106" xfId="0" applyFont="1" applyFill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/>
              <a:t>２．精神科救急医療情報センター月別利用件数</a:t>
            </a:r>
          </a:p>
        </c:rich>
      </c:tx>
      <c:layout>
        <c:manualLayout>
          <c:xMode val="edge"/>
          <c:yMode val="edge"/>
          <c:x val="0.31957879923945387"/>
          <c:y val="1.7152270618740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7049130587234"/>
          <c:y val="8.4590241929728568E-2"/>
          <c:w val="0.86419839911908347"/>
          <c:h val="0.57117111116397457"/>
        </c:manualLayout>
      </c:layout>
      <c:lineChart>
        <c:grouping val="standard"/>
        <c:varyColors val="0"/>
        <c:ser>
          <c:idx val="0"/>
          <c:order val="0"/>
          <c:tx>
            <c:strRef>
              <c:f>'１'!$T$3</c:f>
              <c:strCache>
                <c:ptCount val="1"/>
                <c:pt idx="0">
                  <c:v>２３年度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'１'!$U$2:$AF$2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'１'!$U$3:$AF$3</c:f>
              <c:numCache>
                <c:formatCode>#,##0_);[Red]\(#,##0\)</c:formatCode>
                <c:ptCount val="12"/>
                <c:pt idx="0">
                  <c:v>271</c:v>
                </c:pt>
                <c:pt idx="1">
                  <c:v>351</c:v>
                </c:pt>
                <c:pt idx="2">
                  <c:v>278</c:v>
                </c:pt>
                <c:pt idx="3">
                  <c:v>310</c:v>
                </c:pt>
                <c:pt idx="4">
                  <c:v>293</c:v>
                </c:pt>
                <c:pt idx="5">
                  <c:v>254</c:v>
                </c:pt>
                <c:pt idx="6">
                  <c:v>303</c:v>
                </c:pt>
                <c:pt idx="7">
                  <c:v>253</c:v>
                </c:pt>
                <c:pt idx="8">
                  <c:v>262</c:v>
                </c:pt>
                <c:pt idx="9">
                  <c:v>285</c:v>
                </c:pt>
                <c:pt idx="10">
                  <c:v>272</c:v>
                </c:pt>
                <c:pt idx="11">
                  <c:v>283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'１'!$T$4</c:f>
              <c:strCache>
                <c:ptCount val="1"/>
                <c:pt idx="0">
                  <c:v>２４年度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'１'!$U$2:$AF$2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'１'!$U$4:$AF$4</c:f>
              <c:numCache>
                <c:formatCode>#,##0_);[Red]\(#,##0\)</c:formatCode>
                <c:ptCount val="12"/>
                <c:pt idx="0">
                  <c:v>343</c:v>
                </c:pt>
                <c:pt idx="1">
                  <c:v>297</c:v>
                </c:pt>
                <c:pt idx="2">
                  <c:v>355</c:v>
                </c:pt>
                <c:pt idx="3">
                  <c:v>330</c:v>
                </c:pt>
                <c:pt idx="4">
                  <c:v>334</c:v>
                </c:pt>
                <c:pt idx="5">
                  <c:v>347</c:v>
                </c:pt>
                <c:pt idx="6">
                  <c:v>299</c:v>
                </c:pt>
                <c:pt idx="7">
                  <c:v>238</c:v>
                </c:pt>
                <c:pt idx="8">
                  <c:v>273</c:v>
                </c:pt>
                <c:pt idx="9">
                  <c:v>329</c:v>
                </c:pt>
                <c:pt idx="10">
                  <c:v>244</c:v>
                </c:pt>
                <c:pt idx="11">
                  <c:v>260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'１'!$T$5</c:f>
              <c:strCache>
                <c:ptCount val="1"/>
                <c:pt idx="0">
                  <c:v>２５年度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'１'!$U$2:$AF$2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'１'!$U$5:$AF$5</c:f>
              <c:numCache>
                <c:formatCode>#,##0_);[Red]\(#,##0\)</c:formatCode>
                <c:ptCount val="12"/>
                <c:pt idx="0">
                  <c:v>265</c:v>
                </c:pt>
                <c:pt idx="1">
                  <c:v>323</c:v>
                </c:pt>
                <c:pt idx="2">
                  <c:v>258</c:v>
                </c:pt>
                <c:pt idx="3">
                  <c:v>269</c:v>
                </c:pt>
                <c:pt idx="4">
                  <c:v>253</c:v>
                </c:pt>
                <c:pt idx="5">
                  <c:v>257</c:v>
                </c:pt>
                <c:pt idx="6">
                  <c:v>243</c:v>
                </c:pt>
                <c:pt idx="7">
                  <c:v>264</c:v>
                </c:pt>
                <c:pt idx="8">
                  <c:v>264</c:v>
                </c:pt>
                <c:pt idx="9">
                  <c:v>269</c:v>
                </c:pt>
                <c:pt idx="10">
                  <c:v>210</c:v>
                </c:pt>
                <c:pt idx="11">
                  <c:v>281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'１'!$T$6</c:f>
              <c:strCache>
                <c:ptCount val="1"/>
                <c:pt idx="0">
                  <c:v>２６年度</c:v>
                </c:pt>
              </c:strCache>
            </c:strRef>
          </c:tx>
          <c:cat>
            <c:strRef>
              <c:f>'１'!$U$2:$AF$2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'１'!$U$6:$AF$6</c:f>
              <c:numCache>
                <c:formatCode>#,##0_);[Red]\(#,##0\)</c:formatCode>
                <c:ptCount val="12"/>
                <c:pt idx="0">
                  <c:v>277</c:v>
                </c:pt>
                <c:pt idx="1">
                  <c:v>306</c:v>
                </c:pt>
                <c:pt idx="2">
                  <c:v>276</c:v>
                </c:pt>
                <c:pt idx="3">
                  <c:v>277</c:v>
                </c:pt>
                <c:pt idx="4">
                  <c:v>253</c:v>
                </c:pt>
                <c:pt idx="5">
                  <c:v>248</c:v>
                </c:pt>
                <c:pt idx="6">
                  <c:v>271</c:v>
                </c:pt>
                <c:pt idx="7">
                  <c:v>249</c:v>
                </c:pt>
                <c:pt idx="8">
                  <c:v>249</c:v>
                </c:pt>
                <c:pt idx="9">
                  <c:v>249</c:v>
                </c:pt>
                <c:pt idx="10">
                  <c:v>197</c:v>
                </c:pt>
                <c:pt idx="11">
                  <c:v>253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'１'!$T$7</c:f>
              <c:strCache>
                <c:ptCount val="1"/>
                <c:pt idx="0">
                  <c:v>２７年度</c:v>
                </c:pt>
              </c:strCache>
            </c:strRef>
          </c:tx>
          <c:cat>
            <c:strRef>
              <c:f>'１'!$U$2:$AF$2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'１'!$U$7:$AF$7</c:f>
              <c:numCache>
                <c:formatCode>#,##0_);[Red]\(#,##0\)</c:formatCode>
                <c:ptCount val="12"/>
                <c:pt idx="0">
                  <c:v>243</c:v>
                </c:pt>
                <c:pt idx="1">
                  <c:v>310</c:v>
                </c:pt>
                <c:pt idx="2">
                  <c:v>265</c:v>
                </c:pt>
                <c:pt idx="3">
                  <c:v>254</c:v>
                </c:pt>
                <c:pt idx="4">
                  <c:v>268</c:v>
                </c:pt>
                <c:pt idx="5">
                  <c:v>280</c:v>
                </c:pt>
                <c:pt idx="6">
                  <c:v>254</c:v>
                </c:pt>
                <c:pt idx="7">
                  <c:v>237</c:v>
                </c:pt>
                <c:pt idx="8">
                  <c:v>246</c:v>
                </c:pt>
                <c:pt idx="9">
                  <c:v>230</c:v>
                </c:pt>
                <c:pt idx="10">
                  <c:v>212</c:v>
                </c:pt>
                <c:pt idx="11">
                  <c:v>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23168"/>
        <c:axId val="98424704"/>
      </c:lineChart>
      <c:catAx>
        <c:axId val="98423168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424704"/>
        <c:crosses val="autoZero"/>
        <c:auto val="1"/>
        <c:lblAlgn val="ctr"/>
        <c:lblOffset val="100"/>
        <c:tickMarkSkip val="1"/>
        <c:noMultiLvlLbl val="0"/>
      </c:catAx>
      <c:valAx>
        <c:axId val="9842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679120356868971E-2"/>
              <c:y val="5.06912442396313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423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400"/>
              <a:t>3-5-2</a:t>
            </a:r>
            <a:r>
              <a:rPr lang="ja-JP" altLang="en-US" sz="1400"/>
              <a:t>．入電時刻別件数の推移</a:t>
            </a:r>
            <a:r>
              <a:rPr lang="en-US" altLang="ja-JP" sz="1400"/>
              <a:t>(</a:t>
            </a:r>
            <a:r>
              <a:rPr lang="ja-JP" altLang="en-US" sz="1400"/>
              <a:t>休日昼間</a:t>
            </a:r>
            <a:r>
              <a:rPr lang="en-US" altLang="ja-JP" sz="1400"/>
              <a:t>)</a:t>
            </a:r>
            <a:endParaRPr lang="ja-JP" altLang="en-US" sz="1400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382585751978892"/>
          <c:y val="0.13472548155383754"/>
          <c:w val="0.72240271747034257"/>
          <c:h val="0.63742853625898876"/>
        </c:manualLayout>
      </c:layout>
      <c:lineChart>
        <c:grouping val="standard"/>
        <c:varyColors val="0"/>
        <c:ser>
          <c:idx val="0"/>
          <c:order val="0"/>
          <c:tx>
            <c:strRef>
              <c:f>'５'!$W$2</c:f>
              <c:strCache>
                <c:ptCount val="1"/>
                <c:pt idx="0">
                  <c:v>２３年度</c:v>
                </c:pt>
              </c:strCache>
            </c:strRef>
          </c:tx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'５'!$T$21:$V$28</c:f>
              <c:multiLvlStrCache>
                <c:ptCount val="8"/>
                <c:lvl>
                  <c:pt idx="0">
                    <c:v>9:59</c:v>
                  </c:pt>
                  <c:pt idx="1">
                    <c:v>10:59</c:v>
                  </c:pt>
                  <c:pt idx="2">
                    <c:v>11:59</c:v>
                  </c:pt>
                  <c:pt idx="3">
                    <c:v>12:59</c:v>
                  </c:pt>
                  <c:pt idx="4">
                    <c:v>13:59</c:v>
                  </c:pt>
                  <c:pt idx="5">
                    <c:v>14:59</c:v>
                  </c:pt>
                  <c:pt idx="6">
                    <c:v>15:59</c:v>
                  </c:pt>
                  <c:pt idx="7">
                    <c:v>16:59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</c:lvl>
                <c:lvl>
                  <c:pt idx="0">
                    <c:v>9:00</c:v>
                  </c:pt>
                  <c:pt idx="1">
                    <c:v>10:00</c:v>
                  </c:pt>
                  <c:pt idx="2">
                    <c:v>11:00</c:v>
                  </c:pt>
                  <c:pt idx="3">
                    <c:v>12:00</c:v>
                  </c:pt>
                  <c:pt idx="4">
                    <c:v>13:00</c:v>
                  </c:pt>
                  <c:pt idx="5">
                    <c:v>14:00</c:v>
                  </c:pt>
                  <c:pt idx="6">
                    <c:v>15:00</c:v>
                  </c:pt>
                  <c:pt idx="7">
                    <c:v>16:00</c:v>
                  </c:pt>
                </c:lvl>
              </c:multiLvlStrCache>
            </c:multiLvlStrRef>
          </c:cat>
          <c:val>
            <c:numRef>
              <c:f>'５'!$W$21:$W$28</c:f>
              <c:numCache>
                <c:formatCode>#,##0_);[Red]\(#,##0\)</c:formatCode>
                <c:ptCount val="8"/>
                <c:pt idx="0">
                  <c:v>104</c:v>
                </c:pt>
                <c:pt idx="1">
                  <c:v>100</c:v>
                </c:pt>
                <c:pt idx="2">
                  <c:v>89</c:v>
                </c:pt>
                <c:pt idx="3">
                  <c:v>86</c:v>
                </c:pt>
                <c:pt idx="4">
                  <c:v>79</c:v>
                </c:pt>
                <c:pt idx="5">
                  <c:v>97</c:v>
                </c:pt>
                <c:pt idx="6">
                  <c:v>93</c:v>
                </c:pt>
                <c:pt idx="7">
                  <c:v>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'５'!$X$2</c:f>
              <c:strCache>
                <c:ptCount val="1"/>
                <c:pt idx="0">
                  <c:v>２４年度</c:v>
                </c:pt>
              </c:strCache>
            </c:strRef>
          </c:tx>
          <c:cat>
            <c:multiLvlStrRef>
              <c:f>'５'!$T$21:$V$28</c:f>
              <c:multiLvlStrCache>
                <c:ptCount val="8"/>
                <c:lvl>
                  <c:pt idx="0">
                    <c:v>9:59</c:v>
                  </c:pt>
                  <c:pt idx="1">
                    <c:v>10:59</c:v>
                  </c:pt>
                  <c:pt idx="2">
                    <c:v>11:59</c:v>
                  </c:pt>
                  <c:pt idx="3">
                    <c:v>12:59</c:v>
                  </c:pt>
                  <c:pt idx="4">
                    <c:v>13:59</c:v>
                  </c:pt>
                  <c:pt idx="5">
                    <c:v>14:59</c:v>
                  </c:pt>
                  <c:pt idx="6">
                    <c:v>15:59</c:v>
                  </c:pt>
                  <c:pt idx="7">
                    <c:v>16:59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</c:lvl>
                <c:lvl>
                  <c:pt idx="0">
                    <c:v>9:00</c:v>
                  </c:pt>
                  <c:pt idx="1">
                    <c:v>10:00</c:v>
                  </c:pt>
                  <c:pt idx="2">
                    <c:v>11:00</c:v>
                  </c:pt>
                  <c:pt idx="3">
                    <c:v>12:00</c:v>
                  </c:pt>
                  <c:pt idx="4">
                    <c:v>13:00</c:v>
                  </c:pt>
                  <c:pt idx="5">
                    <c:v>14:00</c:v>
                  </c:pt>
                  <c:pt idx="6">
                    <c:v>15:00</c:v>
                  </c:pt>
                  <c:pt idx="7">
                    <c:v>16:00</c:v>
                  </c:pt>
                </c:lvl>
              </c:multiLvlStrCache>
            </c:multiLvlStrRef>
          </c:cat>
          <c:val>
            <c:numRef>
              <c:f>'５'!$X$21:$X$28</c:f>
              <c:numCache>
                <c:formatCode>#,##0_);[Red]\(#,##0\)</c:formatCode>
                <c:ptCount val="8"/>
                <c:pt idx="0">
                  <c:v>108</c:v>
                </c:pt>
                <c:pt idx="1">
                  <c:v>93</c:v>
                </c:pt>
                <c:pt idx="2">
                  <c:v>100</c:v>
                </c:pt>
                <c:pt idx="3">
                  <c:v>80</c:v>
                </c:pt>
                <c:pt idx="4">
                  <c:v>93</c:v>
                </c:pt>
                <c:pt idx="5">
                  <c:v>86</c:v>
                </c:pt>
                <c:pt idx="6">
                  <c:v>97</c:v>
                </c:pt>
                <c:pt idx="7">
                  <c:v>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'５'!$Y$2</c:f>
              <c:strCache>
                <c:ptCount val="1"/>
                <c:pt idx="0">
                  <c:v>２５年度</c:v>
                </c:pt>
              </c:strCache>
            </c:strRef>
          </c:tx>
          <c:cat>
            <c:multiLvlStrRef>
              <c:f>'５'!$T$21:$V$28</c:f>
              <c:multiLvlStrCache>
                <c:ptCount val="8"/>
                <c:lvl>
                  <c:pt idx="0">
                    <c:v>9:59</c:v>
                  </c:pt>
                  <c:pt idx="1">
                    <c:v>10:59</c:v>
                  </c:pt>
                  <c:pt idx="2">
                    <c:v>11:59</c:v>
                  </c:pt>
                  <c:pt idx="3">
                    <c:v>12:59</c:v>
                  </c:pt>
                  <c:pt idx="4">
                    <c:v>13:59</c:v>
                  </c:pt>
                  <c:pt idx="5">
                    <c:v>14:59</c:v>
                  </c:pt>
                  <c:pt idx="6">
                    <c:v>15:59</c:v>
                  </c:pt>
                  <c:pt idx="7">
                    <c:v>16:59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</c:lvl>
                <c:lvl>
                  <c:pt idx="0">
                    <c:v>9:00</c:v>
                  </c:pt>
                  <c:pt idx="1">
                    <c:v>10:00</c:v>
                  </c:pt>
                  <c:pt idx="2">
                    <c:v>11:00</c:v>
                  </c:pt>
                  <c:pt idx="3">
                    <c:v>12:00</c:v>
                  </c:pt>
                  <c:pt idx="4">
                    <c:v>13:00</c:v>
                  </c:pt>
                  <c:pt idx="5">
                    <c:v>14:00</c:v>
                  </c:pt>
                  <c:pt idx="6">
                    <c:v>15:00</c:v>
                  </c:pt>
                  <c:pt idx="7">
                    <c:v>16:00</c:v>
                  </c:pt>
                </c:lvl>
              </c:multiLvlStrCache>
            </c:multiLvlStrRef>
          </c:cat>
          <c:val>
            <c:numRef>
              <c:f>'５'!$Y$21:$Y$28</c:f>
              <c:numCache>
                <c:formatCode>#,##0_);[Red]\(#,##0\)</c:formatCode>
                <c:ptCount val="8"/>
                <c:pt idx="0">
                  <c:v>99</c:v>
                </c:pt>
                <c:pt idx="1">
                  <c:v>97</c:v>
                </c:pt>
                <c:pt idx="2">
                  <c:v>98</c:v>
                </c:pt>
                <c:pt idx="3">
                  <c:v>80</c:v>
                </c:pt>
                <c:pt idx="4">
                  <c:v>99</c:v>
                </c:pt>
                <c:pt idx="5">
                  <c:v>84</c:v>
                </c:pt>
                <c:pt idx="6">
                  <c:v>81</c:v>
                </c:pt>
                <c:pt idx="7">
                  <c:v>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'５'!$Z$2</c:f>
              <c:strCache>
                <c:ptCount val="1"/>
                <c:pt idx="0">
                  <c:v>２６年度</c:v>
                </c:pt>
              </c:strCache>
            </c:strRef>
          </c:tx>
          <c:cat>
            <c:multiLvlStrRef>
              <c:f>'５'!$T$21:$V$28</c:f>
              <c:multiLvlStrCache>
                <c:ptCount val="8"/>
                <c:lvl>
                  <c:pt idx="0">
                    <c:v>9:59</c:v>
                  </c:pt>
                  <c:pt idx="1">
                    <c:v>10:59</c:v>
                  </c:pt>
                  <c:pt idx="2">
                    <c:v>11:59</c:v>
                  </c:pt>
                  <c:pt idx="3">
                    <c:v>12:59</c:v>
                  </c:pt>
                  <c:pt idx="4">
                    <c:v>13:59</c:v>
                  </c:pt>
                  <c:pt idx="5">
                    <c:v>14:59</c:v>
                  </c:pt>
                  <c:pt idx="6">
                    <c:v>15:59</c:v>
                  </c:pt>
                  <c:pt idx="7">
                    <c:v>16:59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</c:lvl>
                <c:lvl>
                  <c:pt idx="0">
                    <c:v>9:00</c:v>
                  </c:pt>
                  <c:pt idx="1">
                    <c:v>10:00</c:v>
                  </c:pt>
                  <c:pt idx="2">
                    <c:v>11:00</c:v>
                  </c:pt>
                  <c:pt idx="3">
                    <c:v>12:00</c:v>
                  </c:pt>
                  <c:pt idx="4">
                    <c:v>13:00</c:v>
                  </c:pt>
                  <c:pt idx="5">
                    <c:v>14:00</c:v>
                  </c:pt>
                  <c:pt idx="6">
                    <c:v>15:00</c:v>
                  </c:pt>
                  <c:pt idx="7">
                    <c:v>16:00</c:v>
                  </c:pt>
                </c:lvl>
              </c:multiLvlStrCache>
            </c:multiLvlStrRef>
          </c:cat>
          <c:val>
            <c:numRef>
              <c:f>'５'!$Z$21:$Z$28</c:f>
              <c:numCache>
                <c:formatCode>#,##0_);[Red]\(#,##0\)</c:formatCode>
                <c:ptCount val="8"/>
                <c:pt idx="0">
                  <c:v>110</c:v>
                </c:pt>
                <c:pt idx="1">
                  <c:v>97</c:v>
                </c:pt>
                <c:pt idx="2">
                  <c:v>62</c:v>
                </c:pt>
                <c:pt idx="3">
                  <c:v>90</c:v>
                </c:pt>
                <c:pt idx="4">
                  <c:v>88</c:v>
                </c:pt>
                <c:pt idx="5">
                  <c:v>77</c:v>
                </c:pt>
                <c:pt idx="6">
                  <c:v>85</c:v>
                </c:pt>
                <c:pt idx="7">
                  <c:v>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'５'!$AA$2</c:f>
              <c:strCache>
                <c:ptCount val="1"/>
                <c:pt idx="0">
                  <c:v>２７年度</c:v>
                </c:pt>
              </c:strCache>
            </c:strRef>
          </c:tx>
          <c:cat>
            <c:multiLvlStrRef>
              <c:f>'５'!$T$21:$V$28</c:f>
              <c:multiLvlStrCache>
                <c:ptCount val="8"/>
                <c:lvl>
                  <c:pt idx="0">
                    <c:v>9:59</c:v>
                  </c:pt>
                  <c:pt idx="1">
                    <c:v>10:59</c:v>
                  </c:pt>
                  <c:pt idx="2">
                    <c:v>11:59</c:v>
                  </c:pt>
                  <c:pt idx="3">
                    <c:v>12:59</c:v>
                  </c:pt>
                  <c:pt idx="4">
                    <c:v>13:59</c:v>
                  </c:pt>
                  <c:pt idx="5">
                    <c:v>14:59</c:v>
                  </c:pt>
                  <c:pt idx="6">
                    <c:v>15:59</c:v>
                  </c:pt>
                  <c:pt idx="7">
                    <c:v>16:59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</c:lvl>
                <c:lvl>
                  <c:pt idx="0">
                    <c:v>9:00</c:v>
                  </c:pt>
                  <c:pt idx="1">
                    <c:v>10:00</c:v>
                  </c:pt>
                  <c:pt idx="2">
                    <c:v>11:00</c:v>
                  </c:pt>
                  <c:pt idx="3">
                    <c:v>12:00</c:v>
                  </c:pt>
                  <c:pt idx="4">
                    <c:v>13:00</c:v>
                  </c:pt>
                  <c:pt idx="5">
                    <c:v>14:00</c:v>
                  </c:pt>
                  <c:pt idx="6">
                    <c:v>15:00</c:v>
                  </c:pt>
                  <c:pt idx="7">
                    <c:v>16:00</c:v>
                  </c:pt>
                </c:lvl>
              </c:multiLvlStrCache>
            </c:multiLvlStrRef>
          </c:cat>
          <c:val>
            <c:numRef>
              <c:f>'５'!$AA$21:$AA$28</c:f>
              <c:numCache>
                <c:formatCode>#,##0_);[Red]\(#,##0\)</c:formatCode>
                <c:ptCount val="8"/>
                <c:pt idx="0">
                  <c:v>86</c:v>
                </c:pt>
                <c:pt idx="1">
                  <c:v>77</c:v>
                </c:pt>
                <c:pt idx="2">
                  <c:v>78</c:v>
                </c:pt>
                <c:pt idx="3">
                  <c:v>76</c:v>
                </c:pt>
                <c:pt idx="4">
                  <c:v>66</c:v>
                </c:pt>
                <c:pt idx="5">
                  <c:v>58</c:v>
                </c:pt>
                <c:pt idx="6">
                  <c:v>59</c:v>
                </c:pt>
                <c:pt idx="7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74848"/>
        <c:axId val="112576768"/>
      </c:lineChart>
      <c:catAx>
        <c:axId val="11257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（入電時間帯及び件数）</a:t>
                </a:r>
              </a:p>
            </c:rich>
          </c:tx>
          <c:layout>
            <c:manualLayout>
              <c:xMode val="edge"/>
              <c:yMode val="edge"/>
              <c:x val="0.50977648293963251"/>
              <c:y val="8.0150174915366565E-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576768"/>
        <c:crosses val="autoZero"/>
        <c:auto val="1"/>
        <c:lblAlgn val="ctr"/>
        <c:lblOffset val="100"/>
        <c:tickMarkSkip val="1"/>
        <c:noMultiLvlLbl val="0"/>
      </c:catAx>
      <c:valAx>
        <c:axId val="11257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2012283464566927E-2"/>
              <c:y val="7.3059569132050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574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35433070866141736" r="0.35433070866141736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3-5-1.</a:t>
            </a:r>
            <a:r>
              <a:rPr lang="ja-JP" altLang="en-US"/>
              <a:t>入電時刻別件数の推移（平日・休日夜間）</a:t>
            </a:r>
          </a:p>
        </c:rich>
      </c:tx>
      <c:layout>
        <c:manualLayout>
          <c:xMode val="edge"/>
          <c:yMode val="edge"/>
          <c:x val="0.27366621067031466"/>
          <c:y val="3.4205231388329982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'５'!$W$2</c:f>
              <c:strCache>
                <c:ptCount val="1"/>
                <c:pt idx="0">
                  <c:v>２３年度</c:v>
                </c:pt>
              </c:strCache>
            </c:strRef>
          </c:tx>
          <c:cat>
            <c:multiLvlStrRef>
              <c:f>'５'!$T$3:$V$18</c:f>
              <c:multiLvlStrCache>
                <c:ptCount val="16"/>
                <c:lvl>
                  <c:pt idx="0">
                    <c:v>17:59</c:v>
                  </c:pt>
                  <c:pt idx="1">
                    <c:v>18:59</c:v>
                  </c:pt>
                  <c:pt idx="2">
                    <c:v>19:59</c:v>
                  </c:pt>
                  <c:pt idx="3">
                    <c:v>20:59</c:v>
                  </c:pt>
                  <c:pt idx="4">
                    <c:v>21:59</c:v>
                  </c:pt>
                  <c:pt idx="5">
                    <c:v>22:59</c:v>
                  </c:pt>
                  <c:pt idx="6">
                    <c:v>23:59</c:v>
                  </c:pt>
                  <c:pt idx="7">
                    <c:v>0:59</c:v>
                  </c:pt>
                  <c:pt idx="8">
                    <c:v>1:59</c:v>
                  </c:pt>
                  <c:pt idx="9">
                    <c:v>2:59</c:v>
                  </c:pt>
                  <c:pt idx="10">
                    <c:v>3:59</c:v>
                  </c:pt>
                  <c:pt idx="11">
                    <c:v>4:59</c:v>
                  </c:pt>
                  <c:pt idx="12">
                    <c:v>5:59</c:v>
                  </c:pt>
                  <c:pt idx="13">
                    <c:v>6:59</c:v>
                  </c:pt>
                  <c:pt idx="14">
                    <c:v>7:59</c:v>
                  </c:pt>
                  <c:pt idx="15">
                    <c:v>8:59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  <c:pt idx="8">
                    <c:v>～</c:v>
                  </c:pt>
                  <c:pt idx="9">
                    <c:v>～</c:v>
                  </c:pt>
                  <c:pt idx="10">
                    <c:v>～</c:v>
                  </c:pt>
                  <c:pt idx="11">
                    <c:v>～</c:v>
                  </c:pt>
                  <c:pt idx="12">
                    <c:v>～</c:v>
                  </c:pt>
                  <c:pt idx="13">
                    <c:v>～</c:v>
                  </c:pt>
                  <c:pt idx="14">
                    <c:v>～</c:v>
                  </c:pt>
                  <c:pt idx="15">
                    <c:v>～</c:v>
                  </c:pt>
                </c:lvl>
                <c:lvl>
                  <c:pt idx="0">
                    <c:v>17:00</c:v>
                  </c:pt>
                  <c:pt idx="1">
                    <c:v>18:00</c:v>
                  </c:pt>
                  <c:pt idx="2">
                    <c:v>19:00</c:v>
                  </c:pt>
                  <c:pt idx="3">
                    <c:v>20:00</c:v>
                  </c:pt>
                  <c:pt idx="4">
                    <c:v>21:00</c:v>
                  </c:pt>
                  <c:pt idx="5">
                    <c:v>22:00</c:v>
                  </c:pt>
                  <c:pt idx="6">
                    <c:v>23:00</c:v>
                  </c:pt>
                  <c:pt idx="7">
                    <c:v>0:00</c:v>
                  </c:pt>
                  <c:pt idx="8">
                    <c:v>1:00</c:v>
                  </c:pt>
                  <c:pt idx="9">
                    <c:v>2:00</c:v>
                  </c:pt>
                  <c:pt idx="10">
                    <c:v>3:00</c:v>
                  </c:pt>
                  <c:pt idx="11">
                    <c:v>4:00</c:v>
                  </c:pt>
                  <c:pt idx="12">
                    <c:v>5:00</c:v>
                  </c:pt>
                  <c:pt idx="13">
                    <c:v>6:00</c:v>
                  </c:pt>
                  <c:pt idx="14">
                    <c:v>7:00</c:v>
                  </c:pt>
                  <c:pt idx="15">
                    <c:v>8:00</c:v>
                  </c:pt>
                </c:lvl>
              </c:multiLvlStrCache>
            </c:multiLvlStrRef>
          </c:cat>
          <c:val>
            <c:numRef>
              <c:f>'５'!$W$3:$W$18</c:f>
              <c:numCache>
                <c:formatCode>#,##0_);[Red]\(#,##0\)</c:formatCode>
                <c:ptCount val="16"/>
                <c:pt idx="0">
                  <c:v>383</c:v>
                </c:pt>
                <c:pt idx="1">
                  <c:v>264</c:v>
                </c:pt>
                <c:pt idx="2">
                  <c:v>268</c:v>
                </c:pt>
                <c:pt idx="3">
                  <c:v>284</c:v>
                </c:pt>
                <c:pt idx="4">
                  <c:v>327</c:v>
                </c:pt>
                <c:pt idx="5">
                  <c:v>249</c:v>
                </c:pt>
                <c:pt idx="6">
                  <c:v>193</c:v>
                </c:pt>
                <c:pt idx="7">
                  <c:v>159</c:v>
                </c:pt>
                <c:pt idx="8">
                  <c:v>123</c:v>
                </c:pt>
                <c:pt idx="9">
                  <c:v>116</c:v>
                </c:pt>
                <c:pt idx="10">
                  <c:v>86</c:v>
                </c:pt>
                <c:pt idx="11">
                  <c:v>79</c:v>
                </c:pt>
                <c:pt idx="12">
                  <c:v>45</c:v>
                </c:pt>
                <c:pt idx="13">
                  <c:v>53</c:v>
                </c:pt>
                <c:pt idx="14">
                  <c:v>37</c:v>
                </c:pt>
                <c:pt idx="1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'５'!$X$2</c:f>
              <c:strCache>
                <c:ptCount val="1"/>
                <c:pt idx="0">
                  <c:v>２４年度</c:v>
                </c:pt>
              </c:strCache>
            </c:strRef>
          </c:tx>
          <c:cat>
            <c:multiLvlStrRef>
              <c:f>'５'!$T$3:$V$18</c:f>
              <c:multiLvlStrCache>
                <c:ptCount val="16"/>
                <c:lvl>
                  <c:pt idx="0">
                    <c:v>17:59</c:v>
                  </c:pt>
                  <c:pt idx="1">
                    <c:v>18:59</c:v>
                  </c:pt>
                  <c:pt idx="2">
                    <c:v>19:59</c:v>
                  </c:pt>
                  <c:pt idx="3">
                    <c:v>20:59</c:v>
                  </c:pt>
                  <c:pt idx="4">
                    <c:v>21:59</c:v>
                  </c:pt>
                  <c:pt idx="5">
                    <c:v>22:59</c:v>
                  </c:pt>
                  <c:pt idx="6">
                    <c:v>23:59</c:v>
                  </c:pt>
                  <c:pt idx="7">
                    <c:v>0:59</c:v>
                  </c:pt>
                  <c:pt idx="8">
                    <c:v>1:59</c:v>
                  </c:pt>
                  <c:pt idx="9">
                    <c:v>2:59</c:v>
                  </c:pt>
                  <c:pt idx="10">
                    <c:v>3:59</c:v>
                  </c:pt>
                  <c:pt idx="11">
                    <c:v>4:59</c:v>
                  </c:pt>
                  <c:pt idx="12">
                    <c:v>5:59</c:v>
                  </c:pt>
                  <c:pt idx="13">
                    <c:v>6:59</c:v>
                  </c:pt>
                  <c:pt idx="14">
                    <c:v>7:59</c:v>
                  </c:pt>
                  <c:pt idx="15">
                    <c:v>8:59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  <c:pt idx="8">
                    <c:v>～</c:v>
                  </c:pt>
                  <c:pt idx="9">
                    <c:v>～</c:v>
                  </c:pt>
                  <c:pt idx="10">
                    <c:v>～</c:v>
                  </c:pt>
                  <c:pt idx="11">
                    <c:v>～</c:v>
                  </c:pt>
                  <c:pt idx="12">
                    <c:v>～</c:v>
                  </c:pt>
                  <c:pt idx="13">
                    <c:v>～</c:v>
                  </c:pt>
                  <c:pt idx="14">
                    <c:v>～</c:v>
                  </c:pt>
                  <c:pt idx="15">
                    <c:v>～</c:v>
                  </c:pt>
                </c:lvl>
                <c:lvl>
                  <c:pt idx="0">
                    <c:v>17:00</c:v>
                  </c:pt>
                  <c:pt idx="1">
                    <c:v>18:00</c:v>
                  </c:pt>
                  <c:pt idx="2">
                    <c:v>19:00</c:v>
                  </c:pt>
                  <c:pt idx="3">
                    <c:v>20:00</c:v>
                  </c:pt>
                  <c:pt idx="4">
                    <c:v>21:00</c:v>
                  </c:pt>
                  <c:pt idx="5">
                    <c:v>22:00</c:v>
                  </c:pt>
                  <c:pt idx="6">
                    <c:v>23:00</c:v>
                  </c:pt>
                  <c:pt idx="7">
                    <c:v>0:00</c:v>
                  </c:pt>
                  <c:pt idx="8">
                    <c:v>1:00</c:v>
                  </c:pt>
                  <c:pt idx="9">
                    <c:v>2:00</c:v>
                  </c:pt>
                  <c:pt idx="10">
                    <c:v>3:00</c:v>
                  </c:pt>
                  <c:pt idx="11">
                    <c:v>4:00</c:v>
                  </c:pt>
                  <c:pt idx="12">
                    <c:v>5:00</c:v>
                  </c:pt>
                  <c:pt idx="13">
                    <c:v>6:00</c:v>
                  </c:pt>
                  <c:pt idx="14">
                    <c:v>7:00</c:v>
                  </c:pt>
                  <c:pt idx="15">
                    <c:v>8:00</c:v>
                  </c:pt>
                </c:lvl>
              </c:multiLvlStrCache>
            </c:multiLvlStrRef>
          </c:cat>
          <c:val>
            <c:numRef>
              <c:f>'５'!$X$3:$X$18</c:f>
              <c:numCache>
                <c:formatCode>#,##0_);[Red]\(#,##0\)</c:formatCode>
                <c:ptCount val="16"/>
                <c:pt idx="0">
                  <c:v>439</c:v>
                </c:pt>
                <c:pt idx="1">
                  <c:v>282</c:v>
                </c:pt>
                <c:pt idx="2">
                  <c:v>292</c:v>
                </c:pt>
                <c:pt idx="3">
                  <c:v>319</c:v>
                </c:pt>
                <c:pt idx="4">
                  <c:v>321</c:v>
                </c:pt>
                <c:pt idx="5">
                  <c:v>220</c:v>
                </c:pt>
                <c:pt idx="6">
                  <c:v>202</c:v>
                </c:pt>
                <c:pt idx="7">
                  <c:v>174</c:v>
                </c:pt>
                <c:pt idx="8">
                  <c:v>143</c:v>
                </c:pt>
                <c:pt idx="9">
                  <c:v>120</c:v>
                </c:pt>
                <c:pt idx="10">
                  <c:v>88</c:v>
                </c:pt>
                <c:pt idx="11">
                  <c:v>77</c:v>
                </c:pt>
                <c:pt idx="12">
                  <c:v>74</c:v>
                </c:pt>
                <c:pt idx="13">
                  <c:v>52</c:v>
                </c:pt>
                <c:pt idx="14">
                  <c:v>35</c:v>
                </c:pt>
                <c:pt idx="1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'５'!$Y$2</c:f>
              <c:strCache>
                <c:ptCount val="1"/>
                <c:pt idx="0">
                  <c:v>２５年度</c:v>
                </c:pt>
              </c:strCache>
            </c:strRef>
          </c:tx>
          <c:cat>
            <c:multiLvlStrRef>
              <c:f>'５'!$T$3:$V$18</c:f>
              <c:multiLvlStrCache>
                <c:ptCount val="16"/>
                <c:lvl>
                  <c:pt idx="0">
                    <c:v>17:59</c:v>
                  </c:pt>
                  <c:pt idx="1">
                    <c:v>18:59</c:v>
                  </c:pt>
                  <c:pt idx="2">
                    <c:v>19:59</c:v>
                  </c:pt>
                  <c:pt idx="3">
                    <c:v>20:59</c:v>
                  </c:pt>
                  <c:pt idx="4">
                    <c:v>21:59</c:v>
                  </c:pt>
                  <c:pt idx="5">
                    <c:v>22:59</c:v>
                  </c:pt>
                  <c:pt idx="6">
                    <c:v>23:59</c:v>
                  </c:pt>
                  <c:pt idx="7">
                    <c:v>0:59</c:v>
                  </c:pt>
                  <c:pt idx="8">
                    <c:v>1:59</c:v>
                  </c:pt>
                  <c:pt idx="9">
                    <c:v>2:59</c:v>
                  </c:pt>
                  <c:pt idx="10">
                    <c:v>3:59</c:v>
                  </c:pt>
                  <c:pt idx="11">
                    <c:v>4:59</c:v>
                  </c:pt>
                  <c:pt idx="12">
                    <c:v>5:59</c:v>
                  </c:pt>
                  <c:pt idx="13">
                    <c:v>6:59</c:v>
                  </c:pt>
                  <c:pt idx="14">
                    <c:v>7:59</c:v>
                  </c:pt>
                  <c:pt idx="15">
                    <c:v>8:59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  <c:pt idx="8">
                    <c:v>～</c:v>
                  </c:pt>
                  <c:pt idx="9">
                    <c:v>～</c:v>
                  </c:pt>
                  <c:pt idx="10">
                    <c:v>～</c:v>
                  </c:pt>
                  <c:pt idx="11">
                    <c:v>～</c:v>
                  </c:pt>
                  <c:pt idx="12">
                    <c:v>～</c:v>
                  </c:pt>
                  <c:pt idx="13">
                    <c:v>～</c:v>
                  </c:pt>
                  <c:pt idx="14">
                    <c:v>～</c:v>
                  </c:pt>
                  <c:pt idx="15">
                    <c:v>～</c:v>
                  </c:pt>
                </c:lvl>
                <c:lvl>
                  <c:pt idx="0">
                    <c:v>17:00</c:v>
                  </c:pt>
                  <c:pt idx="1">
                    <c:v>18:00</c:v>
                  </c:pt>
                  <c:pt idx="2">
                    <c:v>19:00</c:v>
                  </c:pt>
                  <c:pt idx="3">
                    <c:v>20:00</c:v>
                  </c:pt>
                  <c:pt idx="4">
                    <c:v>21:00</c:v>
                  </c:pt>
                  <c:pt idx="5">
                    <c:v>22:00</c:v>
                  </c:pt>
                  <c:pt idx="6">
                    <c:v>23:00</c:v>
                  </c:pt>
                  <c:pt idx="7">
                    <c:v>0:00</c:v>
                  </c:pt>
                  <c:pt idx="8">
                    <c:v>1:00</c:v>
                  </c:pt>
                  <c:pt idx="9">
                    <c:v>2:00</c:v>
                  </c:pt>
                  <c:pt idx="10">
                    <c:v>3:00</c:v>
                  </c:pt>
                  <c:pt idx="11">
                    <c:v>4:00</c:v>
                  </c:pt>
                  <c:pt idx="12">
                    <c:v>5:00</c:v>
                  </c:pt>
                  <c:pt idx="13">
                    <c:v>6:00</c:v>
                  </c:pt>
                  <c:pt idx="14">
                    <c:v>7:00</c:v>
                  </c:pt>
                  <c:pt idx="15">
                    <c:v>8:00</c:v>
                  </c:pt>
                </c:lvl>
              </c:multiLvlStrCache>
            </c:multiLvlStrRef>
          </c:cat>
          <c:val>
            <c:numRef>
              <c:f>'５'!$Y$3:$Y$18</c:f>
              <c:numCache>
                <c:formatCode>#,##0_);[Red]\(#,##0\)</c:formatCode>
                <c:ptCount val="16"/>
                <c:pt idx="0">
                  <c:v>307</c:v>
                </c:pt>
                <c:pt idx="1">
                  <c:v>287</c:v>
                </c:pt>
                <c:pt idx="2">
                  <c:v>262</c:v>
                </c:pt>
                <c:pt idx="3">
                  <c:v>280</c:v>
                </c:pt>
                <c:pt idx="4">
                  <c:v>245</c:v>
                </c:pt>
                <c:pt idx="5">
                  <c:v>220</c:v>
                </c:pt>
                <c:pt idx="6">
                  <c:v>183</c:v>
                </c:pt>
                <c:pt idx="7">
                  <c:v>126</c:v>
                </c:pt>
                <c:pt idx="8">
                  <c:v>107</c:v>
                </c:pt>
                <c:pt idx="9">
                  <c:v>91</c:v>
                </c:pt>
                <c:pt idx="10">
                  <c:v>91</c:v>
                </c:pt>
                <c:pt idx="11">
                  <c:v>79</c:v>
                </c:pt>
                <c:pt idx="12">
                  <c:v>68</c:v>
                </c:pt>
                <c:pt idx="13">
                  <c:v>55</c:v>
                </c:pt>
                <c:pt idx="14">
                  <c:v>37</c:v>
                </c:pt>
                <c:pt idx="15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'５'!$Z$2</c:f>
              <c:strCache>
                <c:ptCount val="1"/>
                <c:pt idx="0">
                  <c:v>２６年度</c:v>
                </c:pt>
              </c:strCache>
            </c:strRef>
          </c:tx>
          <c:cat>
            <c:multiLvlStrRef>
              <c:f>'５'!$T$3:$V$18</c:f>
              <c:multiLvlStrCache>
                <c:ptCount val="16"/>
                <c:lvl>
                  <c:pt idx="0">
                    <c:v>17:59</c:v>
                  </c:pt>
                  <c:pt idx="1">
                    <c:v>18:59</c:v>
                  </c:pt>
                  <c:pt idx="2">
                    <c:v>19:59</c:v>
                  </c:pt>
                  <c:pt idx="3">
                    <c:v>20:59</c:v>
                  </c:pt>
                  <c:pt idx="4">
                    <c:v>21:59</c:v>
                  </c:pt>
                  <c:pt idx="5">
                    <c:v>22:59</c:v>
                  </c:pt>
                  <c:pt idx="6">
                    <c:v>23:59</c:v>
                  </c:pt>
                  <c:pt idx="7">
                    <c:v>0:59</c:v>
                  </c:pt>
                  <c:pt idx="8">
                    <c:v>1:59</c:v>
                  </c:pt>
                  <c:pt idx="9">
                    <c:v>2:59</c:v>
                  </c:pt>
                  <c:pt idx="10">
                    <c:v>3:59</c:v>
                  </c:pt>
                  <c:pt idx="11">
                    <c:v>4:59</c:v>
                  </c:pt>
                  <c:pt idx="12">
                    <c:v>5:59</c:v>
                  </c:pt>
                  <c:pt idx="13">
                    <c:v>6:59</c:v>
                  </c:pt>
                  <c:pt idx="14">
                    <c:v>7:59</c:v>
                  </c:pt>
                  <c:pt idx="15">
                    <c:v>8:59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  <c:pt idx="8">
                    <c:v>～</c:v>
                  </c:pt>
                  <c:pt idx="9">
                    <c:v>～</c:v>
                  </c:pt>
                  <c:pt idx="10">
                    <c:v>～</c:v>
                  </c:pt>
                  <c:pt idx="11">
                    <c:v>～</c:v>
                  </c:pt>
                  <c:pt idx="12">
                    <c:v>～</c:v>
                  </c:pt>
                  <c:pt idx="13">
                    <c:v>～</c:v>
                  </c:pt>
                  <c:pt idx="14">
                    <c:v>～</c:v>
                  </c:pt>
                  <c:pt idx="15">
                    <c:v>～</c:v>
                  </c:pt>
                </c:lvl>
                <c:lvl>
                  <c:pt idx="0">
                    <c:v>17:00</c:v>
                  </c:pt>
                  <c:pt idx="1">
                    <c:v>18:00</c:v>
                  </c:pt>
                  <c:pt idx="2">
                    <c:v>19:00</c:v>
                  </c:pt>
                  <c:pt idx="3">
                    <c:v>20:00</c:v>
                  </c:pt>
                  <c:pt idx="4">
                    <c:v>21:00</c:v>
                  </c:pt>
                  <c:pt idx="5">
                    <c:v>22:00</c:v>
                  </c:pt>
                  <c:pt idx="6">
                    <c:v>23:00</c:v>
                  </c:pt>
                  <c:pt idx="7">
                    <c:v>0:00</c:v>
                  </c:pt>
                  <c:pt idx="8">
                    <c:v>1:00</c:v>
                  </c:pt>
                  <c:pt idx="9">
                    <c:v>2:00</c:v>
                  </c:pt>
                  <c:pt idx="10">
                    <c:v>3:00</c:v>
                  </c:pt>
                  <c:pt idx="11">
                    <c:v>4:00</c:v>
                  </c:pt>
                  <c:pt idx="12">
                    <c:v>5:00</c:v>
                  </c:pt>
                  <c:pt idx="13">
                    <c:v>6:00</c:v>
                  </c:pt>
                  <c:pt idx="14">
                    <c:v>7:00</c:v>
                  </c:pt>
                  <c:pt idx="15">
                    <c:v>8:00</c:v>
                  </c:pt>
                </c:lvl>
              </c:multiLvlStrCache>
            </c:multiLvlStrRef>
          </c:cat>
          <c:val>
            <c:numRef>
              <c:f>'５'!$Z$3:$Z$18</c:f>
              <c:numCache>
                <c:formatCode>#,##0_);[Red]\(#,##0\)</c:formatCode>
                <c:ptCount val="16"/>
                <c:pt idx="0">
                  <c:v>333</c:v>
                </c:pt>
                <c:pt idx="1">
                  <c:v>268</c:v>
                </c:pt>
                <c:pt idx="2">
                  <c:v>272</c:v>
                </c:pt>
                <c:pt idx="3">
                  <c:v>262</c:v>
                </c:pt>
                <c:pt idx="4">
                  <c:v>252</c:v>
                </c:pt>
                <c:pt idx="5">
                  <c:v>172</c:v>
                </c:pt>
                <c:pt idx="6">
                  <c:v>188</c:v>
                </c:pt>
                <c:pt idx="7">
                  <c:v>146</c:v>
                </c:pt>
                <c:pt idx="8">
                  <c:v>129</c:v>
                </c:pt>
                <c:pt idx="9">
                  <c:v>109</c:v>
                </c:pt>
                <c:pt idx="10">
                  <c:v>81</c:v>
                </c:pt>
                <c:pt idx="11">
                  <c:v>60</c:v>
                </c:pt>
                <c:pt idx="12">
                  <c:v>55</c:v>
                </c:pt>
                <c:pt idx="13">
                  <c:v>38</c:v>
                </c:pt>
                <c:pt idx="14">
                  <c:v>45</c:v>
                </c:pt>
                <c:pt idx="15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'５'!$AA$2</c:f>
              <c:strCache>
                <c:ptCount val="1"/>
                <c:pt idx="0">
                  <c:v>２７年度</c:v>
                </c:pt>
              </c:strCache>
            </c:strRef>
          </c:tx>
          <c:cat>
            <c:multiLvlStrRef>
              <c:f>'５'!$T$3:$V$18</c:f>
              <c:multiLvlStrCache>
                <c:ptCount val="16"/>
                <c:lvl>
                  <c:pt idx="0">
                    <c:v>17:59</c:v>
                  </c:pt>
                  <c:pt idx="1">
                    <c:v>18:59</c:v>
                  </c:pt>
                  <c:pt idx="2">
                    <c:v>19:59</c:v>
                  </c:pt>
                  <c:pt idx="3">
                    <c:v>20:59</c:v>
                  </c:pt>
                  <c:pt idx="4">
                    <c:v>21:59</c:v>
                  </c:pt>
                  <c:pt idx="5">
                    <c:v>22:59</c:v>
                  </c:pt>
                  <c:pt idx="6">
                    <c:v>23:59</c:v>
                  </c:pt>
                  <c:pt idx="7">
                    <c:v>0:59</c:v>
                  </c:pt>
                  <c:pt idx="8">
                    <c:v>1:59</c:v>
                  </c:pt>
                  <c:pt idx="9">
                    <c:v>2:59</c:v>
                  </c:pt>
                  <c:pt idx="10">
                    <c:v>3:59</c:v>
                  </c:pt>
                  <c:pt idx="11">
                    <c:v>4:59</c:v>
                  </c:pt>
                  <c:pt idx="12">
                    <c:v>5:59</c:v>
                  </c:pt>
                  <c:pt idx="13">
                    <c:v>6:59</c:v>
                  </c:pt>
                  <c:pt idx="14">
                    <c:v>7:59</c:v>
                  </c:pt>
                  <c:pt idx="15">
                    <c:v>8:59</c:v>
                  </c:pt>
                </c:lvl>
                <c:lvl>
                  <c:pt idx="0">
                    <c:v>～</c:v>
                  </c:pt>
                  <c:pt idx="1">
                    <c:v>～</c:v>
                  </c:pt>
                  <c:pt idx="2">
                    <c:v>～</c:v>
                  </c:pt>
                  <c:pt idx="3">
                    <c:v>～</c:v>
                  </c:pt>
                  <c:pt idx="4">
                    <c:v>～</c:v>
                  </c:pt>
                  <c:pt idx="5">
                    <c:v>～</c:v>
                  </c:pt>
                  <c:pt idx="6">
                    <c:v>～</c:v>
                  </c:pt>
                  <c:pt idx="7">
                    <c:v>～</c:v>
                  </c:pt>
                  <c:pt idx="8">
                    <c:v>～</c:v>
                  </c:pt>
                  <c:pt idx="9">
                    <c:v>～</c:v>
                  </c:pt>
                  <c:pt idx="10">
                    <c:v>～</c:v>
                  </c:pt>
                  <c:pt idx="11">
                    <c:v>～</c:v>
                  </c:pt>
                  <c:pt idx="12">
                    <c:v>～</c:v>
                  </c:pt>
                  <c:pt idx="13">
                    <c:v>～</c:v>
                  </c:pt>
                  <c:pt idx="14">
                    <c:v>～</c:v>
                  </c:pt>
                  <c:pt idx="15">
                    <c:v>～</c:v>
                  </c:pt>
                </c:lvl>
                <c:lvl>
                  <c:pt idx="0">
                    <c:v>17:00</c:v>
                  </c:pt>
                  <c:pt idx="1">
                    <c:v>18:00</c:v>
                  </c:pt>
                  <c:pt idx="2">
                    <c:v>19:00</c:v>
                  </c:pt>
                  <c:pt idx="3">
                    <c:v>20:00</c:v>
                  </c:pt>
                  <c:pt idx="4">
                    <c:v>21:00</c:v>
                  </c:pt>
                  <c:pt idx="5">
                    <c:v>22:00</c:v>
                  </c:pt>
                  <c:pt idx="6">
                    <c:v>23:00</c:v>
                  </c:pt>
                  <c:pt idx="7">
                    <c:v>0:00</c:v>
                  </c:pt>
                  <c:pt idx="8">
                    <c:v>1:00</c:v>
                  </c:pt>
                  <c:pt idx="9">
                    <c:v>2:00</c:v>
                  </c:pt>
                  <c:pt idx="10">
                    <c:v>3:00</c:v>
                  </c:pt>
                  <c:pt idx="11">
                    <c:v>4:00</c:v>
                  </c:pt>
                  <c:pt idx="12">
                    <c:v>5:00</c:v>
                  </c:pt>
                  <c:pt idx="13">
                    <c:v>6:00</c:v>
                  </c:pt>
                  <c:pt idx="14">
                    <c:v>7:00</c:v>
                  </c:pt>
                  <c:pt idx="15">
                    <c:v>8:00</c:v>
                  </c:pt>
                </c:lvl>
              </c:multiLvlStrCache>
            </c:multiLvlStrRef>
          </c:cat>
          <c:val>
            <c:numRef>
              <c:f>'５'!$AA$3:$AA$18</c:f>
              <c:numCache>
                <c:formatCode>#,##0_);[Red]\(#,##0\)</c:formatCode>
                <c:ptCount val="16"/>
                <c:pt idx="0">
                  <c:v>354</c:v>
                </c:pt>
                <c:pt idx="1">
                  <c:v>242</c:v>
                </c:pt>
                <c:pt idx="2">
                  <c:v>242</c:v>
                </c:pt>
                <c:pt idx="3">
                  <c:v>249</c:v>
                </c:pt>
                <c:pt idx="4">
                  <c:v>253</c:v>
                </c:pt>
                <c:pt idx="5">
                  <c:v>225</c:v>
                </c:pt>
                <c:pt idx="6">
                  <c:v>193</c:v>
                </c:pt>
                <c:pt idx="7">
                  <c:v>162</c:v>
                </c:pt>
                <c:pt idx="8">
                  <c:v>132</c:v>
                </c:pt>
                <c:pt idx="9">
                  <c:v>98</c:v>
                </c:pt>
                <c:pt idx="10">
                  <c:v>83</c:v>
                </c:pt>
                <c:pt idx="11">
                  <c:v>70</c:v>
                </c:pt>
                <c:pt idx="12">
                  <c:v>58</c:v>
                </c:pt>
                <c:pt idx="13">
                  <c:v>39</c:v>
                </c:pt>
                <c:pt idx="14">
                  <c:v>26</c:v>
                </c:pt>
                <c:pt idx="15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32992"/>
        <c:axId val="113742976"/>
      </c:lineChart>
      <c:catAx>
        <c:axId val="11373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742976"/>
        <c:crosses val="autoZero"/>
        <c:auto val="1"/>
        <c:lblAlgn val="ctr"/>
        <c:lblOffset val="100"/>
        <c:noMultiLvlLbl val="0"/>
      </c:catAx>
      <c:valAx>
        <c:axId val="1137429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37329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400"/>
              <a:t>3-6</a:t>
            </a:r>
            <a:r>
              <a:rPr lang="ja-JP" altLang="en-US" sz="1400"/>
              <a:t>．精神科救急システムにおける入院者数</a:t>
            </a:r>
          </a:p>
        </c:rich>
      </c:tx>
      <c:layout>
        <c:manualLayout>
          <c:xMode val="edge"/>
          <c:yMode val="edge"/>
          <c:x val="0.25104559582280939"/>
          <c:y val="2.0388141682500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3293594038296"/>
          <c:y val="0.14917607059460217"/>
          <c:w val="0.82447794710828537"/>
          <c:h val="0.60400370561529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'６,７'!$Q$4</c:f>
              <c:strCache>
                <c:ptCount val="1"/>
                <c:pt idx="0">
                  <c:v>入院者数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'６,７'!$R$3:$V$3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'６,７'!$R$4:$V$4</c:f>
              <c:numCache>
                <c:formatCode>#,##0_);[Red]\(#,##0\)</c:formatCode>
                <c:ptCount val="5"/>
                <c:pt idx="0">
                  <c:v>1377</c:v>
                </c:pt>
                <c:pt idx="1">
                  <c:v>1515</c:v>
                </c:pt>
                <c:pt idx="2">
                  <c:v>1309</c:v>
                </c:pt>
                <c:pt idx="3">
                  <c:v>1371</c:v>
                </c:pt>
                <c:pt idx="4">
                  <c:v>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94432"/>
        <c:axId val="113812608"/>
      </c:barChart>
      <c:catAx>
        <c:axId val="113794432"/>
        <c:scaling>
          <c:orientation val="minMax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812608"/>
        <c:crosses val="autoZero"/>
        <c:auto val="1"/>
        <c:lblAlgn val="ctr"/>
        <c:lblOffset val="100"/>
        <c:tickMarkSkip val="1"/>
        <c:noMultiLvlLbl val="0"/>
      </c:catAx>
      <c:valAx>
        <c:axId val="113812608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2463871443499653E-2"/>
              <c:y val="3.30330330330330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794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'８'!$B$5</c:f>
              <c:strCache>
                <c:ptCount val="1"/>
                <c:pt idx="0">
                  <c:v>精神科救急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'８'!$C$4:$G$4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'８'!$C$5:$G$5</c:f>
              <c:numCache>
                <c:formatCode>#,##0_);[Red]\(#,##0\)</c:formatCode>
                <c:ptCount val="5"/>
                <c:pt idx="0">
                  <c:v>1377</c:v>
                </c:pt>
                <c:pt idx="1">
                  <c:v>1515</c:v>
                </c:pt>
                <c:pt idx="2">
                  <c:v>1309</c:v>
                </c:pt>
                <c:pt idx="3">
                  <c:v>1371</c:v>
                </c:pt>
                <c:pt idx="4">
                  <c:v>1425</c:v>
                </c:pt>
              </c:numCache>
            </c:numRef>
          </c:val>
        </c:ser>
        <c:ser>
          <c:idx val="1"/>
          <c:order val="1"/>
          <c:tx>
            <c:strRef>
              <c:f>'８'!$B$6</c:f>
              <c:strCache>
                <c:ptCount val="1"/>
                <c:pt idx="0">
                  <c:v>緊急措置</c:v>
                </c:pt>
              </c:strCache>
            </c:strRef>
          </c:tx>
          <c:invertIfNegative val="0"/>
          <c:cat>
            <c:strRef>
              <c:f>'８'!$C$4:$G$4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'８'!$C$6:$G$6</c:f>
              <c:numCache>
                <c:formatCode>General</c:formatCode>
                <c:ptCount val="5"/>
                <c:pt idx="0">
                  <c:v>270</c:v>
                </c:pt>
                <c:pt idx="1">
                  <c:v>289</c:v>
                </c:pt>
                <c:pt idx="2">
                  <c:v>277</c:v>
                </c:pt>
                <c:pt idx="3">
                  <c:v>234</c:v>
                </c:pt>
                <c:pt idx="4">
                  <c:v>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179456"/>
        <c:axId val="108180992"/>
      </c:barChart>
      <c:catAx>
        <c:axId val="10817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180992"/>
        <c:crosses val="autoZero"/>
        <c:auto val="1"/>
        <c:lblAlgn val="ctr"/>
        <c:lblOffset val="100"/>
        <c:noMultiLvlLbl val="0"/>
      </c:catAx>
      <c:valAx>
        <c:axId val="1081809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0817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１８年度利用者（年齢別）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'３'!#REF!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'３'!#REF!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'３'!#REF!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25</a:t>
            </a:r>
            <a:r>
              <a:rPr lang="ja-JP" sz="1200"/>
              <a:t>年度利用者</a:t>
            </a:r>
            <a:r>
              <a:rPr lang="en-US" altLang="ja-JP" sz="1200"/>
              <a:t>(</a:t>
            </a:r>
            <a:r>
              <a:rPr lang="ja-JP" sz="1200"/>
              <a:t>年齢別</a:t>
            </a:r>
            <a:r>
              <a:rPr lang="en-US" altLang="ja-JP" sz="1200"/>
              <a:t>)</a:t>
            </a:r>
            <a:endParaRPr lang="ja-JP" sz="1200"/>
          </a:p>
        </c:rich>
      </c:tx>
      <c:layout>
        <c:manualLayout>
          <c:xMode val="edge"/>
          <c:yMode val="edge"/>
          <c:x val="0.193210633946830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88229232082186"/>
          <c:y val="0.32329122528748661"/>
          <c:w val="0.54023541535835629"/>
          <c:h val="0.63351347268641778"/>
        </c:manualLayout>
      </c:layout>
      <c:pieChart>
        <c:varyColors val="1"/>
        <c:ser>
          <c:idx val="0"/>
          <c:order val="0"/>
          <c:tx>
            <c:strRef>
              <c:f>'2'!$A$37:$A$47</c:f>
              <c:strCache>
                <c:ptCount val="1"/>
                <c:pt idx="0">
                  <c:v>0～9 10～19 20～29 30～39 40～49 50～59 60～69 70～79 80～89 90～ 不明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Lbls>
            <c:dLbl>
              <c:idx val="0"/>
              <c:layout>
                <c:manualLayout>
                  <c:x val="6.8347100784181117E-2"/>
                  <c:y val="6.26446873996865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283174725858654"/>
                  <c:y val="1.8459940708850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7267764842278152E-2"/>
                  <c:y val="5.94520289280386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0418176255575417E-2"/>
                  <c:y val="-6.11767593798976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0696423683235917E-2"/>
                  <c:y val="-3.29503955890405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16593401284962E-2"/>
                  <c:y val="6.9376687626276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435276878733716"/>
                  <c:y val="0.1150882758360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90841022172842"/>
                  <c:y val="1.8538492041012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9190699322093976E-2"/>
                  <c:y val="-1.0781547989954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'2'!$A$37:$A$47</c:f>
              <c:strCache>
                <c:ptCount val="11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90～</c:v>
                </c:pt>
                <c:pt idx="10">
                  <c:v>不明</c:v>
                </c:pt>
              </c:strCache>
            </c:strRef>
          </c:cat>
          <c:val>
            <c:numRef>
              <c:f>'2'!$B$37:$B$47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133</c:v>
                </c:pt>
                <c:pt idx="2">
                  <c:v>604</c:v>
                </c:pt>
                <c:pt idx="3">
                  <c:v>701</c:v>
                </c:pt>
                <c:pt idx="4">
                  <c:v>801</c:v>
                </c:pt>
                <c:pt idx="5">
                  <c:v>339</c:v>
                </c:pt>
                <c:pt idx="6">
                  <c:v>220</c:v>
                </c:pt>
                <c:pt idx="7">
                  <c:v>146</c:v>
                </c:pt>
                <c:pt idx="8">
                  <c:v>83</c:v>
                </c:pt>
                <c:pt idx="9">
                  <c:v>12</c:v>
                </c:pt>
                <c:pt idx="10">
                  <c:v>117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26</a:t>
            </a:r>
            <a:r>
              <a:rPr lang="ja-JP" sz="1200"/>
              <a:t>年度利用者</a:t>
            </a:r>
            <a:r>
              <a:rPr lang="en-US" altLang="ja-JP" sz="1200"/>
              <a:t>(</a:t>
            </a:r>
            <a:r>
              <a:rPr lang="ja-JP" sz="1200"/>
              <a:t>年齢別</a:t>
            </a:r>
            <a:r>
              <a:rPr lang="en-US" altLang="ja-JP" sz="1200"/>
              <a:t>)</a:t>
            </a:r>
            <a:endParaRPr lang="ja-JP" sz="1200"/>
          </a:p>
        </c:rich>
      </c:tx>
      <c:layout>
        <c:manualLayout>
          <c:xMode val="edge"/>
          <c:yMode val="edge"/>
          <c:x val="0.193210633946830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88229232082186"/>
          <c:y val="0.32329122528748661"/>
          <c:w val="0.54023541535835629"/>
          <c:h val="0.63351347268641778"/>
        </c:manualLayout>
      </c:layout>
      <c:pieChart>
        <c:varyColors val="1"/>
        <c:ser>
          <c:idx val="0"/>
          <c:order val="0"/>
          <c:tx>
            <c:strRef>
              <c:f>'2'!$A$37:$A$47</c:f>
              <c:strCache>
                <c:ptCount val="1"/>
                <c:pt idx="0">
                  <c:v>0～9 10～19 20～29 30～39 40～49 50～59 60～69 70～79 80～89 90～ 不明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Lbls>
            <c:dLbl>
              <c:idx val="0"/>
              <c:layout>
                <c:manualLayout>
                  <c:x val="6.8347100784181117E-2"/>
                  <c:y val="6.26446873996865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283174725858654"/>
                  <c:y val="1.8459940708850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7267764842278152E-2"/>
                  <c:y val="5.94520289280386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0418176255575417E-2"/>
                  <c:y val="-6.11767593798976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0696423683235917E-2"/>
                  <c:y val="-3.29503955890405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16593401284962E-2"/>
                  <c:y val="6.9376687626276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435276878733716"/>
                  <c:y val="0.1150882758360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90841022172842"/>
                  <c:y val="1.8538492041012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9190699322093976E-2"/>
                  <c:y val="-1.0781547989954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'2'!$A$37:$A$47</c:f>
              <c:strCache>
                <c:ptCount val="11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90～</c:v>
                </c:pt>
                <c:pt idx="10">
                  <c:v>不明</c:v>
                </c:pt>
              </c:strCache>
            </c:strRef>
          </c:cat>
          <c:val>
            <c:numRef>
              <c:f>'2'!$D$37:$D$47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151</c:v>
                </c:pt>
                <c:pt idx="2">
                  <c:v>524</c:v>
                </c:pt>
                <c:pt idx="3">
                  <c:v>690</c:v>
                </c:pt>
                <c:pt idx="4">
                  <c:v>781</c:v>
                </c:pt>
                <c:pt idx="5">
                  <c:v>362</c:v>
                </c:pt>
                <c:pt idx="6">
                  <c:v>224</c:v>
                </c:pt>
                <c:pt idx="7">
                  <c:v>152</c:v>
                </c:pt>
                <c:pt idx="8">
                  <c:v>82</c:v>
                </c:pt>
                <c:pt idx="9">
                  <c:v>16</c:v>
                </c:pt>
                <c:pt idx="10">
                  <c:v>123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27</a:t>
            </a:r>
            <a:r>
              <a:rPr lang="ja-JP" sz="1200"/>
              <a:t>年度利用者</a:t>
            </a:r>
            <a:r>
              <a:rPr lang="en-US" altLang="ja-JP" sz="1200"/>
              <a:t>(</a:t>
            </a:r>
            <a:r>
              <a:rPr lang="ja-JP" sz="1200"/>
              <a:t>年齢別</a:t>
            </a:r>
            <a:r>
              <a:rPr lang="en-US" altLang="ja-JP" sz="1200"/>
              <a:t>)</a:t>
            </a:r>
            <a:endParaRPr lang="ja-JP" sz="1200"/>
          </a:p>
        </c:rich>
      </c:tx>
      <c:layout>
        <c:manualLayout>
          <c:xMode val="edge"/>
          <c:yMode val="edge"/>
          <c:x val="0.193210633946830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88229232082186"/>
          <c:y val="0.32329122528748661"/>
          <c:w val="0.54023541535835629"/>
          <c:h val="0.63351347268641778"/>
        </c:manualLayout>
      </c:layout>
      <c:pieChart>
        <c:varyColors val="1"/>
        <c:ser>
          <c:idx val="0"/>
          <c:order val="0"/>
          <c:tx>
            <c:strRef>
              <c:f>'2'!$A$37:$A$47</c:f>
              <c:strCache>
                <c:ptCount val="1"/>
                <c:pt idx="0">
                  <c:v>0～9 10～19 20～29 30～39 40～49 50～59 60～69 70～79 80～89 90～ 不明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Lbls>
            <c:dLbl>
              <c:idx val="0"/>
              <c:layout>
                <c:manualLayout>
                  <c:x val="6.8347100784181117E-2"/>
                  <c:y val="6.26446873996865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283174725858654"/>
                  <c:y val="1.8459940708850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7267764842278152E-2"/>
                  <c:y val="5.94520289280386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0418176255575417E-2"/>
                  <c:y val="-6.11767593798976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0696423683235917E-2"/>
                  <c:y val="-3.29503955890405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16593401284962E-2"/>
                  <c:y val="6.9376687626276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435276878733716"/>
                  <c:y val="0.1150882758360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90841022172842"/>
                  <c:y val="1.8538492041012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9190699322093976E-2"/>
                  <c:y val="-1.0781547989954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1.0250390480331063E-2"/>
                  <c:y val="-6.5164372439056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'2'!$A$37:$A$47</c:f>
              <c:strCache>
                <c:ptCount val="11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90～</c:v>
                </c:pt>
                <c:pt idx="10">
                  <c:v>不明</c:v>
                </c:pt>
              </c:strCache>
            </c:strRef>
          </c:cat>
          <c:val>
            <c:numRef>
              <c:f>'2'!$F$37:$F$47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105</c:v>
                </c:pt>
                <c:pt idx="2">
                  <c:v>495</c:v>
                </c:pt>
                <c:pt idx="3">
                  <c:v>659</c:v>
                </c:pt>
                <c:pt idx="4">
                  <c:v>765</c:v>
                </c:pt>
                <c:pt idx="5">
                  <c:v>343</c:v>
                </c:pt>
                <c:pt idx="6">
                  <c:v>218</c:v>
                </c:pt>
                <c:pt idx="7">
                  <c:v>150</c:v>
                </c:pt>
                <c:pt idx="8">
                  <c:v>89</c:v>
                </c:pt>
                <c:pt idx="9">
                  <c:v>12</c:v>
                </c:pt>
                <c:pt idx="10">
                  <c:v>162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'３'!$AI$3</c:f>
              <c:strCache>
                <c:ptCount val="1"/>
                <c:pt idx="0">
                  <c:v>救　急　隊</c:v>
                </c:pt>
              </c:strCache>
            </c:strRef>
          </c:tx>
          <c:cat>
            <c:strRef>
              <c:f>'３'!$AJ$2:$AN$2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'３'!$AJ$3:$AN$3</c:f>
              <c:numCache>
                <c:formatCode>General</c:formatCode>
                <c:ptCount val="5"/>
                <c:pt idx="0">
                  <c:v>1200</c:v>
                </c:pt>
                <c:pt idx="1">
                  <c:v>1203</c:v>
                </c:pt>
                <c:pt idx="2">
                  <c:v>935</c:v>
                </c:pt>
                <c:pt idx="3">
                  <c:v>850</c:v>
                </c:pt>
                <c:pt idx="4">
                  <c:v>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'３'!$AI$4</c:f>
              <c:strCache>
                <c:ptCount val="1"/>
                <c:pt idx="0">
                  <c:v>こころの救急相談</c:v>
                </c:pt>
              </c:strCache>
            </c:strRef>
          </c:tx>
          <c:cat>
            <c:strRef>
              <c:f>'３'!$AJ$2:$AN$2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'３'!$AJ$4:$AN$4</c:f>
              <c:numCache>
                <c:formatCode>General</c:formatCode>
                <c:ptCount val="5"/>
                <c:pt idx="0">
                  <c:v>1111</c:v>
                </c:pt>
                <c:pt idx="1">
                  <c:v>1263</c:v>
                </c:pt>
                <c:pt idx="2">
                  <c:v>1178</c:v>
                </c:pt>
                <c:pt idx="3">
                  <c:v>1048</c:v>
                </c:pt>
                <c:pt idx="4">
                  <c:v>945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'３'!$AI$5</c:f>
              <c:strCache>
                <c:ptCount val="1"/>
                <c:pt idx="0">
                  <c:v>警　　察</c:v>
                </c:pt>
              </c:strCache>
            </c:strRef>
          </c:tx>
          <c:cat>
            <c:strRef>
              <c:f>'３'!$AJ$2:$AN$2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'３'!$AJ$5:$AN$5</c:f>
              <c:numCache>
                <c:formatCode>General</c:formatCode>
                <c:ptCount val="5"/>
                <c:pt idx="0">
                  <c:v>800</c:v>
                </c:pt>
                <c:pt idx="1">
                  <c:v>881</c:v>
                </c:pt>
                <c:pt idx="2">
                  <c:v>858</c:v>
                </c:pt>
                <c:pt idx="3">
                  <c:v>1057</c:v>
                </c:pt>
                <c:pt idx="4">
                  <c:v>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'３'!$AI$6</c:f>
              <c:strCache>
                <c:ptCount val="1"/>
                <c:pt idx="0">
                  <c:v>医療機関等</c:v>
                </c:pt>
              </c:strCache>
            </c:strRef>
          </c:tx>
          <c:cat>
            <c:strRef>
              <c:f>'３'!$AJ$2:$AN$2</c:f>
              <c:strCache>
                <c:ptCount val="5"/>
                <c:pt idx="0">
                  <c:v>２３年度</c:v>
                </c:pt>
                <c:pt idx="1">
                  <c:v>２４年度</c:v>
                </c:pt>
                <c:pt idx="2">
                  <c:v>２５年度</c:v>
                </c:pt>
                <c:pt idx="3">
                  <c:v>２６年度</c:v>
                </c:pt>
                <c:pt idx="4">
                  <c:v>２７年度</c:v>
                </c:pt>
              </c:strCache>
            </c:strRef>
          </c:cat>
          <c:val>
            <c:numRef>
              <c:f>'３'!$AJ$6:$AN$6</c:f>
              <c:numCache>
                <c:formatCode>General</c:formatCode>
                <c:ptCount val="5"/>
                <c:pt idx="0">
                  <c:v>304</c:v>
                </c:pt>
                <c:pt idx="1">
                  <c:v>302</c:v>
                </c:pt>
                <c:pt idx="2">
                  <c:v>185</c:v>
                </c:pt>
                <c:pt idx="3">
                  <c:v>150</c:v>
                </c:pt>
                <c:pt idx="4">
                  <c:v>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14720"/>
        <c:axId val="108816256"/>
      </c:lineChart>
      <c:catAx>
        <c:axId val="10881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16256"/>
        <c:crosses val="autoZero"/>
        <c:auto val="1"/>
        <c:lblAlgn val="ctr"/>
        <c:lblOffset val="100"/>
        <c:noMultiLvlLbl val="0"/>
      </c:catAx>
      <c:valAx>
        <c:axId val="10881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81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25</a:t>
            </a:r>
            <a:r>
              <a:rPr lang="ja-JP" altLang="en-US"/>
              <a:t>年度診断名別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472222222222221"/>
          <c:y val="0.30787037037037035"/>
          <c:w val="0.3972222222222222"/>
          <c:h val="0.66203703703703709"/>
        </c:manualLayout>
      </c:layout>
      <c:pieChart>
        <c:varyColors val="1"/>
        <c:ser>
          <c:idx val="0"/>
          <c:order val="0"/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dLbl>
              <c:idx val="0"/>
              <c:layout>
                <c:manualLayout>
                  <c:x val="0.11222487814023246"/>
                  <c:y val="2.3844030566289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651117829021373"/>
                  <c:y val="2.7023467085064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637959317585301"/>
                  <c:y val="-3.36531365313653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'４'!$AF$3:$AF$15</c:f>
              <c:strCache>
                <c:ptCount val="13"/>
                <c:pt idx="0">
                  <c:v>F0</c:v>
                </c:pt>
                <c:pt idx="1">
                  <c:v>F1</c:v>
                </c:pt>
                <c:pt idx="2">
                  <c:v>F2</c:v>
                </c:pt>
                <c:pt idx="3">
                  <c:v>F3</c:v>
                </c:pt>
                <c:pt idx="4">
                  <c:v>F4</c:v>
                </c:pt>
                <c:pt idx="5">
                  <c:v>F5</c:v>
                </c:pt>
                <c:pt idx="6">
                  <c:v>F6</c:v>
                </c:pt>
                <c:pt idx="7">
                  <c:v>F7</c:v>
                </c:pt>
                <c:pt idx="8">
                  <c:v>F8</c:v>
                </c:pt>
                <c:pt idx="9">
                  <c:v>F9</c:v>
                </c:pt>
                <c:pt idx="10">
                  <c:v>G40</c:v>
                </c:pt>
                <c:pt idx="11">
                  <c:v>状態</c:v>
                </c:pt>
                <c:pt idx="12">
                  <c:v>その他</c:v>
                </c:pt>
              </c:strCache>
            </c:strRef>
          </c:cat>
          <c:val>
            <c:numRef>
              <c:f>'４'!$AG$3:$AG$15</c:f>
              <c:numCache>
                <c:formatCode>#,##0_);[Red]\(#,##0\)</c:formatCode>
                <c:ptCount val="13"/>
                <c:pt idx="0">
                  <c:v>117</c:v>
                </c:pt>
                <c:pt idx="1">
                  <c:v>150</c:v>
                </c:pt>
                <c:pt idx="2">
                  <c:v>507</c:v>
                </c:pt>
                <c:pt idx="3">
                  <c:v>369</c:v>
                </c:pt>
                <c:pt idx="4">
                  <c:v>225</c:v>
                </c:pt>
                <c:pt idx="5">
                  <c:v>7</c:v>
                </c:pt>
                <c:pt idx="6">
                  <c:v>66</c:v>
                </c:pt>
                <c:pt idx="7">
                  <c:v>29</c:v>
                </c:pt>
                <c:pt idx="8">
                  <c:v>39</c:v>
                </c:pt>
                <c:pt idx="9">
                  <c:v>3</c:v>
                </c:pt>
                <c:pt idx="10">
                  <c:v>20</c:v>
                </c:pt>
                <c:pt idx="11">
                  <c:v>147</c:v>
                </c:pt>
                <c:pt idx="1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26</a:t>
            </a:r>
            <a:r>
              <a:rPr lang="ja-JP" altLang="en-US"/>
              <a:t>年度診断名別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472222222222221"/>
          <c:y val="0.30787037037037035"/>
          <c:w val="0.3972222222222222"/>
          <c:h val="0.66203703703703709"/>
        </c:manualLayout>
      </c:layout>
      <c:pieChart>
        <c:varyColors val="1"/>
        <c:ser>
          <c:idx val="0"/>
          <c:order val="0"/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dLbl>
              <c:idx val="0"/>
              <c:layout>
                <c:manualLayout>
                  <c:x val="0.11222487814023246"/>
                  <c:y val="2.3844030566289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651117829021373"/>
                  <c:y val="2.7023467085064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637959317585301"/>
                  <c:y val="-3.36531365313653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'４'!$AF$3:$AF$15</c:f>
              <c:strCache>
                <c:ptCount val="13"/>
                <c:pt idx="0">
                  <c:v>F0</c:v>
                </c:pt>
                <c:pt idx="1">
                  <c:v>F1</c:v>
                </c:pt>
                <c:pt idx="2">
                  <c:v>F2</c:v>
                </c:pt>
                <c:pt idx="3">
                  <c:v>F3</c:v>
                </c:pt>
                <c:pt idx="4">
                  <c:v>F4</c:v>
                </c:pt>
                <c:pt idx="5">
                  <c:v>F5</c:v>
                </c:pt>
                <c:pt idx="6">
                  <c:v>F6</c:v>
                </c:pt>
                <c:pt idx="7">
                  <c:v>F7</c:v>
                </c:pt>
                <c:pt idx="8">
                  <c:v>F8</c:v>
                </c:pt>
                <c:pt idx="9">
                  <c:v>F9</c:v>
                </c:pt>
                <c:pt idx="10">
                  <c:v>G40</c:v>
                </c:pt>
                <c:pt idx="11">
                  <c:v>状態</c:v>
                </c:pt>
                <c:pt idx="12">
                  <c:v>その他</c:v>
                </c:pt>
              </c:strCache>
            </c:strRef>
          </c:cat>
          <c:val>
            <c:numRef>
              <c:f>'４'!$AH$3:$AH$15</c:f>
              <c:numCache>
                <c:formatCode>#,##0_);[Red]\(#,##0\)</c:formatCode>
                <c:ptCount val="13"/>
                <c:pt idx="0">
                  <c:v>106</c:v>
                </c:pt>
                <c:pt idx="1">
                  <c:v>178</c:v>
                </c:pt>
                <c:pt idx="2">
                  <c:v>554</c:v>
                </c:pt>
                <c:pt idx="3">
                  <c:v>357</c:v>
                </c:pt>
                <c:pt idx="4">
                  <c:v>171</c:v>
                </c:pt>
                <c:pt idx="5">
                  <c:v>19</c:v>
                </c:pt>
                <c:pt idx="6">
                  <c:v>54</c:v>
                </c:pt>
                <c:pt idx="7">
                  <c:v>34</c:v>
                </c:pt>
                <c:pt idx="8">
                  <c:v>35</c:v>
                </c:pt>
                <c:pt idx="9">
                  <c:v>4</c:v>
                </c:pt>
                <c:pt idx="10">
                  <c:v>10</c:v>
                </c:pt>
                <c:pt idx="11">
                  <c:v>131</c:v>
                </c:pt>
                <c:pt idx="12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27</a:t>
            </a:r>
            <a:r>
              <a:rPr lang="ja-JP" altLang="en-US"/>
              <a:t>年度診断名別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472222222222221"/>
          <c:y val="0.30787037037037035"/>
          <c:w val="0.3972222222222222"/>
          <c:h val="0.66203703703703709"/>
        </c:manualLayout>
      </c:layout>
      <c:pieChart>
        <c:varyColors val="1"/>
        <c:ser>
          <c:idx val="0"/>
          <c:order val="0"/>
          <c:dPt>
            <c:idx val="2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dLbl>
              <c:idx val="0"/>
              <c:layout>
                <c:manualLayout>
                  <c:x val="0.11222487814023246"/>
                  <c:y val="2.3844030566289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651117829021373"/>
                  <c:y val="2.7023467085064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637959317585301"/>
                  <c:y val="-3.36531365313653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'４'!$AF$3:$AF$15</c:f>
              <c:strCache>
                <c:ptCount val="13"/>
                <c:pt idx="0">
                  <c:v>F0</c:v>
                </c:pt>
                <c:pt idx="1">
                  <c:v>F1</c:v>
                </c:pt>
                <c:pt idx="2">
                  <c:v>F2</c:v>
                </c:pt>
                <c:pt idx="3">
                  <c:v>F3</c:v>
                </c:pt>
                <c:pt idx="4">
                  <c:v>F4</c:v>
                </c:pt>
                <c:pt idx="5">
                  <c:v>F5</c:v>
                </c:pt>
                <c:pt idx="6">
                  <c:v>F6</c:v>
                </c:pt>
                <c:pt idx="7">
                  <c:v>F7</c:v>
                </c:pt>
                <c:pt idx="8">
                  <c:v>F8</c:v>
                </c:pt>
                <c:pt idx="9">
                  <c:v>F9</c:v>
                </c:pt>
                <c:pt idx="10">
                  <c:v>G40</c:v>
                </c:pt>
                <c:pt idx="11">
                  <c:v>状態</c:v>
                </c:pt>
                <c:pt idx="12">
                  <c:v>その他</c:v>
                </c:pt>
              </c:strCache>
            </c:strRef>
          </c:cat>
          <c:val>
            <c:numRef>
              <c:f>'４'!$AI$3:$AI$15</c:f>
              <c:numCache>
                <c:formatCode>#,##0_);[Red]\(#,##0\)</c:formatCode>
                <c:ptCount val="13"/>
                <c:pt idx="0">
                  <c:v>92</c:v>
                </c:pt>
                <c:pt idx="1">
                  <c:v>153</c:v>
                </c:pt>
                <c:pt idx="2">
                  <c:v>528</c:v>
                </c:pt>
                <c:pt idx="3">
                  <c:v>400</c:v>
                </c:pt>
                <c:pt idx="4">
                  <c:v>148</c:v>
                </c:pt>
                <c:pt idx="5">
                  <c:v>22</c:v>
                </c:pt>
                <c:pt idx="6">
                  <c:v>83</c:v>
                </c:pt>
                <c:pt idx="7">
                  <c:v>40</c:v>
                </c:pt>
                <c:pt idx="8">
                  <c:v>50</c:v>
                </c:pt>
                <c:pt idx="9">
                  <c:v>0</c:v>
                </c:pt>
                <c:pt idx="10">
                  <c:v>11</c:v>
                </c:pt>
                <c:pt idx="11">
                  <c:v>201</c:v>
                </c:pt>
                <c:pt idx="1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50800</xdr:rowOff>
    </xdr:from>
    <xdr:to>
      <xdr:col>15</xdr:col>
      <xdr:colOff>546100</xdr:colOff>
      <xdr:row>23</xdr:row>
      <xdr:rowOff>0</xdr:rowOff>
    </xdr:to>
    <xdr:graphicFrame macro="">
      <xdr:nvGraphicFramePr>
        <xdr:cNvPr id="93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292100</xdr:colOff>
      <xdr:row>0</xdr:row>
      <xdr:rowOff>190500</xdr:rowOff>
    </xdr:from>
    <xdr:to>
      <xdr:col>15</xdr:col>
      <xdr:colOff>381000</xdr:colOff>
      <xdr:row>2</xdr:row>
      <xdr:rowOff>215900</xdr:rowOff>
    </xdr:to>
    <xdr:sp macro="" textlink="">
      <xdr:nvSpPr>
        <xdr:cNvPr id="2" name="正方形/長方形 1"/>
        <xdr:cNvSpPr/>
      </xdr:nvSpPr>
      <xdr:spPr>
        <a:xfrm>
          <a:off x="7302500" y="190500"/>
          <a:ext cx="1841500" cy="698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資料３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15</xdr:col>
      <xdr:colOff>571500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17</xdr:row>
      <xdr:rowOff>19050</xdr:rowOff>
    </xdr:from>
    <xdr:to>
      <xdr:col>5</xdr:col>
      <xdr:colOff>247650</xdr:colOff>
      <xdr:row>32</xdr:row>
      <xdr:rowOff>95250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476250</xdr:colOff>
      <xdr:row>16</xdr:row>
      <xdr:rowOff>152400</xdr:rowOff>
    </xdr:from>
    <xdr:to>
      <xdr:col>11</xdr:col>
      <xdr:colOff>95250</xdr:colOff>
      <xdr:row>32</xdr:row>
      <xdr:rowOff>57150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16</xdr:row>
      <xdr:rowOff>152400</xdr:rowOff>
    </xdr:from>
    <xdr:to>
      <xdr:col>16</xdr:col>
      <xdr:colOff>495300</xdr:colOff>
      <xdr:row>32</xdr:row>
      <xdr:rowOff>57150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175532</xdr:colOff>
      <xdr:row>15</xdr:row>
      <xdr:rowOff>78922</xdr:rowOff>
    </xdr:from>
    <xdr:to>
      <xdr:col>12</xdr:col>
      <xdr:colOff>517071</xdr:colOff>
      <xdr:row>32</xdr:row>
      <xdr:rowOff>176893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22</xdr:row>
      <xdr:rowOff>161924</xdr:rowOff>
    </xdr:from>
    <xdr:to>
      <xdr:col>1</xdr:col>
      <xdr:colOff>3495675</xdr:colOff>
      <xdr:row>37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3667125</xdr:colOff>
      <xdr:row>22</xdr:row>
      <xdr:rowOff>152399</xdr:rowOff>
    </xdr:from>
    <xdr:to>
      <xdr:col>7</xdr:col>
      <xdr:colOff>504825</xdr:colOff>
      <xdr:row>37</xdr:row>
      <xdr:rowOff>114299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22</xdr:row>
      <xdr:rowOff>123824</xdr:rowOff>
    </xdr:from>
    <xdr:to>
      <xdr:col>13</xdr:col>
      <xdr:colOff>371475</xdr:colOff>
      <xdr:row>37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26</xdr:row>
      <xdr:rowOff>57150</xdr:rowOff>
    </xdr:from>
    <xdr:to>
      <xdr:col>13</xdr:col>
      <xdr:colOff>657225</xdr:colOff>
      <xdr:row>64</xdr:row>
      <xdr:rowOff>104775</xdr:rowOff>
    </xdr:to>
    <xdr:graphicFrame macro="">
      <xdr:nvGraphicFramePr>
        <xdr:cNvPr id="86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</xdr:row>
      <xdr:rowOff>127000</xdr:rowOff>
    </xdr:from>
    <xdr:to>
      <xdr:col>13</xdr:col>
      <xdr:colOff>457200</xdr:colOff>
      <xdr:row>25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144991</xdr:colOff>
      <xdr:row>0</xdr:row>
      <xdr:rowOff>98425</xdr:rowOff>
    </xdr:from>
    <xdr:to>
      <xdr:col>8</xdr:col>
      <xdr:colOff>154516</xdr:colOff>
      <xdr:row>10</xdr:row>
      <xdr:rowOff>42333</xdr:rowOff>
    </xdr:to>
    <xdr:graphicFrame macro="">
      <xdr:nvGraphicFramePr>
        <xdr:cNvPr id="19513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38100</xdr:rowOff>
    </xdr:from>
    <xdr:to>
      <xdr:col>6</xdr:col>
      <xdr:colOff>447675</xdr:colOff>
      <xdr:row>27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3" tint="0.59999389629810485"/>
  </sheetPr>
  <dimension ref="A1:AH32"/>
  <sheetViews>
    <sheetView view="pageBreakPreview" zoomScale="75" zoomScaleNormal="75" zoomScaleSheetLayoutView="75" workbookViewId="0">
      <selection activeCell="Z17" sqref="Z17"/>
    </sheetView>
  </sheetViews>
  <sheetFormatPr defaultRowHeight="13.5"/>
  <cols>
    <col min="1" max="16" width="7.625" customWidth="1"/>
  </cols>
  <sheetData>
    <row r="1" spans="1:34" ht="27" customHeight="1" thickBot="1">
      <c r="A1" s="69"/>
      <c r="T1" s="42" t="s">
        <v>67</v>
      </c>
      <c r="U1" s="1"/>
      <c r="V1" s="1"/>
      <c r="W1" s="1"/>
      <c r="X1" s="1"/>
      <c r="Y1" s="1"/>
      <c r="Z1" s="1"/>
      <c r="AA1" s="1"/>
      <c r="AB1" s="1"/>
      <c r="AH1" s="18" t="s">
        <v>48</v>
      </c>
    </row>
    <row r="2" spans="1:34" ht="25.5" customHeight="1" thickBot="1">
      <c r="A2" s="69" t="s">
        <v>72</v>
      </c>
      <c r="T2" s="30"/>
      <c r="U2" s="32" t="s">
        <v>49</v>
      </c>
      <c r="V2" s="31" t="s">
        <v>50</v>
      </c>
      <c r="W2" s="32" t="s">
        <v>51</v>
      </c>
      <c r="X2" s="31" t="s">
        <v>52</v>
      </c>
      <c r="Y2" s="32" t="s">
        <v>53</v>
      </c>
      <c r="Z2" s="31" t="s">
        <v>54</v>
      </c>
      <c r="AA2" s="32" t="s">
        <v>55</v>
      </c>
      <c r="AB2" s="31" t="s">
        <v>56</v>
      </c>
      <c r="AC2" s="32" t="s">
        <v>57</v>
      </c>
      <c r="AD2" s="31" t="s">
        <v>58</v>
      </c>
      <c r="AE2" s="32" t="s">
        <v>59</v>
      </c>
      <c r="AF2" s="31" t="s">
        <v>60</v>
      </c>
      <c r="AG2" s="33" t="s">
        <v>3</v>
      </c>
      <c r="AH2" s="70" t="s">
        <v>70</v>
      </c>
    </row>
    <row r="3" spans="1:34" ht="25.5" customHeight="1" thickTop="1">
      <c r="A3" s="41"/>
      <c r="T3" s="34" t="s">
        <v>89</v>
      </c>
      <c r="U3" s="8">
        <v>271</v>
      </c>
      <c r="V3" s="8">
        <v>351</v>
      </c>
      <c r="W3" s="8">
        <v>278</v>
      </c>
      <c r="X3" s="8">
        <v>310</v>
      </c>
      <c r="Y3" s="8">
        <v>293</v>
      </c>
      <c r="Z3" s="8">
        <v>254</v>
      </c>
      <c r="AA3" s="8">
        <v>303</v>
      </c>
      <c r="AB3" s="8">
        <v>253</v>
      </c>
      <c r="AC3" s="8">
        <v>262</v>
      </c>
      <c r="AD3" s="8">
        <v>285</v>
      </c>
      <c r="AE3" s="8">
        <v>272</v>
      </c>
      <c r="AF3" s="8">
        <v>283</v>
      </c>
      <c r="AG3" s="29">
        <f>SUM(U3:AF3)</f>
        <v>3415</v>
      </c>
      <c r="AH3" s="74">
        <f>AG3/12</f>
        <v>284.58333333333331</v>
      </c>
    </row>
    <row r="4" spans="1:34" ht="25.5" customHeight="1" thickBot="1">
      <c r="A4" s="41" t="s">
        <v>169</v>
      </c>
      <c r="F4" s="18"/>
      <c r="H4" s="22"/>
      <c r="I4" s="75"/>
      <c r="T4" s="34" t="s">
        <v>139</v>
      </c>
      <c r="U4" s="8">
        <v>343</v>
      </c>
      <c r="V4" s="8">
        <v>297</v>
      </c>
      <c r="W4" s="8">
        <v>355</v>
      </c>
      <c r="X4" s="8">
        <v>330</v>
      </c>
      <c r="Y4" s="8">
        <v>334</v>
      </c>
      <c r="Z4" s="8">
        <v>347</v>
      </c>
      <c r="AA4" s="8">
        <v>299</v>
      </c>
      <c r="AB4" s="8">
        <v>238</v>
      </c>
      <c r="AC4" s="8">
        <v>273</v>
      </c>
      <c r="AD4" s="8">
        <v>329</v>
      </c>
      <c r="AE4" s="8">
        <v>244</v>
      </c>
      <c r="AF4" s="8">
        <v>260</v>
      </c>
      <c r="AG4" s="29">
        <f>SUM(U4:AF4)</f>
        <v>3649</v>
      </c>
      <c r="AH4" s="71">
        <f>AG4/12</f>
        <v>304.08333333333331</v>
      </c>
    </row>
    <row r="5" spans="1:34" ht="25.5" customHeight="1" thickBot="1">
      <c r="A5" s="210" t="s">
        <v>89</v>
      </c>
      <c r="B5" s="211"/>
      <c r="C5" s="210" t="s">
        <v>139</v>
      </c>
      <c r="D5" s="211"/>
      <c r="E5" s="216" t="s">
        <v>154</v>
      </c>
      <c r="F5" s="216"/>
      <c r="G5" s="212" t="s">
        <v>161</v>
      </c>
      <c r="H5" s="213"/>
      <c r="I5" s="203" t="s">
        <v>162</v>
      </c>
      <c r="J5" s="204"/>
      <c r="T5" s="81" t="s">
        <v>154</v>
      </c>
      <c r="U5" s="124">
        <v>265</v>
      </c>
      <c r="V5" s="124">
        <v>323</v>
      </c>
      <c r="W5" s="124">
        <v>258</v>
      </c>
      <c r="X5" s="124">
        <v>269</v>
      </c>
      <c r="Y5" s="124">
        <v>253</v>
      </c>
      <c r="Z5" s="124">
        <v>257</v>
      </c>
      <c r="AA5" s="124">
        <v>243</v>
      </c>
      <c r="AB5" s="124">
        <v>264</v>
      </c>
      <c r="AC5" s="124">
        <v>264</v>
      </c>
      <c r="AD5" s="124">
        <v>269</v>
      </c>
      <c r="AE5" s="124">
        <v>210</v>
      </c>
      <c r="AF5" s="124">
        <v>281</v>
      </c>
      <c r="AG5" s="125">
        <f>SUM(U5:AF5)</f>
        <v>3156</v>
      </c>
      <c r="AH5" s="126">
        <f>AG5/12</f>
        <v>263</v>
      </c>
    </row>
    <row r="6" spans="1:34" ht="25.5" customHeight="1" thickTop="1" thickBot="1">
      <c r="A6" s="207">
        <v>3415</v>
      </c>
      <c r="B6" s="208"/>
      <c r="C6" s="207">
        <v>3649</v>
      </c>
      <c r="D6" s="208"/>
      <c r="E6" s="209">
        <v>3156</v>
      </c>
      <c r="F6" s="209"/>
      <c r="G6" s="214">
        <v>3105</v>
      </c>
      <c r="H6" s="215"/>
      <c r="I6" s="205">
        <v>2998</v>
      </c>
      <c r="J6" s="206"/>
      <c r="K6" s="1"/>
      <c r="L6" s="1"/>
      <c r="T6" s="127" t="s">
        <v>161</v>
      </c>
      <c r="U6" s="103">
        <v>277</v>
      </c>
      <c r="V6" s="103">
        <v>306</v>
      </c>
      <c r="W6" s="103">
        <v>276</v>
      </c>
      <c r="X6" s="103">
        <v>277</v>
      </c>
      <c r="Y6" s="103">
        <v>253</v>
      </c>
      <c r="Z6" s="103">
        <v>248</v>
      </c>
      <c r="AA6" s="103">
        <v>271</v>
      </c>
      <c r="AB6" s="103">
        <v>249</v>
      </c>
      <c r="AC6" s="103">
        <v>249</v>
      </c>
      <c r="AD6" s="103">
        <v>249</v>
      </c>
      <c r="AE6" s="103">
        <v>197</v>
      </c>
      <c r="AF6" s="103">
        <v>253</v>
      </c>
      <c r="AG6" s="102">
        <f>SUM(U6:AF6)</f>
        <v>3105</v>
      </c>
      <c r="AH6" s="128">
        <f t="shared" ref="AH6:AH7" si="0">AG6/12</f>
        <v>258.75</v>
      </c>
    </row>
    <row r="7" spans="1:34" ht="25.5" customHeight="1" thickBot="1">
      <c r="A7" s="42"/>
      <c r="H7" s="23"/>
      <c r="I7" s="23"/>
      <c r="T7" s="127" t="s">
        <v>162</v>
      </c>
      <c r="U7" s="103">
        <v>243</v>
      </c>
      <c r="V7" s="103">
        <v>310</v>
      </c>
      <c r="W7" s="103">
        <v>265</v>
      </c>
      <c r="X7" s="103">
        <v>254</v>
      </c>
      <c r="Y7" s="103">
        <v>268</v>
      </c>
      <c r="Z7" s="103">
        <v>280</v>
      </c>
      <c r="AA7" s="103">
        <v>254</v>
      </c>
      <c r="AB7" s="103">
        <v>237</v>
      </c>
      <c r="AC7" s="103">
        <v>246</v>
      </c>
      <c r="AD7" s="103">
        <v>230</v>
      </c>
      <c r="AE7" s="103">
        <v>212</v>
      </c>
      <c r="AF7" s="103">
        <v>199</v>
      </c>
      <c r="AG7" s="102">
        <f>SUM(U7:AF7)</f>
        <v>2998</v>
      </c>
      <c r="AH7" s="128">
        <f t="shared" si="0"/>
        <v>249.83333333333334</v>
      </c>
    </row>
    <row r="8" spans="1:34" ht="25.5" customHeight="1">
      <c r="A8" s="42"/>
      <c r="M8" s="73"/>
      <c r="N8" s="73"/>
      <c r="O8" s="73"/>
      <c r="P8" s="73"/>
      <c r="Q8" s="73"/>
    </row>
    <row r="9" spans="1:34" ht="25.5" customHeight="1">
      <c r="A9" s="42"/>
      <c r="M9" s="73"/>
      <c r="N9" s="73"/>
      <c r="O9" s="73"/>
      <c r="P9" s="73"/>
      <c r="Q9" s="73"/>
    </row>
    <row r="10" spans="1:34" ht="25.5" customHeight="1">
      <c r="A10" s="42"/>
    </row>
    <row r="11" spans="1:34" ht="25.5" customHeight="1">
      <c r="A11" s="42"/>
      <c r="M11" s="73"/>
      <c r="N11" s="73"/>
      <c r="O11" s="73"/>
      <c r="P11" s="73"/>
      <c r="Q11" s="73"/>
    </row>
    <row r="12" spans="1:34" ht="21.75" customHeight="1">
      <c r="A12" s="42"/>
      <c r="M12" s="73"/>
      <c r="N12" s="73"/>
      <c r="O12" s="73"/>
      <c r="P12" s="73"/>
      <c r="Q12" s="73"/>
    </row>
    <row r="13" spans="1:34" ht="21.75" customHeight="1">
      <c r="A13" s="35"/>
      <c r="B13" s="35"/>
      <c r="C13" s="35"/>
      <c r="D13" s="35"/>
      <c r="E13" s="35"/>
      <c r="F13" s="35"/>
      <c r="G13" s="1"/>
      <c r="H13" s="23"/>
      <c r="I13" s="1"/>
      <c r="J13" s="1"/>
      <c r="K13" s="1"/>
      <c r="L13" s="1"/>
    </row>
    <row r="14" spans="1:34" ht="21.7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34" s="1" customFormat="1" ht="21.7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34" s="1" customFormat="1" ht="21.75" customHeight="1"/>
    <row r="17" spans="1:17" s="1" customFormat="1" ht="21.75" customHeight="1"/>
    <row r="18" spans="1:17" s="1" customFormat="1" ht="21.75" customHeight="1"/>
    <row r="19" spans="1:17" s="1" customFormat="1" ht="21" customHeight="1"/>
    <row r="20" spans="1:17" ht="14.25">
      <c r="A20" s="3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"/>
      <c r="P20" s="1"/>
      <c r="Q20" s="1"/>
    </row>
    <row r="21" spans="1:17">
      <c r="A21" s="2"/>
      <c r="B21" s="3"/>
      <c r="C21" s="3"/>
      <c r="D21" s="3"/>
      <c r="E21" s="3"/>
      <c r="F21" s="4"/>
      <c r="G21" s="3"/>
      <c r="H21" s="3"/>
      <c r="I21" s="3"/>
      <c r="J21" s="3"/>
      <c r="K21" s="4"/>
      <c r="L21" s="3"/>
      <c r="M21" s="3"/>
      <c r="N21" s="3"/>
      <c r="O21" s="3"/>
      <c r="P21" s="2"/>
    </row>
    <row r="30" spans="1:17">
      <c r="A30" s="2"/>
      <c r="B30" s="3"/>
      <c r="C30" s="3"/>
      <c r="D30" s="3"/>
      <c r="E30" s="3"/>
      <c r="F30" s="4"/>
      <c r="G30" s="3"/>
      <c r="H30" s="3"/>
      <c r="I30" s="3"/>
      <c r="J30" s="3"/>
      <c r="K30" s="4"/>
      <c r="L30" s="3"/>
      <c r="M30" s="3"/>
      <c r="N30" s="3"/>
      <c r="O30" s="3"/>
      <c r="P30" s="2"/>
    </row>
    <row r="31" spans="1:17">
      <c r="A31" s="2"/>
      <c r="B31" s="3"/>
      <c r="C31" s="3"/>
      <c r="D31" s="3"/>
      <c r="E31" s="3"/>
      <c r="F31" s="4"/>
      <c r="G31" s="3"/>
      <c r="H31" s="3"/>
      <c r="I31" s="3"/>
      <c r="J31" s="3"/>
      <c r="K31" s="4"/>
      <c r="L31" s="3"/>
      <c r="M31" s="3"/>
      <c r="N31" s="3"/>
      <c r="O31" s="3"/>
      <c r="P31" s="2"/>
    </row>
    <row r="32" spans="1:17">
      <c r="A32" s="2"/>
      <c r="B32" s="3"/>
      <c r="C32" s="3"/>
      <c r="D32" s="3"/>
      <c r="E32" s="3"/>
      <c r="F32" s="4"/>
      <c r="G32" s="3"/>
      <c r="H32" s="3"/>
      <c r="I32" s="3"/>
      <c r="J32" s="3"/>
      <c r="K32" s="4"/>
      <c r="L32" s="3"/>
      <c r="M32" s="3"/>
      <c r="N32" s="3"/>
      <c r="O32" s="3"/>
      <c r="P32" s="2"/>
    </row>
  </sheetData>
  <mergeCells count="10">
    <mergeCell ref="I5:J5"/>
    <mergeCell ref="I6:J6"/>
    <mergeCell ref="A6:B6"/>
    <mergeCell ref="C6:D6"/>
    <mergeCell ref="E6:F6"/>
    <mergeCell ref="A5:B5"/>
    <mergeCell ref="G5:H5"/>
    <mergeCell ref="G6:H6"/>
    <mergeCell ref="C5:D5"/>
    <mergeCell ref="E5:F5"/>
  </mergeCells>
  <phoneticPr fontId="3"/>
  <pageMargins left="0.75" right="0.75" top="0.8" bottom="0.4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W47"/>
  <sheetViews>
    <sheetView view="pageBreakPreview" topLeftCell="D1" zoomScaleNormal="75" zoomScaleSheetLayoutView="100" workbookViewId="0">
      <selection activeCell="K45" sqref="K45"/>
    </sheetView>
  </sheetViews>
  <sheetFormatPr defaultRowHeight="13.5"/>
  <cols>
    <col min="1" max="16" width="7.625" customWidth="1"/>
  </cols>
  <sheetData>
    <row r="1" spans="1:23" ht="30" customHeight="1" thickBot="1">
      <c r="A1" s="41" t="s">
        <v>170</v>
      </c>
    </row>
    <row r="2" spans="1:23" ht="18" customHeight="1">
      <c r="A2" s="219" t="s">
        <v>45</v>
      </c>
      <c r="B2" s="220"/>
      <c r="C2" s="225" t="s">
        <v>154</v>
      </c>
      <c r="D2" s="225"/>
      <c r="E2" s="225"/>
      <c r="F2" s="225"/>
      <c r="G2" s="226"/>
      <c r="H2" s="225" t="s">
        <v>161</v>
      </c>
      <c r="I2" s="225"/>
      <c r="J2" s="225"/>
      <c r="K2" s="225"/>
      <c r="L2" s="226"/>
      <c r="M2" s="225" t="s">
        <v>162</v>
      </c>
      <c r="N2" s="225"/>
      <c r="O2" s="225"/>
      <c r="P2" s="225"/>
      <c r="Q2" s="226"/>
    </row>
    <row r="3" spans="1:23" ht="18" customHeight="1">
      <c r="A3" s="221"/>
      <c r="B3" s="222"/>
      <c r="C3" s="227" t="s">
        <v>0</v>
      </c>
      <c r="D3" s="229" t="s">
        <v>1</v>
      </c>
      <c r="E3" s="229" t="s">
        <v>2</v>
      </c>
      <c r="F3" s="217" t="s">
        <v>3</v>
      </c>
      <c r="G3" s="24"/>
      <c r="H3" s="230" t="s">
        <v>0</v>
      </c>
      <c r="I3" s="229" t="s">
        <v>1</v>
      </c>
      <c r="J3" s="229" t="s">
        <v>2</v>
      </c>
      <c r="K3" s="217" t="s">
        <v>3</v>
      </c>
      <c r="L3" s="24"/>
      <c r="M3" s="230" t="s">
        <v>0</v>
      </c>
      <c r="N3" s="229" t="s">
        <v>1</v>
      </c>
      <c r="O3" s="229" t="s">
        <v>2</v>
      </c>
      <c r="P3" s="217" t="s">
        <v>3</v>
      </c>
      <c r="Q3" s="24"/>
    </row>
    <row r="4" spans="1:23" ht="18" customHeight="1" thickBot="1">
      <c r="A4" s="223"/>
      <c r="B4" s="224"/>
      <c r="C4" s="228"/>
      <c r="D4" s="218"/>
      <c r="E4" s="218"/>
      <c r="F4" s="218"/>
      <c r="G4" s="25" t="s">
        <v>35</v>
      </c>
      <c r="H4" s="231"/>
      <c r="I4" s="218"/>
      <c r="J4" s="218"/>
      <c r="K4" s="218"/>
      <c r="L4" s="25" t="s">
        <v>35</v>
      </c>
      <c r="M4" s="231"/>
      <c r="N4" s="218"/>
      <c r="O4" s="218"/>
      <c r="P4" s="218"/>
      <c r="Q4" s="25" t="s">
        <v>35</v>
      </c>
    </row>
    <row r="5" spans="1:23" ht="20.25" customHeight="1" thickTop="1">
      <c r="A5" s="234" t="s">
        <v>4</v>
      </c>
      <c r="B5" s="235"/>
      <c r="C5" s="96">
        <v>0</v>
      </c>
      <c r="D5" s="97">
        <v>0</v>
      </c>
      <c r="E5" s="98">
        <v>0</v>
      </c>
      <c r="F5" s="82">
        <f t="shared" ref="F5:F15" si="0">C5+D5+E5</f>
        <v>0</v>
      </c>
      <c r="G5" s="83">
        <f>F5/F16</f>
        <v>0</v>
      </c>
      <c r="H5" s="96">
        <v>0</v>
      </c>
      <c r="I5" s="96">
        <v>0</v>
      </c>
      <c r="J5" s="96">
        <v>0</v>
      </c>
      <c r="K5" s="87">
        <f t="shared" ref="K5:K14" si="1">SUM(H5:J5)</f>
        <v>0</v>
      </c>
      <c r="L5" s="83">
        <f>K5/K16</f>
        <v>0</v>
      </c>
      <c r="M5" s="96">
        <v>0</v>
      </c>
      <c r="N5" s="96">
        <v>0</v>
      </c>
      <c r="O5" s="96">
        <v>0</v>
      </c>
      <c r="P5" s="84">
        <f t="shared" ref="P5:P8" si="2">SUM(M5:O5)</f>
        <v>0</v>
      </c>
      <c r="Q5" s="83">
        <f>P5/P16</f>
        <v>0</v>
      </c>
      <c r="S5" s="104"/>
      <c r="T5" s="104"/>
      <c r="U5" s="104"/>
      <c r="V5" s="104"/>
      <c r="W5" s="104"/>
    </row>
    <row r="6" spans="1:23" ht="20.25" customHeight="1">
      <c r="A6" s="236" t="s">
        <v>36</v>
      </c>
      <c r="B6" s="237"/>
      <c r="C6" s="106">
        <v>48</v>
      </c>
      <c r="D6" s="107">
        <v>85</v>
      </c>
      <c r="E6" s="108">
        <v>0</v>
      </c>
      <c r="F6" s="84">
        <f t="shared" si="0"/>
        <v>133</v>
      </c>
      <c r="G6" s="85">
        <f>F6/F16</f>
        <v>4.214195183776933E-2</v>
      </c>
      <c r="H6" s="86">
        <v>57</v>
      </c>
      <c r="I6" s="53">
        <v>94</v>
      </c>
      <c r="J6" s="96">
        <v>0</v>
      </c>
      <c r="K6" s="87">
        <f t="shared" si="1"/>
        <v>151</v>
      </c>
      <c r="L6" s="85">
        <f>K6/K16</f>
        <v>4.863123993558776E-2</v>
      </c>
      <c r="M6" s="106">
        <v>49</v>
      </c>
      <c r="N6" s="107">
        <v>56</v>
      </c>
      <c r="O6" s="108">
        <v>0</v>
      </c>
      <c r="P6" s="84">
        <f t="shared" si="2"/>
        <v>105</v>
      </c>
      <c r="Q6" s="85">
        <f>P6/P16</f>
        <v>3.5023348899266178E-2</v>
      </c>
      <c r="S6" s="104"/>
      <c r="T6" s="104"/>
      <c r="U6" s="104"/>
      <c r="V6" s="104"/>
      <c r="W6" s="104"/>
    </row>
    <row r="7" spans="1:23" ht="20.25" customHeight="1">
      <c r="A7" s="236" t="s">
        <v>37</v>
      </c>
      <c r="B7" s="237"/>
      <c r="C7" s="106">
        <v>251</v>
      </c>
      <c r="D7" s="107">
        <v>353</v>
      </c>
      <c r="E7" s="108">
        <v>0</v>
      </c>
      <c r="F7" s="84">
        <f t="shared" si="0"/>
        <v>604</v>
      </c>
      <c r="G7" s="85">
        <f>F7/F16</f>
        <v>0.19138149556400508</v>
      </c>
      <c r="H7" s="86">
        <v>228</v>
      </c>
      <c r="I7" s="53">
        <v>296</v>
      </c>
      <c r="J7" s="96">
        <v>0</v>
      </c>
      <c r="K7" s="87">
        <f t="shared" si="1"/>
        <v>524</v>
      </c>
      <c r="L7" s="85">
        <f>K7/K16</f>
        <v>0.16876006441223831</v>
      </c>
      <c r="M7" s="106">
        <v>210</v>
      </c>
      <c r="N7" s="107">
        <v>283</v>
      </c>
      <c r="O7" s="108">
        <v>2</v>
      </c>
      <c r="P7" s="84">
        <f t="shared" si="2"/>
        <v>495</v>
      </c>
      <c r="Q7" s="85">
        <f>P7/P16</f>
        <v>0.16511007338225483</v>
      </c>
      <c r="S7" s="104"/>
      <c r="T7" s="104"/>
      <c r="U7" s="104"/>
      <c r="V7" s="104"/>
      <c r="W7" s="104"/>
    </row>
    <row r="8" spans="1:23" ht="20.25" customHeight="1">
      <c r="A8" s="238" t="s">
        <v>38</v>
      </c>
      <c r="B8" s="239"/>
      <c r="C8" s="106">
        <v>310</v>
      </c>
      <c r="D8" s="107">
        <v>391</v>
      </c>
      <c r="E8" s="108">
        <v>0</v>
      </c>
      <c r="F8" s="54">
        <f t="shared" si="0"/>
        <v>701</v>
      </c>
      <c r="G8" s="55">
        <f>F8/F16</f>
        <v>0.22211660329531052</v>
      </c>
      <c r="H8" s="86">
        <v>305</v>
      </c>
      <c r="I8" s="53">
        <v>385</v>
      </c>
      <c r="J8" s="96">
        <v>0</v>
      </c>
      <c r="K8" s="87">
        <f t="shared" si="1"/>
        <v>690</v>
      </c>
      <c r="L8" s="55">
        <f>K8/K16</f>
        <v>0.22222222222222221</v>
      </c>
      <c r="M8" s="106">
        <v>295</v>
      </c>
      <c r="N8" s="107">
        <v>364</v>
      </c>
      <c r="O8" s="108">
        <v>0</v>
      </c>
      <c r="P8" s="84">
        <f t="shared" si="2"/>
        <v>659</v>
      </c>
      <c r="Q8" s="55">
        <f>P8/P16</f>
        <v>0.21981320880587057</v>
      </c>
      <c r="S8" s="105"/>
      <c r="T8" s="104"/>
      <c r="U8" s="104"/>
      <c r="V8" s="104"/>
      <c r="W8" s="104"/>
    </row>
    <row r="9" spans="1:23" ht="20.25" customHeight="1">
      <c r="A9" s="236" t="s">
        <v>39</v>
      </c>
      <c r="B9" s="237"/>
      <c r="C9" s="106">
        <v>415</v>
      </c>
      <c r="D9" s="107">
        <v>386</v>
      </c>
      <c r="E9" s="108">
        <v>0</v>
      </c>
      <c r="F9" s="84">
        <f t="shared" si="0"/>
        <v>801</v>
      </c>
      <c r="G9" s="85">
        <f>F9/F16</f>
        <v>0.25380228136882127</v>
      </c>
      <c r="H9" s="86">
        <v>362</v>
      </c>
      <c r="I9" s="53">
        <v>419</v>
      </c>
      <c r="J9" s="96">
        <v>0</v>
      </c>
      <c r="K9" s="87">
        <f t="shared" si="1"/>
        <v>781</v>
      </c>
      <c r="L9" s="85">
        <f>K9/K16</f>
        <v>0.25152979066022546</v>
      </c>
      <c r="M9" s="106">
        <v>410</v>
      </c>
      <c r="N9" s="107">
        <v>354</v>
      </c>
      <c r="O9" s="108">
        <v>1</v>
      </c>
      <c r="P9" s="84">
        <f>SUM(M9:O9)</f>
        <v>765</v>
      </c>
      <c r="Q9" s="85">
        <f>P9/P16</f>
        <v>0.2551701134089393</v>
      </c>
      <c r="S9" s="104"/>
      <c r="T9" s="104"/>
      <c r="U9" s="104"/>
      <c r="V9" s="104"/>
      <c r="W9" s="104"/>
    </row>
    <row r="10" spans="1:23" ht="20.25" customHeight="1">
      <c r="A10" s="236" t="s">
        <v>40</v>
      </c>
      <c r="B10" s="237"/>
      <c r="C10" s="106">
        <v>173</v>
      </c>
      <c r="D10" s="107">
        <v>166</v>
      </c>
      <c r="E10" s="108">
        <v>0</v>
      </c>
      <c r="F10" s="84">
        <f t="shared" si="0"/>
        <v>339</v>
      </c>
      <c r="G10" s="85">
        <f>F10/F16</f>
        <v>0.10741444866920152</v>
      </c>
      <c r="H10" s="86">
        <v>184</v>
      </c>
      <c r="I10" s="53">
        <v>178</v>
      </c>
      <c r="J10" s="96">
        <v>0</v>
      </c>
      <c r="K10" s="87">
        <f t="shared" si="1"/>
        <v>362</v>
      </c>
      <c r="L10" s="85">
        <f>K10/K16</f>
        <v>0.11658615136876006</v>
      </c>
      <c r="M10" s="106">
        <v>189</v>
      </c>
      <c r="N10" s="107">
        <v>153</v>
      </c>
      <c r="O10" s="108">
        <v>1</v>
      </c>
      <c r="P10" s="84">
        <f t="shared" ref="P10:P15" si="3">SUM(M10:O10)</f>
        <v>343</v>
      </c>
      <c r="Q10" s="85">
        <f>P10/P16</f>
        <v>0.11440960640426952</v>
      </c>
      <c r="S10" s="104"/>
      <c r="T10" s="104"/>
      <c r="U10" s="104"/>
      <c r="V10" s="104"/>
      <c r="W10" s="104"/>
    </row>
    <row r="11" spans="1:23" ht="20.25" customHeight="1">
      <c r="A11" s="236" t="s">
        <v>41</v>
      </c>
      <c r="B11" s="237"/>
      <c r="C11" s="106">
        <v>111</v>
      </c>
      <c r="D11" s="107">
        <v>109</v>
      </c>
      <c r="E11" s="108">
        <v>0</v>
      </c>
      <c r="F11" s="84">
        <f t="shared" si="0"/>
        <v>220</v>
      </c>
      <c r="G11" s="85">
        <f>F11/F16</f>
        <v>6.9708491761723695E-2</v>
      </c>
      <c r="H11" s="86">
        <v>130</v>
      </c>
      <c r="I11" s="53">
        <v>94</v>
      </c>
      <c r="J11" s="96">
        <v>0</v>
      </c>
      <c r="K11" s="87">
        <f t="shared" si="1"/>
        <v>224</v>
      </c>
      <c r="L11" s="85">
        <f>K11/K16</f>
        <v>7.2141706924315624E-2</v>
      </c>
      <c r="M11" s="106">
        <v>106</v>
      </c>
      <c r="N11" s="107">
        <v>112</v>
      </c>
      <c r="O11" s="108">
        <v>0</v>
      </c>
      <c r="P11" s="84">
        <f t="shared" si="3"/>
        <v>218</v>
      </c>
      <c r="Q11" s="85">
        <f>P11/P16</f>
        <v>7.2715143428952633E-2</v>
      </c>
      <c r="S11" s="104"/>
      <c r="T11" s="104"/>
      <c r="U11" s="104"/>
      <c r="V11" s="104"/>
      <c r="W11" s="104"/>
    </row>
    <row r="12" spans="1:23" ht="20.25" customHeight="1">
      <c r="A12" s="236" t="s">
        <v>42</v>
      </c>
      <c r="B12" s="237"/>
      <c r="C12" s="106">
        <v>69</v>
      </c>
      <c r="D12" s="107">
        <v>77</v>
      </c>
      <c r="E12" s="108">
        <v>0</v>
      </c>
      <c r="F12" s="84">
        <f t="shared" si="0"/>
        <v>146</v>
      </c>
      <c r="G12" s="85">
        <f>F12/F16</f>
        <v>4.6261089987325726E-2</v>
      </c>
      <c r="H12" s="86">
        <v>88</v>
      </c>
      <c r="I12" s="53">
        <v>64</v>
      </c>
      <c r="J12" s="96">
        <v>0</v>
      </c>
      <c r="K12" s="87">
        <f t="shared" si="1"/>
        <v>152</v>
      </c>
      <c r="L12" s="85">
        <f>K12/K16</f>
        <v>4.8953301127214167E-2</v>
      </c>
      <c r="M12" s="106">
        <v>81</v>
      </c>
      <c r="N12" s="107">
        <v>68</v>
      </c>
      <c r="O12" s="108">
        <v>1</v>
      </c>
      <c r="P12" s="84">
        <f t="shared" si="3"/>
        <v>150</v>
      </c>
      <c r="Q12" s="85">
        <f>P12/P16</f>
        <v>5.0033355570380252E-2</v>
      </c>
      <c r="S12" s="104"/>
      <c r="T12" s="104"/>
      <c r="U12" s="104"/>
      <c r="V12" s="104"/>
      <c r="W12" s="104"/>
    </row>
    <row r="13" spans="1:23" ht="20.25" customHeight="1">
      <c r="A13" s="236" t="s">
        <v>43</v>
      </c>
      <c r="B13" s="237"/>
      <c r="C13" s="106">
        <v>41</v>
      </c>
      <c r="D13" s="107">
        <v>42</v>
      </c>
      <c r="E13" s="108">
        <v>0</v>
      </c>
      <c r="F13" s="84">
        <f t="shared" si="0"/>
        <v>83</v>
      </c>
      <c r="G13" s="85">
        <f>F13/F16</f>
        <v>2.6299112801013942E-2</v>
      </c>
      <c r="H13" s="86">
        <v>42</v>
      </c>
      <c r="I13" s="53">
        <v>40</v>
      </c>
      <c r="J13" s="96">
        <v>0</v>
      </c>
      <c r="K13" s="87">
        <f t="shared" si="1"/>
        <v>82</v>
      </c>
      <c r="L13" s="85">
        <f>K13/K16</f>
        <v>2.640901771336554E-2</v>
      </c>
      <c r="M13" s="106">
        <v>39</v>
      </c>
      <c r="N13" s="107">
        <v>49</v>
      </c>
      <c r="O13" s="108">
        <v>1</v>
      </c>
      <c r="P13" s="84">
        <f t="shared" si="3"/>
        <v>89</v>
      </c>
      <c r="Q13" s="85">
        <f>P13/P16</f>
        <v>2.9686457638425617E-2</v>
      </c>
      <c r="S13" s="104"/>
      <c r="T13" s="104"/>
      <c r="U13" s="104"/>
      <c r="V13" s="104"/>
      <c r="W13" s="104"/>
    </row>
    <row r="14" spans="1:23" ht="20.25" customHeight="1">
      <c r="A14" s="236" t="s">
        <v>44</v>
      </c>
      <c r="B14" s="237"/>
      <c r="C14" s="106">
        <v>5</v>
      </c>
      <c r="D14" s="107">
        <v>7</v>
      </c>
      <c r="E14" s="108">
        <v>0</v>
      </c>
      <c r="F14" s="84">
        <f t="shared" si="0"/>
        <v>12</v>
      </c>
      <c r="G14" s="85">
        <f>F14/F16</f>
        <v>3.8022813688212928E-3</v>
      </c>
      <c r="H14" s="86">
        <v>5</v>
      </c>
      <c r="I14" s="53">
        <v>11</v>
      </c>
      <c r="J14" s="96">
        <v>0</v>
      </c>
      <c r="K14" s="87">
        <f t="shared" si="1"/>
        <v>16</v>
      </c>
      <c r="L14" s="85">
        <f>K14/K16</f>
        <v>5.1529790660225444E-3</v>
      </c>
      <c r="M14" s="106">
        <v>3</v>
      </c>
      <c r="N14" s="107">
        <v>9</v>
      </c>
      <c r="O14" s="108"/>
      <c r="P14" s="84">
        <f t="shared" si="3"/>
        <v>12</v>
      </c>
      <c r="Q14" s="85">
        <f>P14/P16</f>
        <v>4.0026684456304206E-3</v>
      </c>
      <c r="S14" s="104"/>
      <c r="T14" s="104"/>
      <c r="U14" s="104"/>
      <c r="V14" s="104"/>
      <c r="W14" s="104"/>
    </row>
    <row r="15" spans="1:23" ht="20.25" customHeight="1" thickBot="1">
      <c r="A15" s="240" t="s">
        <v>2</v>
      </c>
      <c r="B15" s="241"/>
      <c r="C15" s="106">
        <v>52</v>
      </c>
      <c r="D15" s="107">
        <v>43</v>
      </c>
      <c r="E15" s="108">
        <v>22</v>
      </c>
      <c r="F15" s="87">
        <f t="shared" si="0"/>
        <v>117</v>
      </c>
      <c r="G15" s="88">
        <f>F15/F16</f>
        <v>3.7072243346007602E-2</v>
      </c>
      <c r="H15" s="99">
        <v>43</v>
      </c>
      <c r="I15" s="100">
        <v>38</v>
      </c>
      <c r="J15" s="101">
        <v>42</v>
      </c>
      <c r="K15" s="87">
        <f>SUM(H15:J15)</f>
        <v>123</v>
      </c>
      <c r="L15" s="88">
        <f>K15/K16</f>
        <v>3.961352657004831E-2</v>
      </c>
      <c r="M15" s="106">
        <v>41</v>
      </c>
      <c r="N15" s="107">
        <v>49</v>
      </c>
      <c r="O15" s="108">
        <v>72</v>
      </c>
      <c r="P15" s="84">
        <f t="shared" si="3"/>
        <v>162</v>
      </c>
      <c r="Q15" s="88">
        <f>P15/P16</f>
        <v>5.4036024016010674E-2</v>
      </c>
      <c r="S15" s="104"/>
      <c r="T15" s="104"/>
      <c r="U15" s="104"/>
      <c r="V15" s="104"/>
      <c r="W15" s="104"/>
    </row>
    <row r="16" spans="1:23" ht="20.25" customHeight="1" thickTop="1" thickBot="1">
      <c r="A16" s="232" t="s">
        <v>3</v>
      </c>
      <c r="B16" s="233"/>
      <c r="C16" s="16">
        <f>SUM(C5:C15)</f>
        <v>1475</v>
      </c>
      <c r="D16" s="14">
        <f>SUM(D5:D15)</f>
        <v>1659</v>
      </c>
      <c r="E16" s="14">
        <f>SUM(E5:E15)</f>
        <v>22</v>
      </c>
      <c r="F16" s="15">
        <f>C16+D16+E16</f>
        <v>3156</v>
      </c>
      <c r="G16" s="17">
        <f>SUM(G5:G15)</f>
        <v>0.99999999999999989</v>
      </c>
      <c r="H16" s="89">
        <f>SUM(H5:H15)</f>
        <v>1444</v>
      </c>
      <c r="I16" s="90">
        <f>SUM(I5:I15)</f>
        <v>1619</v>
      </c>
      <c r="J16" s="91">
        <f>SUM(J5:J15)</f>
        <v>42</v>
      </c>
      <c r="K16" s="91">
        <f>H16+I16+J16</f>
        <v>3105</v>
      </c>
      <c r="L16" s="92">
        <f>SUM(L5:L15)</f>
        <v>1</v>
      </c>
      <c r="M16" s="89">
        <f>SUM(M5:M15)</f>
        <v>1423</v>
      </c>
      <c r="N16" s="90">
        <f>SUM(N5:N15)</f>
        <v>1497</v>
      </c>
      <c r="O16" s="91">
        <f>SUM(O5:O15)</f>
        <v>78</v>
      </c>
      <c r="P16" s="91">
        <f t="shared" ref="P16" si="4">M16+N16+O16</f>
        <v>2998</v>
      </c>
      <c r="Q16" s="92">
        <f>SUM(Q5:Q15)</f>
        <v>1</v>
      </c>
      <c r="U16" s="104"/>
      <c r="V16" s="104"/>
      <c r="W16" s="104"/>
    </row>
    <row r="31" spans="1:16">
      <c r="A31" s="2"/>
      <c r="B31" s="50"/>
      <c r="C31" s="50"/>
      <c r="D31" s="50"/>
      <c r="E31" s="50"/>
      <c r="F31" s="51"/>
      <c r="G31" s="50"/>
      <c r="H31" s="50"/>
      <c r="I31" s="50"/>
      <c r="J31" s="50"/>
      <c r="K31" s="51"/>
      <c r="L31" s="50"/>
      <c r="M31" s="50"/>
      <c r="N31" s="50"/>
      <c r="O31" s="50"/>
      <c r="P31" s="2"/>
    </row>
    <row r="35" spans="1:16">
      <c r="A35" t="str">
        <f>C2</f>
        <v>２５年度</v>
      </c>
      <c r="C35" t="str">
        <f>H2</f>
        <v>２６年度</v>
      </c>
      <c r="E35" t="str">
        <f>M2</f>
        <v>２７年度</v>
      </c>
    </row>
    <row r="36" spans="1:16">
      <c r="A36" t="s">
        <v>141</v>
      </c>
      <c r="C36" t="s">
        <v>141</v>
      </c>
      <c r="E36" t="s">
        <v>141</v>
      </c>
    </row>
    <row r="37" spans="1:16">
      <c r="A37" t="s">
        <v>142</v>
      </c>
      <c r="B37" s="119">
        <v>0</v>
      </c>
      <c r="C37" t="s">
        <v>142</v>
      </c>
      <c r="D37" s="119">
        <v>0</v>
      </c>
      <c r="E37" t="s">
        <v>142</v>
      </c>
      <c r="F37" s="119">
        <v>0</v>
      </c>
    </row>
    <row r="38" spans="1:16">
      <c r="A38" t="s">
        <v>143</v>
      </c>
      <c r="B38" s="119">
        <v>133</v>
      </c>
      <c r="C38" t="s">
        <v>143</v>
      </c>
      <c r="D38" s="119">
        <v>151</v>
      </c>
      <c r="E38" t="s">
        <v>143</v>
      </c>
      <c r="F38" s="119">
        <v>105</v>
      </c>
    </row>
    <row r="39" spans="1:16">
      <c r="A39" t="s">
        <v>144</v>
      </c>
      <c r="B39" s="119">
        <v>604</v>
      </c>
      <c r="C39" t="s">
        <v>144</v>
      </c>
      <c r="D39" s="119">
        <v>524</v>
      </c>
      <c r="E39" t="s">
        <v>144</v>
      </c>
      <c r="F39" s="119">
        <v>495</v>
      </c>
    </row>
    <row r="40" spans="1:16">
      <c r="A40" s="2" t="s">
        <v>145</v>
      </c>
      <c r="B40" s="119">
        <v>701</v>
      </c>
      <c r="C40" s="50" t="s">
        <v>145</v>
      </c>
      <c r="D40" s="119">
        <v>690</v>
      </c>
      <c r="E40" s="50" t="s">
        <v>145</v>
      </c>
      <c r="F40" s="119">
        <v>659</v>
      </c>
      <c r="G40" s="50"/>
      <c r="H40" s="50"/>
      <c r="I40" s="50"/>
      <c r="J40" s="50"/>
      <c r="K40" s="51"/>
      <c r="L40" s="50"/>
      <c r="M40" s="50"/>
      <c r="N40" s="50"/>
      <c r="O40" s="50"/>
      <c r="P40" s="2"/>
    </row>
    <row r="41" spans="1:16">
      <c r="A41" s="2" t="s">
        <v>146</v>
      </c>
      <c r="B41" s="119">
        <v>801</v>
      </c>
      <c r="C41" s="50" t="s">
        <v>146</v>
      </c>
      <c r="D41" s="119">
        <v>781</v>
      </c>
      <c r="E41" s="50" t="s">
        <v>146</v>
      </c>
      <c r="F41" s="119">
        <v>765</v>
      </c>
      <c r="G41" s="50"/>
      <c r="H41" s="50"/>
      <c r="I41" s="50"/>
      <c r="J41" s="50"/>
      <c r="K41" s="51"/>
      <c r="L41" s="50"/>
      <c r="M41" s="50"/>
      <c r="N41" s="50"/>
      <c r="O41" s="50"/>
      <c r="P41" s="2"/>
    </row>
    <row r="42" spans="1:16">
      <c r="A42" s="2" t="s">
        <v>147</v>
      </c>
      <c r="B42" s="119">
        <v>339</v>
      </c>
      <c r="C42" s="50" t="s">
        <v>147</v>
      </c>
      <c r="D42" s="119">
        <v>362</v>
      </c>
      <c r="E42" s="50" t="s">
        <v>147</v>
      </c>
      <c r="F42" s="119">
        <v>343</v>
      </c>
      <c r="G42" s="50"/>
      <c r="H42" s="50"/>
      <c r="I42" s="50"/>
      <c r="J42" s="50"/>
      <c r="K42" s="51"/>
      <c r="L42" s="50"/>
      <c r="M42" s="50"/>
      <c r="N42" s="50"/>
      <c r="O42" s="50"/>
      <c r="P42" s="2"/>
    </row>
    <row r="43" spans="1:16">
      <c r="A43" t="s">
        <v>148</v>
      </c>
      <c r="B43" s="119">
        <v>220</v>
      </c>
      <c r="C43" t="s">
        <v>148</v>
      </c>
      <c r="D43" s="119">
        <v>224</v>
      </c>
      <c r="E43" t="s">
        <v>148</v>
      </c>
      <c r="F43" s="119">
        <v>218</v>
      </c>
    </row>
    <row r="44" spans="1:16">
      <c r="A44" t="s">
        <v>149</v>
      </c>
      <c r="B44" s="119">
        <v>146</v>
      </c>
      <c r="C44" t="s">
        <v>149</v>
      </c>
      <c r="D44" s="119">
        <v>152</v>
      </c>
      <c r="E44" t="s">
        <v>149</v>
      </c>
      <c r="F44" s="119">
        <v>150</v>
      </c>
    </row>
    <row r="45" spans="1:16">
      <c r="A45" t="s">
        <v>150</v>
      </c>
      <c r="B45" s="119">
        <v>83</v>
      </c>
      <c r="C45" t="s">
        <v>150</v>
      </c>
      <c r="D45" s="119">
        <v>82</v>
      </c>
      <c r="E45" t="s">
        <v>150</v>
      </c>
      <c r="F45" s="119">
        <v>89</v>
      </c>
    </row>
    <row r="46" spans="1:16">
      <c r="A46" t="s">
        <v>151</v>
      </c>
      <c r="B46" s="119">
        <v>12</v>
      </c>
      <c r="C46" t="s">
        <v>151</v>
      </c>
      <c r="D46" s="119">
        <v>16</v>
      </c>
      <c r="E46" t="s">
        <v>151</v>
      </c>
      <c r="F46" s="119">
        <v>12</v>
      </c>
    </row>
    <row r="47" spans="1:16">
      <c r="A47" t="s">
        <v>2</v>
      </c>
      <c r="B47" s="119">
        <v>117</v>
      </c>
      <c r="C47" t="s">
        <v>2</v>
      </c>
      <c r="D47" s="119">
        <v>123</v>
      </c>
      <c r="E47" t="s">
        <v>2</v>
      </c>
      <c r="F47" s="119">
        <v>162</v>
      </c>
    </row>
  </sheetData>
  <mergeCells count="28"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P3:P4"/>
    <mergeCell ref="A2:B4"/>
    <mergeCell ref="C2:G2"/>
    <mergeCell ref="H2:L2"/>
    <mergeCell ref="M2:Q2"/>
    <mergeCell ref="C3:C4"/>
    <mergeCell ref="D3:D4"/>
    <mergeCell ref="E3:E4"/>
    <mergeCell ref="F3:F4"/>
    <mergeCell ref="H3:H4"/>
    <mergeCell ref="I3:I4"/>
    <mergeCell ref="J3:J4"/>
    <mergeCell ref="K3:K4"/>
    <mergeCell ref="M3:M4"/>
    <mergeCell ref="N3:N4"/>
    <mergeCell ref="O3:O4"/>
  </mergeCells>
  <phoneticPr fontId="3"/>
  <pageMargins left="0.92" right="0.75" top="0.8" bottom="0.49" header="0.51200000000000001" footer="0.51200000000000001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theme="3" tint="0.59999389629810485"/>
  </sheetPr>
  <dimension ref="A1:AN110"/>
  <sheetViews>
    <sheetView view="pageBreakPreview" zoomScale="70" zoomScaleNormal="75" zoomScaleSheetLayoutView="70" workbookViewId="0"/>
  </sheetViews>
  <sheetFormatPr defaultRowHeight="14.25"/>
  <cols>
    <col min="1" max="26" width="7.75" style="21" customWidth="1"/>
    <col min="27" max="27" width="22.125" style="21" customWidth="1"/>
    <col min="28" max="36" width="7.75" style="21" customWidth="1"/>
    <col min="37" max="43" width="9" style="21" customWidth="1"/>
    <col min="44" max="16384" width="9" style="21"/>
  </cols>
  <sheetData>
    <row r="1" spans="1:40" ht="20.25" customHeight="1">
      <c r="A1" s="41" t="s">
        <v>171</v>
      </c>
      <c r="B1" s="27"/>
      <c r="C1" s="27"/>
      <c r="D1" s="36"/>
      <c r="E1" s="40"/>
      <c r="F1" s="39"/>
      <c r="G1" s="39"/>
      <c r="H1" s="39"/>
      <c r="I1" s="39"/>
      <c r="J1" s="39"/>
      <c r="K1" s="39"/>
      <c r="L1" s="281"/>
      <c r="M1" s="281"/>
      <c r="N1" s="281"/>
      <c r="O1" s="281"/>
      <c r="P1" s="39"/>
      <c r="Q1" s="39"/>
      <c r="R1" s="39"/>
      <c r="S1" s="39"/>
      <c r="T1" s="39"/>
      <c r="U1" s="39"/>
      <c r="V1" s="39"/>
      <c r="W1" s="40"/>
      <c r="X1" s="36"/>
      <c r="Y1" s="27"/>
      <c r="Z1" s="28"/>
      <c r="AA1" s="28"/>
      <c r="AB1" s="28"/>
      <c r="AC1" s="28"/>
      <c r="AD1" s="28"/>
      <c r="AE1" s="37"/>
    </row>
    <row r="2" spans="1:40" ht="20.25" customHeight="1" thickBot="1">
      <c r="A2" s="41"/>
      <c r="B2" s="27"/>
      <c r="C2" s="27"/>
      <c r="D2" s="36"/>
      <c r="E2" s="40"/>
      <c r="F2" s="39"/>
      <c r="G2" s="39"/>
      <c r="J2" s="39"/>
      <c r="K2" s="39"/>
      <c r="L2" s="280" t="s">
        <v>48</v>
      </c>
      <c r="M2" s="280"/>
      <c r="N2" s="39"/>
      <c r="O2" s="39"/>
      <c r="P2" s="39"/>
      <c r="Q2" s="39"/>
      <c r="R2" s="39"/>
      <c r="S2" s="39"/>
      <c r="T2" s="39"/>
      <c r="U2" s="39"/>
      <c r="V2" s="39"/>
      <c r="W2" s="40"/>
      <c r="X2" s="36"/>
      <c r="Y2" s="27"/>
      <c r="Z2" s="28"/>
      <c r="AA2" s="28"/>
      <c r="AB2" s="28"/>
      <c r="AC2" s="28"/>
      <c r="AD2" s="28"/>
      <c r="AE2" s="37"/>
      <c r="AJ2" s="21" t="s">
        <v>89</v>
      </c>
      <c r="AK2" s="21" t="s">
        <v>152</v>
      </c>
      <c r="AL2" s="21" t="s">
        <v>155</v>
      </c>
      <c r="AM2" s="21" t="s">
        <v>163</v>
      </c>
      <c r="AN2" s="21" t="s">
        <v>164</v>
      </c>
    </row>
    <row r="3" spans="1:40" ht="20.25" customHeight="1">
      <c r="A3" s="258"/>
      <c r="B3" s="259"/>
      <c r="C3" s="259"/>
      <c r="D3" s="262" t="s">
        <v>89</v>
      </c>
      <c r="E3" s="262"/>
      <c r="F3" s="262" t="s">
        <v>152</v>
      </c>
      <c r="G3" s="262"/>
      <c r="H3" s="264" t="s">
        <v>155</v>
      </c>
      <c r="I3" s="265"/>
      <c r="J3" s="262" t="s">
        <v>163</v>
      </c>
      <c r="K3" s="262"/>
      <c r="L3" s="264" t="s">
        <v>164</v>
      </c>
      <c r="M3" s="283"/>
      <c r="N3" s="39"/>
      <c r="O3" s="39"/>
      <c r="P3" s="39"/>
      <c r="Q3" s="39"/>
      <c r="R3" s="39"/>
      <c r="S3" s="39"/>
      <c r="T3" s="39"/>
      <c r="U3" s="39"/>
      <c r="V3" s="39"/>
      <c r="W3" s="40"/>
      <c r="X3" s="36"/>
      <c r="Y3" s="27"/>
      <c r="Z3" s="28"/>
      <c r="AA3" s="28"/>
      <c r="AB3" s="28"/>
      <c r="AC3" s="28"/>
      <c r="AD3" s="28"/>
      <c r="AE3" s="37"/>
      <c r="AI3" s="21" t="s">
        <v>68</v>
      </c>
      <c r="AJ3" s="21">
        <v>1200</v>
      </c>
      <c r="AK3" s="21">
        <v>1203</v>
      </c>
      <c r="AL3" s="21">
        <v>935</v>
      </c>
      <c r="AM3" s="21">
        <v>850</v>
      </c>
      <c r="AN3" s="21">
        <v>809</v>
      </c>
    </row>
    <row r="4" spans="1:40" ht="20.25" customHeight="1" thickBot="1">
      <c r="A4" s="260"/>
      <c r="B4" s="261"/>
      <c r="C4" s="261"/>
      <c r="D4" s="263"/>
      <c r="E4" s="263"/>
      <c r="F4" s="263"/>
      <c r="G4" s="263"/>
      <c r="H4" s="266"/>
      <c r="I4" s="267"/>
      <c r="J4" s="263"/>
      <c r="K4" s="263"/>
      <c r="L4" s="266"/>
      <c r="M4" s="284"/>
      <c r="N4" s="39"/>
      <c r="O4" s="39"/>
      <c r="P4" s="39"/>
      <c r="Q4" s="39"/>
      <c r="R4" s="39"/>
      <c r="S4" s="39"/>
      <c r="T4" s="39"/>
      <c r="U4" s="39"/>
      <c r="V4" s="39"/>
      <c r="W4" s="40"/>
      <c r="X4" s="36"/>
      <c r="Y4" s="27"/>
      <c r="Z4" s="28"/>
      <c r="AA4" s="28"/>
      <c r="AB4" s="28"/>
      <c r="AC4" s="28"/>
      <c r="AD4" s="28"/>
      <c r="AE4" s="37"/>
      <c r="AI4" s="21" t="s">
        <v>6</v>
      </c>
      <c r="AJ4" s="21">
        <v>1111</v>
      </c>
      <c r="AK4" s="21">
        <v>1263</v>
      </c>
      <c r="AL4" s="21">
        <v>1178</v>
      </c>
      <c r="AM4" s="21">
        <v>1048</v>
      </c>
      <c r="AN4" s="21">
        <v>945</v>
      </c>
    </row>
    <row r="5" spans="1:40" ht="20.25" customHeight="1" thickTop="1">
      <c r="A5" s="268" t="s">
        <v>68</v>
      </c>
      <c r="B5" s="269"/>
      <c r="C5" s="269"/>
      <c r="D5" s="270">
        <v>1200</v>
      </c>
      <c r="E5" s="270"/>
      <c r="F5" s="270">
        <v>1203</v>
      </c>
      <c r="G5" s="270"/>
      <c r="H5" s="272">
        <v>935</v>
      </c>
      <c r="I5" s="273"/>
      <c r="J5" s="270">
        <v>850</v>
      </c>
      <c r="K5" s="270"/>
      <c r="L5" s="272">
        <v>809</v>
      </c>
      <c r="M5" s="285"/>
      <c r="N5" s="39"/>
      <c r="O5" s="39"/>
      <c r="P5" s="39"/>
      <c r="Q5" s="39"/>
      <c r="R5" s="39"/>
      <c r="S5" s="39"/>
      <c r="T5" s="39"/>
      <c r="U5" s="39"/>
      <c r="V5" s="39"/>
      <c r="W5" s="40"/>
      <c r="X5" s="36"/>
      <c r="Y5" s="27"/>
      <c r="Z5" s="28"/>
      <c r="AA5" s="48"/>
      <c r="AB5" s="195"/>
      <c r="AC5" s="195"/>
      <c r="AD5" s="195"/>
      <c r="AE5" s="195"/>
      <c r="AF5" s="195"/>
      <c r="AG5" s="195"/>
      <c r="AI5" s="21" t="s">
        <v>69</v>
      </c>
      <c r="AJ5" s="21">
        <v>800</v>
      </c>
      <c r="AK5" s="21">
        <v>881</v>
      </c>
      <c r="AL5" s="21">
        <v>858</v>
      </c>
      <c r="AM5" s="21">
        <v>1057</v>
      </c>
      <c r="AN5" s="21">
        <v>997</v>
      </c>
    </row>
    <row r="6" spans="1:40" ht="20.25" customHeight="1">
      <c r="A6" s="246"/>
      <c r="B6" s="247"/>
      <c r="C6" s="247"/>
      <c r="D6" s="271"/>
      <c r="E6" s="271"/>
      <c r="F6" s="271"/>
      <c r="G6" s="271"/>
      <c r="H6" s="249"/>
      <c r="I6" s="250"/>
      <c r="J6" s="271"/>
      <c r="K6" s="271"/>
      <c r="L6" s="249"/>
      <c r="M6" s="286"/>
      <c r="N6" s="39"/>
      <c r="O6" s="39"/>
      <c r="P6" s="39"/>
      <c r="Q6" s="39"/>
      <c r="R6" s="39"/>
      <c r="S6" s="39"/>
      <c r="T6" s="39"/>
      <c r="U6" s="39"/>
      <c r="V6" s="39"/>
      <c r="W6" s="40"/>
      <c r="X6" s="36"/>
      <c r="Y6" s="27"/>
      <c r="Z6" s="28"/>
      <c r="AA6" s="282"/>
      <c r="AB6" s="282"/>
      <c r="AC6" s="282"/>
      <c r="AD6" s="282"/>
      <c r="AE6" s="282"/>
      <c r="AF6" s="282"/>
      <c r="AG6" s="282"/>
      <c r="AI6" s="21" t="s">
        <v>86</v>
      </c>
      <c r="AJ6" s="21">
        <v>304</v>
      </c>
      <c r="AK6" s="21">
        <v>302</v>
      </c>
      <c r="AL6" s="21">
        <v>185</v>
      </c>
      <c r="AM6" s="21">
        <v>150</v>
      </c>
      <c r="AN6" s="21">
        <v>247</v>
      </c>
    </row>
    <row r="7" spans="1:40" ht="20.25" customHeight="1">
      <c r="A7" s="246" t="s">
        <v>6</v>
      </c>
      <c r="B7" s="247"/>
      <c r="C7" s="247"/>
      <c r="D7" s="248">
        <v>1111</v>
      </c>
      <c r="E7" s="248"/>
      <c r="F7" s="248">
        <v>1263</v>
      </c>
      <c r="G7" s="248"/>
      <c r="H7" s="249">
        <v>1178</v>
      </c>
      <c r="I7" s="250"/>
      <c r="J7" s="270">
        <v>1048</v>
      </c>
      <c r="K7" s="270"/>
      <c r="L7" s="272">
        <v>945</v>
      </c>
      <c r="M7" s="285"/>
      <c r="N7" s="39"/>
      <c r="O7" s="39"/>
      <c r="P7" s="39"/>
      <c r="Q7" s="39"/>
      <c r="R7" s="39"/>
      <c r="S7" s="39"/>
      <c r="T7" s="39"/>
      <c r="U7" s="39"/>
      <c r="V7" s="39"/>
      <c r="W7" s="40"/>
      <c r="X7" s="36"/>
      <c r="Y7" s="27"/>
      <c r="Z7" s="28"/>
      <c r="AA7" s="196"/>
      <c r="AB7" s="197"/>
      <c r="AC7" s="198"/>
      <c r="AD7" s="197"/>
      <c r="AE7" s="197"/>
      <c r="AF7" s="197"/>
      <c r="AG7" s="198"/>
      <c r="AI7" s="28" t="s">
        <v>3</v>
      </c>
      <c r="AJ7" s="28">
        <v>3415</v>
      </c>
      <c r="AK7" s="28">
        <v>3649</v>
      </c>
      <c r="AL7" s="28">
        <v>3156</v>
      </c>
      <c r="AM7" s="28">
        <v>3105</v>
      </c>
      <c r="AN7" s="28">
        <v>2998</v>
      </c>
    </row>
    <row r="8" spans="1:40" ht="20.25" customHeight="1">
      <c r="A8" s="246"/>
      <c r="B8" s="247"/>
      <c r="C8" s="247"/>
      <c r="D8" s="248"/>
      <c r="E8" s="248"/>
      <c r="F8" s="248"/>
      <c r="G8" s="248"/>
      <c r="H8" s="249"/>
      <c r="I8" s="250"/>
      <c r="J8" s="271"/>
      <c r="K8" s="271"/>
      <c r="L8" s="249"/>
      <c r="M8" s="286"/>
      <c r="N8" s="39"/>
      <c r="O8" s="39"/>
      <c r="P8" s="39"/>
      <c r="Q8" s="39"/>
      <c r="R8" s="39"/>
      <c r="S8" s="39"/>
      <c r="T8" s="39"/>
      <c r="U8" s="39"/>
      <c r="V8" s="39"/>
      <c r="W8" s="40"/>
      <c r="X8" s="36"/>
      <c r="Y8" s="27"/>
      <c r="Z8" s="28"/>
      <c r="AA8" s="199"/>
      <c r="AB8" s="200"/>
      <c r="AC8" s="200"/>
      <c r="AD8" s="200"/>
      <c r="AE8" s="200"/>
      <c r="AF8" s="200"/>
      <c r="AG8" s="201"/>
    </row>
    <row r="9" spans="1:40" ht="20.25" customHeight="1">
      <c r="A9" s="246" t="s">
        <v>69</v>
      </c>
      <c r="B9" s="247"/>
      <c r="C9" s="247"/>
      <c r="D9" s="248">
        <v>800</v>
      </c>
      <c r="E9" s="248"/>
      <c r="F9" s="248">
        <v>881</v>
      </c>
      <c r="G9" s="248"/>
      <c r="H9" s="249">
        <v>858</v>
      </c>
      <c r="I9" s="250"/>
      <c r="J9" s="270">
        <v>1057</v>
      </c>
      <c r="K9" s="270"/>
      <c r="L9" s="272">
        <v>997</v>
      </c>
      <c r="M9" s="285"/>
      <c r="N9" s="39"/>
      <c r="O9" s="39"/>
      <c r="P9" s="39"/>
      <c r="Q9" s="39"/>
      <c r="R9" s="39"/>
      <c r="S9" s="39"/>
      <c r="T9" s="39"/>
      <c r="U9" s="39"/>
      <c r="V9" s="39"/>
      <c r="W9" s="40"/>
      <c r="X9" s="36"/>
      <c r="Y9" s="27"/>
      <c r="Z9" s="28"/>
      <c r="AA9" s="199"/>
      <c r="AB9" s="200"/>
      <c r="AC9" s="200"/>
      <c r="AD9" s="200"/>
      <c r="AE9" s="200"/>
      <c r="AF9" s="200"/>
      <c r="AG9" s="201"/>
    </row>
    <row r="10" spans="1:40" ht="20.25" customHeight="1">
      <c r="A10" s="246"/>
      <c r="B10" s="247"/>
      <c r="C10" s="247"/>
      <c r="D10" s="248"/>
      <c r="E10" s="248"/>
      <c r="F10" s="248"/>
      <c r="G10" s="248"/>
      <c r="H10" s="249"/>
      <c r="I10" s="250"/>
      <c r="J10" s="271"/>
      <c r="K10" s="271"/>
      <c r="L10" s="249"/>
      <c r="M10" s="286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36"/>
      <c r="Y10" s="27"/>
      <c r="Z10" s="28"/>
      <c r="AA10" s="199"/>
      <c r="AB10" s="200"/>
      <c r="AC10" s="200"/>
      <c r="AD10" s="200"/>
      <c r="AE10" s="200"/>
      <c r="AF10" s="200"/>
      <c r="AG10" s="201"/>
    </row>
    <row r="11" spans="1:40" s="28" customFormat="1" ht="20.25" customHeight="1">
      <c r="A11" s="246" t="s">
        <v>86</v>
      </c>
      <c r="B11" s="247"/>
      <c r="C11" s="247"/>
      <c r="D11" s="248">
        <v>304</v>
      </c>
      <c r="E11" s="248"/>
      <c r="F11" s="248">
        <v>302</v>
      </c>
      <c r="G11" s="248"/>
      <c r="H11" s="249">
        <v>185</v>
      </c>
      <c r="I11" s="250"/>
      <c r="J11" s="270">
        <v>150</v>
      </c>
      <c r="K11" s="270"/>
      <c r="L11" s="272">
        <v>247</v>
      </c>
      <c r="M11" s="285"/>
      <c r="N11" s="39"/>
      <c r="O11" s="39"/>
      <c r="P11" s="39"/>
      <c r="Q11" s="39"/>
      <c r="R11" s="39"/>
      <c r="S11" s="39"/>
      <c r="T11" s="39"/>
      <c r="U11" s="39"/>
      <c r="V11" s="39"/>
      <c r="W11" s="40"/>
      <c r="X11" s="36"/>
      <c r="AA11" s="199"/>
      <c r="AB11" s="200"/>
      <c r="AC11" s="200"/>
      <c r="AD11" s="200"/>
      <c r="AE11" s="200"/>
      <c r="AF11" s="200"/>
      <c r="AG11" s="201"/>
    </row>
    <row r="12" spans="1:40" s="28" customFormat="1" ht="20.25" customHeight="1" thickBot="1">
      <c r="A12" s="251"/>
      <c r="B12" s="252"/>
      <c r="C12" s="252"/>
      <c r="D12" s="253"/>
      <c r="E12" s="253"/>
      <c r="F12" s="253"/>
      <c r="G12" s="253"/>
      <c r="H12" s="254"/>
      <c r="I12" s="255"/>
      <c r="J12" s="287"/>
      <c r="K12" s="287"/>
      <c r="L12" s="288"/>
      <c r="M12" s="289"/>
      <c r="N12" s="39"/>
      <c r="O12" s="39"/>
      <c r="P12" s="39"/>
      <c r="Q12" s="39"/>
      <c r="R12" s="39"/>
      <c r="S12" s="39"/>
      <c r="T12" s="39"/>
      <c r="U12" s="39"/>
      <c r="V12" s="39"/>
      <c r="W12" s="40"/>
      <c r="X12" s="36"/>
      <c r="AA12" s="199"/>
      <c r="AB12" s="200"/>
      <c r="AC12" s="200"/>
      <c r="AD12" s="200"/>
      <c r="AE12" s="200"/>
      <c r="AF12" s="200"/>
      <c r="AG12" s="201"/>
    </row>
    <row r="13" spans="1:40" s="28" customFormat="1" ht="20.25" customHeight="1" thickTop="1">
      <c r="A13" s="274" t="s">
        <v>3</v>
      </c>
      <c r="B13" s="275"/>
      <c r="C13" s="275"/>
      <c r="D13" s="278">
        <v>3415</v>
      </c>
      <c r="E13" s="278"/>
      <c r="F13" s="278">
        <v>3649</v>
      </c>
      <c r="G13" s="278"/>
      <c r="H13" s="242">
        <f>SUM(H5:H11)</f>
        <v>3156</v>
      </c>
      <c r="I13" s="243"/>
      <c r="J13" s="290">
        <f>SUM(J5:K11)</f>
        <v>3105</v>
      </c>
      <c r="K13" s="290"/>
      <c r="L13" s="291">
        <f>SUM(L5:M11)</f>
        <v>2998</v>
      </c>
      <c r="M13" s="292"/>
      <c r="N13" s="39"/>
      <c r="O13" s="39"/>
      <c r="P13" s="39"/>
      <c r="Q13" s="39"/>
      <c r="R13" s="39"/>
      <c r="S13" s="39"/>
      <c r="T13" s="39"/>
      <c r="U13" s="39"/>
      <c r="V13" s="39"/>
      <c r="W13" s="40"/>
      <c r="X13" s="36"/>
      <c r="AA13" s="199"/>
      <c r="AB13" s="200"/>
      <c r="AC13" s="200"/>
      <c r="AD13" s="200"/>
      <c r="AE13" s="200"/>
      <c r="AF13" s="200"/>
      <c r="AG13" s="201"/>
    </row>
    <row r="14" spans="1:40" s="28" customFormat="1" ht="20.25" customHeight="1" thickBot="1">
      <c r="A14" s="276"/>
      <c r="B14" s="277"/>
      <c r="C14" s="277"/>
      <c r="D14" s="279"/>
      <c r="E14" s="279"/>
      <c r="F14" s="279"/>
      <c r="G14" s="279"/>
      <c r="H14" s="244"/>
      <c r="I14" s="245"/>
      <c r="J14" s="279"/>
      <c r="K14" s="279"/>
      <c r="L14" s="244"/>
      <c r="M14" s="293"/>
      <c r="N14" s="39"/>
      <c r="O14" s="39"/>
      <c r="P14" s="39"/>
      <c r="Q14" s="39"/>
      <c r="R14" s="39"/>
      <c r="S14" s="39"/>
      <c r="T14" s="39"/>
      <c r="U14" s="39"/>
      <c r="V14" s="39"/>
      <c r="W14" s="40"/>
      <c r="X14" s="36"/>
      <c r="AA14" s="202"/>
      <c r="AB14" s="200"/>
      <c r="AC14" s="200"/>
      <c r="AD14" s="200"/>
      <c r="AE14" s="200"/>
      <c r="AF14" s="200"/>
      <c r="AG14" s="201"/>
    </row>
    <row r="15" spans="1:40" s="28" customFormat="1" ht="20.25" customHeight="1">
      <c r="A15" s="256" t="s">
        <v>87</v>
      </c>
      <c r="B15" s="257"/>
      <c r="C15" s="257"/>
      <c r="D15" s="257"/>
      <c r="E15" s="257"/>
      <c r="F15" s="257"/>
      <c r="G15" s="257"/>
      <c r="H15" s="257"/>
      <c r="I15" s="257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  <c r="X15" s="36"/>
      <c r="AA15" s="282"/>
      <c r="AB15" s="282"/>
      <c r="AC15" s="282"/>
      <c r="AD15" s="282"/>
      <c r="AE15" s="282"/>
      <c r="AF15" s="282"/>
      <c r="AG15" s="282"/>
    </row>
    <row r="16" spans="1:40" s="28" customFormat="1" ht="20.25" customHeight="1">
      <c r="A16" s="38"/>
      <c r="B16" s="39"/>
      <c r="C16" s="40"/>
      <c r="D16" s="39"/>
      <c r="E16" s="40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36"/>
      <c r="AA16" s="196"/>
      <c r="AB16" s="197"/>
      <c r="AC16" s="198"/>
      <c r="AD16" s="197"/>
      <c r="AE16" s="197"/>
      <c r="AF16" s="197"/>
      <c r="AG16" s="198"/>
    </row>
    <row r="17" spans="1:33" s="28" customFormat="1" ht="20.25" customHeight="1">
      <c r="A17" s="38"/>
      <c r="B17" s="39"/>
      <c r="C17" s="40"/>
      <c r="D17" s="39"/>
      <c r="E17" s="40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0"/>
      <c r="X17" s="36"/>
      <c r="AA17" s="199"/>
      <c r="AB17" s="200"/>
      <c r="AC17" s="200"/>
      <c r="AD17" s="200"/>
      <c r="AE17" s="200"/>
      <c r="AF17" s="200"/>
      <c r="AG17" s="201"/>
    </row>
    <row r="18" spans="1:33" s="28" customFormat="1" ht="20.25" customHeight="1">
      <c r="A18" s="38"/>
      <c r="B18" s="39"/>
      <c r="C18" s="40"/>
      <c r="D18" s="39"/>
      <c r="E18" s="4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36"/>
      <c r="AA18" s="199"/>
      <c r="AB18" s="200"/>
      <c r="AC18" s="200"/>
      <c r="AD18" s="200"/>
      <c r="AE18" s="200"/>
      <c r="AF18" s="200"/>
      <c r="AG18" s="201"/>
    </row>
    <row r="19" spans="1:33" s="28" customFormat="1" ht="20.25" customHeight="1">
      <c r="A19" s="38"/>
      <c r="B19" s="39"/>
      <c r="C19" s="40"/>
      <c r="D19" s="39"/>
      <c r="E19" s="4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36"/>
      <c r="AA19" s="199"/>
      <c r="AB19" s="200"/>
      <c r="AC19" s="200"/>
      <c r="AD19" s="200"/>
      <c r="AE19" s="200"/>
      <c r="AF19" s="200"/>
      <c r="AG19" s="201"/>
    </row>
    <row r="20" spans="1:33" s="28" customFormat="1" ht="20.25" customHeight="1">
      <c r="AA20" s="199"/>
      <c r="AB20" s="200"/>
      <c r="AC20" s="200"/>
      <c r="AD20" s="200"/>
      <c r="AE20" s="200"/>
      <c r="AF20" s="200"/>
      <c r="AG20" s="201"/>
    </row>
    <row r="21" spans="1:33" s="28" customFormat="1" ht="20.25" customHeight="1">
      <c r="AA21" s="199"/>
      <c r="AB21" s="200"/>
      <c r="AC21" s="200"/>
      <c r="AD21" s="200"/>
      <c r="AE21" s="200"/>
      <c r="AF21" s="200"/>
      <c r="AG21" s="201"/>
    </row>
    <row r="22" spans="1:33" s="28" customFormat="1" ht="20.25" customHeight="1">
      <c r="AA22" s="199"/>
      <c r="AB22" s="200"/>
      <c r="AC22" s="200"/>
      <c r="AD22" s="200"/>
      <c r="AE22" s="200"/>
      <c r="AF22" s="200"/>
      <c r="AG22" s="201"/>
    </row>
    <row r="23" spans="1:33" s="28" customFormat="1" ht="20.25" customHeight="1">
      <c r="AA23" s="202"/>
      <c r="AB23" s="200"/>
      <c r="AC23" s="200"/>
      <c r="AD23" s="200"/>
      <c r="AE23" s="200"/>
      <c r="AF23" s="200"/>
      <c r="AG23" s="201"/>
    </row>
    <row r="24" spans="1:33" s="28" customFormat="1" ht="20.25" customHeight="1">
      <c r="AA24" s="282"/>
      <c r="AB24" s="282"/>
      <c r="AC24" s="282"/>
      <c r="AD24" s="282"/>
      <c r="AE24" s="282"/>
      <c r="AF24" s="282"/>
      <c r="AG24" s="282"/>
    </row>
    <row r="25" spans="1:33" s="28" customFormat="1" ht="20.25" customHeight="1">
      <c r="AA25" s="196"/>
      <c r="AB25" s="197"/>
      <c r="AC25" s="198"/>
      <c r="AD25" s="197"/>
      <c r="AE25" s="197"/>
      <c r="AF25" s="197"/>
      <c r="AG25" s="198"/>
    </row>
    <row r="26" spans="1:33" s="28" customFormat="1" ht="20.25" customHeight="1">
      <c r="AA26" s="199"/>
      <c r="AB26" s="200"/>
      <c r="AC26" s="200"/>
      <c r="AD26" s="200"/>
      <c r="AE26" s="200"/>
      <c r="AF26" s="200"/>
      <c r="AG26" s="201"/>
    </row>
    <row r="27" spans="1:33" s="28" customFormat="1" ht="20.25" customHeight="1">
      <c r="AA27" s="199"/>
      <c r="AB27" s="200"/>
      <c r="AC27" s="200"/>
      <c r="AD27" s="200"/>
      <c r="AE27" s="200"/>
      <c r="AF27" s="200"/>
      <c r="AG27" s="201"/>
    </row>
    <row r="28" spans="1:33" s="28" customFormat="1" ht="20.25" customHeight="1">
      <c r="AA28" s="199"/>
      <c r="AB28" s="200"/>
      <c r="AC28" s="200"/>
      <c r="AD28" s="200"/>
      <c r="AE28" s="200"/>
      <c r="AF28" s="200"/>
      <c r="AG28" s="201"/>
    </row>
    <row r="29" spans="1:33" s="28" customFormat="1" ht="20.25" customHeight="1">
      <c r="AA29" s="199"/>
      <c r="AB29" s="200"/>
      <c r="AC29" s="200"/>
      <c r="AD29" s="200"/>
      <c r="AE29" s="200"/>
      <c r="AF29" s="200"/>
      <c r="AG29" s="201"/>
    </row>
    <row r="30" spans="1:33" s="28" customFormat="1" ht="20.25" customHeight="1">
      <c r="AA30" s="199"/>
      <c r="AB30" s="200"/>
      <c r="AC30" s="200"/>
      <c r="AD30" s="200"/>
      <c r="AE30" s="200"/>
      <c r="AF30" s="200"/>
      <c r="AG30" s="201"/>
    </row>
    <row r="31" spans="1:33" s="28" customFormat="1" ht="20.25" customHeight="1">
      <c r="AA31" s="199"/>
      <c r="AB31" s="200"/>
      <c r="AC31" s="200"/>
      <c r="AD31" s="200"/>
      <c r="AE31" s="200"/>
      <c r="AF31" s="200"/>
      <c r="AG31" s="201"/>
    </row>
    <row r="32" spans="1:33" s="28" customFormat="1" ht="20.25" customHeight="1">
      <c r="AA32" s="202"/>
      <c r="AB32" s="200"/>
      <c r="AC32" s="200"/>
      <c r="AD32" s="200"/>
      <c r="AE32" s="200"/>
      <c r="AF32" s="200"/>
      <c r="AG32" s="201"/>
    </row>
    <row r="33" spans="1:32" s="28" customFormat="1" ht="20.25" customHeight="1"/>
    <row r="34" spans="1:32" s="28" customFormat="1" ht="20.25" customHeight="1"/>
    <row r="35" spans="1:32" s="28" customFormat="1" ht="20.25" customHeight="1">
      <c r="Z35" s="109"/>
      <c r="AB35" s="120"/>
      <c r="AC35" s="120"/>
      <c r="AD35" s="120"/>
      <c r="AE35" s="120"/>
    </row>
    <row r="36" spans="1:32" s="28" customFormat="1" ht="20.25" customHeight="1">
      <c r="Z36" s="109"/>
      <c r="AB36" s="120"/>
      <c r="AC36" s="120"/>
      <c r="AD36" s="120"/>
      <c r="AE36" s="120"/>
    </row>
    <row r="37" spans="1:32" s="28" customFormat="1" ht="20.25" customHeight="1">
      <c r="Z37" s="109"/>
      <c r="AB37" s="120"/>
      <c r="AC37" s="120"/>
      <c r="AD37" s="120"/>
      <c r="AE37" s="120"/>
    </row>
    <row r="38" spans="1:32" s="28" customFormat="1" ht="20.25" customHeight="1">
      <c r="Z38" s="109"/>
      <c r="AB38" s="120"/>
      <c r="AC38" s="120"/>
      <c r="AD38" s="120"/>
      <c r="AE38" s="120"/>
    </row>
    <row r="39" spans="1:32" s="28" customFormat="1" ht="20.25" customHeight="1">
      <c r="Z39" s="109"/>
      <c r="AB39" s="120"/>
      <c r="AC39" s="120"/>
      <c r="AD39" s="120"/>
      <c r="AE39" s="120"/>
    </row>
    <row r="40" spans="1:32" s="28" customFormat="1" ht="20.25" customHeight="1">
      <c r="Z40" s="109"/>
      <c r="AB40" s="120"/>
      <c r="AC40" s="120"/>
      <c r="AD40" s="120"/>
      <c r="AE40" s="120"/>
    </row>
    <row r="41" spans="1:32" s="28" customFormat="1" ht="20.25" customHeight="1">
      <c r="Z41" s="109"/>
      <c r="AB41" s="120"/>
      <c r="AC41" s="120"/>
      <c r="AD41" s="120"/>
      <c r="AE41" s="120"/>
      <c r="AF41" s="120"/>
    </row>
    <row r="42" spans="1:32" s="28" customFormat="1" ht="20.25" customHeight="1">
      <c r="V42" s="21"/>
      <c r="W42" s="21"/>
      <c r="X42" s="21"/>
      <c r="Y42" s="21"/>
      <c r="Z42" s="109"/>
      <c r="AB42" s="120"/>
      <c r="AC42" s="120"/>
      <c r="AD42" s="120"/>
      <c r="AE42" s="120"/>
    </row>
    <row r="43" spans="1:32" ht="20.25" customHeight="1"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Z43" s="109"/>
      <c r="AB43" s="120"/>
      <c r="AC43" s="120"/>
      <c r="AD43" s="120"/>
      <c r="AE43" s="120"/>
    </row>
    <row r="44" spans="1:32" ht="20.25" customHeight="1"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Z44" s="109"/>
      <c r="AB44" s="120"/>
      <c r="AC44" s="120"/>
      <c r="AD44" s="120"/>
      <c r="AE44" s="120"/>
    </row>
    <row r="45" spans="1:32" ht="20.25" customHeight="1"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32" ht="20.25" customHeight="1"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32" ht="20.25" customHeight="1"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32" ht="20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20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20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20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20.25" customHeight="1"/>
    <row r="53" spans="1:20" ht="20.25" customHeight="1"/>
    <row r="54" spans="1:20" ht="20.25" customHeight="1"/>
    <row r="55" spans="1:20" ht="20.25" customHeight="1"/>
    <row r="56" spans="1:20" ht="20.25" customHeight="1"/>
    <row r="57" spans="1:20" ht="20.25" customHeight="1"/>
    <row r="58" spans="1:20" ht="20.25" customHeight="1"/>
    <row r="59" spans="1:20" ht="20.25" customHeight="1"/>
    <row r="60" spans="1:20" ht="20.25" customHeight="1"/>
    <row r="61" spans="1:20" ht="20.25" customHeight="1"/>
    <row r="62" spans="1:20" ht="20.25" customHeight="1"/>
    <row r="63" spans="1:20" ht="20.25" customHeight="1"/>
    <row r="64" spans="1:20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</sheetData>
  <mergeCells count="42">
    <mergeCell ref="J9:K10"/>
    <mergeCell ref="L9:M10"/>
    <mergeCell ref="J11:K12"/>
    <mergeCell ref="L11:M12"/>
    <mergeCell ref="J13:K14"/>
    <mergeCell ref="L13:M14"/>
    <mergeCell ref="J3:K4"/>
    <mergeCell ref="L3:M4"/>
    <mergeCell ref="J5:K6"/>
    <mergeCell ref="L5:M6"/>
    <mergeCell ref="J7:K8"/>
    <mergeCell ref="L7:M8"/>
    <mergeCell ref="L2:M2"/>
    <mergeCell ref="L1:O1"/>
    <mergeCell ref="AA15:AG15"/>
    <mergeCell ref="AA24:AG24"/>
    <mergeCell ref="AA6:AG6"/>
    <mergeCell ref="A15:I15"/>
    <mergeCell ref="A3:C4"/>
    <mergeCell ref="D3:E4"/>
    <mergeCell ref="F3:G4"/>
    <mergeCell ref="H3:I4"/>
    <mergeCell ref="A5:C6"/>
    <mergeCell ref="D5:E6"/>
    <mergeCell ref="F5:G6"/>
    <mergeCell ref="H5:I6"/>
    <mergeCell ref="A7:C8"/>
    <mergeCell ref="D7:E8"/>
    <mergeCell ref="F7:G8"/>
    <mergeCell ref="H7:I8"/>
    <mergeCell ref="A13:C14"/>
    <mergeCell ref="D13:E14"/>
    <mergeCell ref="F13:G14"/>
    <mergeCell ref="H13:I14"/>
    <mergeCell ref="A9:C10"/>
    <mergeCell ref="D9:E10"/>
    <mergeCell ref="F9:G10"/>
    <mergeCell ref="H9:I10"/>
    <mergeCell ref="A11:C12"/>
    <mergeCell ref="D11:E12"/>
    <mergeCell ref="F11:G12"/>
    <mergeCell ref="H11:I12"/>
  </mergeCells>
  <phoneticPr fontId="3"/>
  <pageMargins left="1.1299999999999999" right="0.75" top="0.71" bottom="0.45" header="0.51200000000000001" footer="0.4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I23"/>
  <sheetViews>
    <sheetView view="pageBreakPreview" topLeftCell="C1" zoomScaleNormal="75" workbookViewId="0">
      <selection activeCell="AJ21" sqref="AJ21"/>
    </sheetView>
  </sheetViews>
  <sheetFormatPr defaultRowHeight="13.5"/>
  <cols>
    <col min="1" max="1" width="5.75" style="5" customWidth="1"/>
    <col min="2" max="2" width="48.25" customWidth="1"/>
    <col min="3" max="14" width="7.5" customWidth="1"/>
    <col min="15" max="15" width="18.25" hidden="1" customWidth="1"/>
    <col min="16" max="31" width="0" hidden="1" customWidth="1"/>
  </cols>
  <sheetData>
    <row r="1" spans="1:35" ht="23.25" customHeight="1" thickBot="1">
      <c r="A1" s="310" t="s">
        <v>172</v>
      </c>
      <c r="B1" s="310"/>
      <c r="C1" s="310"/>
      <c r="D1" s="310"/>
      <c r="E1" s="310"/>
      <c r="F1" s="310"/>
      <c r="G1" s="310"/>
      <c r="H1" s="310"/>
      <c r="O1" s="5"/>
      <c r="AF1" s="294" t="s">
        <v>61</v>
      </c>
      <c r="AG1" s="294"/>
    </row>
    <row r="2" spans="1:35" ht="18" customHeight="1">
      <c r="A2" s="219" t="s">
        <v>34</v>
      </c>
      <c r="B2" s="295"/>
      <c r="C2" s="298" t="s">
        <v>155</v>
      </c>
      <c r="D2" s="299"/>
      <c r="E2" s="299"/>
      <c r="F2" s="300"/>
      <c r="G2" s="298" t="s">
        <v>163</v>
      </c>
      <c r="H2" s="299"/>
      <c r="I2" s="299"/>
      <c r="J2" s="300"/>
      <c r="K2" s="298" t="s">
        <v>164</v>
      </c>
      <c r="L2" s="299"/>
      <c r="M2" s="299"/>
      <c r="N2" s="300"/>
      <c r="O2" s="5"/>
      <c r="AF2" s="136" t="s">
        <v>34</v>
      </c>
      <c r="AG2" s="136">
        <v>25</v>
      </c>
      <c r="AH2" s="136">
        <v>26</v>
      </c>
      <c r="AI2" s="136">
        <v>27</v>
      </c>
    </row>
    <row r="3" spans="1:35" ht="11.25" customHeight="1">
      <c r="A3" s="221"/>
      <c r="B3" s="296"/>
      <c r="C3" s="301" t="s">
        <v>0</v>
      </c>
      <c r="D3" s="303" t="s">
        <v>1</v>
      </c>
      <c r="E3" s="305" t="s">
        <v>5</v>
      </c>
      <c r="F3" s="26"/>
      <c r="G3" s="306" t="s">
        <v>0</v>
      </c>
      <c r="H3" s="303" t="s">
        <v>1</v>
      </c>
      <c r="I3" s="305" t="s">
        <v>5</v>
      </c>
      <c r="J3" s="26"/>
      <c r="K3" s="306" t="s">
        <v>0</v>
      </c>
      <c r="L3" s="303" t="s">
        <v>1</v>
      </c>
      <c r="M3" s="305" t="s">
        <v>5</v>
      </c>
      <c r="N3" s="26"/>
      <c r="O3" s="5"/>
      <c r="AF3" s="138" t="s">
        <v>33</v>
      </c>
      <c r="AG3" s="61">
        <f>SUM(E5:E6)</f>
        <v>117</v>
      </c>
      <c r="AH3" s="61">
        <f>SUM(I5:I6)</f>
        <v>106</v>
      </c>
      <c r="AI3" s="61">
        <f>SUM(M5:M6)</f>
        <v>92</v>
      </c>
    </row>
    <row r="4" spans="1:35" ht="15.75" customHeight="1" thickBot="1">
      <c r="A4" s="223"/>
      <c r="B4" s="297"/>
      <c r="C4" s="302"/>
      <c r="D4" s="304"/>
      <c r="E4" s="304"/>
      <c r="F4" s="25" t="s">
        <v>35</v>
      </c>
      <c r="G4" s="307"/>
      <c r="H4" s="304"/>
      <c r="I4" s="304"/>
      <c r="J4" s="25" t="s">
        <v>35</v>
      </c>
      <c r="K4" s="307"/>
      <c r="L4" s="304"/>
      <c r="M4" s="304"/>
      <c r="N4" s="25" t="s">
        <v>35</v>
      </c>
      <c r="O4" s="5"/>
      <c r="Q4">
        <v>1</v>
      </c>
      <c r="R4">
        <v>2</v>
      </c>
      <c r="U4" t="s">
        <v>125</v>
      </c>
      <c r="V4" t="s">
        <v>126</v>
      </c>
      <c r="W4" t="s">
        <v>124</v>
      </c>
      <c r="AF4" s="134" t="s">
        <v>10</v>
      </c>
      <c r="AG4" s="56">
        <f>SUM(E7:E9)</f>
        <v>150</v>
      </c>
      <c r="AH4" s="56">
        <f>SUM(I7:I9)</f>
        <v>178</v>
      </c>
      <c r="AI4" s="56">
        <f>SUM(M7:M9)</f>
        <v>153</v>
      </c>
    </row>
    <row r="5" spans="1:35" ht="15" customHeight="1" thickTop="1">
      <c r="A5" s="308" t="s">
        <v>33</v>
      </c>
      <c r="B5" s="77" t="s">
        <v>7</v>
      </c>
      <c r="C5" s="93">
        <v>55</v>
      </c>
      <c r="D5" s="61">
        <v>32</v>
      </c>
      <c r="E5" s="61">
        <f>SUM(C5:D5)</f>
        <v>87</v>
      </c>
      <c r="F5" s="46">
        <f>E5/E22</f>
        <v>5.1116333725029377E-2</v>
      </c>
      <c r="G5">
        <v>34</v>
      </c>
      <c r="H5">
        <v>21</v>
      </c>
      <c r="I5" s="61">
        <f>SUM(G5:H5)</f>
        <v>55</v>
      </c>
      <c r="J5" s="46">
        <f>I5/I22</f>
        <v>3.2448377581120944E-2</v>
      </c>
      <c r="K5" s="93">
        <v>40</v>
      </c>
      <c r="L5" s="61">
        <v>29</v>
      </c>
      <c r="M5" s="61">
        <f>SUM(K5:L5)</f>
        <v>69</v>
      </c>
      <c r="N5" s="112">
        <f>M5/M22</f>
        <v>3.9451114922813037E-2</v>
      </c>
      <c r="O5" s="110" t="s">
        <v>7</v>
      </c>
      <c r="P5" t="s">
        <v>114</v>
      </c>
      <c r="Q5" t="e">
        <f>SUMPRODUCT((#REF!='４'!Q$4)*(#REF!='４'!$P5))</f>
        <v>#REF!</v>
      </c>
      <c r="R5" t="e">
        <f>SUMPRODUCT((#REF!='４'!R$4)*(#REF!='４'!$P5))</f>
        <v>#REF!</v>
      </c>
      <c r="T5" t="s">
        <v>122</v>
      </c>
      <c r="U5" t="e">
        <f>SUM(Q5:Q7)</f>
        <v>#REF!</v>
      </c>
      <c r="V5" t="e">
        <f>SUM(R5:R7)</f>
        <v>#REF!</v>
      </c>
      <c r="W5" t="e">
        <f>SUM(Q5:R7)</f>
        <v>#REF!</v>
      </c>
      <c r="AF5" s="6" t="s">
        <v>14</v>
      </c>
      <c r="AG5" s="56">
        <f>E10</f>
        <v>507</v>
      </c>
      <c r="AH5" s="56">
        <f t="shared" ref="AH5:AH13" si="0">I10</f>
        <v>554</v>
      </c>
      <c r="AI5" s="56">
        <f t="shared" ref="AI5:AI13" si="1">M10</f>
        <v>528</v>
      </c>
    </row>
    <row r="6" spans="1:35" ht="15" customHeight="1">
      <c r="A6" s="309"/>
      <c r="B6" s="78" t="s">
        <v>158</v>
      </c>
      <c r="C6" s="57">
        <v>19</v>
      </c>
      <c r="D6" s="56">
        <v>11</v>
      </c>
      <c r="E6" s="56">
        <f t="shared" ref="E6:E21" si="2">SUM(C6:D6)</f>
        <v>30</v>
      </c>
      <c r="F6" s="43">
        <f>E6/E22</f>
        <v>1.7626321974148061E-2</v>
      </c>
      <c r="G6">
        <v>32</v>
      </c>
      <c r="H6">
        <v>19</v>
      </c>
      <c r="I6" s="56">
        <f t="shared" ref="I6:I21" si="3">SUM(G6:H6)</f>
        <v>51</v>
      </c>
      <c r="J6" s="43">
        <f>I6/I22</f>
        <v>3.0088495575221239E-2</v>
      </c>
      <c r="K6" s="57">
        <v>11</v>
      </c>
      <c r="L6" s="56">
        <v>12</v>
      </c>
      <c r="M6" s="61">
        <f t="shared" ref="M6:M21" si="4">SUM(K6:L6)</f>
        <v>23</v>
      </c>
      <c r="N6" s="113">
        <f>M6/M22</f>
        <v>1.3150371640937679E-2</v>
      </c>
      <c r="O6" s="110" t="s">
        <v>8</v>
      </c>
      <c r="P6" t="s">
        <v>115</v>
      </c>
      <c r="Q6" t="e">
        <f>SUMPRODUCT((#REF!='４'!Q$4)*(#REF!='４'!$P6))</f>
        <v>#REF!</v>
      </c>
      <c r="R6" t="e">
        <f>SUMPRODUCT((#REF!='４'!R$4)*(#REF!='４'!$P6))</f>
        <v>#REF!</v>
      </c>
      <c r="T6" t="s">
        <v>10</v>
      </c>
      <c r="U6" t="e">
        <f>SUM(Q8:Q10)</f>
        <v>#REF!</v>
      </c>
      <c r="V6" t="e">
        <f>SUM(R8:R10)</f>
        <v>#REF!</v>
      </c>
      <c r="W6" t="e">
        <f>SUM(Q8:R10)</f>
        <v>#REF!</v>
      </c>
      <c r="AF6" s="137" t="s">
        <v>15</v>
      </c>
      <c r="AG6" s="56">
        <f t="shared" ref="AG6:AG13" si="5">E11</f>
        <v>369</v>
      </c>
      <c r="AH6" s="56">
        <f t="shared" si="0"/>
        <v>357</v>
      </c>
      <c r="AI6" s="56">
        <f t="shared" si="1"/>
        <v>400</v>
      </c>
    </row>
    <row r="7" spans="1:35" ht="15" customHeight="1">
      <c r="A7" s="311" t="s">
        <v>10</v>
      </c>
      <c r="B7" s="78" t="s">
        <v>11</v>
      </c>
      <c r="C7" s="57">
        <v>45</v>
      </c>
      <c r="D7" s="56">
        <v>20</v>
      </c>
      <c r="E7" s="56">
        <f t="shared" si="2"/>
        <v>65</v>
      </c>
      <c r="F7" s="43">
        <f>E7/E22</f>
        <v>3.8190364277320796E-2</v>
      </c>
      <c r="G7" s="57">
        <v>65</v>
      </c>
      <c r="H7" s="56">
        <v>17</v>
      </c>
      <c r="I7" s="56">
        <f t="shared" si="3"/>
        <v>82</v>
      </c>
      <c r="J7" s="43">
        <f>I7/I22</f>
        <v>4.8377581120943952E-2</v>
      </c>
      <c r="K7" s="57">
        <v>56</v>
      </c>
      <c r="L7" s="56">
        <v>18</v>
      </c>
      <c r="M7" s="61">
        <f t="shared" si="4"/>
        <v>74</v>
      </c>
      <c r="N7" s="113">
        <f>M7/M22</f>
        <v>4.2309891366495142E-2</v>
      </c>
      <c r="O7" s="110" t="s">
        <v>9</v>
      </c>
      <c r="P7" t="s">
        <v>116</v>
      </c>
      <c r="Q7" t="e">
        <f>SUMPRODUCT((#REF!='４'!Q$4)*(#REF!='４'!$P7))</f>
        <v>#REF!</v>
      </c>
      <c r="R7" t="e">
        <f>SUMPRODUCT((#REF!='４'!R$4)*(#REF!='４'!$P7))</f>
        <v>#REF!</v>
      </c>
      <c r="T7" t="s">
        <v>14</v>
      </c>
      <c r="U7" t="e">
        <f t="shared" ref="U7:U15" si="6">SUM(Q11)</f>
        <v>#REF!</v>
      </c>
      <c r="V7" t="e">
        <f t="shared" ref="V7:V15" si="7">SUM(R11)</f>
        <v>#REF!</v>
      </c>
      <c r="W7" t="e">
        <f t="shared" ref="W7:W15" si="8">SUM(Q11:R11)</f>
        <v>#REF!</v>
      </c>
      <c r="AF7" s="137" t="s">
        <v>17</v>
      </c>
      <c r="AG7" s="56">
        <f t="shared" si="5"/>
        <v>225</v>
      </c>
      <c r="AH7" s="56">
        <f t="shared" si="0"/>
        <v>171</v>
      </c>
      <c r="AI7" s="56">
        <f t="shared" si="1"/>
        <v>148</v>
      </c>
    </row>
    <row r="8" spans="1:35" ht="15" customHeight="1">
      <c r="A8" s="312"/>
      <c r="B8" s="78" t="s">
        <v>12</v>
      </c>
      <c r="C8" s="57">
        <v>59</v>
      </c>
      <c r="D8" s="56">
        <v>25</v>
      </c>
      <c r="E8" s="56">
        <f t="shared" si="2"/>
        <v>84</v>
      </c>
      <c r="F8" s="43">
        <f>E8/E22</f>
        <v>4.935370152761457E-2</v>
      </c>
      <c r="G8" s="57">
        <v>33</v>
      </c>
      <c r="H8" s="56">
        <v>12</v>
      </c>
      <c r="I8" s="56">
        <f t="shared" si="3"/>
        <v>45</v>
      </c>
      <c r="J8" s="43">
        <f>I8/I22</f>
        <v>2.6548672566371681E-2</v>
      </c>
      <c r="K8" s="57">
        <v>35</v>
      </c>
      <c r="L8" s="56">
        <v>8</v>
      </c>
      <c r="M8" s="61">
        <f t="shared" si="4"/>
        <v>43</v>
      </c>
      <c r="N8" s="113">
        <f>M8/M22</f>
        <v>2.4585477415666093E-2</v>
      </c>
      <c r="O8" s="110" t="s">
        <v>106</v>
      </c>
      <c r="P8" t="s">
        <v>117</v>
      </c>
      <c r="Q8" t="e">
        <f>SUMPRODUCT((#REF!='４'!Q$4)*(#REF!='４'!$P8))</f>
        <v>#REF!</v>
      </c>
      <c r="R8" t="e">
        <f>SUMPRODUCT((#REF!='４'!R$4)*(#REF!='４'!$P8))</f>
        <v>#REF!</v>
      </c>
      <c r="T8" t="s">
        <v>15</v>
      </c>
      <c r="U8" t="e">
        <f t="shared" si="6"/>
        <v>#REF!</v>
      </c>
      <c r="V8" t="e">
        <f t="shared" si="7"/>
        <v>#REF!</v>
      </c>
      <c r="W8" t="e">
        <f t="shared" si="8"/>
        <v>#REF!</v>
      </c>
      <c r="AF8" s="137" t="s">
        <v>19</v>
      </c>
      <c r="AG8" s="56">
        <f t="shared" si="5"/>
        <v>7</v>
      </c>
      <c r="AH8" s="56">
        <f t="shared" si="0"/>
        <v>19</v>
      </c>
      <c r="AI8" s="56">
        <f t="shared" si="1"/>
        <v>22</v>
      </c>
    </row>
    <row r="9" spans="1:35" ht="15" customHeight="1">
      <c r="A9" s="309"/>
      <c r="B9" s="78" t="s">
        <v>13</v>
      </c>
      <c r="C9" s="57">
        <v>1</v>
      </c>
      <c r="D9" s="56">
        <v>0</v>
      </c>
      <c r="E9" s="56">
        <f t="shared" si="2"/>
        <v>1</v>
      </c>
      <c r="F9" s="43">
        <f>E9/E22</f>
        <v>5.8754406580493535E-4</v>
      </c>
      <c r="G9" s="57">
        <v>41</v>
      </c>
      <c r="H9" s="56">
        <v>10</v>
      </c>
      <c r="I9" s="56">
        <f t="shared" si="3"/>
        <v>51</v>
      </c>
      <c r="J9" s="43">
        <f>I9/I22</f>
        <v>3.0088495575221239E-2</v>
      </c>
      <c r="K9" s="57">
        <v>22</v>
      </c>
      <c r="L9" s="56">
        <v>14</v>
      </c>
      <c r="M9" s="61">
        <f t="shared" si="4"/>
        <v>36</v>
      </c>
      <c r="N9" s="113">
        <f>M9/M22</f>
        <v>2.0583190394511151E-2</v>
      </c>
      <c r="O9" s="110" t="s">
        <v>107</v>
      </c>
      <c r="P9" t="s">
        <v>99</v>
      </c>
      <c r="Q9" t="e">
        <f>SUMPRODUCT((#REF!='４'!Q$4)*(#REF!='４'!$P9))</f>
        <v>#REF!</v>
      </c>
      <c r="R9" t="e">
        <f>SUMPRODUCT((#REF!='４'!R$4)*(#REF!='４'!$P9))</f>
        <v>#REF!</v>
      </c>
      <c r="T9" t="s">
        <v>105</v>
      </c>
      <c r="U9" t="e">
        <f t="shared" si="6"/>
        <v>#REF!</v>
      </c>
      <c r="V9" t="e">
        <f t="shared" si="7"/>
        <v>#REF!</v>
      </c>
      <c r="W9" t="e">
        <f t="shared" si="8"/>
        <v>#REF!</v>
      </c>
      <c r="AF9" s="137" t="s">
        <v>21</v>
      </c>
      <c r="AG9" s="56">
        <f t="shared" si="5"/>
        <v>66</v>
      </c>
      <c r="AH9" s="56">
        <f t="shared" si="0"/>
        <v>54</v>
      </c>
      <c r="AI9" s="56">
        <f t="shared" si="1"/>
        <v>83</v>
      </c>
    </row>
    <row r="10" spans="1:35" ht="15" customHeight="1">
      <c r="A10" s="6" t="s">
        <v>14</v>
      </c>
      <c r="B10" s="79" t="s">
        <v>159</v>
      </c>
      <c r="C10" s="57">
        <v>246</v>
      </c>
      <c r="D10" s="56">
        <v>261</v>
      </c>
      <c r="E10" s="56">
        <f t="shared" si="2"/>
        <v>507</v>
      </c>
      <c r="F10" s="43">
        <f>E10/E22</f>
        <v>0.29788484136310223</v>
      </c>
      <c r="G10" s="57">
        <v>274</v>
      </c>
      <c r="H10" s="56">
        <v>280</v>
      </c>
      <c r="I10" s="56">
        <f t="shared" si="3"/>
        <v>554</v>
      </c>
      <c r="J10" s="43">
        <f>I10/I22</f>
        <v>0.32684365781710917</v>
      </c>
      <c r="K10" s="57">
        <v>270</v>
      </c>
      <c r="L10" s="56">
        <v>258</v>
      </c>
      <c r="M10" s="61">
        <f t="shared" si="4"/>
        <v>528</v>
      </c>
      <c r="N10" s="113">
        <f>M10/M22</f>
        <v>0.30188679245283018</v>
      </c>
      <c r="O10" s="110" t="s">
        <v>108</v>
      </c>
      <c r="P10" t="s">
        <v>118</v>
      </c>
      <c r="Q10" t="e">
        <f>SUMPRODUCT((#REF!='４'!Q$4)*(#REF!='４'!$P10))</f>
        <v>#REF!</v>
      </c>
      <c r="R10" t="e">
        <f>SUMPRODUCT((#REF!='４'!R$4)*(#REF!='４'!$P10))</f>
        <v>#REF!</v>
      </c>
      <c r="T10" t="s">
        <v>103</v>
      </c>
      <c r="U10" t="e">
        <f t="shared" si="6"/>
        <v>#REF!</v>
      </c>
      <c r="V10" t="e">
        <f t="shared" si="7"/>
        <v>#REF!</v>
      </c>
      <c r="W10" t="e">
        <f t="shared" si="8"/>
        <v>#REF!</v>
      </c>
      <c r="AF10" s="137" t="s">
        <v>22</v>
      </c>
      <c r="AG10" s="56">
        <f t="shared" si="5"/>
        <v>29</v>
      </c>
      <c r="AH10" s="56">
        <f t="shared" si="0"/>
        <v>34</v>
      </c>
      <c r="AI10" s="56">
        <f t="shared" si="1"/>
        <v>40</v>
      </c>
    </row>
    <row r="11" spans="1:35" s="52" customFormat="1" ht="15" customHeight="1">
      <c r="A11" s="137" t="s">
        <v>15</v>
      </c>
      <c r="B11" s="78" t="s">
        <v>16</v>
      </c>
      <c r="C11" s="57">
        <v>137</v>
      </c>
      <c r="D11" s="56">
        <v>232</v>
      </c>
      <c r="E11" s="56">
        <f t="shared" si="2"/>
        <v>369</v>
      </c>
      <c r="F11" s="43">
        <f>E11/E22</f>
        <v>0.21680376028202114</v>
      </c>
      <c r="G11" s="57">
        <v>135</v>
      </c>
      <c r="H11" s="56">
        <v>222</v>
      </c>
      <c r="I11" s="56">
        <f t="shared" si="3"/>
        <v>357</v>
      </c>
      <c r="J11" s="43">
        <f>I11/I22</f>
        <v>0.21061946902654868</v>
      </c>
      <c r="K11" s="57">
        <v>177</v>
      </c>
      <c r="L11" s="56">
        <v>223</v>
      </c>
      <c r="M11" s="61">
        <f t="shared" si="4"/>
        <v>400</v>
      </c>
      <c r="N11" s="113">
        <f>M11/M22</f>
        <v>0.22870211549456831</v>
      </c>
      <c r="O11" s="111" t="s">
        <v>109</v>
      </c>
      <c r="P11" s="52" t="s">
        <v>14</v>
      </c>
      <c r="Q11" t="e">
        <f>SUMPRODUCT((#REF!='４'!Q$4)*(#REF!='４'!$P11))</f>
        <v>#REF!</v>
      </c>
      <c r="R11" t="e">
        <f>SUMPRODUCT((#REF!='４'!R$4)*(#REF!='４'!$P11))</f>
        <v>#REF!</v>
      </c>
      <c r="T11" t="s">
        <v>100</v>
      </c>
      <c r="U11" t="e">
        <f t="shared" si="6"/>
        <v>#REF!</v>
      </c>
      <c r="V11" t="e">
        <f t="shared" si="7"/>
        <v>#REF!</v>
      </c>
      <c r="W11" t="e">
        <f t="shared" si="8"/>
        <v>#REF!</v>
      </c>
      <c r="AF11" s="6" t="s">
        <v>24</v>
      </c>
      <c r="AG11" s="56">
        <f t="shared" si="5"/>
        <v>39</v>
      </c>
      <c r="AH11" s="56">
        <f t="shared" si="0"/>
        <v>35</v>
      </c>
      <c r="AI11" s="56">
        <f t="shared" si="1"/>
        <v>50</v>
      </c>
    </row>
    <row r="12" spans="1:35" ht="15" customHeight="1">
      <c r="A12" s="137" t="s">
        <v>17</v>
      </c>
      <c r="B12" s="78" t="s">
        <v>18</v>
      </c>
      <c r="C12" s="57">
        <v>96</v>
      </c>
      <c r="D12" s="56">
        <v>129</v>
      </c>
      <c r="E12" s="56">
        <f t="shared" si="2"/>
        <v>225</v>
      </c>
      <c r="F12" s="43">
        <f>E12/E22</f>
        <v>0.13219741480611047</v>
      </c>
      <c r="G12" s="57">
        <v>59</v>
      </c>
      <c r="H12" s="56">
        <v>112</v>
      </c>
      <c r="I12" s="56">
        <f t="shared" si="3"/>
        <v>171</v>
      </c>
      <c r="J12" s="43">
        <f>I12/I22</f>
        <v>0.10088495575221239</v>
      </c>
      <c r="K12" s="57">
        <v>51</v>
      </c>
      <c r="L12" s="56">
        <v>97</v>
      </c>
      <c r="M12" s="61">
        <f t="shared" si="4"/>
        <v>148</v>
      </c>
      <c r="N12" s="113">
        <f>M12/M22</f>
        <v>8.4619782732990284E-2</v>
      </c>
      <c r="O12" s="110" t="s">
        <v>16</v>
      </c>
      <c r="P12" s="52" t="s">
        <v>15</v>
      </c>
      <c r="Q12" t="e">
        <f>SUMPRODUCT((#REF!='４'!Q$4)*(#REF!='４'!$P12))</f>
        <v>#REF!</v>
      </c>
      <c r="R12" t="e">
        <f>SUMPRODUCT((#REF!='４'!R$4)*(#REF!='４'!$P12))</f>
        <v>#REF!</v>
      </c>
      <c r="T12" t="s">
        <v>102</v>
      </c>
      <c r="U12" t="e">
        <f t="shared" si="6"/>
        <v>#REF!</v>
      </c>
      <c r="V12" t="e">
        <f t="shared" si="7"/>
        <v>#REF!</v>
      </c>
      <c r="W12" t="e">
        <f t="shared" si="8"/>
        <v>#REF!</v>
      </c>
      <c r="AF12" s="6" t="s">
        <v>26</v>
      </c>
      <c r="AG12" s="56">
        <f t="shared" si="5"/>
        <v>3</v>
      </c>
      <c r="AH12" s="56">
        <f t="shared" si="0"/>
        <v>4</v>
      </c>
      <c r="AI12" s="56">
        <f t="shared" si="1"/>
        <v>0</v>
      </c>
    </row>
    <row r="13" spans="1:35" ht="15" customHeight="1">
      <c r="A13" s="137" t="s">
        <v>19</v>
      </c>
      <c r="B13" s="78" t="s">
        <v>20</v>
      </c>
      <c r="C13" s="57">
        <v>0</v>
      </c>
      <c r="D13" s="56">
        <v>7</v>
      </c>
      <c r="E13" s="56">
        <f t="shared" si="2"/>
        <v>7</v>
      </c>
      <c r="F13" s="43">
        <f>E13/E22</f>
        <v>4.1128084606345478E-3</v>
      </c>
      <c r="G13" s="57">
        <v>7</v>
      </c>
      <c r="H13" s="56">
        <v>12</v>
      </c>
      <c r="I13" s="56">
        <f t="shared" si="3"/>
        <v>19</v>
      </c>
      <c r="J13" s="43">
        <f>I13/I22</f>
        <v>1.1209439528023599E-2</v>
      </c>
      <c r="K13" s="57">
        <v>3</v>
      </c>
      <c r="L13" s="56">
        <v>19</v>
      </c>
      <c r="M13" s="61">
        <f t="shared" si="4"/>
        <v>22</v>
      </c>
      <c r="N13" s="113">
        <f>M13/M22</f>
        <v>1.2578616352201259E-2</v>
      </c>
      <c r="O13" s="110" t="s">
        <v>110</v>
      </c>
      <c r="P13" s="52" t="s">
        <v>17</v>
      </c>
      <c r="Q13" t="e">
        <f>SUMPRODUCT((#REF!='４'!Q$4)*(#REF!='４'!$P13))</f>
        <v>#REF!</v>
      </c>
      <c r="R13" t="e">
        <f>SUMPRODUCT((#REF!='４'!R$4)*(#REF!='４'!$P13))</f>
        <v>#REF!</v>
      </c>
      <c r="T13" t="s">
        <v>101</v>
      </c>
      <c r="U13" t="e">
        <f t="shared" si="6"/>
        <v>#REF!</v>
      </c>
      <c r="V13" t="e">
        <f t="shared" si="7"/>
        <v>#REF!</v>
      </c>
      <c r="W13" t="e">
        <f t="shared" si="8"/>
        <v>#REF!</v>
      </c>
      <c r="AF13" s="9" t="s">
        <v>28</v>
      </c>
      <c r="AG13" s="56">
        <f t="shared" si="5"/>
        <v>20</v>
      </c>
      <c r="AH13" s="56">
        <f t="shared" si="0"/>
        <v>10</v>
      </c>
      <c r="AI13" s="56">
        <f t="shared" si="1"/>
        <v>11</v>
      </c>
    </row>
    <row r="14" spans="1:35" ht="15" customHeight="1">
      <c r="A14" s="137" t="s">
        <v>21</v>
      </c>
      <c r="B14" s="78" t="s">
        <v>160</v>
      </c>
      <c r="C14" s="57">
        <v>9</v>
      </c>
      <c r="D14" s="56">
        <v>57</v>
      </c>
      <c r="E14" s="56">
        <f t="shared" si="2"/>
        <v>66</v>
      </c>
      <c r="F14" s="43">
        <f>E14/E22</f>
        <v>3.8777908343125736E-2</v>
      </c>
      <c r="G14" s="57">
        <v>10</v>
      </c>
      <c r="H14" s="56">
        <v>44</v>
      </c>
      <c r="I14" s="56">
        <f t="shared" si="3"/>
        <v>54</v>
      </c>
      <c r="J14" s="43">
        <f>I14/I22</f>
        <v>3.1858407079646017E-2</v>
      </c>
      <c r="K14" s="57">
        <v>17</v>
      </c>
      <c r="L14" s="56">
        <v>66</v>
      </c>
      <c r="M14" s="61">
        <f t="shared" si="4"/>
        <v>83</v>
      </c>
      <c r="N14" s="113">
        <f>M14/M22</f>
        <v>4.7455688965122929E-2</v>
      </c>
      <c r="O14" s="110" t="s">
        <v>111</v>
      </c>
      <c r="P14" s="52" t="s">
        <v>19</v>
      </c>
      <c r="Q14" t="e">
        <f>SUMPRODUCT((#REF!='４'!Q$4)*(#REF!='４'!$P14))</f>
        <v>#REF!</v>
      </c>
      <c r="R14" t="e">
        <f>SUMPRODUCT((#REF!='４'!R$4)*(#REF!='４'!$P14))</f>
        <v>#REF!</v>
      </c>
      <c r="T14" t="s">
        <v>104</v>
      </c>
      <c r="U14" t="e">
        <f t="shared" si="6"/>
        <v>#REF!</v>
      </c>
      <c r="V14" t="e">
        <f t="shared" si="7"/>
        <v>#REF!</v>
      </c>
      <c r="W14" t="e">
        <f t="shared" si="8"/>
        <v>#REF!</v>
      </c>
      <c r="AF14" s="10" t="s">
        <v>64</v>
      </c>
      <c r="AG14" s="58">
        <f>SUM(E19:E20)</f>
        <v>147</v>
      </c>
      <c r="AH14" s="58">
        <f>SUM(I19:I20)</f>
        <v>131</v>
      </c>
      <c r="AI14" s="58">
        <f>SUM(M19:M20)</f>
        <v>201</v>
      </c>
    </row>
    <row r="15" spans="1:35" ht="15" customHeight="1" thickBot="1">
      <c r="A15" s="137" t="s">
        <v>22</v>
      </c>
      <c r="B15" s="78" t="s">
        <v>23</v>
      </c>
      <c r="C15" s="57">
        <v>17</v>
      </c>
      <c r="D15" s="56">
        <v>12</v>
      </c>
      <c r="E15" s="56">
        <f t="shared" si="2"/>
        <v>29</v>
      </c>
      <c r="F15" s="43">
        <f>E15/E22</f>
        <v>1.7038777908343124E-2</v>
      </c>
      <c r="G15" s="57">
        <v>20</v>
      </c>
      <c r="H15" s="56">
        <v>14</v>
      </c>
      <c r="I15" s="56">
        <f t="shared" si="3"/>
        <v>34</v>
      </c>
      <c r="J15" s="43">
        <f>I15/I22</f>
        <v>2.0058997050147492E-2</v>
      </c>
      <c r="K15" s="57">
        <v>20</v>
      </c>
      <c r="L15" s="56">
        <v>20</v>
      </c>
      <c r="M15" s="61">
        <f t="shared" si="4"/>
        <v>40</v>
      </c>
      <c r="N15" s="113">
        <f>M15/M22</f>
        <v>2.2870211549456832E-2</v>
      </c>
      <c r="O15" s="110" t="s">
        <v>112</v>
      </c>
      <c r="P15" s="52" t="s">
        <v>21</v>
      </c>
      <c r="Q15" t="e">
        <f>SUMPRODUCT((#REF!='４'!Q$4)*(#REF!='４'!$P15))</f>
        <v>#REF!</v>
      </c>
      <c r="R15" t="e">
        <f>SUMPRODUCT((#REF!='４'!R$4)*(#REF!='４'!$P15))</f>
        <v>#REF!</v>
      </c>
      <c r="T15" t="s">
        <v>28</v>
      </c>
      <c r="U15" t="e">
        <f t="shared" si="6"/>
        <v>#REF!</v>
      </c>
      <c r="V15" t="e">
        <f t="shared" si="7"/>
        <v>#REF!</v>
      </c>
      <c r="W15" t="e">
        <f t="shared" si="8"/>
        <v>#REF!</v>
      </c>
      <c r="AF15" s="13" t="s">
        <v>32</v>
      </c>
      <c r="AG15" s="59">
        <f>E21</f>
        <v>23</v>
      </c>
      <c r="AH15" s="59">
        <f>I21</f>
        <v>42</v>
      </c>
      <c r="AI15" s="59">
        <f>M21</f>
        <v>21</v>
      </c>
    </row>
    <row r="16" spans="1:35" ht="15" customHeight="1" thickTop="1" thickBot="1">
      <c r="A16" s="6" t="s">
        <v>24</v>
      </c>
      <c r="B16" s="79" t="s">
        <v>25</v>
      </c>
      <c r="C16" s="57">
        <v>24</v>
      </c>
      <c r="D16" s="56">
        <v>15</v>
      </c>
      <c r="E16" s="56">
        <f t="shared" si="2"/>
        <v>39</v>
      </c>
      <c r="F16" s="43">
        <f>E16/E22</f>
        <v>2.2914218566392478E-2</v>
      </c>
      <c r="G16" s="57">
        <v>22</v>
      </c>
      <c r="H16" s="56">
        <v>13</v>
      </c>
      <c r="I16" s="56">
        <f t="shared" si="3"/>
        <v>35</v>
      </c>
      <c r="J16" s="43">
        <f>I16/I22</f>
        <v>2.0648967551622419E-2</v>
      </c>
      <c r="K16" s="57">
        <v>32</v>
      </c>
      <c r="L16" s="56">
        <v>18</v>
      </c>
      <c r="M16" s="61">
        <f t="shared" si="4"/>
        <v>50</v>
      </c>
      <c r="N16" s="113">
        <f>M16/M22</f>
        <v>2.8587764436821039E-2</v>
      </c>
      <c r="O16" s="110" t="s">
        <v>113</v>
      </c>
      <c r="P16" s="52" t="s">
        <v>22</v>
      </c>
      <c r="Q16" t="e">
        <f>SUMPRODUCT((#REF!='４'!Q$4)*(#REF!='４'!$P16))</f>
        <v>#REF!</v>
      </c>
      <c r="R16" t="e">
        <f>SUMPRODUCT((#REF!='４'!R$4)*(#REF!='４'!$P16))</f>
        <v>#REF!</v>
      </c>
      <c r="T16" t="s">
        <v>123</v>
      </c>
      <c r="U16" t="e">
        <f>SUM(Q20:Q21)</f>
        <v>#REF!</v>
      </c>
      <c r="V16" t="e">
        <f>SUM(R20:R21)</f>
        <v>#REF!</v>
      </c>
      <c r="W16" t="e">
        <f>SUM(Q20:R21)</f>
        <v>#REF!</v>
      </c>
      <c r="AF16" s="135" t="s">
        <v>3</v>
      </c>
      <c r="AG16" s="60">
        <f>SUM(AG3:AG15)</f>
        <v>1702</v>
      </c>
      <c r="AH16" s="60">
        <f>SUM(AH3:AH15)</f>
        <v>1695</v>
      </c>
      <c r="AI16" s="60">
        <f>SUM(AI3:AI15)</f>
        <v>1749</v>
      </c>
    </row>
    <row r="17" spans="1:23" ht="15" customHeight="1">
      <c r="A17" s="6" t="s">
        <v>26</v>
      </c>
      <c r="B17" s="79" t="s">
        <v>27</v>
      </c>
      <c r="C17" s="57">
        <v>3</v>
      </c>
      <c r="D17" s="56">
        <v>0</v>
      </c>
      <c r="E17" s="56">
        <f t="shared" si="2"/>
        <v>3</v>
      </c>
      <c r="F17" s="43">
        <f>E17/E22</f>
        <v>1.7626321974148062E-3</v>
      </c>
      <c r="G17" s="57"/>
      <c r="H17" s="56">
        <v>4</v>
      </c>
      <c r="I17" s="56">
        <f t="shared" si="3"/>
        <v>4</v>
      </c>
      <c r="J17" s="43">
        <f>I17/I22</f>
        <v>2.359882005899705E-3</v>
      </c>
      <c r="K17" s="57">
        <v>0</v>
      </c>
      <c r="L17" s="56">
        <v>0</v>
      </c>
      <c r="M17" s="61">
        <f t="shared" si="4"/>
        <v>0</v>
      </c>
      <c r="N17" s="113">
        <f>M17/M22</f>
        <v>0</v>
      </c>
      <c r="O17" s="110" t="s">
        <v>25</v>
      </c>
      <c r="P17" s="52" t="s">
        <v>24</v>
      </c>
      <c r="Q17" t="e">
        <f>SUMPRODUCT((#REF!='４'!Q$4)*(#REF!='４'!$P17))</f>
        <v>#REF!</v>
      </c>
      <c r="R17" t="e">
        <f>SUMPRODUCT((#REF!='４'!R$4)*(#REF!='４'!$P17))</f>
        <v>#REF!</v>
      </c>
      <c r="T17" t="s">
        <v>32</v>
      </c>
      <c r="U17" t="e">
        <f>SUM(Q22)</f>
        <v>#REF!</v>
      </c>
      <c r="V17" t="e">
        <f>SUM(R22)</f>
        <v>#REF!</v>
      </c>
      <c r="W17" t="e">
        <f>SUM(Q22:R22)</f>
        <v>#REF!</v>
      </c>
    </row>
    <row r="18" spans="1:23" ht="15" customHeight="1">
      <c r="A18" s="9" t="s">
        <v>28</v>
      </c>
      <c r="B18" s="79" t="s">
        <v>29</v>
      </c>
      <c r="C18" s="57">
        <v>16</v>
      </c>
      <c r="D18" s="56">
        <v>4</v>
      </c>
      <c r="E18" s="56">
        <f t="shared" si="2"/>
        <v>20</v>
      </c>
      <c r="F18" s="43">
        <f>E18/E22</f>
        <v>1.1750881316098707E-2</v>
      </c>
      <c r="G18">
        <v>5</v>
      </c>
      <c r="H18">
        <v>5</v>
      </c>
      <c r="I18" s="56">
        <f t="shared" si="3"/>
        <v>10</v>
      </c>
      <c r="J18" s="43">
        <f>I18/I22</f>
        <v>5.8997050147492625E-3</v>
      </c>
      <c r="K18" s="57">
        <v>8</v>
      </c>
      <c r="L18" s="56">
        <v>3</v>
      </c>
      <c r="M18" s="61">
        <f t="shared" si="4"/>
        <v>11</v>
      </c>
      <c r="N18" s="113">
        <f>M18/M22</f>
        <v>6.2893081761006293E-3</v>
      </c>
      <c r="O18" s="110" t="s">
        <v>27</v>
      </c>
      <c r="P18" s="52" t="s">
        <v>26</v>
      </c>
      <c r="Q18" t="e">
        <f>SUMPRODUCT((#REF!='４'!Q$4)*(#REF!='４'!$P18))</f>
        <v>#REF!</v>
      </c>
      <c r="R18" t="e">
        <f>SUMPRODUCT((#REF!='４'!R$4)*(#REF!='４'!$P18))</f>
        <v>#REF!</v>
      </c>
    </row>
    <row r="19" spans="1:23" ht="15" customHeight="1">
      <c r="A19" s="313" t="s">
        <v>71</v>
      </c>
      <c r="B19" s="79" t="s">
        <v>30</v>
      </c>
      <c r="C19" s="57">
        <v>46</v>
      </c>
      <c r="D19" s="56">
        <v>29</v>
      </c>
      <c r="E19" s="56">
        <f t="shared" si="2"/>
        <v>75</v>
      </c>
      <c r="F19" s="43">
        <f>E19/E22</f>
        <v>4.4065804935370149E-2</v>
      </c>
      <c r="G19" s="167">
        <v>42</v>
      </c>
      <c r="H19" s="118">
        <v>33</v>
      </c>
      <c r="I19" s="56">
        <f t="shared" si="3"/>
        <v>75</v>
      </c>
      <c r="J19" s="43">
        <f>I19/I22</f>
        <v>4.4247787610619468E-2</v>
      </c>
      <c r="K19" s="57">
        <v>51</v>
      </c>
      <c r="L19" s="56">
        <v>54</v>
      </c>
      <c r="M19" s="61">
        <f t="shared" si="4"/>
        <v>105</v>
      </c>
      <c r="N19" s="113">
        <f>M19/M22</f>
        <v>6.0034305317324184E-2</v>
      </c>
      <c r="O19" s="110" t="s">
        <v>96</v>
      </c>
      <c r="P19" s="52" t="s">
        <v>28</v>
      </c>
      <c r="Q19" t="e">
        <f>SUMPRODUCT((#REF!='４'!Q$4)*(#REF!='４'!$P19))</f>
        <v>#REF!</v>
      </c>
      <c r="R19" t="e">
        <f>SUMPRODUCT((#REF!='４'!R$4)*(#REF!='４'!$P19))</f>
        <v>#REF!</v>
      </c>
    </row>
    <row r="20" spans="1:23" ht="15" customHeight="1">
      <c r="A20" s="314"/>
      <c r="B20" s="79" t="s">
        <v>31</v>
      </c>
      <c r="C20" s="57">
        <v>24</v>
      </c>
      <c r="D20" s="56">
        <v>48</v>
      </c>
      <c r="E20" s="56">
        <f t="shared" si="2"/>
        <v>72</v>
      </c>
      <c r="F20" s="43">
        <f>E20/E22</f>
        <v>4.230317273795535E-2</v>
      </c>
      <c r="G20" s="167">
        <v>23</v>
      </c>
      <c r="H20" s="118">
        <v>33</v>
      </c>
      <c r="I20" s="56">
        <f t="shared" si="3"/>
        <v>56</v>
      </c>
      <c r="J20" s="43">
        <f>I20/I22</f>
        <v>3.303834808259587E-2</v>
      </c>
      <c r="K20" s="57">
        <v>45</v>
      </c>
      <c r="L20" s="56">
        <v>51</v>
      </c>
      <c r="M20" s="61">
        <f t="shared" si="4"/>
        <v>96</v>
      </c>
      <c r="N20" s="113">
        <f>M20/M22</f>
        <v>5.4888507718696397E-2</v>
      </c>
      <c r="O20" s="110" t="s">
        <v>30</v>
      </c>
      <c r="P20" s="52" t="s">
        <v>119</v>
      </c>
      <c r="Q20" t="e">
        <f>SUMPRODUCT((#REF!='４'!Q$4)*(#REF!='４'!$P20))</f>
        <v>#REF!</v>
      </c>
      <c r="R20" t="e">
        <f>SUMPRODUCT((#REF!='４'!R$4)*(#REF!='４'!$P20))</f>
        <v>#REF!</v>
      </c>
    </row>
    <row r="21" spans="1:23" ht="15" customHeight="1" thickBot="1">
      <c r="A21" s="72"/>
      <c r="B21" s="80" t="s">
        <v>32</v>
      </c>
      <c r="C21" s="94">
        <v>10</v>
      </c>
      <c r="D21" s="59">
        <v>13</v>
      </c>
      <c r="E21" s="59">
        <f t="shared" si="2"/>
        <v>23</v>
      </c>
      <c r="F21" s="44">
        <f>E21/E22</f>
        <v>1.3513513513513514E-2</v>
      </c>
      <c r="G21">
        <v>16</v>
      </c>
      <c r="H21" s="168">
        <v>26</v>
      </c>
      <c r="I21" s="59">
        <f t="shared" si="3"/>
        <v>42</v>
      </c>
      <c r="J21" s="44">
        <f>I21/I22</f>
        <v>2.4778761061946902E-2</v>
      </c>
      <c r="K21" s="94">
        <v>11</v>
      </c>
      <c r="L21" s="59">
        <v>10</v>
      </c>
      <c r="M21" s="61">
        <f t="shared" si="4"/>
        <v>21</v>
      </c>
      <c r="N21" s="114">
        <f>M21/M22</f>
        <v>1.2006861063464836E-2</v>
      </c>
      <c r="O21" s="110" t="s">
        <v>31</v>
      </c>
      <c r="P21" s="52" t="s">
        <v>120</v>
      </c>
      <c r="Q21" t="e">
        <f>SUMPRODUCT((#REF!='４'!Q$4)*(#REF!='４'!$P21))</f>
        <v>#REF!</v>
      </c>
      <c r="R21" t="e">
        <f>SUMPRODUCT((#REF!='４'!R$4)*(#REF!='４'!$P21))</f>
        <v>#REF!</v>
      </c>
    </row>
    <row r="22" spans="1:23" ht="15" customHeight="1" thickTop="1" thickBot="1">
      <c r="A22" s="315" t="s">
        <v>3</v>
      </c>
      <c r="B22" s="316"/>
      <c r="C22" s="12">
        <f t="shared" ref="C22:N22" si="9">SUM(C5:C21)</f>
        <v>807</v>
      </c>
      <c r="D22" s="11">
        <f t="shared" si="9"/>
        <v>895</v>
      </c>
      <c r="E22" s="11">
        <f t="shared" si="9"/>
        <v>1702</v>
      </c>
      <c r="F22" s="45">
        <f t="shared" si="9"/>
        <v>1</v>
      </c>
      <c r="G22" s="165">
        <f>SUM(G5:G21)</f>
        <v>818</v>
      </c>
      <c r="H22" s="166">
        <f>SUM(H5:H21)</f>
        <v>877</v>
      </c>
      <c r="I22" s="60">
        <f t="shared" si="9"/>
        <v>1695</v>
      </c>
      <c r="J22" s="45">
        <f t="shared" si="9"/>
        <v>0.99999999999999978</v>
      </c>
      <c r="K22" s="95">
        <f t="shared" si="9"/>
        <v>849</v>
      </c>
      <c r="L22" s="60">
        <f t="shared" si="9"/>
        <v>900</v>
      </c>
      <c r="M22" s="60">
        <f t="shared" si="9"/>
        <v>1749</v>
      </c>
      <c r="N22" s="115">
        <f t="shared" si="9"/>
        <v>1</v>
      </c>
      <c r="O22" s="110" t="s">
        <v>32</v>
      </c>
      <c r="P22" s="52" t="s">
        <v>121</v>
      </c>
      <c r="Q22" t="e">
        <f>SUMPRODUCT((#REF!='４'!Q$4)*(#REF!='４'!$P22))</f>
        <v>#REF!</v>
      </c>
      <c r="R22" t="e">
        <f>SUMPRODUCT((#REF!='４'!R$4)*(#REF!='４'!$P22))</f>
        <v>#REF!</v>
      </c>
    </row>
    <row r="23" spans="1:23" ht="17.25" customHeight="1">
      <c r="O23" s="5"/>
    </row>
  </sheetData>
  <mergeCells count="19">
    <mergeCell ref="A5:A6"/>
    <mergeCell ref="A1:H1"/>
    <mergeCell ref="A7:A9"/>
    <mergeCell ref="A19:A20"/>
    <mergeCell ref="A22:B22"/>
    <mergeCell ref="H3:H4"/>
    <mergeCell ref="AF1:AG1"/>
    <mergeCell ref="A2:B4"/>
    <mergeCell ref="C2:F2"/>
    <mergeCell ref="G2:J2"/>
    <mergeCell ref="K2:N2"/>
    <mergeCell ref="C3:C4"/>
    <mergeCell ref="D3:D4"/>
    <mergeCell ref="E3:E4"/>
    <mergeCell ref="G3:G4"/>
    <mergeCell ref="K3:K4"/>
    <mergeCell ref="L3:L4"/>
    <mergeCell ref="M3:M4"/>
    <mergeCell ref="I3:I4"/>
  </mergeCells>
  <phoneticPr fontId="3"/>
  <pageMargins left="0.92" right="0.75" top="1" bottom="0.76" header="0.51200000000000001" footer="0.51200000000000001"/>
  <pageSetup paperSize="9" scale="89" orientation="landscape" r:id="rId1"/>
  <headerFooter alignWithMargins="0"/>
  <colBreaks count="1" manualBreakCount="1">
    <brk id="14" max="3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3" tint="0.59999389629810485"/>
  </sheetPr>
  <dimension ref="A1:AA30"/>
  <sheetViews>
    <sheetView view="pageBreakPreview" topLeftCell="A28" zoomScale="75" zoomScaleNormal="75" workbookViewId="0">
      <selection activeCell="Q29" sqref="Q29"/>
    </sheetView>
  </sheetViews>
  <sheetFormatPr defaultRowHeight="13.5"/>
  <cols>
    <col min="1" max="1" width="7.125" style="18" customWidth="1"/>
    <col min="2" max="2" width="4.5" style="5" customWidth="1"/>
    <col min="3" max="3" width="7.125" customWidth="1"/>
    <col min="4" max="6" width="12.125" customWidth="1"/>
    <col min="20" max="22" width="9" style="5"/>
  </cols>
  <sheetData>
    <row r="1" spans="1:27" ht="27" customHeight="1" thickBot="1">
      <c r="A1"/>
      <c r="B1"/>
      <c r="T1" s="317" t="s">
        <v>62</v>
      </c>
      <c r="U1" s="317"/>
      <c r="V1" s="317"/>
      <c r="W1" s="310"/>
    </row>
    <row r="2" spans="1:27" ht="37.5" customHeight="1">
      <c r="A2"/>
      <c r="B2"/>
      <c r="T2" s="320" t="s">
        <v>63</v>
      </c>
      <c r="U2" s="320"/>
      <c r="V2" s="320"/>
      <c r="W2" s="47" t="s">
        <v>89</v>
      </c>
      <c r="X2" s="47" t="s">
        <v>139</v>
      </c>
      <c r="Y2" s="47" t="s">
        <v>155</v>
      </c>
      <c r="Z2" s="123" t="s">
        <v>163</v>
      </c>
      <c r="AA2" s="123" t="s">
        <v>164</v>
      </c>
    </row>
    <row r="3" spans="1:27" ht="19.5" customHeight="1">
      <c r="A3"/>
      <c r="B3"/>
      <c r="T3" s="64">
        <v>0.70833333333333337</v>
      </c>
      <c r="U3" s="62" t="s">
        <v>46</v>
      </c>
      <c r="V3" s="66">
        <v>0.74930555555555556</v>
      </c>
      <c r="W3" s="56">
        <v>383</v>
      </c>
      <c r="X3" s="56">
        <v>439</v>
      </c>
      <c r="Y3" s="129">
        <v>307</v>
      </c>
      <c r="Z3" s="103">
        <v>333</v>
      </c>
      <c r="AA3" s="103">
        <v>354</v>
      </c>
    </row>
    <row r="4" spans="1:27" ht="19.5" customHeight="1">
      <c r="A4"/>
      <c r="B4"/>
      <c r="T4" s="63">
        <v>0.75</v>
      </c>
      <c r="U4" s="20" t="s">
        <v>46</v>
      </c>
      <c r="V4" s="65">
        <v>0.7909722222222223</v>
      </c>
      <c r="W4" s="8">
        <v>264</v>
      </c>
      <c r="X4" s="8">
        <v>282</v>
      </c>
      <c r="Y4" s="130">
        <v>287</v>
      </c>
      <c r="Z4" s="102">
        <v>268</v>
      </c>
      <c r="AA4" s="102">
        <v>242</v>
      </c>
    </row>
    <row r="5" spans="1:27" ht="19.5" customHeight="1">
      <c r="A5"/>
      <c r="B5"/>
      <c r="T5" s="63">
        <v>0.79166666666666663</v>
      </c>
      <c r="U5" s="20" t="s">
        <v>46</v>
      </c>
      <c r="V5" s="65">
        <v>0.83263888888888893</v>
      </c>
      <c r="W5" s="8">
        <v>268</v>
      </c>
      <c r="X5" s="8">
        <v>292</v>
      </c>
      <c r="Y5" s="130">
        <v>262</v>
      </c>
      <c r="Z5" s="102">
        <v>272</v>
      </c>
      <c r="AA5" s="102">
        <v>242</v>
      </c>
    </row>
    <row r="6" spans="1:27" ht="19.5" customHeight="1">
      <c r="A6"/>
      <c r="B6"/>
      <c r="T6" s="63">
        <v>0.83333333333333337</v>
      </c>
      <c r="U6" s="20" t="s">
        <v>46</v>
      </c>
      <c r="V6" s="65">
        <v>0.87430555555555556</v>
      </c>
      <c r="W6" s="8">
        <v>284</v>
      </c>
      <c r="X6" s="8">
        <v>319</v>
      </c>
      <c r="Y6" s="130">
        <v>280</v>
      </c>
      <c r="Z6" s="102">
        <v>262</v>
      </c>
      <c r="AA6" s="102">
        <v>249</v>
      </c>
    </row>
    <row r="7" spans="1:27" ht="19.5" customHeight="1">
      <c r="A7"/>
      <c r="B7"/>
      <c r="T7" s="63">
        <v>0.875</v>
      </c>
      <c r="U7" s="20" t="s">
        <v>46</v>
      </c>
      <c r="V7" s="65">
        <v>0.9159722222222223</v>
      </c>
      <c r="W7" s="8">
        <v>327</v>
      </c>
      <c r="X7" s="8">
        <v>321</v>
      </c>
      <c r="Y7" s="130">
        <v>245</v>
      </c>
      <c r="Z7" s="102">
        <v>252</v>
      </c>
      <c r="AA7" s="102">
        <v>253</v>
      </c>
    </row>
    <row r="8" spans="1:27" ht="19.5" customHeight="1">
      <c r="A8"/>
      <c r="B8"/>
      <c r="T8" s="63">
        <v>0.91666666666666663</v>
      </c>
      <c r="U8" s="20" t="s">
        <v>46</v>
      </c>
      <c r="V8" s="65">
        <v>0.95763888888888893</v>
      </c>
      <c r="W8" s="8">
        <v>249</v>
      </c>
      <c r="X8" s="8">
        <v>220</v>
      </c>
      <c r="Y8" s="130">
        <v>220</v>
      </c>
      <c r="Z8" s="102">
        <v>172</v>
      </c>
      <c r="AA8" s="102">
        <v>225</v>
      </c>
    </row>
    <row r="9" spans="1:27" ht="19.5" customHeight="1">
      <c r="A9"/>
      <c r="B9"/>
      <c r="T9" s="63">
        <v>0.95833333333333337</v>
      </c>
      <c r="U9" s="20" t="s">
        <v>46</v>
      </c>
      <c r="V9" s="65">
        <v>0.99930555555555556</v>
      </c>
      <c r="W9" s="8">
        <v>193</v>
      </c>
      <c r="X9" s="8">
        <v>202</v>
      </c>
      <c r="Y9" s="130">
        <v>183</v>
      </c>
      <c r="Z9" s="102">
        <v>188</v>
      </c>
      <c r="AA9" s="102">
        <v>193</v>
      </c>
    </row>
    <row r="10" spans="1:27" ht="19.5" customHeight="1">
      <c r="A10"/>
      <c r="B10"/>
      <c r="T10" s="116">
        <v>0</v>
      </c>
      <c r="U10" s="19" t="s">
        <v>46</v>
      </c>
      <c r="V10" s="117">
        <v>4.0972222222222222E-2</v>
      </c>
      <c r="W10" s="7">
        <v>159</v>
      </c>
      <c r="X10" s="7">
        <v>174</v>
      </c>
      <c r="Y10" s="131">
        <v>126</v>
      </c>
      <c r="Z10" s="102">
        <v>146</v>
      </c>
      <c r="AA10" s="102">
        <v>162</v>
      </c>
    </row>
    <row r="11" spans="1:27" ht="19.5" customHeight="1">
      <c r="A11"/>
      <c r="B11"/>
      <c r="T11" s="63">
        <v>4.1666666666666664E-2</v>
      </c>
      <c r="U11" s="20" t="s">
        <v>46</v>
      </c>
      <c r="V11" s="65">
        <v>8.2638888888888887E-2</v>
      </c>
      <c r="W11" s="8">
        <v>123</v>
      </c>
      <c r="X11" s="8">
        <v>143</v>
      </c>
      <c r="Y11" s="130">
        <v>107</v>
      </c>
      <c r="Z11" s="102">
        <v>129</v>
      </c>
      <c r="AA11" s="102">
        <v>132</v>
      </c>
    </row>
    <row r="12" spans="1:27" ht="19.5" customHeight="1">
      <c r="A12"/>
      <c r="B12"/>
      <c r="T12" s="63">
        <v>8.3333333333333329E-2</v>
      </c>
      <c r="U12" s="20" t="s">
        <v>46</v>
      </c>
      <c r="V12" s="65">
        <v>0.12430555555555556</v>
      </c>
      <c r="W12" s="8">
        <v>116</v>
      </c>
      <c r="X12" s="8">
        <v>120</v>
      </c>
      <c r="Y12" s="130">
        <v>91</v>
      </c>
      <c r="Z12" s="102">
        <v>109</v>
      </c>
      <c r="AA12" s="102">
        <v>98</v>
      </c>
    </row>
    <row r="13" spans="1:27" ht="19.5" customHeight="1">
      <c r="A13"/>
      <c r="B13"/>
      <c r="T13" s="63">
        <v>0.125</v>
      </c>
      <c r="U13" s="20" t="s">
        <v>46</v>
      </c>
      <c r="V13" s="65">
        <v>0.16597222222222222</v>
      </c>
      <c r="W13" s="8">
        <v>86</v>
      </c>
      <c r="X13" s="8">
        <v>88</v>
      </c>
      <c r="Y13" s="130">
        <v>91</v>
      </c>
      <c r="Z13" s="102">
        <v>81</v>
      </c>
      <c r="AA13" s="102">
        <v>83</v>
      </c>
    </row>
    <row r="14" spans="1:27" ht="19.5" customHeight="1">
      <c r="A14"/>
      <c r="B14"/>
      <c r="T14" s="63">
        <v>0.16666666666666666</v>
      </c>
      <c r="U14" s="20" t="s">
        <v>46</v>
      </c>
      <c r="V14" s="65">
        <v>0.2076388888888889</v>
      </c>
      <c r="W14" s="8">
        <v>79</v>
      </c>
      <c r="X14" s="8">
        <v>77</v>
      </c>
      <c r="Y14" s="130">
        <v>79</v>
      </c>
      <c r="Z14" s="102">
        <v>60</v>
      </c>
      <c r="AA14" s="102">
        <v>70</v>
      </c>
    </row>
    <row r="15" spans="1:27" ht="19.5" customHeight="1">
      <c r="A15"/>
      <c r="B15"/>
      <c r="T15" s="63">
        <v>0.20833333333333334</v>
      </c>
      <c r="U15" s="20" t="s">
        <v>46</v>
      </c>
      <c r="V15" s="65">
        <v>0.24930555555555556</v>
      </c>
      <c r="W15" s="8">
        <v>45</v>
      </c>
      <c r="X15" s="8">
        <v>74</v>
      </c>
      <c r="Y15" s="130">
        <v>68</v>
      </c>
      <c r="Z15" s="102">
        <v>55</v>
      </c>
      <c r="AA15" s="102">
        <v>58</v>
      </c>
    </row>
    <row r="16" spans="1:27" ht="19.5" customHeight="1">
      <c r="A16"/>
      <c r="B16"/>
      <c r="T16" s="63">
        <v>0.25</v>
      </c>
      <c r="U16" s="20" t="s">
        <v>46</v>
      </c>
      <c r="V16" s="65">
        <v>0.29097222222222224</v>
      </c>
      <c r="W16" s="8">
        <v>53</v>
      </c>
      <c r="X16" s="8">
        <v>52</v>
      </c>
      <c r="Y16" s="130">
        <v>55</v>
      </c>
      <c r="Z16" s="102">
        <v>38</v>
      </c>
      <c r="AA16" s="102">
        <v>39</v>
      </c>
    </row>
    <row r="17" spans="1:27" ht="19.5" customHeight="1">
      <c r="A17"/>
      <c r="B17"/>
      <c r="T17" s="63">
        <v>0.29166666666666669</v>
      </c>
      <c r="U17" s="20" t="s">
        <v>46</v>
      </c>
      <c r="V17" s="65">
        <v>0.33263888888888887</v>
      </c>
      <c r="W17" s="8">
        <v>37</v>
      </c>
      <c r="X17" s="8">
        <v>35</v>
      </c>
      <c r="Y17" s="130">
        <v>37</v>
      </c>
      <c r="Z17" s="102">
        <v>45</v>
      </c>
      <c r="AA17" s="102">
        <v>26</v>
      </c>
    </row>
    <row r="18" spans="1:27" ht="19.5" customHeight="1" thickBot="1">
      <c r="A18"/>
      <c r="B18"/>
      <c r="T18" s="63">
        <v>0.33333333333333331</v>
      </c>
      <c r="U18" s="20" t="s">
        <v>46</v>
      </c>
      <c r="V18" s="65">
        <v>0.3743055555555555</v>
      </c>
      <c r="W18" s="8">
        <v>1</v>
      </c>
      <c r="X18" s="8">
        <v>1</v>
      </c>
      <c r="Y18" s="130">
        <v>2</v>
      </c>
      <c r="Z18" s="102">
        <v>1</v>
      </c>
      <c r="AA18" s="102">
        <v>10</v>
      </c>
    </row>
    <row r="19" spans="1:27" ht="19.5" customHeight="1" thickTop="1" thickBot="1">
      <c r="A19"/>
      <c r="B19"/>
      <c r="T19" s="318" t="s">
        <v>65</v>
      </c>
      <c r="U19" s="319"/>
      <c r="V19" s="319"/>
      <c r="W19" s="76">
        <f>SUM(W3:W18)</f>
        <v>2667</v>
      </c>
      <c r="X19" s="76">
        <f>SUM(X3:X18)</f>
        <v>2839</v>
      </c>
      <c r="Y19" s="132">
        <f>SUM(Y3:Y18)</f>
        <v>2440</v>
      </c>
      <c r="Z19" s="132">
        <f t="shared" ref="Z19:AA19" si="0">SUM(Z3:Z18)</f>
        <v>2411</v>
      </c>
      <c r="AA19" s="132">
        <f t="shared" si="0"/>
        <v>2436</v>
      </c>
    </row>
    <row r="20" spans="1:27" ht="19.5" customHeight="1" thickTop="1">
      <c r="A20"/>
      <c r="B20"/>
    </row>
    <row r="21" spans="1:27" ht="19.5" customHeight="1">
      <c r="A21"/>
      <c r="B21"/>
      <c r="T21" s="63">
        <v>0.375</v>
      </c>
      <c r="U21" s="20" t="s">
        <v>46</v>
      </c>
      <c r="V21" s="65">
        <v>0.41597222222222219</v>
      </c>
      <c r="W21" s="8">
        <v>104</v>
      </c>
      <c r="X21" s="8">
        <v>108</v>
      </c>
      <c r="Y21" s="130">
        <v>99</v>
      </c>
      <c r="Z21" s="102">
        <v>110</v>
      </c>
      <c r="AA21" s="102">
        <v>86</v>
      </c>
    </row>
    <row r="22" spans="1:27" ht="19.5" customHeight="1">
      <c r="A22"/>
      <c r="B22"/>
      <c r="T22" s="63">
        <v>0.41666666666666669</v>
      </c>
      <c r="U22" s="20" t="s">
        <v>46</v>
      </c>
      <c r="V22" s="65">
        <v>0.45763888888888887</v>
      </c>
      <c r="W22" s="8">
        <v>100</v>
      </c>
      <c r="X22" s="8">
        <v>93</v>
      </c>
      <c r="Y22" s="130">
        <v>97</v>
      </c>
      <c r="Z22" s="102">
        <v>97</v>
      </c>
      <c r="AA22" s="102">
        <v>77</v>
      </c>
    </row>
    <row r="23" spans="1:27" ht="19.5" customHeight="1">
      <c r="A23"/>
      <c r="B23"/>
      <c r="T23" s="63">
        <v>0.45833333333333331</v>
      </c>
      <c r="U23" s="20" t="s">
        <v>46</v>
      </c>
      <c r="V23" s="65">
        <v>0.4993055555555555</v>
      </c>
      <c r="W23" s="8">
        <v>89</v>
      </c>
      <c r="X23" s="8">
        <v>100</v>
      </c>
      <c r="Y23" s="130">
        <v>98</v>
      </c>
      <c r="Z23" s="102">
        <v>62</v>
      </c>
      <c r="AA23" s="102">
        <v>78</v>
      </c>
    </row>
    <row r="24" spans="1:27" ht="19.5" customHeight="1">
      <c r="A24"/>
      <c r="B24"/>
      <c r="T24" s="63">
        <v>0.5</v>
      </c>
      <c r="U24" s="20" t="s">
        <v>46</v>
      </c>
      <c r="V24" s="65">
        <v>0.54097222222222219</v>
      </c>
      <c r="W24" s="8">
        <v>86</v>
      </c>
      <c r="X24" s="8">
        <v>80</v>
      </c>
      <c r="Y24" s="130">
        <v>80</v>
      </c>
      <c r="Z24" s="102">
        <v>90</v>
      </c>
      <c r="AA24" s="102">
        <v>76</v>
      </c>
    </row>
    <row r="25" spans="1:27" ht="19.5" customHeight="1">
      <c r="A25"/>
      <c r="B25"/>
      <c r="T25" s="63">
        <v>0.54166666666666663</v>
      </c>
      <c r="U25" s="20" t="s">
        <v>46</v>
      </c>
      <c r="V25" s="65">
        <v>0.58263888888888882</v>
      </c>
      <c r="W25" s="8">
        <v>79</v>
      </c>
      <c r="X25" s="8">
        <v>93</v>
      </c>
      <c r="Y25" s="130">
        <v>99</v>
      </c>
      <c r="Z25" s="102">
        <v>88</v>
      </c>
      <c r="AA25" s="102">
        <v>66</v>
      </c>
    </row>
    <row r="26" spans="1:27" ht="19.5" customHeight="1">
      <c r="A26"/>
      <c r="B26"/>
      <c r="T26" s="63">
        <v>0.58333333333333337</v>
      </c>
      <c r="U26" s="20" t="s">
        <v>46</v>
      </c>
      <c r="V26" s="65">
        <v>0.62430555555555556</v>
      </c>
      <c r="W26" s="8">
        <v>97</v>
      </c>
      <c r="X26" s="8">
        <v>86</v>
      </c>
      <c r="Y26" s="130">
        <v>84</v>
      </c>
      <c r="Z26" s="102">
        <v>77</v>
      </c>
      <c r="AA26" s="102">
        <v>58</v>
      </c>
    </row>
    <row r="27" spans="1:27" ht="19.5" customHeight="1">
      <c r="A27"/>
      <c r="B27"/>
      <c r="T27" s="63">
        <v>0.625</v>
      </c>
      <c r="U27" s="20" t="s">
        <v>46</v>
      </c>
      <c r="V27" s="65">
        <v>0.66597222222222219</v>
      </c>
      <c r="W27" s="8">
        <v>93</v>
      </c>
      <c r="X27" s="8">
        <v>97</v>
      </c>
      <c r="Y27" s="130">
        <v>81</v>
      </c>
      <c r="Z27" s="102">
        <v>85</v>
      </c>
      <c r="AA27" s="102">
        <v>59</v>
      </c>
    </row>
    <row r="28" spans="1:27" ht="15" thickBot="1">
      <c r="T28" s="63">
        <v>0.66666666666666663</v>
      </c>
      <c r="U28" s="20" t="s">
        <v>46</v>
      </c>
      <c r="V28" s="65">
        <v>0.70763888888888893</v>
      </c>
      <c r="W28" s="8">
        <v>90</v>
      </c>
      <c r="X28" s="8">
        <v>91</v>
      </c>
      <c r="Y28" s="130">
        <v>78</v>
      </c>
      <c r="Z28" s="102">
        <v>85</v>
      </c>
      <c r="AA28" s="102">
        <v>62</v>
      </c>
    </row>
    <row r="29" spans="1:27" ht="15.75" thickTop="1" thickBot="1">
      <c r="T29" s="318" t="s">
        <v>47</v>
      </c>
      <c r="U29" s="319"/>
      <c r="V29" s="319"/>
      <c r="W29" s="76">
        <f>SUM(W21:W28)</f>
        <v>738</v>
      </c>
      <c r="X29" s="76">
        <f>SUM(X21:X28)</f>
        <v>748</v>
      </c>
      <c r="Y29" s="132">
        <f>SUM(Y21:Y28)</f>
        <v>716</v>
      </c>
      <c r="Z29" s="132">
        <f t="shared" ref="Z29:AA29" si="1">SUM(Z21:Z28)</f>
        <v>694</v>
      </c>
      <c r="AA29" s="132">
        <f t="shared" si="1"/>
        <v>562</v>
      </c>
    </row>
    <row r="30" spans="1:27" ht="14.25" thickTop="1"/>
  </sheetData>
  <mergeCells count="4">
    <mergeCell ref="T1:W1"/>
    <mergeCell ref="T19:V19"/>
    <mergeCell ref="T2:V2"/>
    <mergeCell ref="T29:V29"/>
  </mergeCells>
  <phoneticPr fontId="3"/>
  <pageMargins left="0.99" right="0.83" top="0.84" bottom="0.61" header="0.51200000000000001" footer="0.51200000000000001"/>
  <pageSetup paperSize="9" orientation="landscape" r:id="rId1"/>
  <headerFooter alignWithMargins="0"/>
  <colBreaks count="1" manualBreakCount="1">
    <brk id="17" max="2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theme="3" tint="0.59999389629810485"/>
  </sheetPr>
  <dimension ref="A1:Z54"/>
  <sheetViews>
    <sheetView view="pageBreakPreview" topLeftCell="H21" zoomScale="90" zoomScaleNormal="75" zoomScaleSheetLayoutView="90" workbookViewId="0">
      <selection activeCell="Y16" sqref="Y16"/>
    </sheetView>
  </sheetViews>
  <sheetFormatPr defaultRowHeight="13.5"/>
  <cols>
    <col min="1" max="1" width="15.5" customWidth="1"/>
    <col min="2" max="5" width="11.125" customWidth="1"/>
    <col min="6" max="6" width="7.625" customWidth="1"/>
    <col min="7" max="7" width="15.5" customWidth="1"/>
    <col min="8" max="11" width="10.625" customWidth="1"/>
    <col min="12" max="13" width="6.625" customWidth="1"/>
    <col min="14" max="14" width="13.25" customWidth="1"/>
    <col min="15" max="17" width="7.625" customWidth="1"/>
  </cols>
  <sheetData>
    <row r="1" spans="1:26" ht="24" customHeight="1">
      <c r="A1" s="42"/>
    </row>
    <row r="2" spans="1:26" ht="24" customHeight="1">
      <c r="H2" s="321"/>
      <c r="I2" s="321"/>
      <c r="J2" s="321"/>
      <c r="K2" s="321"/>
      <c r="N2" s="73"/>
    </row>
    <row r="3" spans="1:26" ht="24" customHeight="1">
      <c r="H3" s="321"/>
      <c r="I3" s="321"/>
      <c r="J3" s="321"/>
      <c r="K3" s="321"/>
      <c r="N3" s="73"/>
      <c r="Q3" s="67"/>
      <c r="R3" s="49" t="s">
        <v>89</v>
      </c>
      <c r="S3" s="49" t="s">
        <v>152</v>
      </c>
      <c r="T3" s="122" t="s">
        <v>154</v>
      </c>
      <c r="U3" s="133" t="s">
        <v>161</v>
      </c>
      <c r="V3" s="133" t="s">
        <v>162</v>
      </c>
      <c r="W3" s="53"/>
      <c r="X3" s="118"/>
    </row>
    <row r="4" spans="1:26" ht="24" customHeight="1">
      <c r="A4" s="42"/>
      <c r="Q4" s="68" t="s">
        <v>66</v>
      </c>
      <c r="R4" s="49">
        <v>1377</v>
      </c>
      <c r="S4" s="49">
        <v>1515</v>
      </c>
      <c r="T4" s="49">
        <v>1309</v>
      </c>
      <c r="U4" s="133">
        <v>1371</v>
      </c>
      <c r="V4" s="133">
        <v>1425</v>
      </c>
      <c r="W4" s="68"/>
      <c r="X4" s="118"/>
    </row>
    <row r="5" spans="1:26" ht="24" customHeight="1">
      <c r="A5" s="42"/>
      <c r="H5" s="321" t="s">
        <v>88</v>
      </c>
      <c r="I5" s="321"/>
      <c r="J5" s="321"/>
      <c r="K5" s="321"/>
      <c r="N5" s="73"/>
    </row>
    <row r="6" spans="1:26" ht="24" customHeight="1">
      <c r="A6" s="42"/>
      <c r="H6" s="321"/>
      <c r="I6" s="321"/>
      <c r="J6" s="321"/>
      <c r="K6" s="321"/>
      <c r="N6" s="73"/>
    </row>
    <row r="7" spans="1:26" ht="24" customHeight="1">
      <c r="A7" s="42"/>
    </row>
    <row r="8" spans="1:26" ht="24" customHeight="1">
      <c r="A8" s="42"/>
      <c r="H8" s="321"/>
      <c r="I8" s="321"/>
      <c r="J8" s="321"/>
      <c r="K8" s="321"/>
      <c r="N8" s="73"/>
    </row>
    <row r="9" spans="1:26" ht="24" customHeight="1">
      <c r="A9" s="42"/>
      <c r="H9" s="321"/>
      <c r="I9" s="321"/>
      <c r="J9" s="321"/>
      <c r="K9" s="321"/>
      <c r="N9" s="73"/>
    </row>
    <row r="10" spans="1:26" ht="24" customHeight="1">
      <c r="A10" s="42"/>
    </row>
    <row r="11" spans="1:26" ht="13.5" customHeight="1">
      <c r="A11" s="4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6.25" customHeight="1" thickBot="1">
      <c r="A12" s="322" t="s">
        <v>173</v>
      </c>
      <c r="B12" s="322"/>
      <c r="C12" s="322"/>
      <c r="D12" s="322"/>
      <c r="E12" s="322"/>
      <c r="F12" s="322"/>
      <c r="G12" s="142"/>
      <c r="H12" s="142"/>
      <c r="I12" s="142"/>
      <c r="J12" s="142"/>
      <c r="K12" s="14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326" t="s">
        <v>73</v>
      </c>
      <c r="B13" s="323" t="s">
        <v>74</v>
      </c>
      <c r="C13" s="323"/>
      <c r="D13" s="323"/>
      <c r="E13" s="328" t="s">
        <v>75</v>
      </c>
      <c r="F13" s="143"/>
      <c r="G13" s="326" t="s">
        <v>73</v>
      </c>
      <c r="H13" s="323" t="s">
        <v>74</v>
      </c>
      <c r="I13" s="323"/>
      <c r="J13" s="323"/>
      <c r="K13" s="324" t="s">
        <v>75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 thickBot="1">
      <c r="A14" s="327"/>
      <c r="B14" s="144" t="s">
        <v>76</v>
      </c>
      <c r="C14" s="144" t="s">
        <v>77</v>
      </c>
      <c r="D14" s="144" t="s">
        <v>78</v>
      </c>
      <c r="E14" s="329"/>
      <c r="F14" s="143"/>
      <c r="G14" s="327"/>
      <c r="H14" s="144" t="s">
        <v>76</v>
      </c>
      <c r="I14" s="144" t="s">
        <v>77</v>
      </c>
      <c r="J14" s="144" t="s">
        <v>78</v>
      </c>
      <c r="K14" s="32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69" t="s">
        <v>79</v>
      </c>
      <c r="B15" s="145">
        <v>39</v>
      </c>
      <c r="C15" s="145">
        <v>175</v>
      </c>
      <c r="D15" s="145">
        <v>32</v>
      </c>
      <c r="E15" s="170">
        <v>246</v>
      </c>
      <c r="F15" s="142"/>
      <c r="G15" s="146" t="s">
        <v>135</v>
      </c>
      <c r="H15" s="145">
        <v>6</v>
      </c>
      <c r="I15" s="145">
        <v>15</v>
      </c>
      <c r="J15" s="145">
        <v>4</v>
      </c>
      <c r="K15" s="181">
        <v>25</v>
      </c>
      <c r="L15" s="187"/>
      <c r="M15" s="2"/>
      <c r="N15" s="188"/>
      <c r="O15" s="2"/>
      <c r="P15" s="2"/>
      <c r="Q15" s="2"/>
      <c r="R15" s="2"/>
      <c r="S15" s="2"/>
      <c r="T15" s="2"/>
      <c r="U15" s="189"/>
      <c r="V15" s="189"/>
      <c r="W15" s="2"/>
      <c r="X15" s="2"/>
      <c r="Y15" s="2"/>
      <c r="Z15" s="2"/>
    </row>
    <row r="16" spans="1:26" ht="15.75" customHeight="1">
      <c r="A16" s="171" t="s">
        <v>98</v>
      </c>
      <c r="B16" s="147">
        <v>2</v>
      </c>
      <c r="C16" s="147">
        <v>1</v>
      </c>
      <c r="D16" s="147"/>
      <c r="E16" s="149">
        <v>3</v>
      </c>
      <c r="F16" s="142"/>
      <c r="G16" s="148" t="s">
        <v>134</v>
      </c>
      <c r="H16" s="147">
        <v>6</v>
      </c>
      <c r="I16" s="147">
        <v>4</v>
      </c>
      <c r="J16" s="147"/>
      <c r="K16" s="182">
        <v>10</v>
      </c>
      <c r="L16" s="187"/>
      <c r="M16" s="2"/>
      <c r="N16" s="188"/>
      <c r="O16" s="2"/>
      <c r="P16" s="2"/>
      <c r="Q16" s="2"/>
      <c r="R16" s="2"/>
      <c r="S16" s="2"/>
      <c r="T16" s="2"/>
      <c r="U16" s="189"/>
      <c r="V16" s="189"/>
      <c r="W16" s="2"/>
      <c r="X16" s="2"/>
      <c r="Y16" s="2"/>
      <c r="Z16" s="2"/>
    </row>
    <row r="17" spans="1:26" ht="15.75" customHeight="1">
      <c r="A17" s="172" t="s">
        <v>140</v>
      </c>
      <c r="B17" s="147">
        <v>1</v>
      </c>
      <c r="C17" s="147">
        <v>2</v>
      </c>
      <c r="D17" s="147"/>
      <c r="E17" s="149">
        <v>3</v>
      </c>
      <c r="F17" s="142"/>
      <c r="G17" s="148" t="s">
        <v>136</v>
      </c>
      <c r="H17" s="147">
        <v>55</v>
      </c>
      <c r="I17" s="147">
        <v>53</v>
      </c>
      <c r="J17" s="147">
        <v>7</v>
      </c>
      <c r="K17" s="182">
        <v>115</v>
      </c>
      <c r="L17" s="190"/>
      <c r="M17" s="2"/>
      <c r="N17" s="188"/>
      <c r="O17" s="2"/>
      <c r="P17" s="2"/>
      <c r="Q17" s="2"/>
      <c r="R17" s="2"/>
      <c r="S17" s="2"/>
      <c r="T17" s="2"/>
      <c r="U17" s="189"/>
      <c r="V17" s="189"/>
      <c r="W17" s="2"/>
      <c r="X17" s="2"/>
      <c r="Y17" s="2"/>
      <c r="Z17" s="2"/>
    </row>
    <row r="18" spans="1:26" ht="15.75" customHeight="1">
      <c r="A18" s="171" t="s">
        <v>80</v>
      </c>
      <c r="B18" s="147">
        <v>3</v>
      </c>
      <c r="C18" s="147">
        <v>4</v>
      </c>
      <c r="D18" s="147"/>
      <c r="E18" s="149">
        <v>7</v>
      </c>
      <c r="F18" s="142"/>
      <c r="G18" s="148" t="s">
        <v>131</v>
      </c>
      <c r="H18" s="147">
        <v>5</v>
      </c>
      <c r="I18" s="147">
        <v>161</v>
      </c>
      <c r="J18" s="147">
        <v>44</v>
      </c>
      <c r="K18" s="182">
        <v>210</v>
      </c>
      <c r="L18" s="187"/>
      <c r="M18" s="2"/>
      <c r="N18" s="188"/>
      <c r="O18" s="2"/>
      <c r="P18" s="2"/>
      <c r="Q18" s="2"/>
      <c r="R18" s="2"/>
      <c r="S18" s="2"/>
      <c r="T18" s="2"/>
      <c r="U18" s="189"/>
      <c r="V18" s="189"/>
      <c r="W18" s="2"/>
      <c r="X18" s="2"/>
      <c r="Y18" s="2"/>
      <c r="Z18" s="2"/>
    </row>
    <row r="19" spans="1:26" ht="15.75" customHeight="1">
      <c r="A19" s="171" t="s">
        <v>93</v>
      </c>
      <c r="B19" s="147">
        <v>1</v>
      </c>
      <c r="C19" s="147">
        <v>6</v>
      </c>
      <c r="D19" s="147">
        <v>1</v>
      </c>
      <c r="E19" s="149">
        <v>8</v>
      </c>
      <c r="F19" s="142"/>
      <c r="G19" s="148" t="s">
        <v>127</v>
      </c>
      <c r="H19" s="147">
        <v>2</v>
      </c>
      <c r="I19" s="147">
        <v>8</v>
      </c>
      <c r="J19" s="147"/>
      <c r="K19" s="182">
        <v>10</v>
      </c>
      <c r="L19" s="187"/>
      <c r="M19" s="2"/>
      <c r="N19" s="188"/>
      <c r="O19" s="2"/>
      <c r="P19" s="2"/>
      <c r="Q19" s="2"/>
      <c r="R19" s="2"/>
      <c r="S19" s="2"/>
      <c r="T19" s="2"/>
      <c r="U19" s="189"/>
      <c r="V19" s="189"/>
      <c r="W19" s="2"/>
      <c r="X19" s="2"/>
      <c r="Y19" s="2"/>
      <c r="Z19" s="2"/>
    </row>
    <row r="20" spans="1:26" ht="15.75" customHeight="1">
      <c r="A20" s="171" t="s">
        <v>91</v>
      </c>
      <c r="B20" s="147">
        <v>2</v>
      </c>
      <c r="C20" s="147">
        <v>2</v>
      </c>
      <c r="D20" s="147"/>
      <c r="E20" s="149">
        <v>4</v>
      </c>
      <c r="F20" s="150"/>
      <c r="G20" s="148" t="s">
        <v>133</v>
      </c>
      <c r="H20" s="147">
        <v>13</v>
      </c>
      <c r="I20" s="147">
        <v>11</v>
      </c>
      <c r="J20" s="147">
        <v>1</v>
      </c>
      <c r="K20" s="182">
        <v>25</v>
      </c>
      <c r="L20" s="187"/>
      <c r="M20" s="2"/>
      <c r="N20" s="188"/>
      <c r="O20" s="2"/>
      <c r="P20" s="2"/>
      <c r="Q20" s="2"/>
      <c r="R20" s="2"/>
      <c r="S20" s="2"/>
      <c r="T20" s="2"/>
      <c r="U20" s="189"/>
      <c r="V20" s="189"/>
      <c r="W20" s="2"/>
      <c r="X20" s="2"/>
      <c r="Y20" s="2"/>
      <c r="Z20" s="2"/>
    </row>
    <row r="21" spans="1:26" ht="15.75" customHeight="1">
      <c r="A21" s="171" t="s">
        <v>84</v>
      </c>
      <c r="B21" s="147">
        <v>11</v>
      </c>
      <c r="C21" s="147">
        <v>18</v>
      </c>
      <c r="D21" s="147">
        <v>4</v>
      </c>
      <c r="E21" s="149">
        <v>33</v>
      </c>
      <c r="F21" s="150"/>
      <c r="G21" s="121" t="s">
        <v>168</v>
      </c>
      <c r="H21" s="147">
        <v>2</v>
      </c>
      <c r="I21" s="147"/>
      <c r="J21" s="147"/>
      <c r="K21" s="182">
        <v>2</v>
      </c>
      <c r="L21" s="187"/>
      <c r="M21" s="2"/>
      <c r="N21" s="188"/>
      <c r="O21" s="2"/>
      <c r="P21" s="2"/>
      <c r="Q21" s="2"/>
      <c r="R21" s="2"/>
      <c r="S21" s="2"/>
      <c r="T21" s="2"/>
      <c r="U21" s="189"/>
      <c r="V21" s="189"/>
      <c r="W21" s="2"/>
      <c r="X21" s="2"/>
      <c r="Y21" s="2"/>
      <c r="Z21" s="2"/>
    </row>
    <row r="22" spans="1:26" ht="15.75" customHeight="1">
      <c r="A22" s="171" t="s">
        <v>81</v>
      </c>
      <c r="B22" s="147">
        <v>10</v>
      </c>
      <c r="C22" s="147">
        <v>15</v>
      </c>
      <c r="D22" s="147">
        <v>1</v>
      </c>
      <c r="E22" s="149">
        <v>26</v>
      </c>
      <c r="F22" s="150"/>
      <c r="G22" s="148" t="s">
        <v>129</v>
      </c>
      <c r="H22" s="147">
        <v>33</v>
      </c>
      <c r="I22" s="147">
        <v>62</v>
      </c>
      <c r="J22" s="147">
        <v>16</v>
      </c>
      <c r="K22" s="182">
        <v>111</v>
      </c>
      <c r="L22" s="50"/>
      <c r="M22" s="50"/>
      <c r="N22" s="191"/>
      <c r="O22" s="2"/>
      <c r="P22" s="2"/>
      <c r="Q22" s="2"/>
      <c r="R22" s="2"/>
      <c r="S22" s="2"/>
      <c r="T22" s="2"/>
      <c r="U22" s="189"/>
      <c r="V22" s="189"/>
      <c r="W22" s="2"/>
      <c r="X22" s="2"/>
      <c r="Y22" s="2"/>
      <c r="Z22" s="2"/>
    </row>
    <row r="23" spans="1:26" ht="15.75" customHeight="1">
      <c r="A23" s="171" t="s">
        <v>94</v>
      </c>
      <c r="B23" s="147">
        <v>7</v>
      </c>
      <c r="C23" s="147">
        <v>18</v>
      </c>
      <c r="D23" s="147">
        <v>2</v>
      </c>
      <c r="E23" s="149">
        <v>27</v>
      </c>
      <c r="F23" s="142"/>
      <c r="G23" s="148" t="s">
        <v>132</v>
      </c>
      <c r="H23" s="147">
        <v>2</v>
      </c>
      <c r="I23" s="147">
        <v>14</v>
      </c>
      <c r="J23" s="147"/>
      <c r="K23" s="182">
        <v>16</v>
      </c>
      <c r="L23" s="187"/>
      <c r="M23" s="2"/>
      <c r="N23" s="188"/>
      <c r="O23" s="2"/>
      <c r="P23" s="2"/>
      <c r="Q23" s="2"/>
      <c r="R23" s="2"/>
      <c r="S23" s="2"/>
      <c r="T23" s="2"/>
      <c r="U23" s="189"/>
      <c r="V23" s="189"/>
      <c r="W23" s="2"/>
      <c r="X23" s="2"/>
      <c r="Y23" s="2"/>
      <c r="Z23" s="2"/>
    </row>
    <row r="24" spans="1:26" ht="15.75" customHeight="1">
      <c r="A24" s="171" t="s">
        <v>95</v>
      </c>
      <c r="B24" s="147">
        <v>4</v>
      </c>
      <c r="C24" s="147">
        <v>14</v>
      </c>
      <c r="D24" s="147"/>
      <c r="E24" s="149">
        <v>18</v>
      </c>
      <c r="F24" s="142"/>
      <c r="G24" s="151" t="s">
        <v>153</v>
      </c>
      <c r="H24" s="152">
        <v>12</v>
      </c>
      <c r="I24" s="152">
        <v>32</v>
      </c>
      <c r="J24" s="152"/>
      <c r="K24" s="182">
        <v>44</v>
      </c>
      <c r="L24" s="187"/>
      <c r="M24" s="2"/>
      <c r="N24" s="188"/>
      <c r="O24" s="2"/>
      <c r="P24" s="2"/>
      <c r="Q24" s="2"/>
      <c r="R24" s="2"/>
      <c r="S24" s="2"/>
      <c r="T24" s="2"/>
      <c r="U24" s="189"/>
      <c r="V24" s="189"/>
      <c r="W24" s="2"/>
      <c r="X24" s="2"/>
      <c r="Y24" s="2"/>
      <c r="Z24" s="2"/>
    </row>
    <row r="25" spans="1:26" ht="15.75" customHeight="1">
      <c r="A25" s="171" t="s">
        <v>92</v>
      </c>
      <c r="B25" s="147">
        <v>6</v>
      </c>
      <c r="C25" s="147">
        <v>4</v>
      </c>
      <c r="D25" s="147"/>
      <c r="E25" s="149">
        <v>10</v>
      </c>
      <c r="F25" s="142"/>
      <c r="G25" s="151" t="s">
        <v>128</v>
      </c>
      <c r="H25" s="152">
        <v>15</v>
      </c>
      <c r="I25" s="152">
        <v>35</v>
      </c>
      <c r="J25" s="152">
        <v>13</v>
      </c>
      <c r="K25" s="182">
        <v>63</v>
      </c>
      <c r="L25" s="187"/>
      <c r="M25" s="2"/>
      <c r="N25" s="188"/>
      <c r="O25" s="2"/>
      <c r="P25" s="2"/>
      <c r="Q25" s="2"/>
      <c r="R25" s="2"/>
      <c r="S25" s="2"/>
      <c r="T25" s="2"/>
      <c r="U25" s="189"/>
      <c r="V25" s="189"/>
      <c r="W25" s="2"/>
      <c r="X25" s="2"/>
      <c r="Y25" s="2"/>
      <c r="Z25" s="2"/>
    </row>
    <row r="26" spans="1:26" ht="15.75" customHeight="1">
      <c r="A26" s="171" t="s">
        <v>97</v>
      </c>
      <c r="B26" s="147">
        <v>1</v>
      </c>
      <c r="C26" s="147">
        <v>4</v>
      </c>
      <c r="D26" s="147"/>
      <c r="E26" s="149">
        <v>5</v>
      </c>
      <c r="F26" s="142"/>
      <c r="G26" s="153" t="s">
        <v>157</v>
      </c>
      <c r="H26" s="147">
        <v>6</v>
      </c>
      <c r="I26" s="147">
        <v>6</v>
      </c>
      <c r="J26" s="147"/>
      <c r="K26" s="182">
        <v>12</v>
      </c>
      <c r="L26" s="187"/>
      <c r="M26" s="2"/>
      <c r="N26" s="188"/>
      <c r="O26" s="2"/>
      <c r="P26" s="2"/>
      <c r="Q26" s="2"/>
      <c r="R26" s="2"/>
      <c r="S26" s="2"/>
      <c r="T26" s="2"/>
      <c r="U26" s="189"/>
      <c r="V26" s="189"/>
      <c r="W26" s="2"/>
      <c r="X26" s="2"/>
      <c r="Y26" s="2"/>
      <c r="Z26" s="2"/>
    </row>
    <row r="27" spans="1:26" ht="15.75" customHeight="1">
      <c r="A27" s="171" t="s">
        <v>83</v>
      </c>
      <c r="B27" s="147">
        <v>8</v>
      </c>
      <c r="C27" s="147">
        <v>15</v>
      </c>
      <c r="D27" s="147">
        <v>4</v>
      </c>
      <c r="E27" s="149">
        <v>27</v>
      </c>
      <c r="F27" s="142"/>
      <c r="G27" s="154" t="s">
        <v>130</v>
      </c>
      <c r="H27" s="155">
        <v>11</v>
      </c>
      <c r="I27" s="155">
        <v>49</v>
      </c>
      <c r="J27" s="155">
        <v>29</v>
      </c>
      <c r="K27" s="183">
        <v>89</v>
      </c>
      <c r="L27" s="187"/>
      <c r="M27" s="2"/>
      <c r="N27" s="188"/>
      <c r="O27" s="2"/>
      <c r="P27" s="2"/>
      <c r="Q27" s="2"/>
      <c r="R27" s="2"/>
      <c r="S27" s="2"/>
      <c r="T27" s="2"/>
      <c r="U27" s="189"/>
      <c r="V27" s="189"/>
      <c r="W27" s="2"/>
      <c r="X27" s="2"/>
      <c r="Y27" s="2"/>
      <c r="Z27" s="2"/>
    </row>
    <row r="28" spans="1:26" ht="15.75" customHeight="1">
      <c r="A28" s="171" t="s">
        <v>167</v>
      </c>
      <c r="B28" s="147">
        <v>2</v>
      </c>
      <c r="C28" s="147">
        <v>4</v>
      </c>
      <c r="D28" s="147"/>
      <c r="E28" s="149">
        <v>6</v>
      </c>
      <c r="F28" s="142"/>
      <c r="G28" s="156" t="s">
        <v>137</v>
      </c>
      <c r="H28" s="157">
        <v>4</v>
      </c>
      <c r="I28" s="157">
        <v>8</v>
      </c>
      <c r="J28" s="157"/>
      <c r="K28" s="183">
        <v>12</v>
      </c>
      <c r="L28" s="187"/>
      <c r="M28" s="2"/>
      <c r="N28" s="188"/>
      <c r="O28" s="2"/>
      <c r="P28" s="2"/>
      <c r="Q28" s="2"/>
      <c r="R28" s="2"/>
      <c r="S28" s="2"/>
      <c r="T28" s="2"/>
      <c r="U28" s="189"/>
      <c r="V28" s="189"/>
      <c r="W28" s="2"/>
      <c r="X28" s="2"/>
      <c r="Y28" s="2"/>
      <c r="Z28" s="2"/>
    </row>
    <row r="29" spans="1:26" ht="15.75" customHeight="1" thickBot="1">
      <c r="A29" s="173" t="s">
        <v>82</v>
      </c>
      <c r="B29" s="158">
        <v>27</v>
      </c>
      <c r="C29" s="158">
        <v>63</v>
      </c>
      <c r="D29" s="158">
        <v>16</v>
      </c>
      <c r="E29" s="174">
        <v>106</v>
      </c>
      <c r="F29" s="142"/>
      <c r="G29" s="159" t="s">
        <v>90</v>
      </c>
      <c r="H29" s="160">
        <v>21</v>
      </c>
      <c r="I29" s="160">
        <v>80</v>
      </c>
      <c r="J29" s="160">
        <v>22</v>
      </c>
      <c r="K29" s="184">
        <v>123</v>
      </c>
      <c r="L29" s="187"/>
      <c r="M29" s="2"/>
      <c r="N29" s="188"/>
      <c r="O29" s="2"/>
      <c r="P29" s="2"/>
      <c r="Q29" s="2"/>
      <c r="R29" s="2"/>
      <c r="S29" s="2"/>
      <c r="T29" s="2"/>
      <c r="U29" s="189"/>
      <c r="V29" s="189"/>
      <c r="W29" s="2"/>
      <c r="X29" s="2"/>
      <c r="Y29" s="2"/>
      <c r="Z29" s="2"/>
    </row>
    <row r="30" spans="1:26" ht="14.25" customHeight="1" thickTop="1" thickBot="1">
      <c r="A30" s="175" t="s">
        <v>85</v>
      </c>
      <c r="B30" s="176">
        <v>14</v>
      </c>
      <c r="C30" s="176">
        <v>6</v>
      </c>
      <c r="D30" s="176">
        <v>3</v>
      </c>
      <c r="E30" s="177">
        <v>23</v>
      </c>
      <c r="F30" s="142"/>
      <c r="G30" s="161" t="s">
        <v>138</v>
      </c>
      <c r="H30" s="162">
        <f>SUM(H15:H29,B15:B30)</f>
        <v>331</v>
      </c>
      <c r="I30" s="162">
        <f>SUM(I15:I29,C15:C30)</f>
        <v>889</v>
      </c>
      <c r="J30" s="162">
        <f>SUM(J15:J29,D15:D30)</f>
        <v>199</v>
      </c>
      <c r="K30" s="185">
        <f>SUM(K15:K29,E15:E30)</f>
        <v>1419</v>
      </c>
      <c r="L30" s="187"/>
      <c r="M30" s="2"/>
      <c r="N30" s="188"/>
      <c r="O30" s="2"/>
      <c r="P30" s="2"/>
      <c r="Q30" s="2"/>
      <c r="R30" s="2"/>
      <c r="S30" s="2"/>
      <c r="T30" s="2"/>
      <c r="U30" s="188"/>
      <c r="V30" s="2"/>
      <c r="W30" s="2"/>
      <c r="X30" s="2"/>
      <c r="Y30" s="2"/>
      <c r="Z30" s="2"/>
    </row>
    <row r="31" spans="1:26" ht="14.25" customHeight="1" thickBot="1">
      <c r="A31" s="142"/>
      <c r="B31" s="142"/>
      <c r="C31" s="142"/>
      <c r="D31" s="142"/>
      <c r="E31" s="142"/>
      <c r="F31" s="142"/>
      <c r="G31" s="163" t="s">
        <v>156</v>
      </c>
      <c r="H31" s="164">
        <v>2</v>
      </c>
      <c r="I31" s="164">
        <v>4</v>
      </c>
      <c r="J31" s="164">
        <v>0</v>
      </c>
      <c r="K31" s="186">
        <f>SUM(H31:J31)</f>
        <v>6</v>
      </c>
      <c r="L31" s="187"/>
      <c r="M31" s="2"/>
      <c r="N31" s="188"/>
      <c r="O31" s="2"/>
      <c r="P31" s="2"/>
      <c r="Q31" s="2"/>
      <c r="R31" s="2"/>
      <c r="S31" s="2"/>
      <c r="T31" s="2"/>
      <c r="U31" s="188"/>
      <c r="V31" s="2"/>
      <c r="W31" s="2"/>
      <c r="X31" s="2"/>
      <c r="Y31" s="2"/>
      <c r="Z31" s="2"/>
    </row>
    <row r="32" spans="1:26" ht="15" customHeight="1">
      <c r="A32" s="142"/>
      <c r="B32" s="142"/>
      <c r="C32" s="142"/>
      <c r="D32" s="142"/>
      <c r="E32" s="142"/>
      <c r="G32" s="50"/>
      <c r="H32" s="50"/>
      <c r="I32" s="50"/>
      <c r="J32" s="50"/>
      <c r="K32" s="51"/>
      <c r="L32" s="187"/>
      <c r="M32" s="2"/>
      <c r="N32" s="188"/>
      <c r="O32" s="2"/>
      <c r="P32" s="2"/>
      <c r="Q32" s="2"/>
      <c r="R32" s="2"/>
      <c r="S32" s="2"/>
      <c r="T32" s="2"/>
      <c r="U32" s="188"/>
      <c r="V32" s="2"/>
      <c r="W32" s="2"/>
      <c r="X32" s="2"/>
      <c r="Y32" s="2"/>
      <c r="Z32" s="2"/>
    </row>
    <row r="33" spans="12:26" ht="15" customHeight="1">
      <c r="L33" s="187"/>
      <c r="M33" s="2"/>
      <c r="N33" s="188"/>
      <c r="O33" s="2"/>
      <c r="P33" s="2"/>
      <c r="Q33" s="2"/>
      <c r="R33" s="2"/>
      <c r="S33" s="2"/>
      <c r="T33" s="2"/>
      <c r="U33" s="188"/>
      <c r="V33" s="2"/>
      <c r="W33" s="2"/>
      <c r="X33" s="2"/>
      <c r="Y33" s="2"/>
      <c r="Z33" s="2"/>
    </row>
    <row r="34" spans="12:26" ht="15" customHeight="1">
      <c r="L34" s="192"/>
      <c r="M34" s="192"/>
      <c r="N34" s="188"/>
      <c r="O34" s="2"/>
      <c r="P34" s="2"/>
      <c r="Q34" s="2"/>
      <c r="R34" s="2"/>
      <c r="S34" s="2"/>
      <c r="T34" s="2"/>
      <c r="U34" s="188"/>
      <c r="V34" s="2"/>
      <c r="W34" s="2"/>
      <c r="X34" s="2"/>
      <c r="Y34" s="2"/>
      <c r="Z34" s="2"/>
    </row>
    <row r="35" spans="12:26" ht="15" customHeight="1">
      <c r="L35" s="190"/>
      <c r="M35" s="2"/>
      <c r="N35" s="188"/>
      <c r="O35" s="2"/>
      <c r="P35" s="2"/>
      <c r="Q35" s="2"/>
      <c r="R35" s="2"/>
      <c r="S35" s="2"/>
      <c r="T35" s="2"/>
      <c r="U35" s="188"/>
      <c r="V35" s="2"/>
      <c r="W35" s="2"/>
      <c r="X35" s="2"/>
      <c r="Y35" s="2"/>
      <c r="Z35" s="2"/>
    </row>
    <row r="36" spans="12:26" ht="15" customHeight="1">
      <c r="L36" s="190"/>
      <c r="M36" s="2"/>
      <c r="N36" s="188"/>
      <c r="O36" s="2"/>
      <c r="P36" s="2"/>
      <c r="Q36" s="2"/>
      <c r="R36" s="2"/>
      <c r="S36" s="2"/>
      <c r="T36" s="2"/>
      <c r="U36" s="188"/>
      <c r="V36" s="2"/>
      <c r="W36" s="2"/>
      <c r="X36" s="2"/>
      <c r="Y36" s="2"/>
      <c r="Z36" s="2"/>
    </row>
    <row r="37" spans="12:26" ht="15" customHeight="1">
      <c r="L37" s="187"/>
      <c r="M37" s="2"/>
      <c r="N37" s="188"/>
      <c r="O37" s="2"/>
      <c r="P37" s="2"/>
      <c r="Q37" s="2"/>
      <c r="R37" s="2"/>
      <c r="S37" s="2"/>
      <c r="T37" s="2"/>
      <c r="U37" s="188"/>
      <c r="V37" s="2"/>
      <c r="W37" s="2"/>
      <c r="X37" s="2"/>
      <c r="Y37" s="2"/>
      <c r="Z37" s="2"/>
    </row>
    <row r="38" spans="12:26" ht="15" customHeight="1">
      <c r="L38" s="187"/>
      <c r="M38" s="2"/>
      <c r="N38" s="188"/>
      <c r="O38" s="2"/>
      <c r="P38" s="2"/>
      <c r="Q38" s="2"/>
      <c r="R38" s="2"/>
      <c r="S38" s="2"/>
      <c r="T38" s="2"/>
      <c r="U38" s="188"/>
      <c r="V38" s="2"/>
      <c r="W38" s="2"/>
      <c r="X38" s="2"/>
      <c r="Y38" s="2"/>
      <c r="Z38" s="2"/>
    </row>
    <row r="39" spans="12:26" ht="15" customHeight="1">
      <c r="L39" s="187"/>
      <c r="M39" s="2"/>
      <c r="N39" s="188"/>
      <c r="O39" s="2"/>
      <c r="P39" s="2"/>
      <c r="Q39" s="2"/>
      <c r="R39" s="2"/>
      <c r="S39" s="2"/>
      <c r="T39" s="2"/>
      <c r="U39" s="188"/>
      <c r="V39" s="2"/>
      <c r="W39" s="2"/>
      <c r="X39" s="2"/>
      <c r="Y39" s="2"/>
      <c r="Z39" s="2"/>
    </row>
    <row r="40" spans="12:26" ht="15" customHeight="1">
      <c r="L40" s="50"/>
      <c r="M40" s="50"/>
      <c r="N40" s="191"/>
      <c r="O40" s="2"/>
      <c r="P40" s="2"/>
      <c r="Q40" s="2"/>
      <c r="R40" s="2"/>
      <c r="S40" s="2"/>
      <c r="T40" s="2"/>
      <c r="U40" s="188"/>
      <c r="V40" s="2"/>
      <c r="W40" s="2"/>
      <c r="X40" s="2"/>
      <c r="Y40" s="2"/>
      <c r="Z40" s="2"/>
    </row>
    <row r="41" spans="12:26" ht="15" customHeight="1">
      <c r="L41" s="187"/>
      <c r="M41" s="2"/>
      <c r="N41" s="188"/>
      <c r="O41" s="2"/>
      <c r="P41" s="2"/>
      <c r="Q41" s="2"/>
      <c r="R41" s="2"/>
      <c r="S41" s="2"/>
      <c r="T41" s="2"/>
      <c r="U41" s="188"/>
      <c r="V41" s="2"/>
      <c r="W41" s="2"/>
      <c r="X41" s="2"/>
      <c r="Y41" s="2"/>
      <c r="Z41" s="2"/>
    </row>
    <row r="42" spans="12:26" ht="14.25">
      <c r="L42" s="190"/>
      <c r="M42" s="2"/>
      <c r="N42" s="188"/>
      <c r="O42" s="2"/>
      <c r="P42" s="2"/>
      <c r="Q42" s="2"/>
      <c r="R42" s="2"/>
      <c r="S42" s="2"/>
      <c r="T42" s="2"/>
      <c r="U42" s="188"/>
      <c r="V42" s="2"/>
      <c r="W42" s="2"/>
      <c r="X42" s="2"/>
      <c r="Y42" s="2"/>
      <c r="Z42" s="2"/>
    </row>
    <row r="43" spans="12:26">
      <c r="L43" s="50"/>
      <c r="M43" s="50"/>
      <c r="N43" s="19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2:26" ht="14.25">
      <c r="L44" s="190"/>
      <c r="M44" s="2"/>
      <c r="N44" s="188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2:26">
      <c r="L45" s="187"/>
      <c r="M45" s="2"/>
      <c r="N45" s="18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2:26">
      <c r="L46" s="187"/>
      <c r="M46" s="2"/>
      <c r="N46" s="18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2:26">
      <c r="L47" s="187"/>
      <c r="M47" s="2"/>
      <c r="N47" s="18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2:26">
      <c r="L48" s="187"/>
      <c r="M48" s="193"/>
      <c r="N48" s="19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50"/>
      <c r="C52" s="50"/>
      <c r="D52" s="50"/>
      <c r="E52" s="5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50"/>
      <c r="C53" s="50"/>
      <c r="D53" s="50"/>
      <c r="E53" s="5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50"/>
      <c r="C54" s="50"/>
      <c r="D54" s="50"/>
      <c r="E54" s="5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</sheetData>
  <sortState ref="L15:N47">
    <sortCondition ref="L15:L47"/>
  </sortState>
  <mergeCells count="10">
    <mergeCell ref="H2:K3"/>
    <mergeCell ref="H5:K6"/>
    <mergeCell ref="H8:K9"/>
    <mergeCell ref="A12:F12"/>
    <mergeCell ref="H13:J13"/>
    <mergeCell ref="K13:K14"/>
    <mergeCell ref="A13:A14"/>
    <mergeCell ref="B13:D13"/>
    <mergeCell ref="E13:E14"/>
    <mergeCell ref="G13:G14"/>
  </mergeCells>
  <phoneticPr fontId="3"/>
  <pageMargins left="1.03" right="0.75" top="0.57999999999999996" bottom="0.49" header="0.51200000000000001" footer="0.51200000000000001"/>
  <pageSetup paperSize="9" scale="98" orientation="landscape" r:id="rId1"/>
  <headerFooter alignWithMargins="0"/>
  <rowBreaks count="1" manualBreakCount="1">
    <brk id="35" max="16383" man="1"/>
  </rowBreaks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G8"/>
  <sheetViews>
    <sheetView tabSelected="1" workbookViewId="0">
      <selection activeCell="I19" sqref="I19"/>
    </sheetView>
  </sheetViews>
  <sheetFormatPr defaultRowHeight="13.5"/>
  <cols>
    <col min="2" max="2" width="13" customWidth="1"/>
  </cols>
  <sheetData>
    <row r="2" spans="1:7" ht="17.25">
      <c r="A2" s="41" t="s">
        <v>174</v>
      </c>
    </row>
    <row r="3" spans="1:7" ht="17.25">
      <c r="A3" s="41"/>
    </row>
    <row r="4" spans="1:7" ht="51" customHeight="1">
      <c r="B4" s="67"/>
      <c r="C4" s="140" t="s">
        <v>89</v>
      </c>
      <c r="D4" s="140" t="s">
        <v>152</v>
      </c>
      <c r="E4" s="141" t="s">
        <v>154</v>
      </c>
      <c r="F4" s="178" t="s">
        <v>161</v>
      </c>
      <c r="G4" s="178" t="s">
        <v>162</v>
      </c>
    </row>
    <row r="5" spans="1:7">
      <c r="B5" s="122" t="s">
        <v>166</v>
      </c>
      <c r="C5" s="49">
        <v>1377</v>
      </c>
      <c r="D5" s="49">
        <v>1515</v>
      </c>
      <c r="E5" s="49">
        <v>1309</v>
      </c>
      <c r="F5" s="68">
        <v>1371</v>
      </c>
      <c r="G5" s="68">
        <v>1425</v>
      </c>
    </row>
    <row r="6" spans="1:7">
      <c r="B6" s="118" t="s">
        <v>165</v>
      </c>
      <c r="C6" s="118">
        <v>270</v>
      </c>
      <c r="D6" s="118">
        <v>289</v>
      </c>
      <c r="E6" s="118">
        <v>277</v>
      </c>
      <c r="F6" s="179">
        <v>234</v>
      </c>
      <c r="G6" s="179">
        <v>189</v>
      </c>
    </row>
    <row r="7" spans="1:7">
      <c r="B7" s="118" t="s">
        <v>124</v>
      </c>
      <c r="C7" s="139">
        <f t="shared" ref="C7:F7" si="0">SUM(C5:C6)</f>
        <v>1647</v>
      </c>
      <c r="D7" s="139">
        <f t="shared" si="0"/>
        <v>1804</v>
      </c>
      <c r="E7" s="139">
        <f t="shared" si="0"/>
        <v>1586</v>
      </c>
      <c r="F7" s="180">
        <f t="shared" si="0"/>
        <v>1605</v>
      </c>
      <c r="G7" s="180">
        <f>SUM(G5:G6)</f>
        <v>1614</v>
      </c>
    </row>
    <row r="8" spans="1:7" ht="20.25" customHeight="1"/>
  </sheetData>
  <phoneticPr fontId="3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0717452356EE4AAA3D039DA3A5CA91" ma:contentTypeVersion="0" ma:contentTypeDescription="新しいドキュメントを作成します。" ma:contentTypeScope="" ma:versionID="eb8a416699cc8fce57c23d40a9dadddc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60CB9-1981-4E3F-B526-AD558AA55294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6CDBFE-E9AE-43A9-866B-F610D0429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E4CB684-8702-4D41-9787-87DB627B21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2</vt:lpstr>
      <vt:lpstr>３</vt:lpstr>
      <vt:lpstr>４</vt:lpstr>
      <vt:lpstr>５</vt:lpstr>
      <vt:lpstr>６,７</vt:lpstr>
      <vt:lpstr>８</vt:lpstr>
      <vt:lpstr>'１'!Print_Area</vt:lpstr>
      <vt:lpstr>'2'!Print_Area</vt:lpstr>
      <vt:lpstr>'３'!Print_Area</vt:lpstr>
      <vt:lpstr>'４'!Print_Area</vt:lpstr>
      <vt:lpstr>'５'!Print_Area</vt:lpstr>
      <vt:lpstr>'６,７'!Print_Area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　18年度3月調達</dc:creator>
  <cp:lastModifiedBy>大阪府</cp:lastModifiedBy>
  <cp:lastPrinted>2016-11-02T08:12:13Z</cp:lastPrinted>
  <dcterms:created xsi:type="dcterms:W3CDTF">2008-01-24T10:46:10Z</dcterms:created>
  <dcterms:modified xsi:type="dcterms:W3CDTF">2016-11-09T12:46:36Z</dcterms:modified>
</cp:coreProperties>
</file>