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10185" windowHeight="5640" tabRatio="673"/>
  </bookViews>
  <sheets>
    <sheet name="【済】１，２" sheetId="23" r:id="rId1"/>
    <sheet name="【済】３，４" sheetId="24" r:id="rId2"/>
    <sheet name="【済】５" sheetId="26" r:id="rId3"/>
    <sheet name="【済】６" sheetId="27" r:id="rId4"/>
    <sheet name="【済】７，８" sheetId="9" r:id="rId5"/>
    <sheet name="【済】９" sheetId="22" r:id="rId6"/>
    <sheet name="【済】１０，１１" sheetId="6" r:id="rId7"/>
    <sheet name="【済】１２，１３" sheetId="8" r:id="rId8"/>
    <sheet name="【済】１４" sheetId="10" r:id="rId9"/>
  </sheets>
  <definedNames>
    <definedName name="_xlnm.Print_Area" localSheetId="0">'【済】１，２'!$A$1:$Q$38</definedName>
    <definedName name="_xlnm.Print_Area" localSheetId="6">'【済】１０，１１'!$A$1:$M$25</definedName>
    <definedName name="_xlnm.Print_Area" localSheetId="7">'【済】１２，１３'!$A$1:$O$16</definedName>
    <definedName name="_xlnm.Print_Area" localSheetId="8">【済】１４!$A$1:$G$12</definedName>
    <definedName name="_xlnm.Print_Area" localSheetId="1">'【済】３，４'!$A$1:$Q$41</definedName>
    <definedName name="_xlnm.Print_Area" localSheetId="2">【済】５!$A$1:$P$40</definedName>
    <definedName name="_xlnm.Print_Area" localSheetId="3">【済】６!$A$1:$L$26</definedName>
    <definedName name="_xlnm.Print_Area" localSheetId="4">'【済】７，８'!$A$1:$N$15</definedName>
    <definedName name="_xlnm.Print_Area" localSheetId="5">【済】９!$A$1:$O$28</definedName>
    <definedName name="Q_検索クエリ">#REF!</definedName>
    <definedName name="Q_検索クエリ1">#REF!</definedName>
    <definedName name="T_緊急措置診察BASE">#REF!</definedName>
    <definedName name="T_措置診察BASE">#REF!</definedName>
  </definedNames>
  <calcPr calcId="145621"/>
</workbook>
</file>

<file path=xl/calcChain.xml><?xml version="1.0" encoding="utf-8"?>
<calcChain xmlns="http://schemas.openxmlformats.org/spreadsheetml/2006/main">
  <c r="T3" i="23" l="1"/>
  <c r="U3" i="23"/>
  <c r="V3" i="23"/>
  <c r="W3" i="23"/>
  <c r="X3" i="23"/>
  <c r="D13" i="8" l="1"/>
  <c r="F13" i="8"/>
  <c r="D11" i="10" l="1"/>
  <c r="E6" i="10" s="1"/>
  <c r="B11" i="10"/>
  <c r="C11" i="10" s="1"/>
  <c r="C10" i="10"/>
  <c r="C9" i="10"/>
  <c r="C8" i="10"/>
  <c r="C7" i="10"/>
  <c r="C6" i="10"/>
  <c r="C5" i="10"/>
  <c r="E4" i="10"/>
  <c r="C4" i="10"/>
  <c r="K7" i="8"/>
  <c r="I7" i="8"/>
  <c r="H7" i="8"/>
  <c r="G7" i="8"/>
  <c r="F7" i="8"/>
  <c r="D7" i="8"/>
  <c r="E8" i="10" l="1"/>
  <c r="E10" i="10"/>
  <c r="E11" i="10"/>
  <c r="E5" i="10"/>
  <c r="E7" i="10"/>
  <c r="E9" i="10"/>
  <c r="J12" i="9"/>
  <c r="E17" i="6" l="1"/>
  <c r="F16" i="6"/>
  <c r="F15" i="6"/>
  <c r="F14" i="6"/>
  <c r="F13" i="6"/>
  <c r="F12" i="6"/>
  <c r="F11" i="6"/>
  <c r="F10" i="6"/>
  <c r="F9" i="6"/>
  <c r="F8" i="6"/>
  <c r="F7" i="6"/>
  <c r="F6" i="6"/>
  <c r="F5" i="6"/>
  <c r="C13" i="9" l="1"/>
  <c r="C12" i="9"/>
  <c r="H25" i="27" l="1"/>
  <c r="G25" i="27"/>
  <c r="E25" i="27"/>
  <c r="D25" i="27"/>
  <c r="I24" i="27"/>
  <c r="I23" i="27"/>
  <c r="F23" i="27"/>
  <c r="I22" i="27"/>
  <c r="F22" i="27"/>
  <c r="I21" i="27"/>
  <c r="I20" i="27"/>
  <c r="F20" i="27"/>
  <c r="I19" i="27"/>
  <c r="I18" i="27"/>
  <c r="F18" i="27"/>
  <c r="I17" i="27"/>
  <c r="I16" i="27"/>
  <c r="I15" i="27"/>
  <c r="F15" i="27"/>
  <c r="I14" i="27"/>
  <c r="I13" i="27"/>
  <c r="F13" i="27"/>
  <c r="I12" i="27"/>
  <c r="I25" i="27" s="1"/>
  <c r="F12" i="27"/>
  <c r="F25" i="27" s="1"/>
  <c r="I11" i="27"/>
  <c r="F11" i="27"/>
  <c r="I10" i="27"/>
  <c r="F10" i="27"/>
  <c r="I9" i="27"/>
  <c r="F9" i="27"/>
  <c r="I8" i="27"/>
  <c r="F8" i="27"/>
  <c r="I7" i="27"/>
  <c r="F7" i="27"/>
  <c r="I6" i="27"/>
  <c r="F6" i="27"/>
  <c r="I5" i="27"/>
  <c r="F5" i="27"/>
  <c r="X25" i="26" l="1"/>
  <c r="U25" i="26" l="1"/>
  <c r="AB11" i="24" l="1"/>
  <c r="AB10" i="24"/>
  <c r="AB9" i="24"/>
  <c r="AB8" i="24"/>
  <c r="Y4" i="24"/>
  <c r="X4" i="24"/>
  <c r="W4" i="24"/>
  <c r="V4" i="24"/>
  <c r="U4" i="24"/>
  <c r="T4" i="24"/>
  <c r="AB13" i="24" l="1"/>
  <c r="AB12" i="24"/>
  <c r="F11" i="10" l="1"/>
  <c r="G11" i="10" s="1"/>
  <c r="G4" i="10"/>
  <c r="T26" i="22"/>
  <c r="M6" i="9"/>
  <c r="L6" i="9"/>
  <c r="K6" i="9"/>
  <c r="J6" i="9"/>
  <c r="I6" i="9"/>
  <c r="H6" i="9"/>
  <c r="G6" i="9"/>
  <c r="F6" i="9"/>
  <c r="E6" i="9"/>
  <c r="D6" i="9"/>
  <c r="C6" i="9"/>
  <c r="B6" i="9"/>
  <c r="G7" i="10" l="1"/>
  <c r="G5" i="10"/>
  <c r="G9" i="10"/>
  <c r="G6" i="10"/>
  <c r="G10" i="10"/>
  <c r="G8" i="10"/>
  <c r="B7" i="8"/>
  <c r="P132" i="27" l="1"/>
  <c r="O132" i="27"/>
  <c r="Q132" i="27"/>
  <c r="O117" i="27"/>
  <c r="P117" i="27"/>
  <c r="Q117" i="27"/>
  <c r="O113" i="27"/>
  <c r="P113" i="27"/>
  <c r="Q113" i="27"/>
  <c r="O108" i="27"/>
  <c r="P108" i="27"/>
  <c r="Q108" i="27"/>
  <c r="O97" i="27"/>
  <c r="P97" i="27"/>
  <c r="Q97" i="27"/>
  <c r="O89" i="27"/>
  <c r="P89" i="27"/>
  <c r="Q89" i="27"/>
  <c r="O77" i="27"/>
  <c r="P77" i="27"/>
  <c r="Q77" i="27"/>
  <c r="O59" i="27"/>
  <c r="P59" i="27"/>
  <c r="Q59" i="27"/>
  <c r="O43" i="27"/>
  <c r="P43" i="27"/>
  <c r="Q43" i="27"/>
  <c r="K25" i="27" l="1"/>
  <c r="J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L10" i="27"/>
  <c r="L9" i="27"/>
  <c r="L8" i="27"/>
  <c r="L7" i="27"/>
  <c r="L6" i="27"/>
  <c r="L5" i="27"/>
  <c r="O6" i="8"/>
  <c r="O5" i="8"/>
  <c r="J5" i="8" s="1"/>
  <c r="O4" i="8"/>
  <c r="L24" i="6"/>
  <c r="K24" i="6"/>
  <c r="J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5" i="6"/>
  <c r="M6" i="6"/>
  <c r="F17" i="6"/>
  <c r="D17" i="6"/>
  <c r="C17" i="6"/>
  <c r="B17" i="6"/>
  <c r="J13" i="9"/>
  <c r="I14" i="9"/>
  <c r="B14" i="9"/>
  <c r="S25" i="26"/>
  <c r="W25" i="26"/>
  <c r="V25" i="26"/>
  <c r="T25" i="26"/>
  <c r="J4" i="8" l="1"/>
  <c r="O7" i="8"/>
  <c r="C7" i="8" s="1"/>
  <c r="E4" i="8"/>
  <c r="L25" i="27"/>
  <c r="M24" i="6"/>
  <c r="L4" i="8"/>
  <c r="N5" i="9" l="1"/>
  <c r="N4" i="9"/>
  <c r="N6" i="9" l="1"/>
  <c r="G15" i="8" l="1"/>
  <c r="E15" i="8"/>
  <c r="C15" i="8"/>
  <c r="J6" i="8"/>
  <c r="D12" i="8"/>
  <c r="F12" i="8"/>
  <c r="H12" i="8"/>
  <c r="J12" i="8"/>
  <c r="L12" i="8"/>
  <c r="H13" i="8"/>
  <c r="J13" i="8"/>
  <c r="L13" i="8"/>
  <c r="D14" i="8"/>
  <c r="F14" i="8"/>
  <c r="H14" i="8"/>
  <c r="J14" i="8"/>
  <c r="L14" i="8"/>
  <c r="B15" i="8"/>
  <c r="I15" i="8"/>
  <c r="K15" i="8"/>
  <c r="H14" i="9"/>
  <c r="L6" i="8" l="1"/>
  <c r="E5" i="8"/>
  <c r="L15" i="8"/>
  <c r="F15" i="8"/>
  <c r="C6" i="8"/>
  <c r="E6" i="8"/>
  <c r="C4" i="8"/>
  <c r="D15" i="8"/>
  <c r="J15" i="8"/>
  <c r="H15" i="8"/>
  <c r="C5" i="8"/>
  <c r="L5" i="8"/>
  <c r="J14" i="9"/>
  <c r="C14" i="9"/>
  <c r="D13" i="9" s="1"/>
  <c r="K13" i="9" l="1"/>
  <c r="K12" i="9"/>
  <c r="J7" i="8"/>
  <c r="E7" i="8"/>
  <c r="D12" i="9"/>
  <c r="D14" i="9" s="1"/>
  <c r="K14" i="9" l="1"/>
  <c r="L7" i="8"/>
</calcChain>
</file>

<file path=xl/sharedStrings.xml><?xml version="1.0" encoding="utf-8"?>
<sst xmlns="http://schemas.openxmlformats.org/spreadsheetml/2006/main" count="399" uniqueCount="294">
  <si>
    <t>計</t>
    <rPh sb="0" eb="1">
      <t>ケイ</t>
    </rPh>
    <phoneticPr fontId="2"/>
  </si>
  <si>
    <t>比率(%)</t>
    <rPh sb="0" eb="2">
      <t>ヒリツ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</si>
  <si>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</si>
  <si>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</si>
  <si>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合計</t>
    <rPh sb="0" eb="2">
      <t>ゴウケイ</t>
    </rPh>
    <phoneticPr fontId="2"/>
  </si>
  <si>
    <t>大阪府</t>
    <rPh sb="0" eb="3">
      <t>オオサカフ</t>
    </rPh>
    <phoneticPr fontId="2"/>
  </si>
  <si>
    <t>病　　　　　　名　　　　　等</t>
    <rPh sb="0" eb="8">
      <t>ビョウメイ</t>
    </rPh>
    <rPh sb="13" eb="14">
      <t>ナド</t>
    </rPh>
    <phoneticPr fontId="2"/>
  </si>
  <si>
    <t>合　　　　　　　　　　　計</t>
    <rPh sb="0" eb="13">
      <t>ゴウケイ</t>
    </rPh>
    <phoneticPr fontId="2"/>
  </si>
  <si>
    <t>アルコール関連疾患</t>
    <rPh sb="5" eb="6">
      <t>セキ</t>
    </rPh>
    <rPh sb="6" eb="7">
      <t>レン</t>
    </rPh>
    <rPh sb="7" eb="9">
      <t>シッカン</t>
    </rPh>
    <phoneticPr fontId="2"/>
  </si>
  <si>
    <t>その他の中毒症</t>
    <rPh sb="2" eb="3">
      <t>タ</t>
    </rPh>
    <rPh sb="4" eb="7">
      <t>チュウドクショウ</t>
    </rPh>
    <phoneticPr fontId="2"/>
  </si>
  <si>
    <t>幻覚妄想状態等</t>
    <rPh sb="0" eb="1">
      <t>マボロシ</t>
    </rPh>
    <rPh sb="1" eb="2">
      <t>サトル</t>
    </rPh>
    <rPh sb="2" eb="3">
      <t>モウ</t>
    </rPh>
    <rPh sb="3" eb="4">
      <t>ソウ</t>
    </rPh>
    <rPh sb="4" eb="5">
      <t>ジョウ</t>
    </rPh>
    <rPh sb="5" eb="6">
      <t>タイ</t>
    </rPh>
    <rPh sb="6" eb="7">
      <t>ナド</t>
    </rPh>
    <phoneticPr fontId="2"/>
  </si>
  <si>
    <t>その他の精神病</t>
    <rPh sb="2" eb="3">
      <t>タ</t>
    </rPh>
    <rPh sb="4" eb="5">
      <t>セイ</t>
    </rPh>
    <rPh sb="5" eb="6">
      <t>カミ</t>
    </rPh>
    <rPh sb="6" eb="7">
      <t>ビョウ</t>
    </rPh>
    <phoneticPr fontId="2"/>
  </si>
  <si>
    <t>正常範囲</t>
    <rPh sb="0" eb="1">
      <t>セイ</t>
    </rPh>
    <rPh sb="1" eb="2">
      <t>ツネ</t>
    </rPh>
    <rPh sb="2" eb="4">
      <t>ハンイ</t>
    </rPh>
    <phoneticPr fontId="2"/>
  </si>
  <si>
    <t>神経症性障害</t>
    <rPh sb="0" eb="3">
      <t>シンケイショウ</t>
    </rPh>
    <rPh sb="3" eb="4">
      <t>セイ</t>
    </rPh>
    <rPh sb="4" eb="6">
      <t>ショウガイ</t>
    </rPh>
    <phoneticPr fontId="2"/>
  </si>
  <si>
    <t>医療保護</t>
    <rPh sb="0" eb="2">
      <t>イリョウ</t>
    </rPh>
    <rPh sb="2" eb="4">
      <t>ホゴ</t>
    </rPh>
    <phoneticPr fontId="2"/>
  </si>
  <si>
    <t>応急</t>
    <rPh sb="0" eb="2">
      <t>オウキュウ</t>
    </rPh>
    <phoneticPr fontId="2"/>
  </si>
  <si>
    <t>任意</t>
    <rPh sb="0" eb="2">
      <t>ニンイ</t>
    </rPh>
    <phoneticPr fontId="2"/>
  </si>
  <si>
    <t>総計</t>
  </si>
  <si>
    <t>通報時間帯</t>
    <rPh sb="0" eb="2">
      <t>ツウホウ</t>
    </rPh>
    <rPh sb="2" eb="5">
      <t>ジカンタイ</t>
    </rPh>
    <phoneticPr fontId="2"/>
  </si>
  <si>
    <t>ブロック</t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</si>
  <si>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</si>
  <si>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北</t>
    <rPh sb="0" eb="1">
      <t>キタ</t>
    </rPh>
    <phoneticPr fontId="2"/>
  </si>
  <si>
    <t>東</t>
    <rPh sb="0" eb="1">
      <t>ヒガシ</t>
    </rPh>
    <phoneticPr fontId="2"/>
  </si>
  <si>
    <t>京阪病院</t>
  </si>
  <si>
    <t>浅香山病院</t>
  </si>
  <si>
    <t>南</t>
    <rPh sb="0" eb="1">
      <t>ミナミ</t>
    </rPh>
    <phoneticPr fontId="2"/>
  </si>
  <si>
    <t>久米田病院</t>
  </si>
  <si>
    <t>通報却下理由</t>
    <rPh sb="0" eb="2">
      <t>ツウホウ</t>
    </rPh>
    <rPh sb="2" eb="4">
      <t>キャッカ</t>
    </rPh>
    <rPh sb="4" eb="6">
      <t>リユウ</t>
    </rPh>
    <phoneticPr fontId="2"/>
  </si>
  <si>
    <t>大阪府</t>
    <rPh sb="0" eb="2">
      <t>オオサカ</t>
    </rPh>
    <phoneticPr fontId="2"/>
  </si>
  <si>
    <t>大阪市</t>
    <rPh sb="0" eb="2">
      <t>オオサカ</t>
    </rPh>
    <phoneticPr fontId="2"/>
  </si>
  <si>
    <t>措置該当</t>
    <rPh sb="0" eb="2">
      <t>ソチ</t>
    </rPh>
    <rPh sb="2" eb="4">
      <t>ガイトウ</t>
    </rPh>
    <phoneticPr fontId="2"/>
  </si>
  <si>
    <t>緊急措置該当</t>
    <rPh sb="0" eb="2">
      <t>キンキュウ</t>
    </rPh>
    <rPh sb="2" eb="4">
      <t>ソチ</t>
    </rPh>
    <phoneticPr fontId="2"/>
  </si>
  <si>
    <t>本鑑定実施件数</t>
    <rPh sb="0" eb="1">
      <t>ホン</t>
    </rPh>
    <rPh sb="1" eb="3">
      <t>カンテイ</t>
    </rPh>
    <rPh sb="3" eb="5">
      <t>ジッシ</t>
    </rPh>
    <rPh sb="5" eb="7">
      <t>ケンスウ</t>
    </rPh>
    <phoneticPr fontId="2"/>
  </si>
  <si>
    <t>本鑑定
実施率(%)</t>
    <rPh sb="0" eb="1">
      <t>ホン</t>
    </rPh>
    <rPh sb="1" eb="3">
      <t>カンテイ</t>
    </rPh>
    <rPh sb="4" eb="6">
      <t>ジッシ</t>
    </rPh>
    <rPh sb="6" eb="7">
      <t>リツ</t>
    </rPh>
    <phoneticPr fontId="2"/>
  </si>
  <si>
    <t>所　管</t>
    <rPh sb="0" eb="1">
      <t>トコロ</t>
    </rPh>
    <rPh sb="2" eb="3">
      <t>カン</t>
    </rPh>
    <phoneticPr fontId="2"/>
  </si>
  <si>
    <t>緊急措置
該　当</t>
    <rPh sb="0" eb="2">
      <t>キンキュウ</t>
    </rPh>
    <rPh sb="2" eb="4">
      <t>ソチ</t>
    </rPh>
    <rPh sb="5" eb="6">
      <t>ガイ</t>
    </rPh>
    <rPh sb="7" eb="8">
      <t>トウ</t>
    </rPh>
    <phoneticPr fontId="2"/>
  </si>
  <si>
    <t>堺　市</t>
    <rPh sb="2" eb="3">
      <t>シ</t>
    </rPh>
    <phoneticPr fontId="2"/>
  </si>
  <si>
    <t>（単位：件）</t>
    <rPh sb="1" eb="3">
      <t>タンイ</t>
    </rPh>
    <rPh sb="4" eb="5">
      <t>ケン</t>
    </rPh>
    <phoneticPr fontId="2"/>
  </si>
  <si>
    <t>さわ病院</t>
    <phoneticPr fontId="2"/>
  </si>
  <si>
    <t>阪南病院</t>
    <phoneticPr fontId="2"/>
  </si>
  <si>
    <t>木島病院</t>
    <phoneticPr fontId="2"/>
  </si>
  <si>
    <t>水間病院</t>
    <phoneticPr fontId="2"/>
  </si>
  <si>
    <t>～</t>
    <phoneticPr fontId="2"/>
  </si>
  <si>
    <t>～</t>
    <phoneticPr fontId="2"/>
  </si>
  <si>
    <t>４件</t>
    <rPh sb="1" eb="2">
      <t>ケン</t>
    </rPh>
    <phoneticPr fontId="2"/>
  </si>
  <si>
    <t>３件</t>
    <rPh sb="1" eb="2">
      <t>ケン</t>
    </rPh>
    <phoneticPr fontId="2"/>
  </si>
  <si>
    <t>２件</t>
    <rPh sb="1" eb="2">
      <t>ケン</t>
    </rPh>
    <phoneticPr fontId="2"/>
  </si>
  <si>
    <t>１件</t>
    <rPh sb="1" eb="2">
      <t>ケン</t>
    </rPh>
    <phoneticPr fontId="2"/>
  </si>
  <si>
    <t>０件</t>
    <rPh sb="1" eb="2">
      <t>ケン</t>
    </rPh>
    <phoneticPr fontId="2"/>
  </si>
  <si>
    <t>通報件数</t>
    <rPh sb="0" eb="2">
      <t>ツウホウ</t>
    </rPh>
    <rPh sb="2" eb="4">
      <t>ケンスウ</t>
    </rPh>
    <phoneticPr fontId="2"/>
  </si>
  <si>
    <t>合　　　計</t>
    <rPh sb="0" eb="1">
      <t>ゴウ</t>
    </rPh>
    <phoneticPr fontId="2"/>
  </si>
  <si>
    <t>所　　管</t>
    <rPh sb="0" eb="1">
      <t>トコロ</t>
    </rPh>
    <rPh sb="3" eb="4">
      <t>カン</t>
    </rPh>
    <phoneticPr fontId="2"/>
  </si>
  <si>
    <t>計</t>
    <phoneticPr fontId="2"/>
  </si>
  <si>
    <t>総　計</t>
    <phoneticPr fontId="2"/>
  </si>
  <si>
    <t>非該当要入院</t>
    <phoneticPr fontId="2"/>
  </si>
  <si>
    <t>非該当要通院</t>
    <phoneticPr fontId="2"/>
  </si>
  <si>
    <t>非該当医療不要</t>
    <phoneticPr fontId="2"/>
  </si>
  <si>
    <t>非該当要入院</t>
    <phoneticPr fontId="2"/>
  </si>
  <si>
    <t>非該当要通院</t>
    <phoneticPr fontId="2"/>
  </si>
  <si>
    <t>非該当医療不要</t>
    <phoneticPr fontId="2"/>
  </si>
  <si>
    <t>男</t>
  </si>
  <si>
    <t>女</t>
  </si>
  <si>
    <t>計</t>
  </si>
  <si>
    <t>Ｆ０</t>
    <phoneticPr fontId="2"/>
  </si>
  <si>
    <t>Ｆ１</t>
    <phoneticPr fontId="2"/>
  </si>
  <si>
    <t>Ｆ２</t>
    <phoneticPr fontId="2"/>
  </si>
  <si>
    <t>Ｆ３</t>
    <phoneticPr fontId="2"/>
  </si>
  <si>
    <t>Ｆ４</t>
    <phoneticPr fontId="2"/>
  </si>
  <si>
    <t>Ｆ５</t>
    <phoneticPr fontId="2"/>
  </si>
  <si>
    <t>Ｆ６</t>
    <phoneticPr fontId="2"/>
  </si>
  <si>
    <t>Ｆ７</t>
    <phoneticPr fontId="2"/>
  </si>
  <si>
    <t>状態象</t>
    <rPh sb="0" eb="2">
      <t>ジョウタイ</t>
    </rPh>
    <rPh sb="2" eb="3">
      <t>ゾウ</t>
    </rPh>
    <phoneticPr fontId="2"/>
  </si>
  <si>
    <t>【精神科緊急医療の状況について】</t>
    <rPh sb="1" eb="3">
      <t>セイシン</t>
    </rPh>
    <rPh sb="3" eb="4">
      <t>カ</t>
    </rPh>
    <rPh sb="4" eb="6">
      <t>キンキュウ</t>
    </rPh>
    <rPh sb="6" eb="8">
      <t>イリョウ</t>
    </rPh>
    <rPh sb="9" eb="11">
      <t>ジョウキョウ</t>
    </rPh>
    <phoneticPr fontId="2"/>
  </si>
  <si>
    <t>日数</t>
    <rPh sb="0" eb="1">
      <t>ヒ</t>
    </rPh>
    <rPh sb="1" eb="2">
      <t>カズ</t>
    </rPh>
    <phoneticPr fontId="2"/>
  </si>
  <si>
    <t>総時間</t>
    <rPh sb="0" eb="1">
      <t>ソウ</t>
    </rPh>
    <rPh sb="1" eb="3">
      <t>ジカン</t>
    </rPh>
    <phoneticPr fontId="2"/>
  </si>
  <si>
    <t>Ｆ８</t>
  </si>
  <si>
    <t>心理的発達の障害</t>
    <rPh sb="0" eb="3">
      <t>シンリテキ</t>
    </rPh>
    <rPh sb="3" eb="5">
      <t>ハッタツ</t>
    </rPh>
    <rPh sb="6" eb="8">
      <t>ショウガイ</t>
    </rPh>
    <phoneticPr fontId="2"/>
  </si>
  <si>
    <t>認知症</t>
    <rPh sb="0" eb="2">
      <t>ニンチ</t>
    </rPh>
    <rPh sb="2" eb="3">
      <t>ショウ</t>
    </rPh>
    <phoneticPr fontId="2"/>
  </si>
  <si>
    <t>症状性を含む器質性精神障害</t>
    <rPh sb="0" eb="2">
      <t>ショウジョウ</t>
    </rPh>
    <rPh sb="2" eb="3">
      <t>セイ</t>
    </rPh>
    <rPh sb="4" eb="5">
      <t>フク</t>
    </rPh>
    <rPh sb="6" eb="9">
      <t>キシツセイ</t>
    </rPh>
    <rPh sb="9" eb="11">
      <t>セイシン</t>
    </rPh>
    <rPh sb="11" eb="13">
      <t>ショウガイ</t>
    </rPh>
    <phoneticPr fontId="2"/>
  </si>
  <si>
    <t>精神作用物質使用による精神及び行動の障害</t>
    <rPh sb="0" eb="2">
      <t>セイシン</t>
    </rPh>
    <rPh sb="2" eb="4">
      <t>サヨウ</t>
    </rPh>
    <rPh sb="4" eb="6">
      <t>ブッシツ</t>
    </rPh>
    <rPh sb="6" eb="8">
      <t>シヨウ</t>
    </rPh>
    <rPh sb="11" eb="13">
      <t>セイシン</t>
    </rPh>
    <rPh sb="13" eb="14">
      <t>オヨ</t>
    </rPh>
    <rPh sb="15" eb="17">
      <t>コウドウ</t>
    </rPh>
    <rPh sb="18" eb="20">
      <t>ショウガイ</t>
    </rPh>
    <phoneticPr fontId="2"/>
  </si>
  <si>
    <t>覚醒剤関連疾患</t>
    <rPh sb="0" eb="3">
      <t>カクセイザイ</t>
    </rPh>
    <rPh sb="3" eb="5">
      <t>カンレン</t>
    </rPh>
    <rPh sb="5" eb="7">
      <t>シッカン</t>
    </rPh>
    <phoneticPr fontId="2"/>
  </si>
  <si>
    <t>気分（感情）障害</t>
    <rPh sb="0" eb="2">
      <t>キブン</t>
    </rPh>
    <rPh sb="3" eb="5">
      <t>カンジョウ</t>
    </rPh>
    <rPh sb="6" eb="8">
      <t>ショウガイ</t>
    </rPh>
    <phoneticPr fontId="2"/>
  </si>
  <si>
    <t>生理的障害等</t>
    <rPh sb="0" eb="3">
      <t>セイリテキ</t>
    </rPh>
    <rPh sb="3" eb="6">
      <t>ショウガイトウ</t>
    </rPh>
    <phoneticPr fontId="2"/>
  </si>
  <si>
    <t>知的障害</t>
    <rPh sb="0" eb="2">
      <t>チテキ</t>
    </rPh>
    <rPh sb="2" eb="4">
      <t>ショウガイ</t>
    </rPh>
    <phoneticPr fontId="2"/>
  </si>
  <si>
    <t>Ｆ９</t>
  </si>
  <si>
    <t>小児期及び青年期に発症する行動及び情緒の障害</t>
    <rPh sb="0" eb="2">
      <t>ショウニ</t>
    </rPh>
    <rPh sb="2" eb="3">
      <t>キ</t>
    </rPh>
    <rPh sb="3" eb="4">
      <t>オヨ</t>
    </rPh>
    <rPh sb="5" eb="8">
      <t>セイネンキ</t>
    </rPh>
    <rPh sb="9" eb="11">
      <t>ハッショウ</t>
    </rPh>
    <rPh sb="13" eb="15">
      <t>コウドウ</t>
    </rPh>
    <rPh sb="15" eb="16">
      <t>オヨ</t>
    </rPh>
    <rPh sb="17" eb="19">
      <t>ジョウチョ</t>
    </rPh>
    <rPh sb="20" eb="22">
      <t>ショウガイ</t>
    </rPh>
    <phoneticPr fontId="2"/>
  </si>
  <si>
    <t>Ｇ４０</t>
    <phoneticPr fontId="2"/>
  </si>
  <si>
    <t>てんかん</t>
    <phoneticPr fontId="2"/>
  </si>
  <si>
    <t>国分病院</t>
    <rPh sb="0" eb="2">
      <t>コクブ</t>
    </rPh>
    <rPh sb="2" eb="4">
      <t>ビョウイン</t>
    </rPh>
    <phoneticPr fontId="2"/>
  </si>
  <si>
    <t>堺</t>
    <rPh sb="0" eb="1">
      <t>サカイ</t>
    </rPh>
    <phoneticPr fontId="2"/>
  </si>
  <si>
    <t>通報却下
等件数</t>
    <rPh sb="0" eb="2">
      <t>ツウホウ</t>
    </rPh>
    <rPh sb="2" eb="4">
      <t>キャッカ</t>
    </rPh>
    <rPh sb="5" eb="6">
      <t>トウ</t>
    </rPh>
    <rPh sb="6" eb="8">
      <t>ケンスウ</t>
    </rPh>
    <phoneticPr fontId="2"/>
  </si>
  <si>
    <t>６件</t>
    <rPh sb="1" eb="2">
      <t>ケン</t>
    </rPh>
    <phoneticPr fontId="2"/>
  </si>
  <si>
    <t>２１年度</t>
    <rPh sb="2" eb="4">
      <t>ネンド</t>
    </rPh>
    <phoneticPr fontId="2"/>
  </si>
  <si>
    <t>ほくとクリニック病院</t>
    <phoneticPr fontId="2"/>
  </si>
  <si>
    <t>七山病院</t>
    <rPh sb="0" eb="4">
      <t>シ</t>
    </rPh>
    <phoneticPr fontId="2"/>
  </si>
  <si>
    <t>２２年度</t>
    <rPh sb="2" eb="4">
      <t>ネンド</t>
    </rPh>
    <phoneticPr fontId="2"/>
  </si>
  <si>
    <t>小曽根病院</t>
    <rPh sb="0" eb="5">
      <t>オ</t>
    </rPh>
    <phoneticPr fontId="2"/>
  </si>
  <si>
    <t>汐の宮温泉病院</t>
    <rPh sb="0" eb="7">
      <t>シ</t>
    </rPh>
    <phoneticPr fontId="2"/>
  </si>
  <si>
    <t>丹比荘病院</t>
    <rPh sb="0" eb="5">
      <t>タ</t>
    </rPh>
    <phoneticPr fontId="2"/>
  </si>
  <si>
    <t>　</t>
    <phoneticPr fontId="2"/>
  </si>
  <si>
    <t xml:space="preserve"> </t>
    <phoneticPr fontId="2"/>
  </si>
  <si>
    <t>　</t>
    <phoneticPr fontId="2"/>
  </si>
  <si>
    <t>　</t>
    <phoneticPr fontId="2"/>
  </si>
  <si>
    <t>緊急措置</t>
    <rPh sb="0" eb="2">
      <t>キンキュウ</t>
    </rPh>
    <rPh sb="2" eb="4">
      <t>ソチ</t>
    </rPh>
    <phoneticPr fontId="2"/>
  </si>
  <si>
    <t>２３年度</t>
    <rPh sb="2" eb="4">
      <t>ネンド</t>
    </rPh>
    <phoneticPr fontId="2"/>
  </si>
  <si>
    <t>　</t>
    <phoneticPr fontId="2"/>
  </si>
  <si>
    <t>男　性</t>
    <rPh sb="0" eb="1">
      <t>オトコ</t>
    </rPh>
    <rPh sb="2" eb="3">
      <t>セイ</t>
    </rPh>
    <phoneticPr fontId="2"/>
  </si>
  <si>
    <t>女　性</t>
    <rPh sb="0" eb="1">
      <t>オンナ</t>
    </rPh>
    <rPh sb="2" eb="3">
      <t>セイ</t>
    </rPh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</si>
  <si>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</si>
  <si>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</si>
  <si>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</si>
  <si>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</si>
  <si>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</t>
    <phoneticPr fontId="2"/>
  </si>
  <si>
    <t>泉州</t>
    <rPh sb="0" eb="2">
      <t>センシュウ</t>
    </rPh>
    <phoneticPr fontId="2"/>
  </si>
  <si>
    <t>南河内</t>
    <rPh sb="0" eb="3">
      <t>ミナミカワチ</t>
    </rPh>
    <phoneticPr fontId="2"/>
  </si>
  <si>
    <t>中河内</t>
    <rPh sb="0" eb="1">
      <t>ナカ</t>
    </rPh>
    <rPh sb="1" eb="3">
      <t>カワチ</t>
    </rPh>
    <phoneticPr fontId="2"/>
  </si>
  <si>
    <t>北河内</t>
    <rPh sb="0" eb="3">
      <t>キタカワチ</t>
    </rPh>
    <phoneticPr fontId="2"/>
  </si>
  <si>
    <t>三島</t>
    <rPh sb="0" eb="2">
      <t>ミシマ</t>
    </rPh>
    <phoneticPr fontId="2"/>
  </si>
  <si>
    <t>豊能</t>
    <rPh sb="0" eb="2">
      <t>トヨノ</t>
    </rPh>
    <phoneticPr fontId="2"/>
  </si>
  <si>
    <t>５件</t>
    <rPh sb="1" eb="2">
      <t>ケン</t>
    </rPh>
    <phoneticPr fontId="2"/>
  </si>
  <si>
    <t>２４年度</t>
    <rPh sb="2" eb="4">
      <t>ネンド</t>
    </rPh>
    <phoneticPr fontId="2"/>
  </si>
  <si>
    <t>性別</t>
  </si>
  <si>
    <t>病名</t>
  </si>
  <si>
    <t>妄想性障害</t>
  </si>
  <si>
    <t>幻覚妄想状態</t>
  </si>
  <si>
    <t>精神運動興奮状態</t>
  </si>
  <si>
    <t>統合失調症</t>
  </si>
  <si>
    <t>解離性障害</t>
  </si>
  <si>
    <t>統合失調症の疑い</t>
  </si>
  <si>
    <t>うつ状態</t>
  </si>
  <si>
    <t>境界性人格障害</t>
  </si>
  <si>
    <t>なし</t>
  </si>
  <si>
    <t>覚せい剤精神病</t>
  </si>
  <si>
    <t>うつ病</t>
  </si>
  <si>
    <t>急性精神病状態</t>
  </si>
  <si>
    <t>覚せい剤後遺症</t>
  </si>
  <si>
    <t>精神遅滞</t>
  </si>
  <si>
    <t>中毒性精神病</t>
  </si>
  <si>
    <t>そう状態</t>
  </si>
  <si>
    <t>急性錯乱状態</t>
  </si>
  <si>
    <t>人格障害</t>
  </si>
  <si>
    <t>アルコール性精神病</t>
  </si>
  <si>
    <t>せん妄状態</t>
  </si>
  <si>
    <t>抑うつ状態</t>
  </si>
  <si>
    <t>躁状態</t>
  </si>
  <si>
    <t>昏迷状態</t>
  </si>
  <si>
    <t>躁うつ病</t>
  </si>
  <si>
    <t>急性一過性精神病</t>
  </si>
  <si>
    <t>緊措却下</t>
    <rPh sb="0" eb="2">
      <t>キンソ</t>
    </rPh>
    <rPh sb="2" eb="4">
      <t>キャッカ</t>
    </rPh>
    <phoneticPr fontId="2"/>
  </si>
  <si>
    <t>　平日</t>
    <rPh sb="1" eb="3">
      <t>ヘイジツ</t>
    </rPh>
    <phoneticPr fontId="2"/>
  </si>
  <si>
    <t>　休日</t>
    <rPh sb="1" eb="3">
      <t>キュウジツ</t>
    </rPh>
    <phoneticPr fontId="2"/>
  </si>
  <si>
    <t>精神運動興奮状態、昏迷状態</t>
    <rPh sb="0" eb="1">
      <t>セイ</t>
    </rPh>
    <rPh sb="1" eb="2">
      <t>カミ</t>
    </rPh>
    <rPh sb="2" eb="3">
      <t>ウン</t>
    </rPh>
    <rPh sb="3" eb="4">
      <t>ドウ</t>
    </rPh>
    <rPh sb="4" eb="5">
      <t>キョウ</t>
    </rPh>
    <rPh sb="5" eb="6">
      <t>イサム</t>
    </rPh>
    <rPh sb="6" eb="7">
      <t>ジョウ</t>
    </rPh>
    <rPh sb="7" eb="8">
      <t>タイ</t>
    </rPh>
    <rPh sb="9" eb="11">
      <t>コンメイ</t>
    </rPh>
    <rPh sb="11" eb="13">
      <t>ジョウタイ</t>
    </rPh>
    <phoneticPr fontId="2"/>
  </si>
  <si>
    <t>２５年度</t>
    <rPh sb="2" eb="4">
      <t>ネンド</t>
    </rPh>
    <phoneticPr fontId="2"/>
  </si>
  <si>
    <t>精神発達遅滞</t>
  </si>
  <si>
    <t>広汎性発達障害</t>
  </si>
  <si>
    <t>老年期精神病</t>
  </si>
  <si>
    <t>発達障害</t>
  </si>
  <si>
    <t>診　察</t>
    <rPh sb="0" eb="1">
      <t>ミ</t>
    </rPh>
    <rPh sb="2" eb="3">
      <t>サツ</t>
    </rPh>
    <phoneticPr fontId="2"/>
  </si>
  <si>
    <t>却　下</t>
    <rPh sb="0" eb="1">
      <t>キャク</t>
    </rPh>
    <rPh sb="2" eb="3">
      <t>シタ</t>
    </rPh>
    <phoneticPr fontId="2"/>
  </si>
  <si>
    <t>合　計</t>
    <rPh sb="0" eb="1">
      <t>ゴウ</t>
    </rPh>
    <rPh sb="2" eb="3">
      <t>ケイ</t>
    </rPh>
    <phoneticPr fontId="2"/>
  </si>
  <si>
    <t>府</t>
    <rPh sb="0" eb="1">
      <t>フ</t>
    </rPh>
    <phoneticPr fontId="2"/>
  </si>
  <si>
    <t>市</t>
    <rPh sb="0" eb="1">
      <t>シ</t>
    </rPh>
    <phoneticPr fontId="2"/>
  </si>
  <si>
    <t>大阪市立総合医療センター</t>
    <rPh sb="0" eb="4">
      <t>オオサカシリツ</t>
    </rPh>
    <rPh sb="6" eb="8">
      <t>イリョウ</t>
    </rPh>
    <phoneticPr fontId="2"/>
  </si>
  <si>
    <t>大阪府立急性期・総合医療センター</t>
    <rPh sb="0" eb="4">
      <t>オオサカフリツ</t>
    </rPh>
    <rPh sb="4" eb="16">
      <t>キュ</t>
    </rPh>
    <phoneticPr fontId="2"/>
  </si>
  <si>
    <t>大阪府立精神医療センター</t>
    <rPh sb="0" eb="2">
      <t>オオサカ</t>
    </rPh>
    <rPh sb="2" eb="4">
      <t>フリツ</t>
    </rPh>
    <phoneticPr fontId="2"/>
  </si>
  <si>
    <t>こころあ病院</t>
    <rPh sb="4" eb="6">
      <t>ビョウイン</t>
    </rPh>
    <phoneticPr fontId="2"/>
  </si>
  <si>
    <t>ねや川サナトリウム</t>
    <rPh sb="2" eb="9">
      <t>サナ</t>
    </rPh>
    <phoneticPr fontId="2"/>
  </si>
  <si>
    <t>認知症以外の症状性を含む器質性障害</t>
    <rPh sb="0" eb="3">
      <t>ニンチショウ</t>
    </rPh>
    <rPh sb="3" eb="5">
      <t>イガイ</t>
    </rPh>
    <phoneticPr fontId="2"/>
  </si>
  <si>
    <t>成人のパーソナリティ及び行動の障害</t>
    <rPh sb="0" eb="2">
      <t>セイジン</t>
    </rPh>
    <rPh sb="10" eb="11">
      <t>オヨ</t>
    </rPh>
    <rPh sb="12" eb="14">
      <t>コウドウ</t>
    </rPh>
    <rPh sb="15" eb="17">
      <t>ショウガイ</t>
    </rPh>
    <phoneticPr fontId="2"/>
  </si>
  <si>
    <t>統合失調症、統合失調型障害および妄想性障害</t>
    <rPh sb="0" eb="2">
      <t>トウゴウ</t>
    </rPh>
    <rPh sb="2" eb="5">
      <t>シッチョウショウ</t>
    </rPh>
    <rPh sb="6" eb="8">
      <t>トウゴウ</t>
    </rPh>
    <rPh sb="8" eb="10">
      <t>シッチョウ</t>
    </rPh>
    <rPh sb="10" eb="11">
      <t>ガタ</t>
    </rPh>
    <rPh sb="11" eb="13">
      <t>ショウガイ</t>
    </rPh>
    <rPh sb="16" eb="19">
      <t>モウソウセイ</t>
    </rPh>
    <rPh sb="19" eb="21">
      <t>ショウガイ</t>
    </rPh>
    <phoneticPr fontId="2"/>
  </si>
  <si>
    <t>２６年度</t>
    <rPh sb="2" eb="4">
      <t>ネンド</t>
    </rPh>
    <phoneticPr fontId="2"/>
  </si>
  <si>
    <t>２７年度</t>
    <rPh sb="2" eb="4">
      <t>ネンド</t>
    </rPh>
    <phoneticPr fontId="2"/>
  </si>
  <si>
    <t>２６年度</t>
    <rPh sb="2" eb="3">
      <t>ネン</t>
    </rPh>
    <rPh sb="3" eb="4">
      <t>ド</t>
    </rPh>
    <phoneticPr fontId="2"/>
  </si>
  <si>
    <t>～19</t>
    <phoneticPr fontId="2"/>
  </si>
  <si>
    <t>２７年度</t>
    <rPh sb="2" eb="3">
      <t>ネン</t>
    </rPh>
    <rPh sb="3" eb="4">
      <t>ド</t>
    </rPh>
    <phoneticPr fontId="2"/>
  </si>
  <si>
    <t>不明</t>
  </si>
  <si>
    <t>不明</t>
    <rPh sb="0" eb="2">
      <t>フメイ</t>
    </rPh>
    <phoneticPr fontId="2"/>
  </si>
  <si>
    <t>２６年度</t>
    <rPh sb="2" eb="3">
      <t>ネン</t>
    </rPh>
    <rPh sb="3" eb="4">
      <t>ド</t>
    </rPh>
    <phoneticPr fontId="2"/>
  </si>
  <si>
    <t>２７年度</t>
    <rPh sb="2" eb="3">
      <t>ネン</t>
    </rPh>
    <rPh sb="3" eb="4">
      <t>ド</t>
    </rPh>
    <phoneticPr fontId="2"/>
  </si>
  <si>
    <t>２３年度</t>
    <rPh sb="2" eb="3">
      <t>ネン</t>
    </rPh>
    <rPh sb="3" eb="4">
      <t>ド</t>
    </rPh>
    <phoneticPr fontId="2"/>
  </si>
  <si>
    <t>０時台</t>
    <rPh sb="1" eb="2">
      <t>ジ</t>
    </rPh>
    <rPh sb="2" eb="3">
      <t>ダイ</t>
    </rPh>
    <phoneticPr fontId="2"/>
  </si>
  <si>
    <t>１時台</t>
    <rPh sb="1" eb="2">
      <t>ジ</t>
    </rPh>
    <rPh sb="2" eb="3">
      <t>ダイ</t>
    </rPh>
    <phoneticPr fontId="2"/>
  </si>
  <si>
    <t>２時台</t>
    <rPh sb="1" eb="2">
      <t>ジ</t>
    </rPh>
    <rPh sb="2" eb="3">
      <t>ダイ</t>
    </rPh>
    <phoneticPr fontId="2"/>
  </si>
  <si>
    <t>３時台</t>
    <rPh sb="1" eb="2">
      <t>ジ</t>
    </rPh>
    <rPh sb="2" eb="3">
      <t>ダイ</t>
    </rPh>
    <phoneticPr fontId="2"/>
  </si>
  <si>
    <t>４時台</t>
    <rPh sb="1" eb="2">
      <t>ジ</t>
    </rPh>
    <rPh sb="2" eb="3">
      <t>ダイ</t>
    </rPh>
    <phoneticPr fontId="2"/>
  </si>
  <si>
    <t>５時台</t>
    <rPh sb="1" eb="2">
      <t>ジ</t>
    </rPh>
    <rPh sb="2" eb="3">
      <t>ダイ</t>
    </rPh>
    <phoneticPr fontId="2"/>
  </si>
  <si>
    <t>６時台</t>
    <rPh sb="1" eb="2">
      <t>ジ</t>
    </rPh>
    <rPh sb="2" eb="3">
      <t>ダイ</t>
    </rPh>
    <phoneticPr fontId="2"/>
  </si>
  <si>
    <t>７時台</t>
    <rPh sb="1" eb="2">
      <t>ジ</t>
    </rPh>
    <rPh sb="2" eb="3">
      <t>ダイ</t>
    </rPh>
    <phoneticPr fontId="2"/>
  </si>
  <si>
    <t>８時台</t>
    <rPh sb="1" eb="2">
      <t>ジ</t>
    </rPh>
    <rPh sb="2" eb="3">
      <t>ダイ</t>
    </rPh>
    <phoneticPr fontId="2"/>
  </si>
  <si>
    <t>９時台</t>
    <rPh sb="1" eb="2">
      <t>ジ</t>
    </rPh>
    <rPh sb="2" eb="3">
      <t>ダイ</t>
    </rPh>
    <phoneticPr fontId="2"/>
  </si>
  <si>
    <t>１０時台</t>
    <rPh sb="2" eb="3">
      <t>ジ</t>
    </rPh>
    <rPh sb="3" eb="4">
      <t>ダイ</t>
    </rPh>
    <phoneticPr fontId="2"/>
  </si>
  <si>
    <t>１１時台</t>
    <rPh sb="2" eb="3">
      <t>ジ</t>
    </rPh>
    <rPh sb="3" eb="4">
      <t>ダイ</t>
    </rPh>
    <phoneticPr fontId="2"/>
  </si>
  <si>
    <t>１２時台</t>
    <rPh sb="2" eb="3">
      <t>ジ</t>
    </rPh>
    <rPh sb="3" eb="4">
      <t>ダイ</t>
    </rPh>
    <phoneticPr fontId="2"/>
  </si>
  <si>
    <t>１３時台</t>
    <rPh sb="2" eb="3">
      <t>ジ</t>
    </rPh>
    <rPh sb="3" eb="4">
      <t>ダイ</t>
    </rPh>
    <phoneticPr fontId="2"/>
  </si>
  <si>
    <t>１４時台</t>
    <rPh sb="2" eb="3">
      <t>ジ</t>
    </rPh>
    <rPh sb="3" eb="4">
      <t>ダイ</t>
    </rPh>
    <phoneticPr fontId="2"/>
  </si>
  <si>
    <t>１５時台</t>
    <rPh sb="2" eb="3">
      <t>ジ</t>
    </rPh>
    <rPh sb="3" eb="4">
      <t>ダイ</t>
    </rPh>
    <phoneticPr fontId="2"/>
  </si>
  <si>
    <t>１６時台</t>
    <rPh sb="2" eb="3">
      <t>ジ</t>
    </rPh>
    <rPh sb="3" eb="4">
      <t>ダイ</t>
    </rPh>
    <phoneticPr fontId="2"/>
  </si>
  <si>
    <t>１７時台</t>
    <rPh sb="2" eb="3">
      <t>ジ</t>
    </rPh>
    <rPh sb="3" eb="4">
      <t>ダイ</t>
    </rPh>
    <phoneticPr fontId="2"/>
  </si>
  <si>
    <t>１８時台</t>
    <rPh sb="2" eb="3">
      <t>ジ</t>
    </rPh>
    <rPh sb="3" eb="4">
      <t>ダイ</t>
    </rPh>
    <phoneticPr fontId="2"/>
  </si>
  <si>
    <t>１９時台</t>
    <rPh sb="2" eb="3">
      <t>ジ</t>
    </rPh>
    <rPh sb="3" eb="4">
      <t>ダイ</t>
    </rPh>
    <phoneticPr fontId="2"/>
  </si>
  <si>
    <t>２０時台</t>
    <rPh sb="2" eb="3">
      <t>ジ</t>
    </rPh>
    <rPh sb="3" eb="4">
      <t>ダイ</t>
    </rPh>
    <phoneticPr fontId="2"/>
  </si>
  <si>
    <t>２１時台</t>
    <rPh sb="2" eb="3">
      <t>ジ</t>
    </rPh>
    <rPh sb="3" eb="4">
      <t>ダイ</t>
    </rPh>
    <phoneticPr fontId="2"/>
  </si>
  <si>
    <t>２２時台</t>
    <rPh sb="2" eb="3">
      <t>ジ</t>
    </rPh>
    <rPh sb="3" eb="4">
      <t>ダイ</t>
    </rPh>
    <phoneticPr fontId="2"/>
  </si>
  <si>
    <t>２３時台</t>
    <rPh sb="2" eb="3">
      <t>ジ</t>
    </rPh>
    <rPh sb="3" eb="4">
      <t>ダイ</t>
    </rPh>
    <phoneticPr fontId="2"/>
  </si>
  <si>
    <t>自傷他害性なし</t>
  </si>
  <si>
    <t>自傷他害性弱い</t>
  </si>
  <si>
    <t>精神症状確認できず</t>
  </si>
  <si>
    <t>その他</t>
  </si>
  <si>
    <t>飲酒酩酊状態</t>
  </si>
  <si>
    <t>相談等</t>
  </si>
  <si>
    <t>他科処置必要</t>
  </si>
  <si>
    <t>昼の体制に引き継ぎ</t>
  </si>
  <si>
    <t>通報取り下げ</t>
  </si>
  <si>
    <t>病院承諾得られず</t>
  </si>
  <si>
    <t>自傷他害性・精神症状ともになし</t>
  </si>
  <si>
    <t>自傷他害性弱い　精神症状弱い</t>
  </si>
  <si>
    <t>光愛病院</t>
    <rPh sb="0" eb="1">
      <t>ヒカリ</t>
    </rPh>
    <rPh sb="1" eb="2">
      <t>アイ</t>
    </rPh>
    <rPh sb="2" eb="4">
      <t>ビョウイン</t>
    </rPh>
    <phoneticPr fontId="2"/>
  </si>
  <si>
    <t>データの個数 / 性別</t>
  </si>
  <si>
    <t>パーソナリティー障害</t>
  </si>
  <si>
    <t>器質性精神障害</t>
  </si>
  <si>
    <t>急性精神病</t>
  </si>
  <si>
    <t>人格障害の疑い</t>
  </si>
  <si>
    <t>統合失調症　感情障害</t>
  </si>
  <si>
    <t>統合失調症疑い</t>
  </si>
  <si>
    <t>非定型精神病</t>
  </si>
  <si>
    <t>躁鬱病</t>
  </si>
  <si>
    <t>アルコール依存</t>
  </si>
  <si>
    <t>アルコール精神異常</t>
  </si>
  <si>
    <t>アルコール精神病　アルコール依存症</t>
  </si>
  <si>
    <t>アルツハイマー病</t>
  </si>
  <si>
    <t>うつ病　パニック障害</t>
  </si>
  <si>
    <t>ステロイド性精神病の疑い</t>
  </si>
  <si>
    <t>せん妄</t>
  </si>
  <si>
    <t>トラウマによるフラッシュバック</t>
  </si>
  <si>
    <t>覚醒剤精神病の疑い</t>
  </si>
  <si>
    <t>器質性精神病</t>
  </si>
  <si>
    <t>器質性精神病性障害</t>
  </si>
  <si>
    <t>急性精神病症状</t>
  </si>
  <si>
    <t>境界性型人格障害</t>
  </si>
  <si>
    <t>幻覚剤精神病　精神運動興奮状態　幻覚妄想状態</t>
  </si>
  <si>
    <t>思考障害</t>
  </si>
  <si>
    <t>治療必要なし</t>
  </si>
  <si>
    <t>重度の抑うつ状態</t>
  </si>
  <si>
    <t>情緒不安定性人格障害</t>
  </si>
  <si>
    <t>双極性障害</t>
  </si>
  <si>
    <t>知的障害の行動を伴うもの</t>
  </si>
  <si>
    <t>中毒性精神異常</t>
  </si>
  <si>
    <t>適応障がい</t>
  </si>
  <si>
    <t>適応障害</t>
  </si>
  <si>
    <t>統合失調感情障害</t>
  </si>
  <si>
    <t>統合失調症　幻覚妄想状態</t>
  </si>
  <si>
    <t>統合失調症（精神運動興奮状態、幻覚妄想状態）</t>
  </si>
  <si>
    <t>統合失調症・感情障害</t>
  </si>
  <si>
    <t>統合失調症の疑い(幻覚妄想状態)</t>
  </si>
  <si>
    <t>統合失調症を伴わない急性錯乱　アスペルガー症候群</t>
  </si>
  <si>
    <t>認知症　統合失調症</t>
  </si>
  <si>
    <t>認知症による幻覚妄想状態</t>
  </si>
  <si>
    <t>不眠症</t>
  </si>
  <si>
    <t>不眠精神運動障害</t>
  </si>
  <si>
    <t>眠剤使用による意識障害</t>
  </si>
  <si>
    <t>薬による興奮状態</t>
  </si>
  <si>
    <t>薬物依存</t>
  </si>
  <si>
    <t>薬物依存による後遺症</t>
  </si>
  <si>
    <t>薬物中毒による精神病</t>
  </si>
  <si>
    <t>躁状態、非定型精神病</t>
  </si>
  <si>
    <t>Jｇ</t>
    <phoneticPr fontId="2"/>
  </si>
  <si>
    <t>正常範囲</t>
    <rPh sb="0" eb="2">
      <t>セイジョウ</t>
    </rPh>
    <rPh sb="2" eb="4">
      <t>ハンイ</t>
    </rPh>
    <phoneticPr fontId="2"/>
  </si>
  <si>
    <t>J</t>
    <phoneticPr fontId="2"/>
  </si>
  <si>
    <t>データの個数 / 時間帯</t>
  </si>
  <si>
    <t>時間帯</t>
  </si>
  <si>
    <t>集計</t>
  </si>
  <si>
    <t>緊措</t>
    <rPh sb="0" eb="1">
      <t>キン</t>
    </rPh>
    <rPh sb="1" eb="2">
      <t>ソ</t>
    </rPh>
    <phoneticPr fontId="2"/>
  </si>
  <si>
    <t>26年度</t>
    <rPh sb="2" eb="3">
      <t>ネン</t>
    </rPh>
    <rPh sb="3" eb="4">
      <t>ド</t>
    </rPh>
    <phoneticPr fontId="2"/>
  </si>
  <si>
    <t>27年度</t>
    <rPh sb="2" eb="3">
      <t>ネン</t>
    </rPh>
    <rPh sb="3" eb="4">
      <t>ド</t>
    </rPh>
    <phoneticPr fontId="2"/>
  </si>
  <si>
    <t>2-5．緊急措置診察地域別発生状況</t>
    <rPh sb="4" eb="6">
      <t>キンキュウ</t>
    </rPh>
    <rPh sb="6" eb="8">
      <t>ソチ</t>
    </rPh>
    <rPh sb="8" eb="10">
      <t>シンサツ</t>
    </rPh>
    <rPh sb="10" eb="12">
      <t>チイキ</t>
    </rPh>
    <rPh sb="12" eb="13">
      <t>ベツ</t>
    </rPh>
    <rPh sb="13" eb="15">
      <t>ハッセイ</t>
    </rPh>
    <rPh sb="15" eb="17">
      <t>ジョウキョウ</t>
    </rPh>
    <phoneticPr fontId="2"/>
  </si>
  <si>
    <t>2-6．緊急措置診察結果集計（病名・男女別）</t>
    <rPh sb="4" eb="6">
      <t>キンキュウ</t>
    </rPh>
    <rPh sb="6" eb="8">
      <t>ソチ</t>
    </rPh>
    <rPh sb="8" eb="10">
      <t>シンサツ</t>
    </rPh>
    <rPh sb="10" eb="12">
      <t>ケッカ</t>
    </rPh>
    <rPh sb="12" eb="14">
      <t>シュウケイ</t>
    </rPh>
    <rPh sb="15" eb="17">
      <t>ビョウメイ</t>
    </rPh>
    <rPh sb="18" eb="20">
      <t>ダンジョ</t>
    </rPh>
    <rPh sb="20" eb="21">
      <t>ベツ</t>
    </rPh>
    <phoneticPr fontId="2"/>
  </si>
  <si>
    <t>２８年度</t>
    <rPh sb="2" eb="4">
      <t>ネンド</t>
    </rPh>
    <phoneticPr fontId="2"/>
  </si>
  <si>
    <t>２８年度</t>
    <rPh sb="2" eb="4">
      <t>ネンド</t>
    </rPh>
    <phoneticPr fontId="2"/>
  </si>
  <si>
    <t>20～29</t>
    <phoneticPr fontId="2"/>
  </si>
  <si>
    <t>２８年度</t>
    <rPh sb="2" eb="4">
      <t>ネンド</t>
    </rPh>
    <phoneticPr fontId="2"/>
  </si>
  <si>
    <t>２８年度</t>
    <rPh sb="2" eb="4">
      <t>ネンド</t>
    </rPh>
    <phoneticPr fontId="2"/>
  </si>
  <si>
    <t>計</t>
    <rPh sb="0" eb="1">
      <t>ケイ</t>
    </rPh>
    <phoneticPr fontId="2"/>
  </si>
  <si>
    <t>他府県</t>
    <rPh sb="0" eb="1">
      <t>タ</t>
    </rPh>
    <rPh sb="1" eb="3">
      <t>フケン</t>
    </rPh>
    <phoneticPr fontId="2"/>
  </si>
  <si>
    <t>28年度</t>
    <rPh sb="2" eb="3">
      <t>ネン</t>
    </rPh>
    <rPh sb="3" eb="4">
      <t>ド</t>
    </rPh>
    <phoneticPr fontId="2"/>
  </si>
  <si>
    <t>2-9　平成２８年度時間帯別通報件数（通報時間帯及び件数）</t>
    <rPh sb="4" eb="6">
      <t>ヘイセイ</t>
    </rPh>
    <rPh sb="8" eb="9">
      <t>ネン</t>
    </rPh>
    <rPh sb="9" eb="10">
      <t>ド</t>
    </rPh>
    <rPh sb="10" eb="13">
      <t>ジカンタイ</t>
    </rPh>
    <rPh sb="13" eb="14">
      <t>ベツ</t>
    </rPh>
    <rPh sb="14" eb="16">
      <t>ツウホウ</t>
    </rPh>
    <rPh sb="16" eb="18">
      <t>ケンスウ</t>
    </rPh>
    <rPh sb="19" eb="21">
      <t>ツウホウ</t>
    </rPh>
    <rPh sb="21" eb="24">
      <t>ジカンタイ</t>
    </rPh>
    <rPh sb="24" eb="25">
      <t>オヨ</t>
    </rPh>
    <rPh sb="26" eb="28">
      <t>ケンスウ</t>
    </rPh>
    <phoneticPr fontId="2"/>
  </si>
  <si>
    <t>診察
件数</t>
    <rPh sb="0" eb="2">
      <t>シンサツ</t>
    </rPh>
    <rPh sb="3" eb="4">
      <t>ケン</t>
    </rPh>
    <rPh sb="4" eb="5">
      <t>カズ</t>
    </rPh>
    <phoneticPr fontId="2"/>
  </si>
  <si>
    <t>2-7．平成２８年度緊急措置診察・却下　月別件数</t>
    <rPh sb="4" eb="6">
      <t>ヘイセイ</t>
    </rPh>
    <rPh sb="8" eb="10">
      <t>ネンド</t>
    </rPh>
    <rPh sb="10" eb="12">
      <t>キンキュウ</t>
    </rPh>
    <rPh sb="12" eb="14">
      <t>ソチ</t>
    </rPh>
    <rPh sb="14" eb="16">
      <t>シンサツ</t>
    </rPh>
    <rPh sb="17" eb="19">
      <t>キャッカ</t>
    </rPh>
    <rPh sb="20" eb="21">
      <t>ツキ</t>
    </rPh>
    <rPh sb="21" eb="22">
      <t>ベツ</t>
    </rPh>
    <rPh sb="22" eb="24">
      <t>ケンスウ</t>
    </rPh>
    <phoneticPr fontId="2"/>
  </si>
  <si>
    <t>2-8．平成２８年度緊急措置診察・却下　平日・休日別件数</t>
    <rPh sb="4" eb="6">
      <t>ヘイセイ</t>
    </rPh>
    <rPh sb="8" eb="10">
      <t>ネンド</t>
    </rPh>
    <rPh sb="10" eb="12">
      <t>キンキュウ</t>
    </rPh>
    <rPh sb="12" eb="14">
      <t>ソチ</t>
    </rPh>
    <rPh sb="14" eb="16">
      <t>シンサツ</t>
    </rPh>
    <rPh sb="17" eb="19">
      <t>キャッカ</t>
    </rPh>
    <rPh sb="20" eb="22">
      <t>ヘイジツ</t>
    </rPh>
    <rPh sb="23" eb="25">
      <t>キュウジツ</t>
    </rPh>
    <rPh sb="25" eb="26">
      <t>ベツ</t>
    </rPh>
    <rPh sb="26" eb="28">
      <t>ケンスウ</t>
    </rPh>
    <phoneticPr fontId="2"/>
  </si>
  <si>
    <t>2-10．平成２８年度緊急措置診察通報却下等理由別内訳</t>
    <rPh sb="5" eb="7">
      <t>ヘイセイ</t>
    </rPh>
    <rPh sb="9" eb="11">
      <t>ネンド</t>
    </rPh>
    <rPh sb="11" eb="13">
      <t>キンキュウ</t>
    </rPh>
    <rPh sb="13" eb="15">
      <t>ソチ</t>
    </rPh>
    <rPh sb="15" eb="17">
      <t>シンサツ</t>
    </rPh>
    <rPh sb="17" eb="19">
      <t>ツウホウ</t>
    </rPh>
    <rPh sb="19" eb="21">
      <t>キャッカ</t>
    </rPh>
    <rPh sb="21" eb="22">
      <t>トウ</t>
    </rPh>
    <rPh sb="22" eb="24">
      <t>リユウ</t>
    </rPh>
    <rPh sb="24" eb="25">
      <t>ベツ</t>
    </rPh>
    <rPh sb="25" eb="27">
      <t>ウチワケ</t>
    </rPh>
    <phoneticPr fontId="2"/>
  </si>
  <si>
    <t>2-11．平成２８年度緊急措置診察医療機関別診察件数</t>
    <rPh sb="5" eb="7">
      <t>ヘイセイ</t>
    </rPh>
    <rPh sb="9" eb="11">
      <t>ネンド</t>
    </rPh>
    <rPh sb="11" eb="13">
      <t>キンキュウ</t>
    </rPh>
    <rPh sb="13" eb="15">
      <t>ソチ</t>
    </rPh>
    <rPh sb="15" eb="17">
      <t>シンサツ</t>
    </rPh>
    <rPh sb="17" eb="19">
      <t>イリョウ</t>
    </rPh>
    <rPh sb="19" eb="21">
      <t>キカン</t>
    </rPh>
    <rPh sb="21" eb="22">
      <t>ベツ</t>
    </rPh>
    <rPh sb="22" eb="24">
      <t>シンサツ</t>
    </rPh>
    <rPh sb="24" eb="26">
      <t>ケンスウ</t>
    </rPh>
    <phoneticPr fontId="2"/>
  </si>
  <si>
    <t>2-12．平成２８年度緊急措置診察結果</t>
    <rPh sb="5" eb="7">
      <t>ヘイセイ</t>
    </rPh>
    <rPh sb="9" eb="11">
      <t>ネンド</t>
    </rPh>
    <rPh sb="11" eb="13">
      <t>キンキュウ</t>
    </rPh>
    <rPh sb="13" eb="15">
      <t>ソチ</t>
    </rPh>
    <rPh sb="15" eb="17">
      <t>シンサツ</t>
    </rPh>
    <rPh sb="17" eb="19">
      <t>ケッカ</t>
    </rPh>
    <phoneticPr fontId="2"/>
  </si>
  <si>
    <t>2-13．平成２８年度本鑑定結果</t>
    <rPh sb="5" eb="7">
      <t>ヘイセイ</t>
    </rPh>
    <rPh sb="9" eb="11">
      <t>ネンド</t>
    </rPh>
    <rPh sb="11" eb="12">
      <t>ホン</t>
    </rPh>
    <rPh sb="12" eb="14">
      <t>カンテイ</t>
    </rPh>
    <rPh sb="14" eb="16">
      <t>ケッカ</t>
    </rPh>
    <phoneticPr fontId="2"/>
  </si>
  <si>
    <t>2-14．平成２８年度緊急措置診察　同一日発生件数別</t>
    <rPh sb="5" eb="7">
      <t>ヘイセイ</t>
    </rPh>
    <rPh sb="9" eb="11">
      <t>ネンド</t>
    </rPh>
    <rPh sb="11" eb="13">
      <t>キンキュウ</t>
    </rPh>
    <rPh sb="13" eb="15">
      <t>ソチ</t>
    </rPh>
    <rPh sb="15" eb="17">
      <t>シンサツ</t>
    </rPh>
    <rPh sb="18" eb="20">
      <t>ドウイツ</t>
    </rPh>
    <rPh sb="20" eb="21">
      <t>ビ</t>
    </rPh>
    <rPh sb="21" eb="23">
      <t>ハッセイ</t>
    </rPh>
    <rPh sb="23" eb="25">
      <t>ケンスウ</t>
    </rPh>
    <rPh sb="25" eb="26">
      <t>ベツ</t>
    </rPh>
    <phoneticPr fontId="2"/>
  </si>
  <si>
    <t>2-1．緊急措置診察実施件数</t>
    <rPh sb="4" eb="6">
      <t>キンキュウ</t>
    </rPh>
    <rPh sb="6" eb="8">
      <t>ソチ</t>
    </rPh>
    <rPh sb="8" eb="10">
      <t>シンサツ</t>
    </rPh>
    <rPh sb="10" eb="12">
      <t>ジッシ</t>
    </rPh>
    <rPh sb="12" eb="14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</si>
</sst>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8" formatCode="0_);[Red]\(0\)"/>
    <numFmt numFmtId="179" formatCode="General&quot;月&quot;"/>
    <numFmt numFmtId="180" formatCode="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0" fontId="1" fillId="0" borderId="0">
      <alignment vertical="center"/>
    </xf>
  </cellStyleXfs>
  <cellXfs count="342">
    <xf numFmtId="0" fontId="0" fillId="0" borderId="0" xfId="0">
      <alignment vertical="center"/>
    </xf>
    <xf numFmtId="0" fontId="1" fillId="0" borderId="0" xfId="0" applyFont="1">
      <alignment vertical="center"/>
    </xf>
    <xf numFmtId="38" fontId="1" fillId="0" borderId="0" xfId="1" applyFont="1">
      <alignment vertical="center"/>
    </xf>
    <xf numFmtId="0" fontId="1" fillId="0" borderId="0" xfId="0" applyFont="1" applyAlignment="1">
      <alignment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176" fontId="5" fillId="2" borderId="17" xfId="0" applyNumberFormat="1" applyFont="1" applyFill="1" applyBorder="1">
      <alignment vertical="center"/>
    </xf>
    <xf numFmtId="176" fontId="5" fillId="2" borderId="28" xfId="0" applyNumberFormat="1" applyFont="1" applyFill="1" applyBorder="1">
      <alignment vertical="center"/>
    </xf>
    <xf numFmtId="0" fontId="5" fillId="0" borderId="30" xfId="0" applyFont="1" applyBorder="1">
      <alignment vertical="center"/>
    </xf>
    <xf numFmtId="0" fontId="5" fillId="0" borderId="9" xfId="0" applyFont="1" applyBorder="1">
      <alignment vertical="center"/>
    </xf>
    <xf numFmtId="176" fontId="5" fillId="2" borderId="35" xfId="0" applyNumberFormat="1" applyFont="1" applyFill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5" fillId="2" borderId="19" xfId="0" applyNumberFormat="1" applyFont="1" applyFill="1" applyBorder="1">
      <alignment vertical="center"/>
    </xf>
    <xf numFmtId="176" fontId="5" fillId="2" borderId="38" xfId="0" applyNumberFormat="1" applyFont="1" applyFill="1" applyBorder="1">
      <alignment vertical="center"/>
    </xf>
    <xf numFmtId="176" fontId="5" fillId="2" borderId="26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1" xfId="0" applyNumberFormat="1" applyFont="1" applyBorder="1">
      <alignment vertical="center"/>
    </xf>
    <xf numFmtId="0" fontId="5" fillId="0" borderId="4" xfId="0" applyNumberFormat="1" applyFont="1" applyBorder="1">
      <alignment vertical="center"/>
    </xf>
    <xf numFmtId="0" fontId="5" fillId="0" borderId="44" xfId="0" applyNumberFormat="1" applyFont="1" applyBorder="1">
      <alignment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vertical="center"/>
    </xf>
    <xf numFmtId="0" fontId="3" fillId="2" borderId="46" xfId="0" applyFont="1" applyFill="1" applyBorder="1">
      <alignment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vertical="center" wrapText="1"/>
    </xf>
    <xf numFmtId="0" fontId="3" fillId="2" borderId="45" xfId="0" applyFont="1" applyFill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11" xfId="0" applyNumberFormat="1" applyFont="1" applyBorder="1">
      <alignment vertical="center"/>
    </xf>
    <xf numFmtId="0" fontId="5" fillId="0" borderId="14" xfId="0" applyNumberFormat="1" applyFont="1" applyBorder="1">
      <alignment vertical="center"/>
    </xf>
    <xf numFmtId="0" fontId="5" fillId="0" borderId="3" xfId="0" applyNumberFormat="1" applyFont="1" applyBorder="1">
      <alignment vertical="center"/>
    </xf>
    <xf numFmtId="176" fontId="5" fillId="2" borderId="31" xfId="0" applyNumberFormat="1" applyFont="1" applyFill="1" applyBorder="1">
      <alignment vertical="center"/>
    </xf>
    <xf numFmtId="0" fontId="5" fillId="0" borderId="43" xfId="0" applyFont="1" applyBorder="1" applyAlignment="1">
      <alignment horizontal="center" vertical="center"/>
    </xf>
    <xf numFmtId="0" fontId="5" fillId="0" borderId="2" xfId="0" applyNumberFormat="1" applyFont="1" applyBorder="1">
      <alignment vertical="center"/>
    </xf>
    <xf numFmtId="0" fontId="5" fillId="0" borderId="15" xfId="0" applyNumberFormat="1" applyFont="1" applyBorder="1">
      <alignment vertical="center"/>
    </xf>
    <xf numFmtId="176" fontId="5" fillId="2" borderId="1" xfId="0" applyNumberFormat="1" applyFont="1" applyFill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12" xfId="0" applyNumberFormat="1" applyFont="1" applyBorder="1">
      <alignment vertical="center"/>
    </xf>
    <xf numFmtId="0" fontId="5" fillId="0" borderId="48" xfId="0" applyNumberFormat="1" applyFont="1" applyBorder="1">
      <alignment vertical="center"/>
    </xf>
    <xf numFmtId="176" fontId="5" fillId="2" borderId="4" xfId="0" applyNumberFormat="1" applyFont="1" applyFill="1" applyBorder="1">
      <alignment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NumberFormat="1" applyFont="1" applyBorder="1">
      <alignment vertical="center"/>
    </xf>
    <xf numFmtId="176" fontId="5" fillId="2" borderId="51" xfId="0" applyNumberFormat="1" applyFont="1" applyFill="1" applyBorder="1">
      <alignment vertical="center"/>
    </xf>
    <xf numFmtId="0" fontId="5" fillId="0" borderId="52" xfId="0" applyNumberFormat="1" applyFont="1" applyBorder="1">
      <alignment vertical="center"/>
    </xf>
    <xf numFmtId="176" fontId="5" fillId="2" borderId="53" xfId="0" applyNumberFormat="1" applyFont="1" applyFill="1" applyBorder="1">
      <alignment vertical="center"/>
    </xf>
    <xf numFmtId="0" fontId="5" fillId="0" borderId="53" xfId="0" applyNumberFormat="1" applyFont="1" applyBorder="1">
      <alignment vertical="center"/>
    </xf>
    <xf numFmtId="176" fontId="5" fillId="2" borderId="54" xfId="0" applyNumberFormat="1" applyFont="1" applyFill="1" applyBorder="1">
      <alignment vertical="center"/>
    </xf>
    <xf numFmtId="0" fontId="5" fillId="0" borderId="49" xfId="0" applyNumberFormat="1" applyFont="1" applyBorder="1">
      <alignment vertical="center"/>
    </xf>
    <xf numFmtId="0" fontId="9" fillId="0" borderId="0" xfId="0" applyFont="1">
      <alignment vertical="center"/>
    </xf>
    <xf numFmtId="0" fontId="5" fillId="0" borderId="55" xfId="0" applyFont="1" applyFill="1" applyBorder="1" applyAlignment="1">
      <alignment vertical="center"/>
    </xf>
    <xf numFmtId="0" fontId="5" fillId="0" borderId="56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5" fillId="0" borderId="57" xfId="0" applyFont="1" applyFill="1" applyBorder="1">
      <alignment vertical="center"/>
    </xf>
    <xf numFmtId="0" fontId="4" fillId="0" borderId="59" xfId="0" applyFont="1" applyFill="1" applyBorder="1" applyAlignment="1">
      <alignment vertical="center"/>
    </xf>
    <xf numFmtId="0" fontId="4" fillId="0" borderId="60" xfId="0" applyFont="1" applyFill="1" applyBorder="1" applyAlignment="1">
      <alignment vertical="center"/>
    </xf>
    <xf numFmtId="0" fontId="4" fillId="0" borderId="61" xfId="0" applyFont="1" applyFill="1" applyBorder="1" applyAlignment="1">
      <alignment vertical="center"/>
    </xf>
    <xf numFmtId="0" fontId="4" fillId="0" borderId="62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63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64" xfId="0" applyFont="1" applyFill="1" applyBorder="1" applyAlignment="1">
      <alignment vertical="center"/>
    </xf>
    <xf numFmtId="0" fontId="4" fillId="0" borderId="65" xfId="0" applyFont="1" applyFill="1" applyBorder="1" applyAlignment="1">
      <alignment vertical="center"/>
    </xf>
    <xf numFmtId="0" fontId="4" fillId="0" borderId="66" xfId="0" applyFont="1" applyFill="1" applyBorder="1" applyAlignment="1">
      <alignment vertical="center"/>
    </xf>
    <xf numFmtId="0" fontId="4" fillId="0" borderId="67" xfId="0" applyFont="1" applyFill="1" applyBorder="1" applyAlignment="1">
      <alignment vertical="center"/>
    </xf>
    <xf numFmtId="0" fontId="4" fillId="0" borderId="68" xfId="0" applyFont="1" applyFill="1" applyBorder="1" applyAlignment="1">
      <alignment vertical="center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72" xfId="0" applyFont="1" applyFill="1" applyBorder="1" applyAlignment="1">
      <alignment horizontal="center" vertical="center" shrinkToFit="1"/>
    </xf>
    <xf numFmtId="0" fontId="10" fillId="0" borderId="16" xfId="0" applyFont="1" applyBorder="1">
      <alignment vertical="center"/>
    </xf>
    <xf numFmtId="176" fontId="10" fillId="2" borderId="23" xfId="0" applyNumberFormat="1" applyFont="1" applyFill="1" applyBorder="1">
      <alignment vertical="center"/>
    </xf>
    <xf numFmtId="0" fontId="10" fillId="0" borderId="18" xfId="0" applyFont="1" applyBorder="1">
      <alignment vertical="center"/>
    </xf>
    <xf numFmtId="176" fontId="10" fillId="2" borderId="38" xfId="0" applyNumberFormat="1" applyFont="1" applyFill="1" applyBorder="1">
      <alignment vertical="center"/>
    </xf>
    <xf numFmtId="176" fontId="10" fillId="2" borderId="19" xfId="0" applyNumberFormat="1" applyFont="1" applyFill="1" applyBorder="1">
      <alignment vertical="center"/>
    </xf>
    <xf numFmtId="176" fontId="10" fillId="2" borderId="26" xfId="0" applyNumberFormat="1" applyFont="1" applyFill="1" applyBorder="1">
      <alignment vertical="center"/>
    </xf>
    <xf numFmtId="176" fontId="10" fillId="2" borderId="28" xfId="0" applyNumberFormat="1" applyFont="1" applyFill="1" applyBorder="1">
      <alignment vertical="center"/>
    </xf>
    <xf numFmtId="0" fontId="10" fillId="0" borderId="20" xfId="0" applyFont="1" applyBorder="1">
      <alignment vertical="center"/>
    </xf>
    <xf numFmtId="0" fontId="4" fillId="2" borderId="33" xfId="0" applyFont="1" applyFill="1" applyBorder="1" applyAlignment="1">
      <alignment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13" xfId="0" applyFont="1" applyFill="1" applyBorder="1">
      <alignment vertical="center"/>
    </xf>
    <xf numFmtId="0" fontId="5" fillId="0" borderId="28" xfId="0" applyFont="1" applyBorder="1">
      <alignment vertical="center"/>
    </xf>
    <xf numFmtId="38" fontId="9" fillId="0" borderId="0" xfId="1" applyFont="1">
      <alignment vertical="center"/>
    </xf>
    <xf numFmtId="0" fontId="8" fillId="0" borderId="19" xfId="0" applyFont="1" applyFill="1" applyBorder="1" applyAlignment="1">
      <alignment horizontal="left" vertical="center"/>
    </xf>
    <xf numFmtId="0" fontId="5" fillId="0" borderId="77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5" fillId="0" borderId="78" xfId="0" applyFont="1" applyFill="1" applyBorder="1" applyAlignment="1">
      <alignment vertical="center"/>
    </xf>
    <xf numFmtId="0" fontId="4" fillId="0" borderId="79" xfId="0" applyFont="1" applyFill="1" applyBorder="1" applyAlignment="1">
      <alignment vertical="center"/>
    </xf>
    <xf numFmtId="0" fontId="4" fillId="0" borderId="80" xfId="0" applyFont="1" applyFill="1" applyBorder="1" applyAlignment="1">
      <alignment vertical="center"/>
    </xf>
    <xf numFmtId="0" fontId="0" fillId="0" borderId="0" xfId="0" applyFont="1">
      <alignment vertical="center"/>
    </xf>
    <xf numFmtId="0" fontId="5" fillId="0" borderId="84" xfId="0" applyFont="1" applyBorder="1" applyAlignment="1">
      <alignment vertical="center"/>
    </xf>
    <xf numFmtId="176" fontId="5" fillId="3" borderId="38" xfId="0" applyNumberFormat="1" applyFont="1" applyFill="1" applyBorder="1">
      <alignment vertical="center"/>
    </xf>
    <xf numFmtId="176" fontId="10" fillId="2" borderId="21" xfId="0" applyNumberFormat="1" applyFont="1" applyFill="1" applyBorder="1">
      <alignment vertical="center"/>
    </xf>
    <xf numFmtId="176" fontId="10" fillId="2" borderId="86" xfId="0" applyNumberFormat="1" applyFont="1" applyFill="1" applyBorder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 shrinkToFit="1"/>
    </xf>
    <xf numFmtId="0" fontId="4" fillId="4" borderId="59" xfId="0" applyFont="1" applyFill="1" applyBorder="1" applyAlignment="1">
      <alignment vertical="center"/>
    </xf>
    <xf numFmtId="0" fontId="4" fillId="4" borderId="60" xfId="0" applyFont="1" applyFill="1" applyBorder="1" applyAlignment="1">
      <alignment vertical="center"/>
    </xf>
    <xf numFmtId="0" fontId="4" fillId="4" borderId="61" xfId="0" applyFont="1" applyFill="1" applyBorder="1" applyAlignment="1">
      <alignment vertical="center"/>
    </xf>
    <xf numFmtId="0" fontId="4" fillId="4" borderId="62" xfId="0" applyFont="1" applyFill="1" applyBorder="1" applyAlignment="1">
      <alignment vertical="center"/>
    </xf>
    <xf numFmtId="0" fontId="4" fillId="4" borderId="79" xfId="0" applyFont="1" applyFill="1" applyBorder="1" applyAlignment="1">
      <alignment vertical="center"/>
    </xf>
    <xf numFmtId="0" fontId="4" fillId="4" borderId="80" xfId="0" applyFont="1" applyFill="1" applyBorder="1" applyAlignment="1">
      <alignment vertical="center"/>
    </xf>
    <xf numFmtId="0" fontId="4" fillId="4" borderId="24" xfId="0" applyFont="1" applyFill="1" applyBorder="1" applyAlignment="1">
      <alignment vertical="center"/>
    </xf>
    <xf numFmtId="0" fontId="4" fillId="4" borderId="64" xfId="0" applyFont="1" applyFill="1" applyBorder="1" applyAlignment="1">
      <alignment vertical="center"/>
    </xf>
    <xf numFmtId="0" fontId="4" fillId="4" borderId="65" xfId="0" applyFont="1" applyFill="1" applyBorder="1" applyAlignment="1">
      <alignment vertical="center"/>
    </xf>
    <xf numFmtId="0" fontId="4" fillId="4" borderId="66" xfId="0" applyFont="1" applyFill="1" applyBorder="1" applyAlignment="1">
      <alignment vertical="center"/>
    </xf>
    <xf numFmtId="0" fontId="4" fillId="4" borderId="27" xfId="0" applyFont="1" applyFill="1" applyBorder="1" applyAlignment="1">
      <alignment vertical="center"/>
    </xf>
    <xf numFmtId="0" fontId="4" fillId="4" borderId="63" xfId="0" applyFont="1" applyFill="1" applyBorder="1" applyAlignment="1">
      <alignment vertical="center"/>
    </xf>
    <xf numFmtId="0" fontId="4" fillId="4" borderId="67" xfId="0" applyFont="1" applyFill="1" applyBorder="1" applyAlignment="1">
      <alignment vertical="center"/>
    </xf>
    <xf numFmtId="0" fontId="4" fillId="4" borderId="68" xfId="0" applyFont="1" applyFill="1" applyBorder="1" applyAlignment="1">
      <alignment vertical="center"/>
    </xf>
    <xf numFmtId="0" fontId="1" fillId="0" borderId="30" xfId="0" applyFont="1" applyBorder="1">
      <alignment vertical="center"/>
    </xf>
    <xf numFmtId="178" fontId="1" fillId="0" borderId="0" xfId="0" applyNumberFormat="1" applyFont="1">
      <alignment vertical="center"/>
    </xf>
    <xf numFmtId="0" fontId="1" fillId="0" borderId="105" xfId="0" applyFont="1" applyBorder="1">
      <alignment vertical="center"/>
    </xf>
    <xf numFmtId="0" fontId="5" fillId="0" borderId="29" xfId="0" applyNumberFormat="1" applyFont="1" applyBorder="1">
      <alignment vertical="center"/>
    </xf>
    <xf numFmtId="0" fontId="5" fillId="0" borderId="69" xfId="0" applyNumberFormat="1" applyFont="1" applyBorder="1">
      <alignment vertical="center"/>
    </xf>
    <xf numFmtId="0" fontId="5" fillId="0" borderId="106" xfId="0" applyNumberFormat="1" applyFont="1" applyBorder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5" fillId="0" borderId="29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NumberFormat="1" applyFont="1" applyFill="1" applyBorder="1" applyAlignment="1">
      <alignment horizontal="left" vertical="center"/>
    </xf>
    <xf numFmtId="0" fontId="13" fillId="0" borderId="0" xfId="0" applyFont="1">
      <alignment vertical="center"/>
    </xf>
    <xf numFmtId="0" fontId="0" fillId="0" borderId="0" xfId="0" applyAlignment="1">
      <alignment horizontal="right" vertical="center"/>
    </xf>
    <xf numFmtId="0" fontId="1" fillId="2" borderId="97" xfId="0" applyFont="1" applyFill="1" applyBorder="1" applyAlignment="1">
      <alignment horizontal="center" vertical="center" shrinkToFit="1"/>
    </xf>
    <xf numFmtId="0" fontId="1" fillId="0" borderId="84" xfId="0" applyFont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20" fontId="0" fillId="0" borderId="14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80" fontId="5" fillId="0" borderId="108" xfId="0" applyNumberFormat="1" applyFont="1" applyFill="1" applyBorder="1" applyAlignment="1">
      <alignment horizontal="right" vertical="center"/>
    </xf>
    <xf numFmtId="180" fontId="5" fillId="0" borderId="109" xfId="0" applyNumberFormat="1" applyFont="1" applyFill="1" applyBorder="1" applyAlignment="1">
      <alignment horizontal="right" vertical="center"/>
    </xf>
    <xf numFmtId="180" fontId="5" fillId="0" borderId="110" xfId="0" applyNumberFormat="1" applyFont="1" applyFill="1" applyBorder="1" applyAlignment="1">
      <alignment horizontal="right" vertical="center"/>
    </xf>
    <xf numFmtId="180" fontId="5" fillId="0" borderId="111" xfId="0" applyNumberFormat="1" applyFont="1" applyFill="1" applyBorder="1" applyAlignment="1">
      <alignment horizontal="right" vertical="center"/>
    </xf>
    <xf numFmtId="180" fontId="5" fillId="0" borderId="112" xfId="0" applyNumberFormat="1" applyFont="1" applyFill="1" applyBorder="1" applyAlignment="1">
      <alignment horizontal="right" vertical="center"/>
    </xf>
    <xf numFmtId="0" fontId="0" fillId="0" borderId="113" xfId="0" applyFont="1" applyFill="1" applyBorder="1" applyAlignment="1">
      <alignment vertical="center" shrinkToFit="1"/>
    </xf>
    <xf numFmtId="0" fontId="5" fillId="0" borderId="114" xfId="0" applyNumberFormat="1" applyFont="1" applyFill="1" applyBorder="1">
      <alignment vertical="center"/>
    </xf>
    <xf numFmtId="180" fontId="5" fillId="0" borderId="115" xfId="0" applyNumberFormat="1" applyFont="1" applyFill="1" applyBorder="1" applyAlignment="1">
      <alignment horizontal="right" vertical="center"/>
    </xf>
    <xf numFmtId="180" fontId="5" fillId="0" borderId="116" xfId="0" applyNumberFormat="1" applyFont="1" applyFill="1" applyBorder="1" applyAlignment="1">
      <alignment horizontal="right" vertical="center"/>
    </xf>
    <xf numFmtId="180" fontId="5" fillId="0" borderId="117" xfId="0" applyNumberFormat="1" applyFont="1" applyFill="1" applyBorder="1" applyAlignment="1">
      <alignment horizontal="right" vertical="center"/>
    </xf>
    <xf numFmtId="180" fontId="5" fillId="0" borderId="118" xfId="0" applyNumberFormat="1" applyFont="1" applyFill="1" applyBorder="1" applyAlignment="1">
      <alignment horizontal="right" vertical="center"/>
    </xf>
    <xf numFmtId="180" fontId="5" fillId="0" borderId="119" xfId="0" applyNumberFormat="1" applyFont="1" applyFill="1" applyBorder="1" applyAlignment="1">
      <alignment horizontal="right" vertical="center"/>
    </xf>
    <xf numFmtId="180" fontId="5" fillId="0" borderId="5" xfId="0" applyNumberFormat="1" applyFont="1" applyFill="1" applyBorder="1" applyAlignment="1">
      <alignment horizontal="right" vertical="center"/>
    </xf>
    <xf numFmtId="180" fontId="5" fillId="0" borderId="120" xfId="0" applyNumberFormat="1" applyFont="1" applyFill="1" applyBorder="1" applyAlignment="1">
      <alignment horizontal="right" vertical="center"/>
    </xf>
    <xf numFmtId="180" fontId="5" fillId="0" borderId="121" xfId="0" applyNumberFormat="1" applyFont="1" applyFill="1" applyBorder="1" applyAlignment="1">
      <alignment horizontal="right" vertical="center"/>
    </xf>
    <xf numFmtId="180" fontId="5" fillId="0" borderId="122" xfId="0" applyNumberFormat="1" applyFont="1" applyFill="1" applyBorder="1" applyAlignment="1">
      <alignment horizontal="right" vertical="center"/>
    </xf>
    <xf numFmtId="180" fontId="5" fillId="0" borderId="123" xfId="0" applyNumberFormat="1" applyFont="1" applyFill="1" applyBorder="1" applyAlignment="1">
      <alignment horizontal="right" vertical="center"/>
    </xf>
    <xf numFmtId="180" fontId="5" fillId="0" borderId="7" xfId="0" applyNumberFormat="1" applyFont="1" applyFill="1" applyBorder="1" applyAlignment="1">
      <alignment horizontal="right" vertical="center"/>
    </xf>
    <xf numFmtId="0" fontId="0" fillId="0" borderId="125" xfId="0" applyFont="1" applyFill="1" applyBorder="1" applyAlignment="1">
      <alignment vertical="center" shrinkToFit="1"/>
    </xf>
    <xf numFmtId="0" fontId="1" fillId="0" borderId="126" xfId="0" applyFont="1" applyFill="1" applyBorder="1" applyAlignment="1">
      <alignment vertical="center" shrinkToFit="1"/>
    </xf>
    <xf numFmtId="0" fontId="1" fillId="0" borderId="125" xfId="0" applyFont="1" applyFill="1" applyBorder="1" applyAlignment="1">
      <alignment vertical="center" shrinkToFit="1"/>
    </xf>
    <xf numFmtId="0" fontId="1" fillId="0" borderId="113" xfId="0" applyFont="1" applyFill="1" applyBorder="1" applyAlignment="1">
      <alignment vertical="center" shrinkToFit="1"/>
    </xf>
    <xf numFmtId="0" fontId="0" fillId="0" borderId="126" xfId="0" applyFont="1" applyFill="1" applyBorder="1" applyAlignment="1">
      <alignment vertical="center" shrinkToFit="1"/>
    </xf>
    <xf numFmtId="0" fontId="1" fillId="0" borderId="127" xfId="0" applyFont="1" applyFill="1" applyBorder="1" applyAlignment="1">
      <alignment vertical="center" shrinkToFit="1"/>
    </xf>
    <xf numFmtId="0" fontId="5" fillId="0" borderId="120" xfId="0" applyNumberFormat="1" applyFont="1" applyFill="1" applyBorder="1">
      <alignment vertical="center"/>
    </xf>
    <xf numFmtId="0" fontId="5" fillId="0" borderId="121" xfId="0" applyNumberFormat="1" applyFont="1" applyFill="1" applyBorder="1">
      <alignment vertical="center"/>
    </xf>
    <xf numFmtId="0" fontId="5" fillId="0" borderId="122" xfId="0" applyNumberFormat="1" applyFont="1" applyFill="1" applyBorder="1">
      <alignment vertical="center"/>
    </xf>
    <xf numFmtId="0" fontId="5" fillId="0" borderId="128" xfId="0" applyNumberFormat="1" applyFont="1" applyFill="1" applyBorder="1">
      <alignment vertical="center"/>
    </xf>
    <xf numFmtId="0" fontId="5" fillId="0" borderId="68" xfId="0" applyNumberFormat="1" applyFont="1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180" fontId="5" fillId="0" borderId="129" xfId="0" applyNumberFormat="1" applyFont="1" applyFill="1" applyBorder="1" applyAlignment="1">
      <alignment horizontal="right" vertical="center"/>
    </xf>
    <xf numFmtId="180" fontId="5" fillId="0" borderId="130" xfId="0" applyNumberFormat="1" applyFont="1" applyFill="1" applyBorder="1" applyAlignment="1">
      <alignment horizontal="right" vertical="center"/>
    </xf>
    <xf numFmtId="180" fontId="5" fillId="0" borderId="131" xfId="0" applyNumberFormat="1" applyFont="1" applyFill="1" applyBorder="1" applyAlignment="1">
      <alignment horizontal="right" vertical="center"/>
    </xf>
    <xf numFmtId="180" fontId="5" fillId="0" borderId="128" xfId="0" applyNumberFormat="1" applyFont="1" applyFill="1" applyBorder="1" applyAlignment="1">
      <alignment horizontal="right" vertical="center"/>
    </xf>
    <xf numFmtId="180" fontId="5" fillId="0" borderId="68" xfId="0" applyNumberFormat="1" applyFont="1" applyFill="1" applyBorder="1" applyAlignment="1">
      <alignment horizontal="right" vertical="center"/>
    </xf>
    <xf numFmtId="0" fontId="5" fillId="0" borderId="5" xfId="0" applyFont="1" applyBorder="1">
      <alignment vertical="center"/>
    </xf>
    <xf numFmtId="0" fontId="5" fillId="0" borderId="37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68" xfId="0" applyFont="1" applyBorder="1">
      <alignment vertical="center"/>
    </xf>
    <xf numFmtId="0" fontId="5" fillId="0" borderId="38" xfId="0" applyNumberFormat="1" applyFont="1" applyBorder="1">
      <alignment vertical="center"/>
    </xf>
    <xf numFmtId="0" fontId="5" fillId="0" borderId="23" xfId="0" applyNumberFormat="1" applyFont="1" applyBorder="1">
      <alignment vertical="center"/>
    </xf>
    <xf numFmtId="0" fontId="0" fillId="0" borderId="0" xfId="0">
      <alignment vertical="center"/>
    </xf>
    <xf numFmtId="0" fontId="5" fillId="0" borderId="26" xfId="0" applyNumberFormat="1" applyFont="1" applyBorder="1">
      <alignment vertical="center"/>
    </xf>
    <xf numFmtId="0" fontId="5" fillId="0" borderId="54" xfId="0" applyNumberFormat="1" applyFont="1" applyBorder="1">
      <alignment vertical="center"/>
    </xf>
    <xf numFmtId="0" fontId="5" fillId="0" borderId="98" xfId="0" applyNumberFormat="1" applyFont="1" applyBorder="1">
      <alignment vertical="center"/>
    </xf>
    <xf numFmtId="0" fontId="0" fillId="0" borderId="0" xfId="0">
      <alignment vertical="center"/>
    </xf>
    <xf numFmtId="0" fontId="0" fillId="0" borderId="0" xfId="0" applyFont="1" applyAlignment="1">
      <alignment vertical="center" shrinkToFit="1"/>
    </xf>
    <xf numFmtId="176" fontId="10" fillId="2" borderId="17" xfId="0" applyNumberFormat="1" applyFont="1" applyFill="1" applyBorder="1">
      <alignment vertical="center"/>
    </xf>
    <xf numFmtId="0" fontId="5" fillId="0" borderId="23" xfId="0" applyFont="1" applyBorder="1">
      <alignment vertical="center"/>
    </xf>
    <xf numFmtId="0" fontId="0" fillId="2" borderId="9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0" xfId="0" applyFont="1" applyFill="1" applyBorder="1">
      <alignment vertical="center"/>
    </xf>
    <xf numFmtId="0" fontId="1" fillId="0" borderId="14" xfId="0" applyFont="1" applyBorder="1" applyAlignment="1">
      <alignment vertical="center" shrinkToFit="1"/>
    </xf>
    <xf numFmtId="0" fontId="0" fillId="0" borderId="15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48" xfId="0" applyFont="1" applyBorder="1" applyAlignment="1">
      <alignment vertical="center" shrinkToFit="1"/>
    </xf>
    <xf numFmtId="0" fontId="5" fillId="0" borderId="15" xfId="0" applyNumberFormat="1" applyFont="1" applyFill="1" applyBorder="1">
      <alignment vertical="center"/>
    </xf>
    <xf numFmtId="0" fontId="5" fillId="0" borderId="48" xfId="0" applyNumberFormat="1" applyFont="1" applyFill="1" applyBorder="1">
      <alignment vertical="center"/>
    </xf>
    <xf numFmtId="0" fontId="15" fillId="0" borderId="15" xfId="0" applyNumberFormat="1" applyFont="1" applyFill="1" applyBorder="1">
      <alignment vertical="center"/>
    </xf>
    <xf numFmtId="0" fontId="15" fillId="0" borderId="48" xfId="0" applyNumberFormat="1" applyFont="1" applyFill="1" applyBorder="1">
      <alignment vertical="center"/>
    </xf>
    <xf numFmtId="0" fontId="5" fillId="0" borderId="18" xfId="0" applyNumberFormat="1" applyFont="1" applyFill="1" applyBorder="1">
      <alignment vertical="center"/>
    </xf>
    <xf numFmtId="0" fontId="5" fillId="0" borderId="69" xfId="0" applyNumberFormat="1" applyFont="1" applyFill="1" applyBorder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5" fillId="2" borderId="59" xfId="0" applyFont="1" applyFill="1" applyBorder="1">
      <alignment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41" xfId="0" applyFont="1" applyFill="1" applyBorder="1">
      <alignment vertical="center"/>
    </xf>
    <xf numFmtId="0" fontId="15" fillId="2" borderId="28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>
      <alignment vertical="center"/>
    </xf>
    <xf numFmtId="38" fontId="15" fillId="0" borderId="30" xfId="1" applyFont="1" applyBorder="1">
      <alignment vertical="center"/>
    </xf>
    <xf numFmtId="176" fontId="15" fillId="2" borderId="30" xfId="0" applyNumberFormat="1" applyFont="1" applyFill="1" applyBorder="1">
      <alignment vertical="center"/>
    </xf>
    <xf numFmtId="20" fontId="15" fillId="0" borderId="31" xfId="0" applyNumberFormat="1" applyFont="1" applyBorder="1">
      <alignment vertical="center"/>
    </xf>
    <xf numFmtId="0" fontId="15" fillId="0" borderId="22" xfId="0" applyFont="1" applyBorder="1" applyAlignment="1">
      <alignment horizontal="center" vertical="center"/>
    </xf>
    <xf numFmtId="20" fontId="15" fillId="0" borderId="132" xfId="0" applyNumberFormat="1" applyFont="1" applyBorder="1" applyAlignment="1">
      <alignment horizontal="left" vertical="center"/>
    </xf>
    <xf numFmtId="0" fontId="15" fillId="0" borderId="4" xfId="0" applyFont="1" applyBorder="1">
      <alignment vertical="center"/>
    </xf>
    <xf numFmtId="0" fontId="15" fillId="0" borderId="133" xfId="0" applyFont="1" applyBorder="1">
      <alignment vertical="center"/>
    </xf>
    <xf numFmtId="176" fontId="15" fillId="2" borderId="134" xfId="0" applyNumberFormat="1" applyFont="1" applyFill="1" applyBorder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9" xfId="0" applyFont="1" applyBorder="1">
      <alignment vertical="center"/>
    </xf>
    <xf numFmtId="38" fontId="15" fillId="0" borderId="9" xfId="1" applyFont="1" applyBorder="1">
      <alignment vertical="center"/>
    </xf>
    <xf numFmtId="176" fontId="15" fillId="2" borderId="9" xfId="0" applyNumberFormat="1" applyFont="1" applyFill="1" applyBorder="1">
      <alignment vertical="center"/>
    </xf>
    <xf numFmtId="20" fontId="15" fillId="0" borderId="10" xfId="0" applyNumberFormat="1" applyFont="1" applyBorder="1">
      <alignment vertical="center"/>
    </xf>
    <xf numFmtId="0" fontId="15" fillId="0" borderId="25" xfId="0" applyFont="1" applyBorder="1" applyAlignment="1">
      <alignment horizontal="center" vertical="center"/>
    </xf>
    <xf numFmtId="20" fontId="15" fillId="0" borderId="32" xfId="0" applyNumberFormat="1" applyFont="1" applyBorder="1" applyAlignment="1">
      <alignment horizontal="left" vertical="center"/>
    </xf>
    <xf numFmtId="176" fontId="15" fillId="2" borderId="8" xfId="0" applyNumberFormat="1" applyFont="1" applyFill="1" applyBorder="1">
      <alignment vertical="center"/>
    </xf>
    <xf numFmtId="0" fontId="15" fillId="0" borderId="33" xfId="0" applyFont="1" applyBorder="1">
      <alignment vertical="center"/>
    </xf>
    <xf numFmtId="0" fontId="15" fillId="0" borderId="34" xfId="0" applyFont="1" applyBorder="1">
      <alignment vertical="center"/>
    </xf>
    <xf numFmtId="38" fontId="15" fillId="0" borderId="34" xfId="1" applyFont="1" applyBorder="1">
      <alignment vertical="center"/>
    </xf>
    <xf numFmtId="176" fontId="15" fillId="2" borderId="34" xfId="0" applyNumberFormat="1" applyFont="1" applyFill="1" applyBorder="1">
      <alignment vertical="center"/>
    </xf>
    <xf numFmtId="0" fontId="15" fillId="0" borderId="7" xfId="0" applyFont="1" applyBorder="1">
      <alignment vertical="center"/>
    </xf>
    <xf numFmtId="176" fontId="15" fillId="2" borderId="36" xfId="0" applyNumberFormat="1" applyFont="1" applyFill="1" applyBorder="1">
      <alignment vertical="center"/>
    </xf>
    <xf numFmtId="0" fontId="18" fillId="0" borderId="0" xfId="0" applyFont="1">
      <alignment vertical="center"/>
    </xf>
    <xf numFmtId="0" fontId="18" fillId="3" borderId="107" xfId="0" applyFont="1" applyFill="1" applyBorder="1">
      <alignment vertical="center"/>
    </xf>
    <xf numFmtId="179" fontId="19" fillId="3" borderId="42" xfId="0" applyNumberFormat="1" applyFont="1" applyFill="1" applyBorder="1" applyAlignment="1">
      <alignment horizontal="center" vertical="center"/>
    </xf>
    <xf numFmtId="0" fontId="19" fillId="3" borderId="75" xfId="0" applyFont="1" applyFill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20" fillId="0" borderId="4" xfId="0" applyFont="1" applyBorder="1">
      <alignment vertical="center"/>
    </xf>
    <xf numFmtId="0" fontId="20" fillId="0" borderId="87" xfId="0" applyFont="1" applyBorder="1">
      <alignment vertical="center"/>
    </xf>
    <xf numFmtId="0" fontId="20" fillId="0" borderId="9" xfId="0" applyFont="1" applyBorder="1">
      <alignment vertical="center"/>
    </xf>
    <xf numFmtId="0" fontId="20" fillId="0" borderId="8" xfId="0" applyFont="1" applyBorder="1">
      <alignment vertical="center"/>
    </xf>
    <xf numFmtId="0" fontId="15" fillId="0" borderId="0" xfId="0" applyFont="1" applyBorder="1">
      <alignment vertical="center"/>
    </xf>
    <xf numFmtId="0" fontId="21" fillId="0" borderId="33" xfId="0" applyFont="1" applyBorder="1" applyAlignment="1">
      <alignment horizontal="center" vertical="center"/>
    </xf>
    <xf numFmtId="0" fontId="20" fillId="0" borderId="34" xfId="0" applyNumberFormat="1" applyFont="1" applyBorder="1">
      <alignment vertical="center"/>
    </xf>
    <xf numFmtId="0" fontId="0" fillId="2" borderId="42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0" fontId="0" fillId="2" borderId="95" xfId="0" applyFill="1" applyBorder="1" applyAlignment="1">
      <alignment horizontal="center" vertical="center"/>
    </xf>
    <xf numFmtId="0" fontId="0" fillId="2" borderId="96" xfId="0" applyFill="1" applyBorder="1" applyAlignment="1">
      <alignment horizontal="center" vertical="center"/>
    </xf>
    <xf numFmtId="38" fontId="5" fillId="0" borderId="37" xfId="1" applyFont="1" applyBorder="1" applyAlignment="1">
      <alignment horizontal="center" vertical="center"/>
    </xf>
    <xf numFmtId="38" fontId="5" fillId="0" borderId="67" xfId="1" applyFont="1" applyBorder="1" applyAlignment="1">
      <alignment horizontal="center" vertical="center"/>
    </xf>
    <xf numFmtId="0" fontId="5" fillId="0" borderId="84" xfId="0" applyFont="1" applyBorder="1" applyAlignment="1">
      <alignment horizontal="right" vertical="center"/>
    </xf>
    <xf numFmtId="0" fontId="5" fillId="2" borderId="81" xfId="0" applyFont="1" applyFill="1" applyBorder="1" applyAlignment="1">
      <alignment horizontal="center" vertical="center"/>
    </xf>
    <xf numFmtId="0" fontId="5" fillId="2" borderId="8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5" fillId="0" borderId="69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8" fillId="0" borderId="41" xfId="0" applyFont="1" applyFill="1" applyBorder="1" applyAlignment="1">
      <alignment vertical="center"/>
    </xf>
    <xf numFmtId="0" fontId="8" fillId="0" borderId="87" xfId="0" applyFont="1" applyFill="1" applyBorder="1" applyAlignment="1">
      <alignment vertical="center"/>
    </xf>
    <xf numFmtId="0" fontId="5" fillId="2" borderId="83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98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5" fillId="0" borderId="84" xfId="0" applyFont="1" applyBorder="1" applyAlignment="1">
      <alignment horizontal="right" vertical="center"/>
    </xf>
    <xf numFmtId="0" fontId="17" fillId="2" borderId="90" xfId="0" applyFont="1" applyFill="1" applyBorder="1" applyAlignment="1">
      <alignment horizontal="center" vertical="center" wrapText="1"/>
    </xf>
    <xf numFmtId="0" fontId="17" fillId="2" borderId="40" xfId="0" applyFont="1" applyFill="1" applyBorder="1" applyAlignment="1">
      <alignment horizontal="center" vertical="center"/>
    </xf>
    <xf numFmtId="0" fontId="15" fillId="2" borderId="91" xfId="0" applyFont="1" applyFill="1" applyBorder="1" applyAlignment="1">
      <alignment horizontal="center" vertical="center"/>
    </xf>
    <xf numFmtId="0" fontId="15" fillId="2" borderId="82" xfId="0" applyFont="1" applyFill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2" borderId="92" xfId="0" applyFont="1" applyFill="1" applyBorder="1" applyAlignment="1">
      <alignment horizontal="center" vertical="center"/>
    </xf>
    <xf numFmtId="0" fontId="15" fillId="2" borderId="57" xfId="0" applyFont="1" applyFill="1" applyBorder="1" applyAlignment="1">
      <alignment horizontal="center" vertical="center"/>
    </xf>
    <xf numFmtId="0" fontId="15" fillId="2" borderId="76" xfId="0" applyFont="1" applyFill="1" applyBorder="1" applyAlignment="1">
      <alignment horizontal="center" vertical="center"/>
    </xf>
    <xf numFmtId="0" fontId="15" fillId="2" borderId="93" xfId="0" applyFont="1" applyFill="1" applyBorder="1" applyAlignment="1">
      <alignment horizontal="center" vertical="center"/>
    </xf>
    <xf numFmtId="0" fontId="15" fillId="2" borderId="58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5" fillId="2" borderId="90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84" xfId="0" applyFont="1" applyBorder="1" applyAlignment="1">
      <alignment horizontal="right" vertical="center"/>
    </xf>
    <xf numFmtId="0" fontId="1" fillId="2" borderId="88" xfId="0" applyFont="1" applyFill="1" applyBorder="1" applyAlignment="1">
      <alignment horizontal="center" vertical="center"/>
    </xf>
    <xf numFmtId="0" fontId="1" fillId="2" borderId="89" xfId="0" applyFont="1" applyFill="1" applyBorder="1" applyAlignment="1">
      <alignment horizontal="center" vertical="center"/>
    </xf>
    <xf numFmtId="0" fontId="1" fillId="2" borderId="99" xfId="0" applyFont="1" applyFill="1" applyBorder="1" applyAlignment="1">
      <alignment horizontal="center" vertical="center"/>
    </xf>
    <xf numFmtId="0" fontId="1" fillId="2" borderId="100" xfId="0" applyFont="1" applyFill="1" applyBorder="1" applyAlignment="1">
      <alignment horizontal="center" vertical="center"/>
    </xf>
    <xf numFmtId="0" fontId="0" fillId="2" borderId="7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6" xfId="0" applyFill="1" applyBorder="1" applyAlignment="1">
      <alignment horizontal="center" vertical="center"/>
    </xf>
    <xf numFmtId="0" fontId="0" fillId="2" borderId="124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1" xfId="0" applyFill="1" applyBorder="1" applyAlignment="1">
      <alignment horizontal="center" vertical="center"/>
    </xf>
    <xf numFmtId="0" fontId="0" fillId="2" borderId="82" xfId="0" applyFill="1" applyBorder="1" applyAlignment="1">
      <alignment horizontal="center" vertical="center"/>
    </xf>
    <xf numFmtId="0" fontId="0" fillId="2" borderId="101" xfId="0" applyFill="1" applyBorder="1" applyAlignment="1">
      <alignment horizontal="center" vertical="center"/>
    </xf>
    <xf numFmtId="0" fontId="0" fillId="2" borderId="71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98" xfId="0" applyFill="1" applyBorder="1" applyAlignment="1">
      <alignment horizontal="center" vertical="center"/>
    </xf>
    <xf numFmtId="0" fontId="1" fillId="2" borderId="83" xfId="0" applyFont="1" applyFill="1" applyBorder="1" applyAlignment="1">
      <alignment horizontal="center" vertical="center"/>
    </xf>
    <xf numFmtId="0" fontId="1" fillId="2" borderId="81" xfId="0" applyFont="1" applyFill="1" applyBorder="1" applyAlignment="1">
      <alignment horizontal="center" vertical="center"/>
    </xf>
    <xf numFmtId="0" fontId="1" fillId="2" borderId="135" xfId="0" applyFont="1" applyFill="1" applyBorder="1" applyAlignment="1">
      <alignment horizontal="center" vertical="center"/>
    </xf>
    <xf numFmtId="0" fontId="1" fillId="2" borderId="88" xfId="0" applyFont="1" applyFill="1" applyBorder="1" applyAlignment="1">
      <alignment horizontal="center" vertical="center" wrapText="1"/>
    </xf>
    <xf numFmtId="0" fontId="1" fillId="2" borderId="89" xfId="0" applyFont="1" applyFill="1" applyBorder="1" applyAlignment="1">
      <alignment horizontal="center" vertical="center" wrapText="1"/>
    </xf>
    <xf numFmtId="0" fontId="1" fillId="2" borderId="94" xfId="0" applyFont="1" applyFill="1" applyBorder="1" applyAlignment="1">
      <alignment horizontal="center" vertical="center" wrapText="1"/>
    </xf>
    <xf numFmtId="0" fontId="1" fillId="2" borderId="101" xfId="0" applyFont="1" applyFill="1" applyBorder="1" applyAlignment="1">
      <alignment horizontal="center" vertical="center" wrapText="1"/>
    </xf>
    <xf numFmtId="0" fontId="1" fillId="2" borderId="102" xfId="0" applyFont="1" applyFill="1" applyBorder="1" applyAlignment="1">
      <alignment horizontal="center" vertical="center"/>
    </xf>
    <xf numFmtId="0" fontId="1" fillId="2" borderId="103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1" fillId="2" borderId="94" xfId="0" applyFont="1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/>
    </xf>
    <xf numFmtId="0" fontId="1" fillId="2" borderId="101" xfId="0" applyFont="1" applyFill="1" applyBorder="1" applyAlignment="1">
      <alignment horizontal="center" vertical="center"/>
    </xf>
    <xf numFmtId="0" fontId="4" fillId="2" borderId="94" xfId="0" applyFont="1" applyFill="1" applyBorder="1" applyAlignment="1">
      <alignment horizontal="center" vertical="center"/>
    </xf>
    <xf numFmtId="0" fontId="4" fillId="2" borderId="101" xfId="0" applyFont="1" applyFill="1" applyBorder="1" applyAlignment="1">
      <alignment horizontal="center" vertical="center"/>
    </xf>
    <xf numFmtId="0" fontId="4" fillId="2" borderId="91" xfId="0" applyFont="1" applyFill="1" applyBorder="1" applyAlignment="1">
      <alignment horizontal="center" vertical="center"/>
    </xf>
    <xf numFmtId="0" fontId="4" fillId="2" borderId="104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400"/>
              <a:t>2-2</a:t>
            </a:r>
            <a:r>
              <a:rPr lang="ja-JP" altLang="en-US" sz="1400"/>
              <a:t>．緊急措置診察（府内全域）</a:t>
            </a:r>
          </a:p>
        </c:rich>
      </c:tx>
      <c:layout>
        <c:manualLayout>
          <c:xMode val="edge"/>
          <c:yMode val="edge"/>
          <c:x val="1.0417312829543066E-3"/>
          <c:y val="2.018674656818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19176189327309"/>
          <c:y val="9.7370740714932763E-2"/>
          <c:w val="0.80573016433631817"/>
          <c:h val="0.742541634729287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'【済】１，２'!$S$5</c:f>
              <c:strCache>
                <c:ptCount val="1"/>
                <c:pt idx="0">
                  <c:v>堺市</c:v>
                </c:pt>
              </c:strCache>
            </c:strRef>
          </c:tx>
          <c:invertIfNegative val="0"/>
          <c:cat>
            <c:strRef>
              <c:f>'【済】１，２'!$W$4:$AA$4</c:f>
              <c:strCache>
                <c:ptCount val="5"/>
                <c:pt idx="0">
                  <c:v>２４年度</c:v>
                </c:pt>
                <c:pt idx="1">
                  <c:v>２５年度</c:v>
                </c:pt>
                <c:pt idx="2">
                  <c:v>２６年度</c:v>
                </c:pt>
                <c:pt idx="3">
                  <c:v>２７年度</c:v>
                </c:pt>
                <c:pt idx="4">
                  <c:v>２８年度</c:v>
                </c:pt>
              </c:strCache>
            </c:strRef>
          </c:cat>
          <c:val>
            <c:numRef>
              <c:f>'【済】１，２'!$W$5:$AA$5</c:f>
              <c:numCache>
                <c:formatCode>General</c:formatCode>
                <c:ptCount val="5"/>
                <c:pt idx="0">
                  <c:v>34</c:v>
                </c:pt>
                <c:pt idx="1">
                  <c:v>28</c:v>
                </c:pt>
                <c:pt idx="2">
                  <c:v>17</c:v>
                </c:pt>
                <c:pt idx="3">
                  <c:v>14</c:v>
                </c:pt>
                <c:pt idx="4">
                  <c:v>18</c:v>
                </c:pt>
              </c:numCache>
            </c:numRef>
          </c:val>
        </c:ser>
        <c:ser>
          <c:idx val="1"/>
          <c:order val="1"/>
          <c:tx>
            <c:strRef>
              <c:f>'【済】１，２'!$S$6</c:f>
              <c:strCache>
                <c:ptCount val="1"/>
                <c:pt idx="0">
                  <c:v>大阪市</c:v>
                </c:pt>
              </c:strCache>
            </c:strRef>
          </c:tx>
          <c:spPr>
            <a:pattFill prst="ltHorz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cat>
            <c:strRef>
              <c:f>'【済】１，２'!$W$4:$AA$4</c:f>
              <c:strCache>
                <c:ptCount val="5"/>
                <c:pt idx="0">
                  <c:v>２４年度</c:v>
                </c:pt>
                <c:pt idx="1">
                  <c:v>２５年度</c:v>
                </c:pt>
                <c:pt idx="2">
                  <c:v>２６年度</c:v>
                </c:pt>
                <c:pt idx="3">
                  <c:v>２７年度</c:v>
                </c:pt>
                <c:pt idx="4">
                  <c:v>２８年度</c:v>
                </c:pt>
              </c:strCache>
            </c:strRef>
          </c:cat>
          <c:val>
            <c:numRef>
              <c:f>'【済】１，２'!$W$6:$AA$6</c:f>
              <c:numCache>
                <c:formatCode>General</c:formatCode>
                <c:ptCount val="5"/>
                <c:pt idx="0">
                  <c:v>122</c:v>
                </c:pt>
                <c:pt idx="1">
                  <c:v>104</c:v>
                </c:pt>
                <c:pt idx="2">
                  <c:v>98</c:v>
                </c:pt>
                <c:pt idx="3">
                  <c:v>80</c:v>
                </c:pt>
                <c:pt idx="4">
                  <c:v>105</c:v>
                </c:pt>
              </c:numCache>
            </c:numRef>
          </c:val>
        </c:ser>
        <c:ser>
          <c:idx val="2"/>
          <c:order val="2"/>
          <c:tx>
            <c:strRef>
              <c:f>'【済】１，２'!$S$7</c:f>
              <c:strCache>
                <c:ptCount val="1"/>
                <c:pt idx="0">
                  <c:v>大阪府</c:v>
                </c:pt>
              </c:strCache>
            </c:strRef>
          </c:tx>
          <c:invertIfNegative val="0"/>
          <c:cat>
            <c:strRef>
              <c:f>'【済】１，２'!$W$4:$AA$4</c:f>
              <c:strCache>
                <c:ptCount val="5"/>
                <c:pt idx="0">
                  <c:v>２４年度</c:v>
                </c:pt>
                <c:pt idx="1">
                  <c:v>２５年度</c:v>
                </c:pt>
                <c:pt idx="2">
                  <c:v>２６年度</c:v>
                </c:pt>
                <c:pt idx="3">
                  <c:v>２７年度</c:v>
                </c:pt>
                <c:pt idx="4">
                  <c:v>２８年度</c:v>
                </c:pt>
              </c:strCache>
            </c:strRef>
          </c:cat>
          <c:val>
            <c:numRef>
              <c:f>'【済】１，２'!$W$7:$AA$7</c:f>
              <c:numCache>
                <c:formatCode>General</c:formatCode>
                <c:ptCount val="5"/>
                <c:pt idx="0">
                  <c:v>133</c:v>
                </c:pt>
                <c:pt idx="1">
                  <c:v>145</c:v>
                </c:pt>
                <c:pt idx="2">
                  <c:v>119</c:v>
                </c:pt>
                <c:pt idx="3">
                  <c:v>94</c:v>
                </c:pt>
                <c:pt idx="4">
                  <c:v>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81007744"/>
        <c:axId val="81009280"/>
      </c:barChart>
      <c:catAx>
        <c:axId val="81007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1009280"/>
        <c:crosses val="autoZero"/>
        <c:auto val="1"/>
        <c:lblAlgn val="ctr"/>
        <c:lblOffset val="100"/>
        <c:tickMarkSkip val="1"/>
        <c:noMultiLvlLbl val="0"/>
      </c:catAx>
      <c:valAx>
        <c:axId val="81009280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（件）</a:t>
                </a:r>
              </a:p>
            </c:rich>
          </c:tx>
          <c:layout>
            <c:manualLayout>
              <c:xMode val="edge"/>
              <c:yMode val="edge"/>
              <c:x val="0.92478890038209027"/>
              <c:y val="3.900988652197025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10077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400"/>
              <a:t>2-4</a:t>
            </a:r>
            <a:r>
              <a:rPr lang="ja-JP" altLang="en-US" sz="1400"/>
              <a:t>．年齢別診察件数</a:t>
            </a:r>
          </a:p>
        </c:rich>
      </c:tx>
      <c:layout>
        <c:manualLayout>
          <c:xMode val="edge"/>
          <c:yMode val="edge"/>
          <c:x val="0.35802527461845046"/>
          <c:y val="1.36989872150754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765470982793818"/>
          <c:y val="0.12256628919618265"/>
          <c:w val="0.73889022513423241"/>
          <c:h val="0.62086739378425748"/>
        </c:manualLayout>
      </c:layout>
      <c:lineChart>
        <c:grouping val="standard"/>
        <c:varyColors val="0"/>
        <c:ser>
          <c:idx val="2"/>
          <c:order val="0"/>
          <c:tx>
            <c:strRef>
              <c:f>'【済】３，４'!$S$9</c:f>
              <c:strCache>
                <c:ptCount val="1"/>
                <c:pt idx="0">
                  <c:v>２４年度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'【済】３，４'!$T$7:$AA$7</c:f>
              <c:strCache>
                <c:ptCount val="8"/>
                <c:pt idx="0">
                  <c:v>～19</c:v>
                </c:pt>
                <c:pt idx="1">
                  <c:v>20～29</c:v>
                </c:pt>
                <c:pt idx="2">
                  <c:v>30～39</c:v>
                </c:pt>
                <c:pt idx="3">
                  <c:v>40～49</c:v>
                </c:pt>
                <c:pt idx="4">
                  <c:v>50～59</c:v>
                </c:pt>
                <c:pt idx="5">
                  <c:v>60～69</c:v>
                </c:pt>
                <c:pt idx="6">
                  <c:v>70～</c:v>
                </c:pt>
                <c:pt idx="7">
                  <c:v>不明</c:v>
                </c:pt>
              </c:strCache>
            </c:strRef>
          </c:cat>
          <c:val>
            <c:numRef>
              <c:f>'【済】３，４'!$T$9:$AA$9</c:f>
              <c:numCache>
                <c:formatCode>General</c:formatCode>
                <c:ptCount val="8"/>
                <c:pt idx="0">
                  <c:v>5</c:v>
                </c:pt>
                <c:pt idx="1">
                  <c:v>58</c:v>
                </c:pt>
                <c:pt idx="2">
                  <c:v>84</c:v>
                </c:pt>
                <c:pt idx="3">
                  <c:v>71</c:v>
                </c:pt>
                <c:pt idx="4">
                  <c:v>39</c:v>
                </c:pt>
                <c:pt idx="5">
                  <c:v>19</c:v>
                </c:pt>
                <c:pt idx="6">
                  <c:v>13</c:v>
                </c:pt>
                <c:pt idx="7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'【済】３，４'!$S$10</c:f>
              <c:strCache>
                <c:ptCount val="1"/>
                <c:pt idx="0">
                  <c:v>２５年度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star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'【済】３，４'!$T$7:$AA$7</c:f>
              <c:strCache>
                <c:ptCount val="8"/>
                <c:pt idx="0">
                  <c:v>～19</c:v>
                </c:pt>
                <c:pt idx="1">
                  <c:v>20～29</c:v>
                </c:pt>
                <c:pt idx="2">
                  <c:v>30～39</c:v>
                </c:pt>
                <c:pt idx="3">
                  <c:v>40～49</c:v>
                </c:pt>
                <c:pt idx="4">
                  <c:v>50～59</c:v>
                </c:pt>
                <c:pt idx="5">
                  <c:v>60～69</c:v>
                </c:pt>
                <c:pt idx="6">
                  <c:v>70～</c:v>
                </c:pt>
                <c:pt idx="7">
                  <c:v>不明</c:v>
                </c:pt>
              </c:strCache>
            </c:strRef>
          </c:cat>
          <c:val>
            <c:numRef>
              <c:f>'【済】３，４'!$T$10:$AA$10</c:f>
              <c:numCache>
                <c:formatCode>General</c:formatCode>
                <c:ptCount val="8"/>
                <c:pt idx="0">
                  <c:v>13</c:v>
                </c:pt>
                <c:pt idx="1">
                  <c:v>56</c:v>
                </c:pt>
                <c:pt idx="2">
                  <c:v>73</c:v>
                </c:pt>
                <c:pt idx="3">
                  <c:v>71</c:v>
                </c:pt>
                <c:pt idx="4">
                  <c:v>32</c:v>
                </c:pt>
                <c:pt idx="5">
                  <c:v>19</c:v>
                </c:pt>
                <c:pt idx="6">
                  <c:v>12</c:v>
                </c:pt>
                <c:pt idx="7">
                  <c:v>1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'【済】３，４'!$S$11</c:f>
              <c:strCache>
                <c:ptCount val="1"/>
                <c:pt idx="0">
                  <c:v>２６年度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'【済】３，４'!$T$7:$AA$7</c:f>
              <c:strCache>
                <c:ptCount val="8"/>
                <c:pt idx="0">
                  <c:v>～19</c:v>
                </c:pt>
                <c:pt idx="1">
                  <c:v>20～29</c:v>
                </c:pt>
                <c:pt idx="2">
                  <c:v>30～39</c:v>
                </c:pt>
                <c:pt idx="3">
                  <c:v>40～49</c:v>
                </c:pt>
                <c:pt idx="4">
                  <c:v>50～59</c:v>
                </c:pt>
                <c:pt idx="5">
                  <c:v>60～69</c:v>
                </c:pt>
                <c:pt idx="6">
                  <c:v>70～</c:v>
                </c:pt>
                <c:pt idx="7">
                  <c:v>不明</c:v>
                </c:pt>
              </c:strCache>
            </c:strRef>
          </c:cat>
          <c:val>
            <c:numRef>
              <c:f>'【済】３，４'!$T$11:$AA$11</c:f>
              <c:numCache>
                <c:formatCode>General</c:formatCode>
                <c:ptCount val="8"/>
                <c:pt idx="0">
                  <c:v>5</c:v>
                </c:pt>
                <c:pt idx="1">
                  <c:v>37</c:v>
                </c:pt>
                <c:pt idx="2">
                  <c:v>57</c:v>
                </c:pt>
                <c:pt idx="3">
                  <c:v>60</c:v>
                </c:pt>
                <c:pt idx="4">
                  <c:v>37</c:v>
                </c:pt>
                <c:pt idx="5">
                  <c:v>19</c:v>
                </c:pt>
                <c:pt idx="6">
                  <c:v>16</c:v>
                </c:pt>
                <c:pt idx="7">
                  <c:v>3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'【済】３，４'!$S$12</c:f>
              <c:strCache>
                <c:ptCount val="1"/>
                <c:pt idx="0">
                  <c:v>２７年度</c:v>
                </c:pt>
              </c:strCache>
            </c:strRef>
          </c:tx>
          <c:cat>
            <c:strRef>
              <c:f>'【済】３，４'!$T$7:$AA$7</c:f>
              <c:strCache>
                <c:ptCount val="8"/>
                <c:pt idx="0">
                  <c:v>～19</c:v>
                </c:pt>
                <c:pt idx="1">
                  <c:v>20～29</c:v>
                </c:pt>
                <c:pt idx="2">
                  <c:v>30～39</c:v>
                </c:pt>
                <c:pt idx="3">
                  <c:v>40～49</c:v>
                </c:pt>
                <c:pt idx="4">
                  <c:v>50～59</c:v>
                </c:pt>
                <c:pt idx="5">
                  <c:v>60～69</c:v>
                </c:pt>
                <c:pt idx="6">
                  <c:v>70～</c:v>
                </c:pt>
                <c:pt idx="7">
                  <c:v>不明</c:v>
                </c:pt>
              </c:strCache>
            </c:strRef>
          </c:cat>
          <c:val>
            <c:numRef>
              <c:f>'【済】３，４'!$T$12:$AA$12</c:f>
              <c:numCache>
                <c:formatCode>General</c:formatCode>
                <c:ptCount val="8"/>
                <c:pt idx="0">
                  <c:v>5</c:v>
                </c:pt>
                <c:pt idx="1">
                  <c:v>25</c:v>
                </c:pt>
                <c:pt idx="2">
                  <c:v>40</c:v>
                </c:pt>
                <c:pt idx="3">
                  <c:v>52</c:v>
                </c:pt>
                <c:pt idx="4">
                  <c:v>38</c:v>
                </c:pt>
                <c:pt idx="5">
                  <c:v>16</c:v>
                </c:pt>
                <c:pt idx="6">
                  <c:v>9</c:v>
                </c:pt>
                <c:pt idx="7">
                  <c:v>3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'【済】３，４'!$S$13</c:f>
              <c:strCache>
                <c:ptCount val="1"/>
                <c:pt idx="0">
                  <c:v>２８年度</c:v>
                </c:pt>
              </c:strCache>
            </c:strRef>
          </c:tx>
          <c:cat>
            <c:strRef>
              <c:f>'【済】３，４'!$T$7:$AA$7</c:f>
              <c:strCache>
                <c:ptCount val="8"/>
                <c:pt idx="0">
                  <c:v>～19</c:v>
                </c:pt>
                <c:pt idx="1">
                  <c:v>20～29</c:v>
                </c:pt>
                <c:pt idx="2">
                  <c:v>30～39</c:v>
                </c:pt>
                <c:pt idx="3">
                  <c:v>40～49</c:v>
                </c:pt>
                <c:pt idx="4">
                  <c:v>50～59</c:v>
                </c:pt>
                <c:pt idx="5">
                  <c:v>60～69</c:v>
                </c:pt>
                <c:pt idx="6">
                  <c:v>70～</c:v>
                </c:pt>
                <c:pt idx="7">
                  <c:v>不明</c:v>
                </c:pt>
              </c:strCache>
            </c:strRef>
          </c:cat>
          <c:val>
            <c:numRef>
              <c:f>'【済】３，４'!$T$13:$AA$13</c:f>
              <c:numCache>
                <c:formatCode>General</c:formatCode>
                <c:ptCount val="8"/>
                <c:pt idx="0">
                  <c:v>7</c:v>
                </c:pt>
                <c:pt idx="1">
                  <c:v>45</c:v>
                </c:pt>
                <c:pt idx="2">
                  <c:v>52</c:v>
                </c:pt>
                <c:pt idx="3">
                  <c:v>60</c:v>
                </c:pt>
                <c:pt idx="4">
                  <c:v>48</c:v>
                </c:pt>
                <c:pt idx="5">
                  <c:v>18</c:v>
                </c:pt>
                <c:pt idx="6">
                  <c:v>23</c:v>
                </c:pt>
                <c:pt idx="7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29280"/>
        <c:axId val="80530816"/>
      </c:lineChart>
      <c:catAx>
        <c:axId val="8052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530816"/>
        <c:crosses val="autoZero"/>
        <c:auto val="1"/>
        <c:lblAlgn val="ctr"/>
        <c:lblOffset val="100"/>
        <c:tickMarkSkip val="1"/>
        <c:noMultiLvlLbl val="0"/>
      </c:catAx>
      <c:valAx>
        <c:axId val="8053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0.16728433945756779"/>
              <c:y val="4.104365487882918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529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2-3.</a:t>
            </a:r>
            <a:r>
              <a:rPr lang="ja-JP"/>
              <a:t>男女別診察件数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'【済】３，４'!$S$2</c:f>
              <c:strCache>
                <c:ptCount val="1"/>
                <c:pt idx="0">
                  <c:v>男　性</c:v>
                </c:pt>
              </c:strCache>
            </c:strRef>
          </c:tx>
          <c:invertIfNegative val="0"/>
          <c:cat>
            <c:strRef>
              <c:f>'【済】３，４'!$U$1:$Y$1</c:f>
              <c:strCache>
                <c:ptCount val="5"/>
                <c:pt idx="0">
                  <c:v>２４年度</c:v>
                </c:pt>
                <c:pt idx="1">
                  <c:v>２５年度</c:v>
                </c:pt>
                <c:pt idx="2">
                  <c:v>２６年度</c:v>
                </c:pt>
                <c:pt idx="3">
                  <c:v>２７年度</c:v>
                </c:pt>
                <c:pt idx="4">
                  <c:v>２８年度</c:v>
                </c:pt>
              </c:strCache>
            </c:strRef>
          </c:cat>
          <c:val>
            <c:numRef>
              <c:f>'【済】３，４'!$U$2:$Y$2</c:f>
              <c:numCache>
                <c:formatCode>General</c:formatCode>
                <c:ptCount val="5"/>
                <c:pt idx="0">
                  <c:v>176</c:v>
                </c:pt>
                <c:pt idx="1">
                  <c:v>151</c:v>
                </c:pt>
                <c:pt idx="2">
                  <c:v>131</c:v>
                </c:pt>
                <c:pt idx="3">
                  <c:v>107</c:v>
                </c:pt>
                <c:pt idx="4">
                  <c:v>140</c:v>
                </c:pt>
              </c:numCache>
            </c:numRef>
          </c:val>
        </c:ser>
        <c:ser>
          <c:idx val="1"/>
          <c:order val="1"/>
          <c:tx>
            <c:strRef>
              <c:f>'【済】３，４'!$S$3</c:f>
              <c:strCache>
                <c:ptCount val="1"/>
                <c:pt idx="0">
                  <c:v>女　性</c:v>
                </c:pt>
              </c:strCache>
            </c:strRef>
          </c:tx>
          <c:invertIfNegative val="0"/>
          <c:cat>
            <c:strRef>
              <c:f>'【済】３，４'!$U$1:$Y$1</c:f>
              <c:strCache>
                <c:ptCount val="5"/>
                <c:pt idx="0">
                  <c:v>２４年度</c:v>
                </c:pt>
                <c:pt idx="1">
                  <c:v>２５年度</c:v>
                </c:pt>
                <c:pt idx="2">
                  <c:v>２６年度</c:v>
                </c:pt>
                <c:pt idx="3">
                  <c:v>２７年度</c:v>
                </c:pt>
                <c:pt idx="4">
                  <c:v>２８年度</c:v>
                </c:pt>
              </c:strCache>
            </c:strRef>
          </c:cat>
          <c:val>
            <c:numRef>
              <c:f>'【済】３，４'!$U$3:$Y$3</c:f>
              <c:numCache>
                <c:formatCode>General</c:formatCode>
                <c:ptCount val="5"/>
                <c:pt idx="0">
                  <c:v>113</c:v>
                </c:pt>
                <c:pt idx="1">
                  <c:v>126</c:v>
                </c:pt>
                <c:pt idx="2">
                  <c:v>103</c:v>
                </c:pt>
                <c:pt idx="3">
                  <c:v>81</c:v>
                </c:pt>
                <c:pt idx="4">
                  <c:v>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70624"/>
        <c:axId val="80576512"/>
      </c:barChart>
      <c:catAx>
        <c:axId val="80570624"/>
        <c:scaling>
          <c:orientation val="minMax"/>
        </c:scaling>
        <c:delete val="0"/>
        <c:axPos val="b"/>
        <c:majorTickMark val="out"/>
        <c:minorTickMark val="none"/>
        <c:tickLblPos val="nextTo"/>
        <c:crossAx val="80576512"/>
        <c:crosses val="autoZero"/>
        <c:auto val="1"/>
        <c:lblAlgn val="ctr"/>
        <c:lblOffset val="100"/>
        <c:noMultiLvlLbl val="0"/>
      </c:catAx>
      <c:valAx>
        <c:axId val="80576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570624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【済】５!$R$17</c:f>
              <c:strCache>
                <c:ptCount val="1"/>
                <c:pt idx="0">
                  <c:v>泉州</c:v>
                </c:pt>
              </c:strCache>
            </c:strRef>
          </c:tx>
          <c:spPr>
            <a:pattFill prst="lgGrid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cat>
            <c:strRef>
              <c:f>【済】５!$T$16:$X$16</c:f>
              <c:strCache>
                <c:ptCount val="5"/>
                <c:pt idx="0">
                  <c:v>２４年度</c:v>
                </c:pt>
                <c:pt idx="1">
                  <c:v>２５年度</c:v>
                </c:pt>
                <c:pt idx="2">
                  <c:v>２６年度</c:v>
                </c:pt>
                <c:pt idx="3">
                  <c:v>２７年度</c:v>
                </c:pt>
                <c:pt idx="4">
                  <c:v>２８年度</c:v>
                </c:pt>
              </c:strCache>
            </c:strRef>
          </c:cat>
          <c:val>
            <c:numRef>
              <c:f>【済】５!$T$17:$X$17</c:f>
              <c:numCache>
                <c:formatCode>General</c:formatCode>
                <c:ptCount val="5"/>
                <c:pt idx="0">
                  <c:v>20</c:v>
                </c:pt>
                <c:pt idx="1">
                  <c:v>18</c:v>
                </c:pt>
                <c:pt idx="2">
                  <c:v>28</c:v>
                </c:pt>
                <c:pt idx="3">
                  <c:v>15</c:v>
                </c:pt>
                <c:pt idx="4">
                  <c:v>23</c:v>
                </c:pt>
              </c:numCache>
            </c:numRef>
          </c:val>
        </c:ser>
        <c:ser>
          <c:idx val="1"/>
          <c:order val="1"/>
          <c:tx>
            <c:strRef>
              <c:f>【済】５!$R$18</c:f>
              <c:strCache>
                <c:ptCount val="1"/>
                <c:pt idx="0">
                  <c:v>堺</c:v>
                </c:pt>
              </c:strCache>
            </c:strRef>
          </c:tx>
          <c:invertIfNegative val="0"/>
          <c:cat>
            <c:strRef>
              <c:f>【済】５!$T$16:$X$16</c:f>
              <c:strCache>
                <c:ptCount val="5"/>
                <c:pt idx="0">
                  <c:v>２４年度</c:v>
                </c:pt>
                <c:pt idx="1">
                  <c:v>２５年度</c:v>
                </c:pt>
                <c:pt idx="2">
                  <c:v>２６年度</c:v>
                </c:pt>
                <c:pt idx="3">
                  <c:v>２７年度</c:v>
                </c:pt>
                <c:pt idx="4">
                  <c:v>２８年度</c:v>
                </c:pt>
              </c:strCache>
            </c:strRef>
          </c:cat>
          <c:val>
            <c:numRef>
              <c:f>【済】５!$T$18:$X$18</c:f>
              <c:numCache>
                <c:formatCode>General</c:formatCode>
                <c:ptCount val="5"/>
                <c:pt idx="0">
                  <c:v>34</c:v>
                </c:pt>
                <c:pt idx="1">
                  <c:v>28</c:v>
                </c:pt>
                <c:pt idx="2">
                  <c:v>17</c:v>
                </c:pt>
                <c:pt idx="3">
                  <c:v>14</c:v>
                </c:pt>
                <c:pt idx="4">
                  <c:v>18</c:v>
                </c:pt>
              </c:numCache>
            </c:numRef>
          </c:val>
        </c:ser>
        <c:ser>
          <c:idx val="2"/>
          <c:order val="2"/>
          <c:tx>
            <c:strRef>
              <c:f>【済】５!$R$19</c:f>
              <c:strCache>
                <c:ptCount val="1"/>
                <c:pt idx="0">
                  <c:v>南河内</c:v>
                </c:pt>
              </c:strCache>
            </c:strRef>
          </c:tx>
          <c:spPr>
            <a:pattFill prst="lgCheck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cat>
            <c:strRef>
              <c:f>【済】５!$T$16:$X$16</c:f>
              <c:strCache>
                <c:ptCount val="5"/>
                <c:pt idx="0">
                  <c:v>２４年度</c:v>
                </c:pt>
                <c:pt idx="1">
                  <c:v>２５年度</c:v>
                </c:pt>
                <c:pt idx="2">
                  <c:v>２６年度</c:v>
                </c:pt>
                <c:pt idx="3">
                  <c:v>２７年度</c:v>
                </c:pt>
                <c:pt idx="4">
                  <c:v>２８年度</c:v>
                </c:pt>
              </c:strCache>
            </c:strRef>
          </c:cat>
          <c:val>
            <c:numRef>
              <c:f>【済】５!$T$19:$X$19</c:f>
              <c:numCache>
                <c:formatCode>General</c:formatCode>
                <c:ptCount val="5"/>
                <c:pt idx="0">
                  <c:v>9</c:v>
                </c:pt>
                <c:pt idx="1">
                  <c:v>14</c:v>
                </c:pt>
                <c:pt idx="2">
                  <c:v>11</c:v>
                </c:pt>
                <c:pt idx="3">
                  <c:v>10</c:v>
                </c:pt>
                <c:pt idx="4">
                  <c:v>16</c:v>
                </c:pt>
              </c:numCache>
            </c:numRef>
          </c:val>
        </c:ser>
        <c:ser>
          <c:idx val="3"/>
          <c:order val="3"/>
          <c:tx>
            <c:strRef>
              <c:f>【済】５!$R$20</c:f>
              <c:strCache>
                <c:ptCount val="1"/>
                <c:pt idx="0">
                  <c:v>中河内</c:v>
                </c:pt>
              </c:strCache>
            </c:strRef>
          </c:tx>
          <c:invertIfNegative val="0"/>
          <c:cat>
            <c:strRef>
              <c:f>【済】５!$T$16:$X$16</c:f>
              <c:strCache>
                <c:ptCount val="5"/>
                <c:pt idx="0">
                  <c:v>２４年度</c:v>
                </c:pt>
                <c:pt idx="1">
                  <c:v>２５年度</c:v>
                </c:pt>
                <c:pt idx="2">
                  <c:v>２６年度</c:v>
                </c:pt>
                <c:pt idx="3">
                  <c:v>２７年度</c:v>
                </c:pt>
                <c:pt idx="4">
                  <c:v>２８年度</c:v>
                </c:pt>
              </c:strCache>
            </c:strRef>
          </c:cat>
          <c:val>
            <c:numRef>
              <c:f>【済】５!$T$20:$X$20</c:f>
              <c:numCache>
                <c:formatCode>General</c:formatCode>
                <c:ptCount val="5"/>
                <c:pt idx="0">
                  <c:v>26</c:v>
                </c:pt>
                <c:pt idx="1">
                  <c:v>31</c:v>
                </c:pt>
                <c:pt idx="2">
                  <c:v>22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</c:ser>
        <c:ser>
          <c:idx val="4"/>
          <c:order val="4"/>
          <c:tx>
            <c:strRef>
              <c:f>【済】５!$R$21</c:f>
              <c:strCache>
                <c:ptCount val="1"/>
                <c:pt idx="0">
                  <c:v>北河内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cat>
            <c:strRef>
              <c:f>【済】５!$T$16:$X$16</c:f>
              <c:strCache>
                <c:ptCount val="5"/>
                <c:pt idx="0">
                  <c:v>２４年度</c:v>
                </c:pt>
                <c:pt idx="1">
                  <c:v>２５年度</c:v>
                </c:pt>
                <c:pt idx="2">
                  <c:v>２６年度</c:v>
                </c:pt>
                <c:pt idx="3">
                  <c:v>２７年度</c:v>
                </c:pt>
                <c:pt idx="4">
                  <c:v>２８年度</c:v>
                </c:pt>
              </c:strCache>
            </c:strRef>
          </c:cat>
          <c:val>
            <c:numRef>
              <c:f>【済】５!$T$21:$X$21</c:f>
              <c:numCache>
                <c:formatCode>General</c:formatCode>
                <c:ptCount val="5"/>
                <c:pt idx="0">
                  <c:v>34</c:v>
                </c:pt>
                <c:pt idx="1">
                  <c:v>31</c:v>
                </c:pt>
                <c:pt idx="2">
                  <c:v>18</c:v>
                </c:pt>
                <c:pt idx="3">
                  <c:v>20</c:v>
                </c:pt>
                <c:pt idx="4">
                  <c:v>20</c:v>
                </c:pt>
              </c:numCache>
            </c:numRef>
          </c:val>
        </c:ser>
        <c:ser>
          <c:idx val="5"/>
          <c:order val="5"/>
          <c:tx>
            <c:strRef>
              <c:f>【済】５!$R$22</c:f>
              <c:strCache>
                <c:ptCount val="1"/>
                <c:pt idx="0">
                  <c:v>三島</c:v>
                </c:pt>
              </c:strCache>
            </c:strRef>
          </c:tx>
          <c:invertIfNegative val="0"/>
          <c:cat>
            <c:strRef>
              <c:f>【済】５!$T$16:$X$16</c:f>
              <c:strCache>
                <c:ptCount val="5"/>
                <c:pt idx="0">
                  <c:v>２４年度</c:v>
                </c:pt>
                <c:pt idx="1">
                  <c:v>２５年度</c:v>
                </c:pt>
                <c:pt idx="2">
                  <c:v>２６年度</c:v>
                </c:pt>
                <c:pt idx="3">
                  <c:v>２７年度</c:v>
                </c:pt>
                <c:pt idx="4">
                  <c:v>２８年度</c:v>
                </c:pt>
              </c:strCache>
            </c:strRef>
          </c:cat>
          <c:val>
            <c:numRef>
              <c:f>【済】５!$T$22:$X$22</c:f>
              <c:numCache>
                <c:formatCode>General</c:formatCode>
                <c:ptCount val="5"/>
                <c:pt idx="0">
                  <c:v>16</c:v>
                </c:pt>
                <c:pt idx="1">
                  <c:v>24</c:v>
                </c:pt>
                <c:pt idx="2">
                  <c:v>13</c:v>
                </c:pt>
                <c:pt idx="3">
                  <c:v>9</c:v>
                </c:pt>
                <c:pt idx="4">
                  <c:v>21</c:v>
                </c:pt>
              </c:numCache>
            </c:numRef>
          </c:val>
        </c:ser>
        <c:ser>
          <c:idx val="6"/>
          <c:order val="6"/>
          <c:tx>
            <c:strRef>
              <c:f>【済】５!$R$23</c:f>
              <c:strCache>
                <c:ptCount val="1"/>
                <c:pt idx="0">
                  <c:v>豊能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cat>
            <c:strRef>
              <c:f>【済】５!$T$16:$X$16</c:f>
              <c:strCache>
                <c:ptCount val="5"/>
                <c:pt idx="0">
                  <c:v>２４年度</c:v>
                </c:pt>
                <c:pt idx="1">
                  <c:v>２５年度</c:v>
                </c:pt>
                <c:pt idx="2">
                  <c:v>２６年度</c:v>
                </c:pt>
                <c:pt idx="3">
                  <c:v>２７年度</c:v>
                </c:pt>
                <c:pt idx="4">
                  <c:v>２８年度</c:v>
                </c:pt>
              </c:strCache>
            </c:strRef>
          </c:cat>
          <c:val>
            <c:numRef>
              <c:f>【済】５!$T$23:$X$23</c:f>
              <c:numCache>
                <c:formatCode>General</c:formatCode>
                <c:ptCount val="5"/>
                <c:pt idx="0">
                  <c:v>28</c:v>
                </c:pt>
                <c:pt idx="1">
                  <c:v>27</c:v>
                </c:pt>
                <c:pt idx="2">
                  <c:v>24</c:v>
                </c:pt>
                <c:pt idx="3">
                  <c:v>23</c:v>
                </c:pt>
                <c:pt idx="4">
                  <c:v>36</c:v>
                </c:pt>
              </c:numCache>
            </c:numRef>
          </c:val>
        </c:ser>
        <c:ser>
          <c:idx val="7"/>
          <c:order val="7"/>
          <c:tx>
            <c:strRef>
              <c:f>【済】５!$R$24</c:f>
              <c:strCache>
                <c:ptCount val="1"/>
                <c:pt idx="0">
                  <c:v>大阪市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cat>
            <c:strRef>
              <c:f>【済】５!$T$16:$X$16</c:f>
              <c:strCache>
                <c:ptCount val="5"/>
                <c:pt idx="0">
                  <c:v>２４年度</c:v>
                </c:pt>
                <c:pt idx="1">
                  <c:v>２５年度</c:v>
                </c:pt>
                <c:pt idx="2">
                  <c:v>２６年度</c:v>
                </c:pt>
                <c:pt idx="3">
                  <c:v>２７年度</c:v>
                </c:pt>
                <c:pt idx="4">
                  <c:v>２８年度</c:v>
                </c:pt>
              </c:strCache>
            </c:strRef>
          </c:cat>
          <c:val>
            <c:numRef>
              <c:f>【済】５!$T$24:$X$24</c:f>
              <c:numCache>
                <c:formatCode>General</c:formatCode>
                <c:ptCount val="5"/>
                <c:pt idx="0">
                  <c:v>122</c:v>
                </c:pt>
                <c:pt idx="1">
                  <c:v>104</c:v>
                </c:pt>
                <c:pt idx="2">
                  <c:v>101</c:v>
                </c:pt>
                <c:pt idx="3">
                  <c:v>80</c:v>
                </c:pt>
                <c:pt idx="4">
                  <c:v>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654720"/>
        <c:axId val="80656256"/>
      </c:barChart>
      <c:catAx>
        <c:axId val="80654720"/>
        <c:scaling>
          <c:orientation val="minMax"/>
        </c:scaling>
        <c:delete val="0"/>
        <c:axPos val="b"/>
        <c:majorTickMark val="out"/>
        <c:minorTickMark val="none"/>
        <c:tickLblPos val="nextTo"/>
        <c:crossAx val="80656256"/>
        <c:crosses val="autoZero"/>
        <c:auto val="1"/>
        <c:lblAlgn val="ctr"/>
        <c:lblOffset val="100"/>
        <c:noMultiLvlLbl val="0"/>
      </c:catAx>
      <c:valAx>
        <c:axId val="80656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654720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【済】９!$T$1</c:f>
              <c:strCache>
                <c:ptCount val="1"/>
                <c:pt idx="0">
                  <c:v>緊措</c:v>
                </c:pt>
              </c:strCache>
            </c:strRef>
          </c:tx>
          <c:invertIfNegative val="0"/>
          <c:cat>
            <c:strRef>
              <c:f>【済】９!$S$2:$S$25</c:f>
              <c:strCache>
                <c:ptCount val="24"/>
                <c:pt idx="0">
                  <c:v>０時台</c:v>
                </c:pt>
                <c:pt idx="1">
                  <c:v>１時台</c:v>
                </c:pt>
                <c:pt idx="2">
                  <c:v>２時台</c:v>
                </c:pt>
                <c:pt idx="3">
                  <c:v>３時台</c:v>
                </c:pt>
                <c:pt idx="4">
                  <c:v>４時台</c:v>
                </c:pt>
                <c:pt idx="5">
                  <c:v>５時台</c:v>
                </c:pt>
                <c:pt idx="6">
                  <c:v>６時台</c:v>
                </c:pt>
                <c:pt idx="7">
                  <c:v>７時台</c:v>
                </c:pt>
                <c:pt idx="8">
                  <c:v>８時台</c:v>
                </c:pt>
                <c:pt idx="9">
                  <c:v>９時台</c:v>
                </c:pt>
                <c:pt idx="10">
                  <c:v>１０時台</c:v>
                </c:pt>
                <c:pt idx="11">
                  <c:v>１１時台</c:v>
                </c:pt>
                <c:pt idx="12">
                  <c:v>１２時台</c:v>
                </c:pt>
                <c:pt idx="13">
                  <c:v>１３時台</c:v>
                </c:pt>
                <c:pt idx="14">
                  <c:v>１４時台</c:v>
                </c:pt>
                <c:pt idx="15">
                  <c:v>１５時台</c:v>
                </c:pt>
                <c:pt idx="16">
                  <c:v>１６時台</c:v>
                </c:pt>
                <c:pt idx="17">
                  <c:v>１７時台</c:v>
                </c:pt>
                <c:pt idx="18">
                  <c:v>１８時台</c:v>
                </c:pt>
                <c:pt idx="19">
                  <c:v>１９時台</c:v>
                </c:pt>
                <c:pt idx="20">
                  <c:v>２０時台</c:v>
                </c:pt>
                <c:pt idx="21">
                  <c:v>２１時台</c:v>
                </c:pt>
                <c:pt idx="22">
                  <c:v>２２時台</c:v>
                </c:pt>
                <c:pt idx="23">
                  <c:v>２３時台</c:v>
                </c:pt>
              </c:strCache>
            </c:strRef>
          </c:cat>
          <c:val>
            <c:numRef>
              <c:f>【済】９!$T$2:$T$25</c:f>
              <c:numCache>
                <c:formatCode>General</c:formatCode>
                <c:ptCount val="24"/>
                <c:pt idx="0">
                  <c:v>11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8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40</c:v>
                </c:pt>
                <c:pt idx="18">
                  <c:v>20</c:v>
                </c:pt>
                <c:pt idx="19">
                  <c:v>18</c:v>
                </c:pt>
                <c:pt idx="20">
                  <c:v>21</c:v>
                </c:pt>
                <c:pt idx="21">
                  <c:v>14</c:v>
                </c:pt>
                <c:pt idx="22">
                  <c:v>16</c:v>
                </c:pt>
                <c:pt idx="23">
                  <c:v>12</c:v>
                </c:pt>
              </c:numCache>
            </c:numRef>
          </c:val>
        </c:ser>
        <c:ser>
          <c:idx val="1"/>
          <c:order val="1"/>
          <c:tx>
            <c:strRef>
              <c:f>【済】９!$U$1</c:f>
              <c:strCache>
                <c:ptCount val="1"/>
                <c:pt idx="0">
                  <c:v>緊措却下</c:v>
                </c:pt>
              </c:strCache>
            </c:strRef>
          </c:tx>
          <c:invertIfNegative val="0"/>
          <c:cat>
            <c:strRef>
              <c:f>【済】９!$S$2:$S$25</c:f>
              <c:strCache>
                <c:ptCount val="24"/>
                <c:pt idx="0">
                  <c:v>０時台</c:v>
                </c:pt>
                <c:pt idx="1">
                  <c:v>１時台</c:v>
                </c:pt>
                <c:pt idx="2">
                  <c:v>２時台</c:v>
                </c:pt>
                <c:pt idx="3">
                  <c:v>３時台</c:v>
                </c:pt>
                <c:pt idx="4">
                  <c:v>４時台</c:v>
                </c:pt>
                <c:pt idx="5">
                  <c:v>５時台</c:v>
                </c:pt>
                <c:pt idx="6">
                  <c:v>６時台</c:v>
                </c:pt>
                <c:pt idx="7">
                  <c:v>７時台</c:v>
                </c:pt>
                <c:pt idx="8">
                  <c:v>８時台</c:v>
                </c:pt>
                <c:pt idx="9">
                  <c:v>９時台</c:v>
                </c:pt>
                <c:pt idx="10">
                  <c:v>１０時台</c:v>
                </c:pt>
                <c:pt idx="11">
                  <c:v>１１時台</c:v>
                </c:pt>
                <c:pt idx="12">
                  <c:v>１２時台</c:v>
                </c:pt>
                <c:pt idx="13">
                  <c:v>１３時台</c:v>
                </c:pt>
                <c:pt idx="14">
                  <c:v>１４時台</c:v>
                </c:pt>
                <c:pt idx="15">
                  <c:v>１５時台</c:v>
                </c:pt>
                <c:pt idx="16">
                  <c:v>１６時台</c:v>
                </c:pt>
                <c:pt idx="17">
                  <c:v>１７時台</c:v>
                </c:pt>
                <c:pt idx="18">
                  <c:v>１８時台</c:v>
                </c:pt>
                <c:pt idx="19">
                  <c:v>１９時台</c:v>
                </c:pt>
                <c:pt idx="20">
                  <c:v>２０時台</c:v>
                </c:pt>
                <c:pt idx="21">
                  <c:v>２１時台</c:v>
                </c:pt>
                <c:pt idx="22">
                  <c:v>２２時台</c:v>
                </c:pt>
                <c:pt idx="23">
                  <c:v>２３時台</c:v>
                </c:pt>
              </c:strCache>
            </c:strRef>
          </c:cat>
          <c:val>
            <c:numRef>
              <c:f>【済】９!$U$2:$U$25</c:f>
              <c:numCache>
                <c:formatCode>General</c:formatCode>
                <c:ptCount val="24"/>
                <c:pt idx="0">
                  <c:v>11</c:v>
                </c:pt>
                <c:pt idx="1">
                  <c:v>10</c:v>
                </c:pt>
                <c:pt idx="2">
                  <c:v>4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15</c:v>
                </c:pt>
                <c:pt idx="18">
                  <c:v>23</c:v>
                </c:pt>
                <c:pt idx="19">
                  <c:v>14</c:v>
                </c:pt>
                <c:pt idx="20">
                  <c:v>13</c:v>
                </c:pt>
                <c:pt idx="21">
                  <c:v>15</c:v>
                </c:pt>
                <c:pt idx="22">
                  <c:v>18</c:v>
                </c:pt>
                <c:pt idx="23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977344"/>
        <c:axId val="81978880"/>
      </c:barChart>
      <c:catAx>
        <c:axId val="81977344"/>
        <c:scaling>
          <c:orientation val="minMax"/>
        </c:scaling>
        <c:delete val="0"/>
        <c:axPos val="b"/>
        <c:majorTickMark val="out"/>
        <c:minorTickMark val="none"/>
        <c:tickLblPos val="nextTo"/>
        <c:crossAx val="81978880"/>
        <c:crosses val="autoZero"/>
        <c:auto val="1"/>
        <c:lblAlgn val="ctr"/>
        <c:lblOffset val="100"/>
        <c:noMultiLvlLbl val="0"/>
      </c:catAx>
      <c:valAx>
        <c:axId val="8197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977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114300</xdr:rowOff>
    </xdr:from>
    <xdr:to>
      <xdr:col>16</xdr:col>
      <xdr:colOff>457200</xdr:colOff>
      <xdr:row>37</xdr:row>
      <xdr:rowOff>88900</xdr:rowOff>
    </xdr:to>
    <xdr:graphicFrame macro="">
      <xdr:nvGraphicFramePr>
        <xdr:cNvPr id="15620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914400</xdr:colOff>
      <xdr:row>0</xdr:row>
      <xdr:rowOff>123826</xdr:rowOff>
    </xdr:from>
    <xdr:to>
      <xdr:col>15</xdr:col>
      <xdr:colOff>647700</xdr:colOff>
      <xdr:row>2</xdr:row>
      <xdr:rowOff>180976</xdr:rowOff>
    </xdr:to>
    <xdr:sp macro="" textlink="">
      <xdr:nvSpPr>
        <xdr:cNvPr id="2" name="正方形/長方形 1"/>
        <xdr:cNvSpPr/>
      </xdr:nvSpPr>
      <xdr:spPr>
        <a:xfrm>
          <a:off x="8162925" y="123826"/>
          <a:ext cx="1333500" cy="5334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資料２</a:t>
          </a:r>
        </a:p>
      </xdr:txBody>
    </xdr:sp>
    <xdr:clientData/>
  </xdr:twoCellAnchor>
  <xdr:oneCellAnchor>
    <xdr:from>
      <xdr:col>16</xdr:col>
      <xdr:colOff>431800</xdr:colOff>
      <xdr:row>36</xdr:row>
      <xdr:rowOff>76200</xdr:rowOff>
    </xdr:from>
    <xdr:ext cx="288669" cy="342786"/>
    <xdr:sp macro="" textlink="">
      <xdr:nvSpPr>
        <xdr:cNvPr id="3" name="テキスト ボックス 2"/>
        <xdr:cNvSpPr txBox="1"/>
      </xdr:nvSpPr>
      <xdr:spPr>
        <a:xfrm>
          <a:off x="9969500" y="7137400"/>
          <a:ext cx="288669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/>
            <a:t>1</a:t>
          </a:r>
          <a:endParaRPr kumimoji="1" lang="ja-JP" altLang="en-US" sz="16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85725</xdr:rowOff>
    </xdr:from>
    <xdr:to>
      <xdr:col>16</xdr:col>
      <xdr:colOff>571500</xdr:colOff>
      <xdr:row>40</xdr:row>
      <xdr:rowOff>47625</xdr:rowOff>
    </xdr:to>
    <xdr:graphicFrame macro="">
      <xdr:nvGraphicFramePr>
        <xdr:cNvPr id="22706" name="グラフ 10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266699</xdr:colOff>
      <xdr:row>0</xdr:row>
      <xdr:rowOff>85724</xdr:rowOff>
    </xdr:from>
    <xdr:to>
      <xdr:col>9</xdr:col>
      <xdr:colOff>114299</xdr:colOff>
      <xdr:row>40</xdr:row>
      <xdr:rowOff>66674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16</xdr:col>
      <xdr:colOff>482600</xdr:colOff>
      <xdr:row>39</xdr:row>
      <xdr:rowOff>76200</xdr:rowOff>
    </xdr:from>
    <xdr:ext cx="288669" cy="342786"/>
    <xdr:sp macro="" textlink="">
      <xdr:nvSpPr>
        <xdr:cNvPr id="3" name="テキスト ボックス 2"/>
        <xdr:cNvSpPr txBox="1"/>
      </xdr:nvSpPr>
      <xdr:spPr>
        <a:xfrm>
          <a:off x="10147300" y="7124700"/>
          <a:ext cx="288669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/>
            <a:t>2</a:t>
          </a:r>
          <a:endParaRPr kumimoji="1" lang="ja-JP" altLang="en-US" sz="16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242455</xdr:colOff>
      <xdr:row>2</xdr:row>
      <xdr:rowOff>96849</xdr:rowOff>
    </xdr:from>
    <xdr:to>
      <xdr:col>15</xdr:col>
      <xdr:colOff>190501</xdr:colOff>
      <xdr:row>38</xdr:row>
      <xdr:rowOff>137671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406400</xdr:colOff>
      <xdr:row>38</xdr:row>
      <xdr:rowOff>63500</xdr:rowOff>
    </xdr:from>
    <xdr:ext cx="288669" cy="342786"/>
    <xdr:sp macro="" textlink="">
      <xdr:nvSpPr>
        <xdr:cNvPr id="2" name="テキスト ボックス 1"/>
        <xdr:cNvSpPr txBox="1"/>
      </xdr:nvSpPr>
      <xdr:spPr>
        <a:xfrm>
          <a:off x="9258300" y="6858000"/>
          <a:ext cx="288669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/>
            <a:t>3</a:t>
          </a:r>
          <a:endParaRPr kumimoji="1" lang="ja-JP" altLang="en-US" sz="16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419100</xdr:colOff>
      <xdr:row>25</xdr:row>
      <xdr:rowOff>50800</xdr:rowOff>
    </xdr:from>
    <xdr:ext cx="288669" cy="342786"/>
    <xdr:sp macro="" textlink="">
      <xdr:nvSpPr>
        <xdr:cNvPr id="2" name="テキスト ボックス 1"/>
        <xdr:cNvSpPr txBox="1"/>
      </xdr:nvSpPr>
      <xdr:spPr>
        <a:xfrm>
          <a:off x="10642600" y="8382000"/>
          <a:ext cx="288669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/>
            <a:t>4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285750</xdr:colOff>
      <xdr:row>14</xdr:row>
      <xdr:rowOff>114300</xdr:rowOff>
    </xdr:from>
    <xdr:ext cx="288669" cy="342786"/>
    <xdr:sp macro="" textlink="">
      <xdr:nvSpPr>
        <xdr:cNvPr id="2" name="テキスト ボックス 1"/>
        <xdr:cNvSpPr txBox="1"/>
      </xdr:nvSpPr>
      <xdr:spPr>
        <a:xfrm>
          <a:off x="8315325" y="4600575"/>
          <a:ext cx="288669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/>
            <a:t>5</a:t>
          </a:r>
          <a:endParaRPr kumimoji="1" lang="ja-JP" altLang="en-US" sz="16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88900</xdr:rowOff>
    </xdr:from>
    <xdr:to>
      <xdr:col>14</xdr:col>
      <xdr:colOff>558800</xdr:colOff>
      <xdr:row>23</xdr:row>
      <xdr:rowOff>177800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473075</xdr:colOff>
      <xdr:row>3</xdr:row>
      <xdr:rowOff>9525</xdr:rowOff>
    </xdr:from>
    <xdr:to>
      <xdr:col>6</xdr:col>
      <xdr:colOff>473075</xdr:colOff>
      <xdr:row>21</xdr:row>
      <xdr:rowOff>66675</xdr:rowOff>
    </xdr:to>
    <xdr:sp macro="" textlink="">
      <xdr:nvSpPr>
        <xdr:cNvPr id="15079" name="Line 3"/>
        <xdr:cNvSpPr>
          <a:spLocks noChangeShapeType="1"/>
        </xdr:cNvSpPr>
      </xdr:nvSpPr>
      <xdr:spPr bwMode="auto">
        <a:xfrm>
          <a:off x="3495675" y="860425"/>
          <a:ext cx="0" cy="41719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180975</xdr:colOff>
      <xdr:row>3</xdr:row>
      <xdr:rowOff>15875</xdr:rowOff>
    </xdr:from>
    <xdr:to>
      <xdr:col>10</xdr:col>
      <xdr:colOff>180975</xdr:colOff>
      <xdr:row>21</xdr:row>
      <xdr:rowOff>34925</xdr:rowOff>
    </xdr:to>
    <xdr:sp macro="" textlink="">
      <xdr:nvSpPr>
        <xdr:cNvPr id="15080" name="Line 4"/>
        <xdr:cNvSpPr>
          <a:spLocks noChangeShapeType="1"/>
        </xdr:cNvSpPr>
      </xdr:nvSpPr>
      <xdr:spPr bwMode="auto">
        <a:xfrm>
          <a:off x="5946775" y="866775"/>
          <a:ext cx="0" cy="41338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</xdr:row>
      <xdr:rowOff>206374</xdr:rowOff>
    </xdr:from>
    <xdr:to>
      <xdr:col>6</xdr:col>
      <xdr:colOff>419100</xdr:colOff>
      <xdr:row>4</xdr:row>
      <xdr:rowOff>0</xdr:rowOff>
    </xdr:to>
    <xdr:sp macro="" textlink="">
      <xdr:nvSpPr>
        <xdr:cNvPr id="15081" name="Line 9"/>
        <xdr:cNvSpPr>
          <a:spLocks noChangeShapeType="1"/>
        </xdr:cNvSpPr>
      </xdr:nvSpPr>
      <xdr:spPr bwMode="auto">
        <a:xfrm>
          <a:off x="787400" y="1057274"/>
          <a:ext cx="2654300" cy="222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482600</xdr:colOff>
      <xdr:row>3</xdr:row>
      <xdr:rowOff>215900</xdr:rowOff>
    </xdr:from>
    <xdr:to>
      <xdr:col>10</xdr:col>
      <xdr:colOff>190500</xdr:colOff>
      <xdr:row>3</xdr:row>
      <xdr:rowOff>215900</xdr:rowOff>
    </xdr:to>
    <xdr:sp macro="" textlink="">
      <xdr:nvSpPr>
        <xdr:cNvPr id="15082" name="Line 10"/>
        <xdr:cNvSpPr>
          <a:spLocks noChangeShapeType="1"/>
        </xdr:cNvSpPr>
      </xdr:nvSpPr>
      <xdr:spPr bwMode="auto">
        <a:xfrm>
          <a:off x="3505200" y="1066800"/>
          <a:ext cx="2451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241301</xdr:colOff>
      <xdr:row>3</xdr:row>
      <xdr:rowOff>203200</xdr:rowOff>
    </xdr:from>
    <xdr:to>
      <xdr:col>13</xdr:col>
      <xdr:colOff>292101</xdr:colOff>
      <xdr:row>3</xdr:row>
      <xdr:rowOff>215900</xdr:rowOff>
    </xdr:to>
    <xdr:sp macro="" textlink="">
      <xdr:nvSpPr>
        <xdr:cNvPr id="15083" name="Line 11"/>
        <xdr:cNvSpPr>
          <a:spLocks noChangeShapeType="1"/>
        </xdr:cNvSpPr>
      </xdr:nvSpPr>
      <xdr:spPr bwMode="auto">
        <a:xfrm>
          <a:off x="6007101" y="1054100"/>
          <a:ext cx="210820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269875</xdr:colOff>
      <xdr:row>3</xdr:row>
      <xdr:rowOff>79375</xdr:rowOff>
    </xdr:from>
    <xdr:to>
      <xdr:col>12</xdr:col>
      <xdr:colOff>403225</xdr:colOff>
      <xdr:row>4</xdr:row>
      <xdr:rowOff>107950</xdr:rowOff>
    </xdr:to>
    <xdr:sp macro="" textlink="">
      <xdr:nvSpPr>
        <xdr:cNvPr id="14342" name="Rectangle 6"/>
        <xdr:cNvSpPr>
          <a:spLocks noChangeArrowheads="1"/>
        </xdr:cNvSpPr>
      </xdr:nvSpPr>
      <xdr:spPr bwMode="auto">
        <a:xfrm>
          <a:off x="6721475" y="930275"/>
          <a:ext cx="81915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休日・平日</a:t>
          </a:r>
        </a:p>
      </xdr:txBody>
    </xdr:sp>
    <xdr:clientData/>
  </xdr:twoCellAnchor>
  <xdr:twoCellAnchor>
    <xdr:from>
      <xdr:col>7</xdr:col>
      <xdr:colOff>600075</xdr:colOff>
      <xdr:row>3</xdr:row>
      <xdr:rowOff>38100</xdr:rowOff>
    </xdr:from>
    <xdr:to>
      <xdr:col>8</xdr:col>
      <xdr:colOff>571500</xdr:colOff>
      <xdr:row>4</xdr:row>
      <xdr:rowOff>139700</xdr:rowOff>
    </xdr:to>
    <xdr:sp macro="" textlink="">
      <xdr:nvSpPr>
        <xdr:cNvPr id="14341" name="Rectangle 5"/>
        <xdr:cNvSpPr>
          <a:spLocks noChangeArrowheads="1"/>
        </xdr:cNvSpPr>
      </xdr:nvSpPr>
      <xdr:spPr bwMode="auto">
        <a:xfrm>
          <a:off x="4308475" y="889000"/>
          <a:ext cx="657225" cy="330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休日</a:t>
          </a:r>
        </a:p>
      </xdr:txBody>
    </xdr:sp>
    <xdr:clientData/>
  </xdr:twoCellAnchor>
  <xdr:twoCellAnchor>
    <xdr:from>
      <xdr:col>4</xdr:col>
      <xdr:colOff>28575</xdr:colOff>
      <xdr:row>3</xdr:row>
      <xdr:rowOff>123825</xdr:rowOff>
    </xdr:from>
    <xdr:to>
      <xdr:col>5</xdr:col>
      <xdr:colOff>161925</xdr:colOff>
      <xdr:row>4</xdr:row>
      <xdr:rowOff>152400</xdr:rowOff>
    </xdr:to>
    <xdr:sp macro="" textlink="">
      <xdr:nvSpPr>
        <xdr:cNvPr id="14344" name="Rectangle 8"/>
        <xdr:cNvSpPr>
          <a:spLocks noChangeArrowheads="1"/>
        </xdr:cNvSpPr>
      </xdr:nvSpPr>
      <xdr:spPr bwMode="auto">
        <a:xfrm>
          <a:off x="1679575" y="974725"/>
          <a:ext cx="81915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休日・平日</a:t>
          </a:r>
        </a:p>
      </xdr:txBody>
    </xdr:sp>
    <xdr:clientData/>
  </xdr:twoCellAnchor>
  <xdr:oneCellAnchor>
    <xdr:from>
      <xdr:col>14</xdr:col>
      <xdr:colOff>419100</xdr:colOff>
      <xdr:row>26</xdr:row>
      <xdr:rowOff>63500</xdr:rowOff>
    </xdr:from>
    <xdr:ext cx="288669" cy="342786"/>
    <xdr:sp macro="" textlink="">
      <xdr:nvSpPr>
        <xdr:cNvPr id="2" name="テキスト ボックス 1"/>
        <xdr:cNvSpPr txBox="1"/>
      </xdr:nvSpPr>
      <xdr:spPr>
        <a:xfrm>
          <a:off x="8928100" y="6261100"/>
          <a:ext cx="288669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/>
            <a:t>6</a:t>
          </a:r>
          <a:endParaRPr kumimoji="1" lang="ja-JP" altLang="en-US" sz="16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323850</xdr:colOff>
      <xdr:row>24</xdr:row>
      <xdr:rowOff>9525</xdr:rowOff>
    </xdr:from>
    <xdr:ext cx="288669" cy="342786"/>
    <xdr:sp macro="" textlink="">
      <xdr:nvSpPr>
        <xdr:cNvPr id="2" name="テキスト ボックス 1"/>
        <xdr:cNvSpPr txBox="1"/>
      </xdr:nvSpPr>
      <xdr:spPr>
        <a:xfrm>
          <a:off x="9839325" y="6200775"/>
          <a:ext cx="288669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/>
            <a:t>7</a:t>
          </a:r>
          <a:endParaRPr kumimoji="1" lang="ja-JP" altLang="en-US" sz="16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254000</xdr:colOff>
      <xdr:row>14</xdr:row>
      <xdr:rowOff>180975</xdr:rowOff>
    </xdr:from>
    <xdr:ext cx="288669" cy="342786"/>
    <xdr:sp macro="" textlink="">
      <xdr:nvSpPr>
        <xdr:cNvPr id="2" name="テキスト ボックス 1"/>
        <xdr:cNvSpPr txBox="1"/>
      </xdr:nvSpPr>
      <xdr:spPr>
        <a:xfrm>
          <a:off x="7635875" y="5695950"/>
          <a:ext cx="288669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/>
            <a:t>8</a:t>
          </a:r>
          <a:endParaRPr kumimoji="1" lang="ja-JP" altLang="en-US" sz="16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542925</xdr:colOff>
      <xdr:row>11</xdr:row>
      <xdr:rowOff>66675</xdr:rowOff>
    </xdr:from>
    <xdr:ext cx="288669" cy="342786"/>
    <xdr:sp macro="" textlink="">
      <xdr:nvSpPr>
        <xdr:cNvPr id="2" name="テキスト ボックス 1"/>
        <xdr:cNvSpPr txBox="1"/>
      </xdr:nvSpPr>
      <xdr:spPr>
        <a:xfrm>
          <a:off x="5505450" y="3838575"/>
          <a:ext cx="288669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/>
            <a:t>9</a:t>
          </a:r>
          <a:endParaRPr kumimoji="1" lang="ja-JP" altLang="en-US" sz="16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AA65"/>
  <sheetViews>
    <sheetView tabSelected="1" view="pageBreakPreview" topLeftCell="A7" zoomScale="75" zoomScaleNormal="100" zoomScaleSheetLayoutView="75" workbookViewId="0">
      <selection activeCell="T17" sqref="T17"/>
    </sheetView>
  </sheetViews>
  <sheetFormatPr defaultRowHeight="13.5" x14ac:dyDescent="0.15"/>
  <cols>
    <col min="1" max="1" width="8.25" style="1" customWidth="1"/>
    <col min="2" max="3" width="6.875" style="1" customWidth="1"/>
    <col min="4" max="4" width="6.5" style="1" customWidth="1"/>
    <col min="5" max="5" width="6.625" style="1" customWidth="1"/>
    <col min="6" max="6" width="7.625" style="1" customWidth="1"/>
    <col min="7" max="12" width="6.875" style="1" customWidth="1"/>
    <col min="13" max="13" width="11.125" style="1" customWidth="1"/>
    <col min="14" max="14" width="13.75" style="1" customWidth="1"/>
    <col min="15" max="15" width="7.25" style="1" customWidth="1"/>
    <col min="16" max="16384" width="9" style="1"/>
  </cols>
  <sheetData>
    <row r="1" spans="1:27" ht="24" customHeight="1" x14ac:dyDescent="0.15">
      <c r="A1" s="28" t="s">
        <v>72</v>
      </c>
    </row>
    <row r="2" spans="1:27" x14ac:dyDescent="0.15">
      <c r="T2" s="1" t="s">
        <v>92</v>
      </c>
      <c r="U2" s="1" t="s">
        <v>95</v>
      </c>
      <c r="V2" s="1" t="s">
        <v>104</v>
      </c>
      <c r="W2" s="1" t="s">
        <v>120</v>
      </c>
      <c r="X2" s="105" t="s">
        <v>152</v>
      </c>
      <c r="Y2" s="105" t="s">
        <v>170</v>
      </c>
      <c r="Z2" s="105" t="s">
        <v>171</v>
      </c>
      <c r="AA2" s="105" t="s">
        <v>277</v>
      </c>
    </row>
    <row r="3" spans="1:27" ht="25.5" customHeight="1" thickBot="1" x14ac:dyDescent="0.2">
      <c r="A3" s="27" t="s">
        <v>293</v>
      </c>
      <c r="B3"/>
      <c r="C3"/>
      <c r="D3"/>
      <c r="E3"/>
      <c r="F3" s="142"/>
      <c r="S3" s="105" t="s">
        <v>103</v>
      </c>
      <c r="T3" s="1">
        <f t="shared" ref="T3:X3" si="0">SUM(T5:T7)</f>
        <v>329</v>
      </c>
      <c r="U3" s="1">
        <f t="shared" si="0"/>
        <v>326</v>
      </c>
      <c r="V3" s="1">
        <f t="shared" si="0"/>
        <v>270</v>
      </c>
      <c r="W3" s="1">
        <f t="shared" si="0"/>
        <v>289</v>
      </c>
      <c r="X3" s="1">
        <f t="shared" si="0"/>
        <v>277</v>
      </c>
      <c r="Y3" s="1">
        <v>234</v>
      </c>
      <c r="Z3" s="1">
        <v>188</v>
      </c>
      <c r="AA3" s="1">
        <v>254</v>
      </c>
    </row>
    <row r="4" spans="1:27" ht="25.5" customHeight="1" thickBot="1" x14ac:dyDescent="0.2">
      <c r="A4" s="257" t="s">
        <v>120</v>
      </c>
      <c r="B4" s="258"/>
      <c r="C4" s="257" t="s">
        <v>152</v>
      </c>
      <c r="D4" s="258"/>
      <c r="E4" s="253" t="s">
        <v>170</v>
      </c>
      <c r="F4" s="253"/>
      <c r="G4" s="253" t="s">
        <v>171</v>
      </c>
      <c r="H4" s="253"/>
      <c r="I4" s="253" t="s">
        <v>276</v>
      </c>
      <c r="J4" s="254"/>
      <c r="T4" s="105" t="s">
        <v>92</v>
      </c>
      <c r="U4" s="105" t="s">
        <v>95</v>
      </c>
      <c r="V4" s="105" t="s">
        <v>104</v>
      </c>
      <c r="W4" s="105" t="s">
        <v>120</v>
      </c>
      <c r="X4" s="105" t="s">
        <v>152</v>
      </c>
      <c r="Y4" s="105" t="s">
        <v>170</v>
      </c>
      <c r="Z4" s="105" t="s">
        <v>171</v>
      </c>
      <c r="AA4" s="105" t="s">
        <v>277</v>
      </c>
    </row>
    <row r="5" spans="1:27" ht="25.5" customHeight="1" thickTop="1" thickBot="1" x14ac:dyDescent="0.2">
      <c r="A5" s="259">
        <v>289</v>
      </c>
      <c r="B5" s="260"/>
      <c r="C5" s="259">
        <v>277</v>
      </c>
      <c r="D5" s="260"/>
      <c r="E5" s="255">
        <v>234</v>
      </c>
      <c r="F5" s="255"/>
      <c r="G5" s="255">
        <v>188</v>
      </c>
      <c r="H5" s="255"/>
      <c r="I5" s="255">
        <v>254</v>
      </c>
      <c r="J5" s="256"/>
      <c r="S5" s="105" t="s">
        <v>3</v>
      </c>
      <c r="T5" s="1">
        <v>42</v>
      </c>
      <c r="U5" s="105">
        <v>26</v>
      </c>
      <c r="V5" s="105">
        <v>23</v>
      </c>
      <c r="W5" s="105">
        <v>34</v>
      </c>
      <c r="X5" s="105">
        <v>28</v>
      </c>
      <c r="Y5" s="1">
        <v>17</v>
      </c>
      <c r="Z5" s="1">
        <v>14</v>
      </c>
      <c r="AA5" s="105">
        <v>18</v>
      </c>
    </row>
    <row r="6" spans="1:27" x14ac:dyDescent="0.15">
      <c r="S6" s="105" t="s">
        <v>2</v>
      </c>
      <c r="T6" s="105">
        <v>139</v>
      </c>
      <c r="U6" s="105">
        <v>135</v>
      </c>
      <c r="V6" s="105">
        <v>110</v>
      </c>
      <c r="W6" s="105">
        <v>122</v>
      </c>
      <c r="X6" s="105">
        <v>104</v>
      </c>
      <c r="Y6" s="1">
        <v>98</v>
      </c>
      <c r="Z6" s="1">
        <v>80</v>
      </c>
      <c r="AA6" s="105">
        <v>105</v>
      </c>
    </row>
    <row r="7" spans="1:27" x14ac:dyDescent="0.15">
      <c r="S7" s="105" t="s">
        <v>5</v>
      </c>
      <c r="T7" s="1">
        <v>148</v>
      </c>
      <c r="U7" s="105">
        <v>165</v>
      </c>
      <c r="V7" s="105">
        <v>137</v>
      </c>
      <c r="W7" s="105">
        <v>133</v>
      </c>
      <c r="X7" s="105">
        <v>145</v>
      </c>
      <c r="Y7" s="1">
        <v>119</v>
      </c>
      <c r="Z7" s="1">
        <v>94</v>
      </c>
      <c r="AA7" s="105">
        <v>131</v>
      </c>
    </row>
    <row r="8" spans="1:27" x14ac:dyDescent="0.15">
      <c r="S8" s="105"/>
      <c r="U8" s="105"/>
      <c r="V8" s="105"/>
      <c r="W8" s="105"/>
      <c r="X8" s="105"/>
    </row>
    <row r="19" spans="1:9" ht="19.5" customHeight="1" x14ac:dyDescent="0.15"/>
    <row r="23" spans="1:9" x14ac:dyDescent="0.1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1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1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1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1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1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1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1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1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1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1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1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1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15">
      <c r="A38" s="2"/>
      <c r="B38" s="2"/>
      <c r="C38" s="2"/>
      <c r="D38" s="2"/>
      <c r="E38" s="2"/>
      <c r="F38" s="2"/>
      <c r="G38" s="2"/>
      <c r="H38" s="2"/>
      <c r="I38" s="2"/>
    </row>
    <row r="39" spans="1:9" ht="19.5" customHeight="1" x14ac:dyDescent="0.15">
      <c r="A39" s="98" t="s">
        <v>101</v>
      </c>
      <c r="B39" s="98"/>
      <c r="C39" s="2"/>
      <c r="D39" s="2"/>
      <c r="E39" s="2"/>
      <c r="F39" s="2"/>
      <c r="G39" s="2"/>
      <c r="H39" s="2"/>
      <c r="I39" s="2"/>
    </row>
    <row r="40" spans="1:9" x14ac:dyDescent="0.15">
      <c r="A40" s="2"/>
      <c r="B40" s="2"/>
      <c r="C40" s="2"/>
      <c r="D40" s="2"/>
      <c r="E40" s="2"/>
      <c r="F40" s="2"/>
      <c r="G40" s="2"/>
      <c r="H40" s="2"/>
      <c r="I40" s="2"/>
    </row>
    <row r="62" spans="1:1" ht="14.25" x14ac:dyDescent="0.15">
      <c r="A62" s="26"/>
    </row>
    <row r="64" spans="1:1" ht="17.25" x14ac:dyDescent="0.15">
      <c r="A64" s="27"/>
    </row>
    <row r="65" spans="1:1" ht="17.25" x14ac:dyDescent="0.15">
      <c r="A65" s="27"/>
    </row>
  </sheetData>
  <mergeCells count="10">
    <mergeCell ref="G4:H4"/>
    <mergeCell ref="I4:J4"/>
    <mergeCell ref="G5:H5"/>
    <mergeCell ref="I5:J5"/>
    <mergeCell ref="A4:B4"/>
    <mergeCell ref="C4:D4"/>
    <mergeCell ref="E4:F4"/>
    <mergeCell ref="A5:B5"/>
    <mergeCell ref="C5:D5"/>
    <mergeCell ref="E5:F5"/>
  </mergeCells>
  <phoneticPr fontId="2"/>
  <pageMargins left="0.8" right="0.35" top="0.67" bottom="0.42" header="0.75" footer="0.26"/>
  <pageSetup paperSize="9" scale="98" orientation="landscape" r:id="rId1"/>
  <headerFooter alignWithMargins="0"/>
  <rowBreaks count="2" manualBreakCount="2">
    <brk id="39" max="16" man="1"/>
    <brk id="60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rgb="FFFFC000"/>
  </sheetPr>
  <dimension ref="A1:AB100"/>
  <sheetViews>
    <sheetView view="pageBreakPreview" topLeftCell="A13" zoomScale="75" zoomScaleNormal="100" zoomScaleSheetLayoutView="75" workbookViewId="0">
      <selection activeCell="U24" sqref="U24"/>
    </sheetView>
  </sheetViews>
  <sheetFormatPr defaultRowHeight="13.5" x14ac:dyDescent="0.15"/>
  <cols>
    <col min="1" max="1" width="8.25" style="1" customWidth="1"/>
    <col min="2" max="3" width="6.875" style="1" customWidth="1"/>
    <col min="4" max="4" width="6.5" style="1" customWidth="1"/>
    <col min="5" max="5" width="6.625" style="1" customWidth="1"/>
    <col min="6" max="6" width="7.625" style="1" customWidth="1"/>
    <col min="7" max="12" width="6.875" style="1" customWidth="1"/>
    <col min="13" max="13" width="11.125" style="1" customWidth="1"/>
    <col min="14" max="14" width="13.75" style="1" customWidth="1"/>
    <col min="15" max="16384" width="9" style="1"/>
  </cols>
  <sheetData>
    <row r="1" spans="1:28" ht="17.25" x14ac:dyDescent="0.15">
      <c r="A1" s="27"/>
      <c r="S1" s="105" t="s">
        <v>105</v>
      </c>
      <c r="T1" s="105" t="s">
        <v>104</v>
      </c>
      <c r="U1" s="105" t="s">
        <v>120</v>
      </c>
      <c r="V1" s="105" t="s">
        <v>152</v>
      </c>
      <c r="W1" s="105" t="s">
        <v>170</v>
      </c>
      <c r="X1" s="105" t="s">
        <v>171</v>
      </c>
      <c r="Y1" s="105" t="s">
        <v>280</v>
      </c>
    </row>
    <row r="2" spans="1:28" x14ac:dyDescent="0.15">
      <c r="A2" s="61"/>
      <c r="S2" s="105" t="s">
        <v>106</v>
      </c>
      <c r="T2" s="105">
        <v>158</v>
      </c>
      <c r="U2" s="105">
        <v>176</v>
      </c>
      <c r="V2" s="105">
        <v>151</v>
      </c>
      <c r="W2" s="105">
        <v>131</v>
      </c>
      <c r="X2" s="105">
        <v>107</v>
      </c>
      <c r="Y2" s="105">
        <v>140</v>
      </c>
    </row>
    <row r="3" spans="1:28" x14ac:dyDescent="0.15">
      <c r="S3" s="105" t="s">
        <v>107</v>
      </c>
      <c r="T3" s="105">
        <v>112</v>
      </c>
      <c r="U3" s="105">
        <v>113</v>
      </c>
      <c r="V3" s="105">
        <v>126</v>
      </c>
      <c r="W3" s="1">
        <v>103</v>
      </c>
      <c r="X3" s="1">
        <v>81</v>
      </c>
      <c r="Y3" s="105">
        <v>114</v>
      </c>
    </row>
    <row r="4" spans="1:28" x14ac:dyDescent="0.15">
      <c r="G4" s="1" t="s">
        <v>170</v>
      </c>
      <c r="I4" s="1" t="s">
        <v>171</v>
      </c>
      <c r="S4" s="105" t="s">
        <v>281</v>
      </c>
      <c r="T4" s="1">
        <f t="shared" ref="T4:Y4" si="0">SUM(T2:T3)</f>
        <v>270</v>
      </c>
      <c r="U4" s="1">
        <f t="shared" si="0"/>
        <v>289</v>
      </c>
      <c r="V4" s="1">
        <f t="shared" si="0"/>
        <v>277</v>
      </c>
      <c r="W4" s="1">
        <f t="shared" si="0"/>
        <v>234</v>
      </c>
      <c r="X4" s="1">
        <f t="shared" si="0"/>
        <v>188</v>
      </c>
      <c r="Y4" s="1">
        <f t="shared" si="0"/>
        <v>254</v>
      </c>
      <c r="Z4" s="105"/>
    </row>
    <row r="5" spans="1:28" x14ac:dyDescent="0.15">
      <c r="G5" s="1">
        <v>234</v>
      </c>
      <c r="I5" s="1">
        <v>189</v>
      </c>
      <c r="T5" s="146"/>
      <c r="U5" s="146"/>
      <c r="V5" s="146"/>
      <c r="W5" s="146"/>
      <c r="X5" s="146"/>
      <c r="Y5" s="146"/>
    </row>
    <row r="6" spans="1:28" x14ac:dyDescent="0.15">
      <c r="S6" s="105"/>
      <c r="T6" s="146"/>
      <c r="U6" s="146"/>
      <c r="V6" s="146"/>
      <c r="W6" s="146"/>
      <c r="X6" s="146"/>
      <c r="Y6" s="137"/>
    </row>
    <row r="7" spans="1:28" x14ac:dyDescent="0.15">
      <c r="S7" s="105"/>
      <c r="T7" s="105" t="s">
        <v>173</v>
      </c>
      <c r="U7" s="105" t="s">
        <v>278</v>
      </c>
      <c r="V7" s="105" t="s">
        <v>108</v>
      </c>
      <c r="W7" s="105" t="s">
        <v>109</v>
      </c>
      <c r="X7" s="105" t="s">
        <v>110</v>
      </c>
      <c r="Y7" s="105" t="s">
        <v>111</v>
      </c>
      <c r="Z7" s="105" t="s">
        <v>112</v>
      </c>
      <c r="AA7" s="105" t="s">
        <v>176</v>
      </c>
    </row>
    <row r="8" spans="1:28" x14ac:dyDescent="0.15">
      <c r="S8" s="105" t="s">
        <v>104</v>
      </c>
      <c r="T8" s="105">
        <v>11</v>
      </c>
      <c r="U8" s="105">
        <v>41</v>
      </c>
      <c r="V8" s="105">
        <v>65</v>
      </c>
      <c r="W8" s="105">
        <v>84</v>
      </c>
      <c r="X8" s="105">
        <v>34</v>
      </c>
      <c r="Y8" s="105">
        <v>26</v>
      </c>
      <c r="Z8" s="105">
        <v>8</v>
      </c>
      <c r="AA8" s="105">
        <v>1</v>
      </c>
      <c r="AB8" s="1">
        <f t="shared" ref="AB8:AB13" si="1">SUM(T8:AA8)</f>
        <v>270</v>
      </c>
    </row>
    <row r="9" spans="1:28" x14ac:dyDescent="0.15">
      <c r="S9" s="105" t="s">
        <v>120</v>
      </c>
      <c r="T9" s="105">
        <v>5</v>
      </c>
      <c r="U9" s="105">
        <v>58</v>
      </c>
      <c r="V9" s="105">
        <v>84</v>
      </c>
      <c r="W9" s="105">
        <v>71</v>
      </c>
      <c r="X9" s="105">
        <v>39</v>
      </c>
      <c r="Y9" s="105">
        <v>19</v>
      </c>
      <c r="Z9" s="105">
        <v>13</v>
      </c>
      <c r="AA9" s="105">
        <v>0</v>
      </c>
      <c r="AB9" s="1">
        <f t="shared" si="1"/>
        <v>289</v>
      </c>
    </row>
    <row r="10" spans="1:28" x14ac:dyDescent="0.15">
      <c r="S10" s="105" t="s">
        <v>152</v>
      </c>
      <c r="T10" s="105">
        <v>13</v>
      </c>
      <c r="U10" s="105">
        <v>56</v>
      </c>
      <c r="V10" s="105">
        <v>73</v>
      </c>
      <c r="W10" s="105">
        <v>71</v>
      </c>
      <c r="X10" s="105">
        <v>32</v>
      </c>
      <c r="Y10" s="105">
        <v>19</v>
      </c>
      <c r="Z10" s="105">
        <v>12</v>
      </c>
      <c r="AA10" s="105">
        <v>1</v>
      </c>
      <c r="AB10" s="1">
        <f t="shared" si="1"/>
        <v>277</v>
      </c>
    </row>
    <row r="11" spans="1:28" x14ac:dyDescent="0.15">
      <c r="S11" s="105" t="s">
        <v>172</v>
      </c>
      <c r="T11" s="105">
        <v>5</v>
      </c>
      <c r="U11" s="105">
        <v>37</v>
      </c>
      <c r="V11" s="105">
        <v>57</v>
      </c>
      <c r="W11" s="105">
        <v>60</v>
      </c>
      <c r="X11" s="105">
        <v>37</v>
      </c>
      <c r="Y11" s="105">
        <v>19</v>
      </c>
      <c r="Z11" s="105">
        <v>16</v>
      </c>
      <c r="AA11" s="105">
        <v>3</v>
      </c>
      <c r="AB11" s="1">
        <f t="shared" si="1"/>
        <v>234</v>
      </c>
    </row>
    <row r="12" spans="1:28" x14ac:dyDescent="0.15">
      <c r="S12" s="105" t="s">
        <v>174</v>
      </c>
      <c r="T12" s="105">
        <v>5</v>
      </c>
      <c r="U12" s="105">
        <v>25</v>
      </c>
      <c r="V12" s="105">
        <v>40</v>
      </c>
      <c r="W12" s="105">
        <v>52</v>
      </c>
      <c r="X12" s="105">
        <v>38</v>
      </c>
      <c r="Y12" s="105">
        <v>16</v>
      </c>
      <c r="Z12" s="105">
        <v>9</v>
      </c>
      <c r="AA12" s="105">
        <v>3</v>
      </c>
      <c r="AB12" s="1">
        <f t="shared" si="1"/>
        <v>188</v>
      </c>
    </row>
    <row r="13" spans="1:28" x14ac:dyDescent="0.15">
      <c r="S13" s="105" t="s">
        <v>279</v>
      </c>
      <c r="T13" s="105">
        <v>7</v>
      </c>
      <c r="U13" s="105">
        <v>45</v>
      </c>
      <c r="V13" s="105">
        <v>52</v>
      </c>
      <c r="W13" s="105">
        <v>60</v>
      </c>
      <c r="X13" s="105">
        <v>48</v>
      </c>
      <c r="Y13" s="105">
        <v>18</v>
      </c>
      <c r="Z13" s="105">
        <v>23</v>
      </c>
      <c r="AA13" s="105">
        <v>1</v>
      </c>
      <c r="AB13" s="1">
        <f t="shared" si="1"/>
        <v>254</v>
      </c>
    </row>
    <row r="14" spans="1:28" x14ac:dyDescent="0.15">
      <c r="S14" s="105"/>
      <c r="Z14" s="105"/>
    </row>
    <row r="20" spans="1:9" ht="19.5" customHeight="1" x14ac:dyDescent="0.15"/>
    <row r="24" spans="1:9" x14ac:dyDescent="0.1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1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1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1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1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1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1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1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1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1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1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1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1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1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1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15">
      <c r="A41" s="98"/>
      <c r="B41" s="2"/>
      <c r="C41" s="2"/>
      <c r="D41" s="2"/>
      <c r="E41" s="2"/>
      <c r="F41" s="2"/>
      <c r="G41" s="2"/>
      <c r="H41" s="2"/>
      <c r="I41" s="2"/>
    </row>
    <row r="42" spans="1:9" x14ac:dyDescent="0.1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1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1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1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1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1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1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1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1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1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1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1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1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1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1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15">
      <c r="A57" s="2"/>
      <c r="B57" s="2"/>
      <c r="C57" s="2"/>
      <c r="D57" s="2"/>
      <c r="E57" s="2"/>
      <c r="F57" s="2"/>
      <c r="G57" s="2"/>
      <c r="H57" s="2"/>
      <c r="I57" s="2"/>
    </row>
    <row r="97" spans="1:1" ht="14.25" x14ac:dyDescent="0.15">
      <c r="A97" s="26"/>
    </row>
    <row r="99" spans="1:1" ht="17.25" x14ac:dyDescent="0.15">
      <c r="A99" s="27"/>
    </row>
    <row r="100" spans="1:1" ht="17.25" x14ac:dyDescent="0.15">
      <c r="A100" s="27"/>
    </row>
  </sheetData>
  <phoneticPr fontId="2"/>
  <pageMargins left="0.8" right="0.35" top="0.67" bottom="0.42" header="0.75" footer="0.26"/>
  <pageSetup paperSize="9" scale="99" orientation="landscape" r:id="rId1"/>
  <headerFooter alignWithMargins="0"/>
  <rowBreaks count="2" manualBreakCount="2">
    <brk id="59" max="16" man="1"/>
    <brk id="95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FFC000"/>
  </sheetPr>
  <dimension ref="A1:Z40"/>
  <sheetViews>
    <sheetView view="pageBreakPreview" topLeftCell="A13" zoomScale="75" zoomScaleNormal="85" zoomScaleSheetLayoutView="75" workbookViewId="0">
      <selection activeCell="U24" sqref="U24"/>
    </sheetView>
  </sheetViews>
  <sheetFormatPr defaultRowHeight="13.5" x14ac:dyDescent="0.15"/>
  <cols>
    <col min="1" max="1" width="8.25" style="1" customWidth="1"/>
    <col min="2" max="3" width="6.875" style="1" customWidth="1"/>
    <col min="4" max="4" width="6.5" style="1" customWidth="1"/>
    <col min="5" max="5" width="6.625" style="1" customWidth="1"/>
    <col min="6" max="6" width="7.625" style="1" customWidth="1"/>
    <col min="7" max="12" width="6.875" style="1" customWidth="1"/>
    <col min="13" max="13" width="11.125" style="1" customWidth="1"/>
    <col min="14" max="14" width="13.75" style="1" customWidth="1"/>
    <col min="15" max="15" width="7.25" style="1" customWidth="1"/>
    <col min="16" max="16384" width="9" style="1"/>
  </cols>
  <sheetData>
    <row r="1" spans="1:26" ht="17.25" x14ac:dyDescent="0.15">
      <c r="A1" s="27" t="s">
        <v>274</v>
      </c>
    </row>
    <row r="2" spans="1:26" x14ac:dyDescent="0.15">
      <c r="Y2" s="1" t="s">
        <v>170</v>
      </c>
      <c r="Z2" s="1" t="s">
        <v>171</v>
      </c>
    </row>
    <row r="3" spans="1:26" x14ac:dyDescent="0.15">
      <c r="Y3" s="1">
        <v>234</v>
      </c>
      <c r="Z3" s="1">
        <v>189</v>
      </c>
    </row>
    <row r="4" spans="1:26" x14ac:dyDescent="0.15">
      <c r="Y4" s="1" t="s">
        <v>170</v>
      </c>
      <c r="Z4" s="1" t="s">
        <v>171</v>
      </c>
    </row>
    <row r="5" spans="1:26" x14ac:dyDescent="0.15">
      <c r="Y5" s="1">
        <v>17</v>
      </c>
      <c r="Z5" s="1">
        <v>14</v>
      </c>
    </row>
    <row r="6" spans="1:26" x14ac:dyDescent="0.15">
      <c r="Y6" s="1">
        <v>98</v>
      </c>
      <c r="Z6" s="1">
        <v>80</v>
      </c>
    </row>
    <row r="7" spans="1:26" x14ac:dyDescent="0.15">
      <c r="Y7" s="1">
        <v>119</v>
      </c>
      <c r="Z7" s="1">
        <v>95</v>
      </c>
    </row>
    <row r="16" spans="1:26" x14ac:dyDescent="0.15">
      <c r="S16" s="105" t="s">
        <v>179</v>
      </c>
      <c r="T16" s="105" t="s">
        <v>120</v>
      </c>
      <c r="U16" s="105" t="s">
        <v>152</v>
      </c>
      <c r="V16" s="105" t="s">
        <v>177</v>
      </c>
      <c r="W16" s="105" t="s">
        <v>178</v>
      </c>
      <c r="X16" s="105" t="s">
        <v>280</v>
      </c>
    </row>
    <row r="17" spans="18:24" x14ac:dyDescent="0.15">
      <c r="R17" s="105" t="s">
        <v>113</v>
      </c>
      <c r="S17" s="1">
        <v>16</v>
      </c>
      <c r="T17" s="105">
        <v>20</v>
      </c>
      <c r="U17" s="105">
        <v>18</v>
      </c>
      <c r="V17" s="105">
        <v>28</v>
      </c>
      <c r="W17" s="105">
        <v>15</v>
      </c>
      <c r="X17" s="105">
        <v>23</v>
      </c>
    </row>
    <row r="18" spans="18:24" x14ac:dyDescent="0.15">
      <c r="R18" s="105" t="s">
        <v>89</v>
      </c>
      <c r="S18" s="1">
        <v>23</v>
      </c>
      <c r="T18" s="105">
        <v>34</v>
      </c>
      <c r="U18" s="105">
        <v>28</v>
      </c>
      <c r="V18" s="105">
        <v>17</v>
      </c>
      <c r="W18" s="105">
        <v>14</v>
      </c>
      <c r="X18" s="105">
        <v>18</v>
      </c>
    </row>
    <row r="19" spans="18:24" x14ac:dyDescent="0.15">
      <c r="R19" s="105" t="s">
        <v>114</v>
      </c>
      <c r="S19" s="1">
        <v>16</v>
      </c>
      <c r="T19" s="105">
        <v>9</v>
      </c>
      <c r="U19" s="105">
        <v>14</v>
      </c>
      <c r="V19" s="105">
        <v>11</v>
      </c>
      <c r="W19" s="105">
        <v>10</v>
      </c>
      <c r="X19" s="105">
        <v>16</v>
      </c>
    </row>
    <row r="20" spans="18:24" x14ac:dyDescent="0.15">
      <c r="R20" s="105" t="s">
        <v>115</v>
      </c>
      <c r="S20" s="105">
        <v>29</v>
      </c>
      <c r="T20" s="105">
        <v>26</v>
      </c>
      <c r="U20" s="105">
        <v>31</v>
      </c>
      <c r="V20" s="105">
        <v>22</v>
      </c>
      <c r="W20" s="105">
        <v>17</v>
      </c>
      <c r="X20" s="105">
        <v>15</v>
      </c>
    </row>
    <row r="21" spans="18:24" x14ac:dyDescent="0.15">
      <c r="R21" s="105" t="s">
        <v>116</v>
      </c>
      <c r="S21" s="105">
        <v>34</v>
      </c>
      <c r="T21" s="105">
        <v>34</v>
      </c>
      <c r="U21" s="105">
        <v>31</v>
      </c>
      <c r="V21" s="105">
        <v>18</v>
      </c>
      <c r="W21" s="105">
        <v>20</v>
      </c>
      <c r="X21" s="105">
        <v>20</v>
      </c>
    </row>
    <row r="22" spans="18:24" x14ac:dyDescent="0.15">
      <c r="R22" s="105" t="s">
        <v>117</v>
      </c>
      <c r="S22" s="105">
        <v>23</v>
      </c>
      <c r="T22" s="105">
        <v>16</v>
      </c>
      <c r="U22" s="105">
        <v>24</v>
      </c>
      <c r="V22" s="105">
        <v>13</v>
      </c>
      <c r="W22" s="105">
        <v>9</v>
      </c>
      <c r="X22" s="105">
        <v>21</v>
      </c>
    </row>
    <row r="23" spans="18:24" x14ac:dyDescent="0.15">
      <c r="R23" s="105" t="s">
        <v>118</v>
      </c>
      <c r="S23" s="105">
        <v>19</v>
      </c>
      <c r="T23" s="105">
        <v>28</v>
      </c>
      <c r="U23" s="105">
        <v>27</v>
      </c>
      <c r="V23" s="105">
        <v>24</v>
      </c>
      <c r="W23" s="105">
        <v>23</v>
      </c>
      <c r="X23" s="105">
        <v>36</v>
      </c>
    </row>
    <row r="24" spans="18:24" x14ac:dyDescent="0.15">
      <c r="R24" s="105" t="s">
        <v>2</v>
      </c>
      <c r="S24" s="105">
        <v>110</v>
      </c>
      <c r="T24" s="105">
        <v>122</v>
      </c>
      <c r="U24" s="105">
        <v>104</v>
      </c>
      <c r="V24" s="105">
        <v>101</v>
      </c>
      <c r="W24" s="105">
        <v>80</v>
      </c>
      <c r="X24" s="105">
        <v>105</v>
      </c>
    </row>
    <row r="25" spans="18:24" x14ac:dyDescent="0.15">
      <c r="S25" s="1">
        <f>SUM(S17:S24)</f>
        <v>270</v>
      </c>
      <c r="T25" s="1">
        <f t="shared" ref="T25:W25" si="0">SUM(T17:T24)</f>
        <v>289</v>
      </c>
      <c r="U25" s="1">
        <f>SUM(U17:U24)</f>
        <v>277</v>
      </c>
      <c r="V25" s="1">
        <f t="shared" si="0"/>
        <v>234</v>
      </c>
      <c r="W25" s="1">
        <f t="shared" si="0"/>
        <v>188</v>
      </c>
      <c r="X25" s="1">
        <f>SUM(X17:X24)</f>
        <v>254</v>
      </c>
    </row>
    <row r="40" spans="2:2" x14ac:dyDescent="0.15">
      <c r="B40" s="98"/>
    </row>
  </sheetData>
  <phoneticPr fontId="2"/>
  <pageMargins left="0.8" right="0.35" top="0.67" bottom="0.42" header="0.75" footer="0.26"/>
  <pageSetup paperSize="9" scale="10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C000"/>
  </sheetPr>
  <dimension ref="A1:Z136"/>
  <sheetViews>
    <sheetView view="pageBreakPreview" topLeftCell="A7" zoomScale="75" zoomScaleNormal="75" zoomScaleSheetLayoutView="75" workbookViewId="0">
      <selection activeCell="U24" sqref="U24"/>
    </sheetView>
  </sheetViews>
  <sheetFormatPr defaultRowHeight="14.25" x14ac:dyDescent="0.15"/>
  <cols>
    <col min="1" max="1" width="6.625" style="15" customWidth="1"/>
    <col min="2" max="2" width="2.375" style="15" customWidth="1"/>
    <col min="3" max="3" width="50.5" style="15" customWidth="1"/>
    <col min="4" max="12" width="9.25" style="15" customWidth="1"/>
    <col min="13" max="13" width="9" style="15"/>
    <col min="14" max="14" width="35.375" style="15" customWidth="1"/>
    <col min="15" max="16384" width="9" style="15"/>
  </cols>
  <sheetData>
    <row r="1" spans="1:26" ht="25.5" customHeight="1" x14ac:dyDescent="0.15">
      <c r="A1" s="27" t="s">
        <v>275</v>
      </c>
    </row>
    <row r="2" spans="1:26" ht="17.25" customHeight="1" thickBot="1" x14ac:dyDescent="0.2">
      <c r="E2" s="106"/>
      <c r="F2" s="106"/>
      <c r="H2" s="261"/>
      <c r="I2" s="261"/>
      <c r="K2" s="261" t="s">
        <v>37</v>
      </c>
      <c r="L2" s="261"/>
      <c r="Y2" s="15" t="s">
        <v>170</v>
      </c>
      <c r="Z2" s="15" t="s">
        <v>171</v>
      </c>
    </row>
    <row r="3" spans="1:26" ht="22.5" customHeight="1" x14ac:dyDescent="0.15">
      <c r="A3" s="276" t="s">
        <v>6</v>
      </c>
      <c r="B3" s="277"/>
      <c r="C3" s="278"/>
      <c r="D3" s="275" t="s">
        <v>170</v>
      </c>
      <c r="E3" s="262"/>
      <c r="F3" s="263"/>
      <c r="G3" s="262" t="s">
        <v>171</v>
      </c>
      <c r="H3" s="262"/>
      <c r="I3" s="263"/>
      <c r="J3" s="262" t="s">
        <v>276</v>
      </c>
      <c r="K3" s="262"/>
      <c r="L3" s="263"/>
      <c r="Y3" s="15">
        <v>234</v>
      </c>
      <c r="Z3" s="15">
        <v>189</v>
      </c>
    </row>
    <row r="4" spans="1:26" ht="22.5" customHeight="1" thickBot="1" x14ac:dyDescent="0.2">
      <c r="A4" s="279"/>
      <c r="B4" s="280"/>
      <c r="C4" s="281"/>
      <c r="D4" s="78" t="s">
        <v>60</v>
      </c>
      <c r="E4" s="78" t="s">
        <v>61</v>
      </c>
      <c r="F4" s="79" t="s">
        <v>62</v>
      </c>
      <c r="G4" s="78" t="s">
        <v>60</v>
      </c>
      <c r="H4" s="78" t="s">
        <v>61</v>
      </c>
      <c r="I4" s="79" t="s">
        <v>62</v>
      </c>
      <c r="J4" s="78" t="s">
        <v>60</v>
      </c>
      <c r="K4" s="78" t="s">
        <v>61</v>
      </c>
      <c r="L4" s="79" t="s">
        <v>62</v>
      </c>
      <c r="Y4" s="15" t="s">
        <v>170</v>
      </c>
      <c r="Z4" s="15" t="s">
        <v>171</v>
      </c>
    </row>
    <row r="5" spans="1:26" ht="27" customHeight="1" thickTop="1" x14ac:dyDescent="0.15">
      <c r="A5" s="283" t="s">
        <v>63</v>
      </c>
      <c r="B5" s="273" t="s">
        <v>78</v>
      </c>
      <c r="C5" s="274"/>
      <c r="D5" s="115">
        <v>2</v>
      </c>
      <c r="E5" s="115">
        <v>2</v>
      </c>
      <c r="F5" s="118">
        <f t="shared" ref="F5:F13" si="0">SUM(D5:E5)</f>
        <v>4</v>
      </c>
      <c r="G5" s="115">
        <v>4</v>
      </c>
      <c r="H5" s="66">
        <v>6</v>
      </c>
      <c r="I5" s="67">
        <f t="shared" ref="I5:I24" si="1">SUM(G5:H5)</f>
        <v>10</v>
      </c>
      <c r="J5" s="115">
        <v>7</v>
      </c>
      <c r="K5" s="66">
        <v>0</v>
      </c>
      <c r="L5" s="67">
        <f t="shared" ref="L5:L24" si="2">SUM(J5:K5)</f>
        <v>7</v>
      </c>
      <c r="Y5" s="15">
        <v>17</v>
      </c>
      <c r="Z5" s="15">
        <v>14</v>
      </c>
    </row>
    <row r="6" spans="1:26" ht="27" customHeight="1" x14ac:dyDescent="0.15">
      <c r="A6" s="284"/>
      <c r="B6" s="62"/>
      <c r="C6" s="100" t="s">
        <v>77</v>
      </c>
      <c r="D6" s="117">
        <v>2</v>
      </c>
      <c r="E6" s="117">
        <v>1</v>
      </c>
      <c r="F6" s="118">
        <f t="shared" si="0"/>
        <v>3</v>
      </c>
      <c r="G6" s="68">
        <v>1</v>
      </c>
      <c r="H6" s="68">
        <v>2</v>
      </c>
      <c r="I6" s="69">
        <f t="shared" si="1"/>
        <v>3</v>
      </c>
      <c r="J6" s="68">
        <v>4</v>
      </c>
      <c r="K6" s="68">
        <v>0</v>
      </c>
      <c r="L6" s="69">
        <f t="shared" si="2"/>
        <v>4</v>
      </c>
      <c r="Y6" s="15">
        <v>98</v>
      </c>
      <c r="Z6" s="15">
        <v>80</v>
      </c>
    </row>
    <row r="7" spans="1:26" ht="27" customHeight="1" x14ac:dyDescent="0.15">
      <c r="A7" s="285"/>
      <c r="B7" s="63"/>
      <c r="C7" s="102" t="s">
        <v>167</v>
      </c>
      <c r="D7" s="119">
        <v>0</v>
      </c>
      <c r="E7" s="119">
        <v>1</v>
      </c>
      <c r="F7" s="120">
        <f t="shared" si="0"/>
        <v>1</v>
      </c>
      <c r="G7" s="103">
        <v>3</v>
      </c>
      <c r="H7" s="103">
        <v>4</v>
      </c>
      <c r="I7" s="104">
        <f t="shared" si="1"/>
        <v>7</v>
      </c>
      <c r="J7" s="103">
        <v>3</v>
      </c>
      <c r="K7" s="103">
        <v>0</v>
      </c>
      <c r="L7" s="104">
        <f t="shared" si="2"/>
        <v>3</v>
      </c>
      <c r="Y7" s="15">
        <v>119</v>
      </c>
      <c r="Z7" s="15">
        <v>95</v>
      </c>
    </row>
    <row r="8" spans="1:26" ht="27" customHeight="1" x14ac:dyDescent="0.15">
      <c r="A8" s="282" t="s">
        <v>64</v>
      </c>
      <c r="B8" s="112" t="s">
        <v>79</v>
      </c>
      <c r="C8" s="101"/>
      <c r="D8" s="115">
        <v>15</v>
      </c>
      <c r="E8" s="115">
        <v>4</v>
      </c>
      <c r="F8" s="116">
        <f t="shared" si="0"/>
        <v>19</v>
      </c>
      <c r="G8" s="66">
        <v>12</v>
      </c>
      <c r="H8" s="66">
        <v>3</v>
      </c>
      <c r="I8" s="67">
        <f t="shared" si="1"/>
        <v>15</v>
      </c>
      <c r="J8" s="66">
        <v>10</v>
      </c>
      <c r="K8" s="66">
        <v>5</v>
      </c>
      <c r="L8" s="67">
        <f t="shared" si="2"/>
        <v>15</v>
      </c>
    </row>
    <row r="9" spans="1:26" ht="27" customHeight="1" x14ac:dyDescent="0.15">
      <c r="A9" s="282"/>
      <c r="B9" s="62"/>
      <c r="C9" s="100" t="s">
        <v>8</v>
      </c>
      <c r="D9" s="117">
        <v>5</v>
      </c>
      <c r="E9" s="117">
        <v>2</v>
      </c>
      <c r="F9" s="118">
        <f t="shared" si="0"/>
        <v>7</v>
      </c>
      <c r="G9" s="68">
        <v>4</v>
      </c>
      <c r="H9" s="68">
        <v>0</v>
      </c>
      <c r="I9" s="69">
        <f t="shared" si="1"/>
        <v>4</v>
      </c>
      <c r="J9" s="68">
        <v>4</v>
      </c>
      <c r="K9" s="68">
        <v>3</v>
      </c>
      <c r="L9" s="69">
        <f t="shared" si="2"/>
        <v>7</v>
      </c>
    </row>
    <row r="10" spans="1:26" ht="27" customHeight="1" x14ac:dyDescent="0.15">
      <c r="A10" s="282"/>
      <c r="B10" s="62"/>
      <c r="C10" s="100" t="s">
        <v>80</v>
      </c>
      <c r="D10" s="117">
        <v>5</v>
      </c>
      <c r="E10" s="117">
        <v>1</v>
      </c>
      <c r="F10" s="118">
        <f t="shared" si="0"/>
        <v>6</v>
      </c>
      <c r="G10" s="68">
        <v>2</v>
      </c>
      <c r="H10" s="68">
        <v>1</v>
      </c>
      <c r="I10" s="69">
        <f t="shared" si="1"/>
        <v>3</v>
      </c>
      <c r="J10" s="68">
        <v>3</v>
      </c>
      <c r="K10" s="68">
        <v>0</v>
      </c>
      <c r="L10" s="69">
        <f t="shared" si="2"/>
        <v>3</v>
      </c>
    </row>
    <row r="11" spans="1:26" ht="27" customHeight="1" x14ac:dyDescent="0.15">
      <c r="A11" s="282"/>
      <c r="B11" s="63"/>
      <c r="C11" s="102" t="s">
        <v>9</v>
      </c>
      <c r="D11" s="121">
        <v>5</v>
      </c>
      <c r="E11" s="121">
        <v>1</v>
      </c>
      <c r="F11" s="122">
        <f t="shared" si="0"/>
        <v>6</v>
      </c>
      <c r="G11" s="72">
        <v>6</v>
      </c>
      <c r="H11" s="72">
        <v>2</v>
      </c>
      <c r="I11" s="73">
        <f t="shared" si="1"/>
        <v>8</v>
      </c>
      <c r="J11" s="72">
        <v>3</v>
      </c>
      <c r="K11" s="72">
        <v>2</v>
      </c>
      <c r="L11" s="73">
        <f t="shared" si="2"/>
        <v>5</v>
      </c>
    </row>
    <row r="12" spans="1:26" ht="27" customHeight="1" x14ac:dyDescent="0.15">
      <c r="A12" s="113" t="s">
        <v>65</v>
      </c>
      <c r="B12" s="264" t="s">
        <v>169</v>
      </c>
      <c r="C12" s="265"/>
      <c r="D12" s="123">
        <v>50</v>
      </c>
      <c r="E12" s="123">
        <v>21</v>
      </c>
      <c r="F12" s="124">
        <f t="shared" si="0"/>
        <v>71</v>
      </c>
      <c r="G12" s="74">
        <v>27</v>
      </c>
      <c r="H12" s="74">
        <v>21</v>
      </c>
      <c r="I12" s="75">
        <f t="shared" si="1"/>
        <v>48</v>
      </c>
      <c r="J12" s="74">
        <v>50</v>
      </c>
      <c r="K12" s="74">
        <v>37</v>
      </c>
      <c r="L12" s="75">
        <f t="shared" si="2"/>
        <v>87</v>
      </c>
    </row>
    <row r="13" spans="1:26" ht="27" customHeight="1" x14ac:dyDescent="0.15">
      <c r="A13" s="113" t="s">
        <v>66</v>
      </c>
      <c r="B13" s="264" t="s">
        <v>81</v>
      </c>
      <c r="C13" s="265"/>
      <c r="D13" s="123">
        <v>9</v>
      </c>
      <c r="E13" s="123">
        <v>12</v>
      </c>
      <c r="F13" s="124">
        <f t="shared" si="0"/>
        <v>21</v>
      </c>
      <c r="G13" s="74">
        <v>6</v>
      </c>
      <c r="H13" s="74">
        <v>11</v>
      </c>
      <c r="I13" s="75">
        <f t="shared" si="1"/>
        <v>17</v>
      </c>
      <c r="J13" s="74">
        <v>11</v>
      </c>
      <c r="K13" s="74">
        <v>19</v>
      </c>
      <c r="L13" s="75">
        <f t="shared" si="2"/>
        <v>30</v>
      </c>
    </row>
    <row r="14" spans="1:26" ht="27" customHeight="1" x14ac:dyDescent="0.15">
      <c r="A14" s="113" t="s">
        <v>67</v>
      </c>
      <c r="B14" s="64" t="s">
        <v>13</v>
      </c>
      <c r="C14" s="99"/>
      <c r="D14" s="123">
        <v>0</v>
      </c>
      <c r="E14" s="123">
        <v>5</v>
      </c>
      <c r="F14" s="124">
        <v>5</v>
      </c>
      <c r="G14" s="74">
        <v>0</v>
      </c>
      <c r="H14" s="74">
        <v>1</v>
      </c>
      <c r="I14" s="75">
        <f t="shared" si="1"/>
        <v>1</v>
      </c>
      <c r="J14" s="74">
        <v>3</v>
      </c>
      <c r="K14" s="74">
        <v>8</v>
      </c>
      <c r="L14" s="75">
        <f t="shared" si="2"/>
        <v>11</v>
      </c>
    </row>
    <row r="15" spans="1:26" ht="27" customHeight="1" x14ac:dyDescent="0.15">
      <c r="A15" s="113" t="s">
        <v>68</v>
      </c>
      <c r="B15" s="264" t="s">
        <v>82</v>
      </c>
      <c r="C15" s="265"/>
      <c r="D15" s="123">
        <v>0</v>
      </c>
      <c r="E15" s="123">
        <v>0</v>
      </c>
      <c r="F15" s="124">
        <f t="shared" ref="F15" si="3">SUM(D15:E15)</f>
        <v>0</v>
      </c>
      <c r="G15" s="74">
        <v>2</v>
      </c>
      <c r="H15" s="74">
        <v>0</v>
      </c>
      <c r="I15" s="75">
        <f t="shared" si="1"/>
        <v>2</v>
      </c>
      <c r="J15" s="74">
        <v>0</v>
      </c>
      <c r="K15" s="74">
        <v>3</v>
      </c>
      <c r="L15" s="75">
        <f t="shared" si="2"/>
        <v>3</v>
      </c>
    </row>
    <row r="16" spans="1:26" ht="27" customHeight="1" x14ac:dyDescent="0.15">
      <c r="A16" s="113" t="s">
        <v>69</v>
      </c>
      <c r="B16" s="264" t="s">
        <v>168</v>
      </c>
      <c r="C16" s="265"/>
      <c r="D16" s="123">
        <v>2</v>
      </c>
      <c r="E16" s="123">
        <v>9</v>
      </c>
      <c r="F16" s="124">
        <v>11</v>
      </c>
      <c r="G16" s="74">
        <v>2</v>
      </c>
      <c r="H16" s="74">
        <v>8</v>
      </c>
      <c r="I16" s="75">
        <f t="shared" si="1"/>
        <v>10</v>
      </c>
      <c r="J16" s="74">
        <v>2</v>
      </c>
      <c r="K16" s="74">
        <v>7</v>
      </c>
      <c r="L16" s="75">
        <f t="shared" si="2"/>
        <v>9</v>
      </c>
    </row>
    <row r="17" spans="1:17" ht="27" customHeight="1" x14ac:dyDescent="0.15">
      <c r="A17" s="113" t="s">
        <v>70</v>
      </c>
      <c r="B17" s="264" t="s">
        <v>83</v>
      </c>
      <c r="C17" s="265"/>
      <c r="D17" s="123">
        <v>2</v>
      </c>
      <c r="E17" s="123">
        <v>2</v>
      </c>
      <c r="F17" s="124">
        <v>4</v>
      </c>
      <c r="G17" s="74">
        <v>3</v>
      </c>
      <c r="H17" s="74">
        <v>1</v>
      </c>
      <c r="I17" s="75">
        <f t="shared" si="1"/>
        <v>4</v>
      </c>
      <c r="J17" s="74">
        <v>6</v>
      </c>
      <c r="K17" s="74">
        <v>3</v>
      </c>
      <c r="L17" s="75">
        <f t="shared" si="2"/>
        <v>9</v>
      </c>
    </row>
    <row r="18" spans="1:17" ht="27" customHeight="1" x14ac:dyDescent="0.15">
      <c r="A18" s="113" t="s">
        <v>75</v>
      </c>
      <c r="B18" s="264" t="s">
        <v>76</v>
      </c>
      <c r="C18" s="265"/>
      <c r="D18" s="123">
        <v>1</v>
      </c>
      <c r="E18" s="123">
        <v>2</v>
      </c>
      <c r="F18" s="124">
        <f t="shared" ref="F18" si="4">SUM(D18:E18)</f>
        <v>3</v>
      </c>
      <c r="G18" s="74">
        <v>1</v>
      </c>
      <c r="H18" s="74">
        <v>2</v>
      </c>
      <c r="I18" s="75">
        <f t="shared" si="1"/>
        <v>3</v>
      </c>
      <c r="J18" s="74">
        <v>3</v>
      </c>
      <c r="K18" s="74">
        <v>0</v>
      </c>
      <c r="L18" s="75">
        <f t="shared" si="2"/>
        <v>3</v>
      </c>
    </row>
    <row r="19" spans="1:17" ht="27" customHeight="1" x14ac:dyDescent="0.15">
      <c r="A19" s="113" t="s">
        <v>84</v>
      </c>
      <c r="B19" s="264" t="s">
        <v>85</v>
      </c>
      <c r="C19" s="265"/>
      <c r="D19" s="123">
        <v>0</v>
      </c>
      <c r="E19" s="123">
        <v>0</v>
      </c>
      <c r="F19" s="124">
        <v>0</v>
      </c>
      <c r="G19" s="74">
        <v>0</v>
      </c>
      <c r="H19" s="74">
        <v>0</v>
      </c>
      <c r="I19" s="75">
        <f t="shared" si="1"/>
        <v>0</v>
      </c>
      <c r="J19" s="74">
        <v>0</v>
      </c>
      <c r="K19" s="74">
        <v>1</v>
      </c>
      <c r="L19" s="75">
        <f t="shared" si="2"/>
        <v>1</v>
      </c>
    </row>
    <row r="20" spans="1:17" ht="27" customHeight="1" x14ac:dyDescent="0.15">
      <c r="A20" s="95" t="s">
        <v>86</v>
      </c>
      <c r="B20" s="110" t="s">
        <v>87</v>
      </c>
      <c r="C20" s="111"/>
      <c r="D20" s="123">
        <v>0</v>
      </c>
      <c r="E20" s="123">
        <v>0</v>
      </c>
      <c r="F20" s="124">
        <f t="shared" ref="F20" si="5">SUM(D20:E20)</f>
        <v>0</v>
      </c>
      <c r="G20" s="74">
        <v>0</v>
      </c>
      <c r="H20" s="74">
        <v>0</v>
      </c>
      <c r="I20" s="75">
        <f t="shared" si="1"/>
        <v>0</v>
      </c>
      <c r="J20" s="74">
        <v>0</v>
      </c>
      <c r="K20" s="74">
        <v>0</v>
      </c>
      <c r="L20" s="75">
        <f t="shared" si="2"/>
        <v>0</v>
      </c>
    </row>
    <row r="21" spans="1:17" ht="27" customHeight="1" x14ac:dyDescent="0.15">
      <c r="A21" s="271" t="s">
        <v>71</v>
      </c>
      <c r="B21" s="264" t="s">
        <v>10</v>
      </c>
      <c r="C21" s="265"/>
      <c r="D21" s="123">
        <v>34</v>
      </c>
      <c r="E21" s="123">
        <v>27</v>
      </c>
      <c r="F21" s="124">
        <v>62</v>
      </c>
      <c r="G21" s="74">
        <v>34</v>
      </c>
      <c r="H21" s="74">
        <v>18</v>
      </c>
      <c r="I21" s="75">
        <f t="shared" si="1"/>
        <v>52</v>
      </c>
      <c r="J21" s="74">
        <v>25</v>
      </c>
      <c r="K21" s="74">
        <v>11</v>
      </c>
      <c r="L21" s="75">
        <f t="shared" si="2"/>
        <v>36</v>
      </c>
    </row>
    <row r="22" spans="1:17" ht="27" customHeight="1" x14ac:dyDescent="0.15">
      <c r="A22" s="272"/>
      <c r="B22" s="264" t="s">
        <v>151</v>
      </c>
      <c r="C22" s="265"/>
      <c r="D22" s="123">
        <v>13</v>
      </c>
      <c r="E22" s="123">
        <v>15</v>
      </c>
      <c r="F22" s="124">
        <f t="shared" ref="F22:F23" si="6">SUM(D22:E22)</f>
        <v>28</v>
      </c>
      <c r="G22" s="74">
        <v>15</v>
      </c>
      <c r="H22" s="74">
        <v>9</v>
      </c>
      <c r="I22" s="75">
        <f t="shared" si="1"/>
        <v>24</v>
      </c>
      <c r="J22" s="74">
        <v>20</v>
      </c>
      <c r="K22" s="74">
        <v>18</v>
      </c>
      <c r="L22" s="75">
        <f t="shared" si="2"/>
        <v>38</v>
      </c>
    </row>
    <row r="23" spans="1:17" ht="27" customHeight="1" x14ac:dyDescent="0.15">
      <c r="A23" s="65"/>
      <c r="B23" s="264" t="s">
        <v>11</v>
      </c>
      <c r="C23" s="265"/>
      <c r="D23" s="123">
        <v>0</v>
      </c>
      <c r="E23" s="123">
        <v>0</v>
      </c>
      <c r="F23" s="124">
        <f t="shared" si="6"/>
        <v>0</v>
      </c>
      <c r="G23" s="74">
        <v>0</v>
      </c>
      <c r="H23" s="74">
        <v>0</v>
      </c>
      <c r="I23" s="75">
        <f t="shared" si="1"/>
        <v>0</v>
      </c>
      <c r="J23" s="74">
        <v>2</v>
      </c>
      <c r="K23" s="74">
        <v>1</v>
      </c>
      <c r="L23" s="75">
        <f t="shared" si="2"/>
        <v>3</v>
      </c>
    </row>
    <row r="24" spans="1:17" ht="27" customHeight="1" thickBot="1" x14ac:dyDescent="0.2">
      <c r="A24" s="96"/>
      <c r="B24" s="269" t="s">
        <v>12</v>
      </c>
      <c r="C24" s="270"/>
      <c r="D24" s="125">
        <v>2</v>
      </c>
      <c r="E24" s="125">
        <v>4</v>
      </c>
      <c r="F24" s="126">
        <v>6</v>
      </c>
      <c r="G24" s="70">
        <v>1</v>
      </c>
      <c r="H24" s="70">
        <v>1</v>
      </c>
      <c r="I24" s="71">
        <f t="shared" si="1"/>
        <v>2</v>
      </c>
      <c r="J24" s="70">
        <v>1</v>
      </c>
      <c r="K24" s="70">
        <v>1</v>
      </c>
      <c r="L24" s="71">
        <f t="shared" si="2"/>
        <v>2</v>
      </c>
    </row>
    <row r="25" spans="1:17" ht="27" customHeight="1" thickTop="1" thickBot="1" x14ac:dyDescent="0.2">
      <c r="A25" s="266" t="s">
        <v>7</v>
      </c>
      <c r="B25" s="267"/>
      <c r="C25" s="268"/>
      <c r="D25" s="127">
        <f>SUM(D12:D24,D8,D5)</f>
        <v>130</v>
      </c>
      <c r="E25" s="127">
        <f>SUM(E12:E24,E8,E5)</f>
        <v>103</v>
      </c>
      <c r="F25" s="128">
        <f>SUM(F12:F24,F8,F5)</f>
        <v>234</v>
      </c>
      <c r="G25" s="76">
        <f t="shared" ref="G25:I25" si="7">SUM(G12:G24,G8,G5)</f>
        <v>107</v>
      </c>
      <c r="H25" s="76">
        <f t="shared" si="7"/>
        <v>81</v>
      </c>
      <c r="I25" s="77">
        <f t="shared" si="7"/>
        <v>188</v>
      </c>
      <c r="J25" s="76">
        <f t="shared" ref="J25:K25" si="8">SUM(J12:J24,J8,J5)</f>
        <v>140</v>
      </c>
      <c r="K25" s="76">
        <f t="shared" si="8"/>
        <v>114</v>
      </c>
      <c r="L25" s="77">
        <f>SUM(L12:L24,L8,L5)</f>
        <v>254</v>
      </c>
    </row>
    <row r="26" spans="1:17" ht="27" customHeight="1" x14ac:dyDescent="0.15">
      <c r="A26" s="98"/>
    </row>
    <row r="28" spans="1:17" x14ac:dyDescent="0.15">
      <c r="N28" s="194"/>
      <c r="O28" s="194"/>
      <c r="P28" s="194"/>
      <c r="Q28" s="194"/>
    </row>
    <row r="29" spans="1:17" x14ac:dyDescent="0.15">
      <c r="N29" s="194"/>
      <c r="O29" s="194"/>
      <c r="P29" s="194"/>
      <c r="Q29" s="194"/>
    </row>
    <row r="30" spans="1:17" x14ac:dyDescent="0.15">
      <c r="N30" s="194"/>
      <c r="O30" s="194"/>
      <c r="P30" s="194"/>
      <c r="Q30" s="194"/>
    </row>
    <row r="31" spans="1:17" x14ac:dyDescent="0.15">
      <c r="N31" s="194"/>
      <c r="O31" s="194"/>
      <c r="P31" s="194"/>
      <c r="Q31" s="194"/>
    </row>
    <row r="32" spans="1:17" x14ac:dyDescent="0.15">
      <c r="N32" s="194" t="s">
        <v>217</v>
      </c>
      <c r="O32" s="194"/>
      <c r="P32" s="194" t="s">
        <v>121</v>
      </c>
      <c r="Q32" s="194"/>
    </row>
    <row r="33" spans="13:17" x14ac:dyDescent="0.15">
      <c r="N33" s="194" t="s">
        <v>122</v>
      </c>
      <c r="O33" s="194" t="s">
        <v>60</v>
      </c>
      <c r="P33" s="194" t="s">
        <v>61</v>
      </c>
      <c r="Q33" s="194" t="s">
        <v>17</v>
      </c>
    </row>
    <row r="34" spans="13:17" x14ac:dyDescent="0.15">
      <c r="M34" s="15">
        <v>0</v>
      </c>
      <c r="N34" s="194" t="s">
        <v>229</v>
      </c>
      <c r="O34" s="194"/>
      <c r="P34" s="194">
        <v>1</v>
      </c>
      <c r="Q34" s="194">
        <v>1</v>
      </c>
    </row>
    <row r="35" spans="13:17" x14ac:dyDescent="0.15">
      <c r="M35" s="15">
        <v>0</v>
      </c>
      <c r="N35" s="194" t="s">
        <v>231</v>
      </c>
      <c r="O35" s="194">
        <v>1</v>
      </c>
      <c r="P35" s="194"/>
      <c r="Q35" s="194">
        <v>1</v>
      </c>
    </row>
    <row r="36" spans="13:17" x14ac:dyDescent="0.15">
      <c r="M36" s="15">
        <v>0</v>
      </c>
      <c r="N36" s="194" t="s">
        <v>219</v>
      </c>
      <c r="O36" s="194">
        <v>1</v>
      </c>
      <c r="P36" s="194"/>
      <c r="Q36" s="194">
        <v>1</v>
      </c>
    </row>
    <row r="37" spans="13:17" x14ac:dyDescent="0.15">
      <c r="M37" s="15">
        <v>0</v>
      </c>
      <c r="N37" s="194" t="s">
        <v>235</v>
      </c>
      <c r="O37" s="194"/>
      <c r="P37" s="194">
        <v>1</v>
      </c>
      <c r="Q37" s="194">
        <v>1</v>
      </c>
    </row>
    <row r="38" spans="13:17" x14ac:dyDescent="0.15">
      <c r="M38" s="15">
        <v>0</v>
      </c>
      <c r="N38" s="194" t="s">
        <v>236</v>
      </c>
      <c r="O38" s="194">
        <v>1</v>
      </c>
      <c r="P38" s="194"/>
      <c r="Q38" s="194">
        <v>1</v>
      </c>
    </row>
    <row r="39" spans="13:17" x14ac:dyDescent="0.15">
      <c r="M39" s="15">
        <v>0</v>
      </c>
      <c r="N39" s="194" t="s">
        <v>139</v>
      </c>
      <c r="O39" s="194"/>
      <c r="P39" s="194">
        <v>2</v>
      </c>
      <c r="Q39" s="194">
        <v>2</v>
      </c>
    </row>
    <row r="40" spans="13:17" x14ac:dyDescent="0.15">
      <c r="M40" s="15">
        <v>0</v>
      </c>
      <c r="N40" s="194" t="s">
        <v>255</v>
      </c>
      <c r="O40" s="194">
        <v>1</v>
      </c>
      <c r="P40" s="194"/>
      <c r="Q40" s="194">
        <v>1</v>
      </c>
    </row>
    <row r="41" spans="13:17" x14ac:dyDescent="0.15">
      <c r="M41" s="15">
        <v>0</v>
      </c>
      <c r="N41" s="194" t="s">
        <v>256</v>
      </c>
      <c r="O41" s="194"/>
      <c r="P41" s="194">
        <v>1</v>
      </c>
      <c r="Q41" s="194">
        <v>1</v>
      </c>
    </row>
    <row r="42" spans="13:17" x14ac:dyDescent="0.15">
      <c r="M42" s="15">
        <v>0</v>
      </c>
      <c r="N42" s="15" t="s">
        <v>155</v>
      </c>
      <c r="P42" s="15">
        <v>1</v>
      </c>
      <c r="Q42" s="15">
        <v>1</v>
      </c>
    </row>
    <row r="43" spans="13:17" x14ac:dyDescent="0.15">
      <c r="O43" s="15">
        <f>SUM(O34:O42)</f>
        <v>4</v>
      </c>
      <c r="P43" s="15">
        <f t="shared" ref="P43" si="9">SUM(P34:P42)</f>
        <v>6</v>
      </c>
      <c r="Q43" s="15">
        <f>SUM(Q34:Q42)</f>
        <v>10</v>
      </c>
    </row>
    <row r="45" spans="13:17" x14ac:dyDescent="0.15">
      <c r="M45" s="15">
        <v>1</v>
      </c>
      <c r="N45" s="194" t="s">
        <v>226</v>
      </c>
      <c r="O45" s="194">
        <v>1</v>
      </c>
      <c r="P45" s="194"/>
      <c r="Q45" s="194">
        <v>1</v>
      </c>
    </row>
    <row r="46" spans="13:17" x14ac:dyDescent="0.15">
      <c r="M46" s="15">
        <v>1</v>
      </c>
      <c r="N46" s="194" t="s">
        <v>141</v>
      </c>
      <c r="O46" s="194">
        <v>1</v>
      </c>
      <c r="P46" s="194"/>
      <c r="Q46" s="194">
        <v>1</v>
      </c>
    </row>
    <row r="47" spans="13:17" x14ac:dyDescent="0.15">
      <c r="M47" s="15">
        <v>1</v>
      </c>
      <c r="N47" s="194" t="s">
        <v>227</v>
      </c>
      <c r="O47" s="194">
        <v>1</v>
      </c>
      <c r="P47" s="194"/>
      <c r="Q47" s="194">
        <v>1</v>
      </c>
    </row>
    <row r="48" spans="13:17" x14ac:dyDescent="0.15">
      <c r="M48" s="15">
        <v>1</v>
      </c>
      <c r="N48" s="194" t="s">
        <v>228</v>
      </c>
      <c r="O48" s="194">
        <v>1</v>
      </c>
      <c r="P48" s="194"/>
      <c r="Q48" s="194">
        <v>1</v>
      </c>
    </row>
    <row r="49" spans="13:17" x14ac:dyDescent="0.15">
      <c r="M49" s="15">
        <v>1</v>
      </c>
      <c r="N49" s="194" t="s">
        <v>135</v>
      </c>
      <c r="O49" s="194"/>
      <c r="P49" s="194">
        <v>1</v>
      </c>
      <c r="Q49" s="194">
        <v>1</v>
      </c>
    </row>
    <row r="50" spans="13:17" x14ac:dyDescent="0.15">
      <c r="M50" s="15">
        <v>1</v>
      </c>
      <c r="N50" s="194" t="s">
        <v>132</v>
      </c>
      <c r="O50" s="194">
        <v>1</v>
      </c>
      <c r="P50" s="194"/>
      <c r="Q50" s="194">
        <v>1</v>
      </c>
    </row>
    <row r="51" spans="13:17" x14ac:dyDescent="0.15">
      <c r="M51" s="15">
        <v>1</v>
      </c>
      <c r="N51" s="194" t="s">
        <v>234</v>
      </c>
      <c r="O51" s="194">
        <v>1</v>
      </c>
      <c r="P51" s="194"/>
      <c r="Q51" s="194">
        <v>1</v>
      </c>
    </row>
    <row r="52" spans="13:17" x14ac:dyDescent="0.15">
      <c r="M52" s="15">
        <v>1</v>
      </c>
      <c r="N52" s="194" t="s">
        <v>239</v>
      </c>
      <c r="O52" s="194">
        <v>1</v>
      </c>
      <c r="P52" s="194"/>
      <c r="Q52" s="194">
        <v>1</v>
      </c>
    </row>
    <row r="53" spans="13:17" x14ac:dyDescent="0.15">
      <c r="M53" s="15">
        <v>1</v>
      </c>
      <c r="N53" s="194" t="s">
        <v>246</v>
      </c>
      <c r="O53" s="194">
        <v>1</v>
      </c>
      <c r="P53" s="194"/>
      <c r="Q53" s="194">
        <v>1</v>
      </c>
    </row>
    <row r="54" spans="13:17" x14ac:dyDescent="0.15">
      <c r="M54" s="15">
        <v>1</v>
      </c>
      <c r="N54" s="194" t="s">
        <v>137</v>
      </c>
      <c r="O54" s="194">
        <v>1</v>
      </c>
      <c r="P54" s="194"/>
      <c r="Q54" s="194">
        <v>1</v>
      </c>
    </row>
    <row r="55" spans="13:17" x14ac:dyDescent="0.15">
      <c r="M55" s="15">
        <v>1</v>
      </c>
      <c r="N55" s="194" t="s">
        <v>260</v>
      </c>
      <c r="O55" s="194"/>
      <c r="P55" s="194">
        <v>1</v>
      </c>
      <c r="Q55" s="194">
        <v>1</v>
      </c>
    </row>
    <row r="56" spans="13:17" x14ac:dyDescent="0.15">
      <c r="M56" s="15">
        <v>1</v>
      </c>
      <c r="N56" s="194" t="s">
        <v>261</v>
      </c>
      <c r="O56" s="194">
        <v>1</v>
      </c>
      <c r="P56" s="194"/>
      <c r="Q56" s="194">
        <v>1</v>
      </c>
    </row>
    <row r="57" spans="13:17" x14ac:dyDescent="0.15">
      <c r="M57" s="15">
        <v>1</v>
      </c>
      <c r="N57" s="194" t="s">
        <v>262</v>
      </c>
      <c r="O57" s="194">
        <v>2</v>
      </c>
      <c r="P57" s="194"/>
      <c r="Q57" s="194">
        <v>2</v>
      </c>
    </row>
    <row r="58" spans="13:17" x14ac:dyDescent="0.15">
      <c r="M58" s="15">
        <v>1</v>
      </c>
      <c r="N58" s="194" t="s">
        <v>263</v>
      </c>
      <c r="O58" s="194"/>
      <c r="P58" s="194">
        <v>1</v>
      </c>
      <c r="Q58" s="194">
        <v>1</v>
      </c>
    </row>
    <row r="59" spans="13:17" x14ac:dyDescent="0.15">
      <c r="N59" s="194"/>
      <c r="O59" s="194">
        <f>SUM(O45:O58)</f>
        <v>12</v>
      </c>
      <c r="P59" s="194">
        <f t="shared" ref="P59" si="10">SUM(P45:P58)</f>
        <v>3</v>
      </c>
      <c r="Q59" s="194">
        <f>SUM(Q45:Q58)</f>
        <v>15</v>
      </c>
    </row>
    <row r="60" spans="13:17" x14ac:dyDescent="0.15">
      <c r="N60" s="194"/>
      <c r="O60" s="194"/>
      <c r="P60" s="194"/>
      <c r="Q60" s="194"/>
    </row>
    <row r="61" spans="13:17" x14ac:dyDescent="0.15">
      <c r="N61" s="194"/>
      <c r="O61" s="194"/>
      <c r="P61" s="194"/>
      <c r="Q61" s="194"/>
    </row>
    <row r="62" spans="13:17" x14ac:dyDescent="0.15">
      <c r="M62" s="15">
        <v>2</v>
      </c>
      <c r="N62" s="194" t="s">
        <v>147</v>
      </c>
      <c r="O62" s="194">
        <v>1</v>
      </c>
      <c r="P62" s="194"/>
      <c r="Q62" s="194">
        <v>1</v>
      </c>
    </row>
    <row r="63" spans="13:17" x14ac:dyDescent="0.15">
      <c r="M63" s="15">
        <v>2</v>
      </c>
      <c r="N63" s="194" t="s">
        <v>220</v>
      </c>
      <c r="O63" s="194"/>
      <c r="P63" s="194">
        <v>1</v>
      </c>
      <c r="Q63" s="194">
        <v>1</v>
      </c>
    </row>
    <row r="64" spans="13:17" x14ac:dyDescent="0.15">
      <c r="M64" s="15">
        <v>2</v>
      </c>
      <c r="N64" s="194" t="s">
        <v>237</v>
      </c>
      <c r="O64" s="194"/>
      <c r="P64" s="194">
        <v>1</v>
      </c>
      <c r="Q64" s="194">
        <v>1</v>
      </c>
    </row>
    <row r="65" spans="13:17" x14ac:dyDescent="0.15">
      <c r="M65" s="15">
        <v>2</v>
      </c>
      <c r="N65" s="194" t="s">
        <v>249</v>
      </c>
      <c r="O65" s="194">
        <v>1</v>
      </c>
      <c r="P65" s="194"/>
      <c r="Q65" s="194">
        <v>1</v>
      </c>
    </row>
    <row r="66" spans="13:17" x14ac:dyDescent="0.15">
      <c r="M66" s="15">
        <v>2</v>
      </c>
      <c r="N66" s="194" t="s">
        <v>126</v>
      </c>
      <c r="O66" s="194">
        <v>19</v>
      </c>
      <c r="P66" s="194">
        <v>13</v>
      </c>
      <c r="Q66" s="194">
        <v>32</v>
      </c>
    </row>
    <row r="67" spans="13:17" x14ac:dyDescent="0.15">
      <c r="M67" s="15">
        <v>2</v>
      </c>
      <c r="N67" s="194" t="s">
        <v>222</v>
      </c>
      <c r="O67" s="194">
        <v>2</v>
      </c>
      <c r="P67" s="194"/>
      <c r="Q67" s="194">
        <v>2</v>
      </c>
    </row>
    <row r="68" spans="13:17" x14ac:dyDescent="0.15">
      <c r="M68" s="15">
        <v>2</v>
      </c>
      <c r="N68" s="194" t="s">
        <v>250</v>
      </c>
      <c r="O68" s="194"/>
      <c r="P68" s="194">
        <v>1</v>
      </c>
      <c r="Q68" s="194">
        <v>1</v>
      </c>
    </row>
    <row r="69" spans="13:17" x14ac:dyDescent="0.15">
      <c r="M69" s="15">
        <v>2</v>
      </c>
      <c r="N69" s="194" t="s">
        <v>251</v>
      </c>
      <c r="O69" s="194"/>
      <c r="P69" s="194">
        <v>1</v>
      </c>
      <c r="Q69" s="194">
        <v>1</v>
      </c>
    </row>
    <row r="70" spans="13:17" x14ac:dyDescent="0.15">
      <c r="M70" s="15">
        <v>2</v>
      </c>
      <c r="N70" s="194" t="s">
        <v>252</v>
      </c>
      <c r="O70" s="194"/>
      <c r="P70" s="194">
        <v>1</v>
      </c>
      <c r="Q70" s="194">
        <v>1</v>
      </c>
    </row>
    <row r="71" spans="13:17" x14ac:dyDescent="0.15">
      <c r="M71" s="15">
        <v>2</v>
      </c>
      <c r="N71" s="194" t="s">
        <v>128</v>
      </c>
      <c r="O71" s="194">
        <v>1</v>
      </c>
      <c r="P71" s="194">
        <v>1</v>
      </c>
      <c r="Q71" s="194">
        <v>2</v>
      </c>
    </row>
    <row r="72" spans="13:17" x14ac:dyDescent="0.15">
      <c r="M72" s="15">
        <v>2</v>
      </c>
      <c r="N72" s="194" t="s">
        <v>253</v>
      </c>
      <c r="O72" s="194">
        <v>1</v>
      </c>
      <c r="P72" s="194"/>
      <c r="Q72" s="194">
        <v>1</v>
      </c>
    </row>
    <row r="73" spans="13:17" x14ac:dyDescent="0.15">
      <c r="M73" s="15">
        <v>2</v>
      </c>
      <c r="N73" s="194" t="s">
        <v>254</v>
      </c>
      <c r="O73" s="194">
        <v>1</v>
      </c>
      <c r="P73" s="194"/>
      <c r="Q73" s="194">
        <v>1</v>
      </c>
    </row>
    <row r="74" spans="13:17" x14ac:dyDescent="0.15">
      <c r="M74" s="15">
        <v>2</v>
      </c>
      <c r="N74" s="194" t="s">
        <v>223</v>
      </c>
      <c r="O74" s="194">
        <v>1</v>
      </c>
      <c r="P74" s="194"/>
      <c r="Q74" s="194">
        <v>1</v>
      </c>
    </row>
    <row r="75" spans="13:17" x14ac:dyDescent="0.15">
      <c r="M75" s="15">
        <v>2</v>
      </c>
      <c r="N75" s="194" t="s">
        <v>224</v>
      </c>
      <c r="O75" s="194"/>
      <c r="P75" s="194">
        <v>1</v>
      </c>
      <c r="Q75" s="194">
        <v>1</v>
      </c>
    </row>
    <row r="76" spans="13:17" x14ac:dyDescent="0.15">
      <c r="M76" s="15">
        <v>2</v>
      </c>
      <c r="N76" s="194" t="s">
        <v>123</v>
      </c>
      <c r="O76" s="194"/>
      <c r="P76" s="194">
        <v>1</v>
      </c>
      <c r="Q76" s="194">
        <v>1</v>
      </c>
    </row>
    <row r="77" spans="13:17" x14ac:dyDescent="0.15">
      <c r="N77" s="194"/>
      <c r="O77" s="194">
        <f>SUM(O62:O76)</f>
        <v>27</v>
      </c>
      <c r="P77" s="194">
        <f t="shared" ref="P77" si="11">SUM(P62:P76)</f>
        <v>21</v>
      </c>
      <c r="Q77" s="194">
        <f>SUM(Q62:Q76)</f>
        <v>48</v>
      </c>
    </row>
    <row r="78" spans="13:17" x14ac:dyDescent="0.15">
      <c r="N78" s="194"/>
      <c r="O78" s="194"/>
      <c r="P78" s="194"/>
      <c r="Q78" s="194"/>
    </row>
    <row r="79" spans="13:17" x14ac:dyDescent="0.15">
      <c r="N79" s="194"/>
      <c r="O79" s="194"/>
      <c r="P79" s="194"/>
      <c r="Q79" s="194"/>
    </row>
    <row r="80" spans="13:17" x14ac:dyDescent="0.15">
      <c r="M80" s="15">
        <v>3</v>
      </c>
      <c r="N80" s="194" t="s">
        <v>129</v>
      </c>
      <c r="O80" s="194"/>
      <c r="P80" s="194">
        <v>3</v>
      </c>
      <c r="Q80" s="194">
        <v>3</v>
      </c>
    </row>
    <row r="81" spans="13:17" x14ac:dyDescent="0.15">
      <c r="M81" s="15">
        <v>3</v>
      </c>
      <c r="N81" s="194" t="s">
        <v>133</v>
      </c>
      <c r="O81" s="194">
        <v>1</v>
      </c>
      <c r="P81" s="194">
        <v>3</v>
      </c>
      <c r="Q81" s="194">
        <v>4</v>
      </c>
    </row>
    <row r="82" spans="13:17" x14ac:dyDescent="0.15">
      <c r="M82" s="15">
        <v>3</v>
      </c>
      <c r="N82" s="194" t="s">
        <v>230</v>
      </c>
      <c r="O82" s="194"/>
      <c r="P82" s="194">
        <v>1</v>
      </c>
      <c r="Q82" s="194">
        <v>1</v>
      </c>
    </row>
    <row r="83" spans="13:17" x14ac:dyDescent="0.15">
      <c r="M83" s="15">
        <v>3</v>
      </c>
      <c r="N83" s="194" t="s">
        <v>242</v>
      </c>
      <c r="O83" s="194">
        <v>1</v>
      </c>
      <c r="P83" s="194"/>
      <c r="Q83" s="194">
        <v>1</v>
      </c>
    </row>
    <row r="84" spans="13:17" x14ac:dyDescent="0.15">
      <c r="M84" s="15">
        <v>3</v>
      </c>
      <c r="N84" s="194" t="s">
        <v>244</v>
      </c>
      <c r="O84" s="194">
        <v>1</v>
      </c>
      <c r="P84" s="194"/>
      <c r="Q84" s="194">
        <v>1</v>
      </c>
    </row>
    <row r="85" spans="13:17" x14ac:dyDescent="0.15">
      <c r="M85" s="15">
        <v>3</v>
      </c>
      <c r="N85" s="15" t="s">
        <v>146</v>
      </c>
      <c r="O85" s="15">
        <v>1</v>
      </c>
      <c r="Q85" s="15">
        <v>1</v>
      </c>
    </row>
    <row r="86" spans="13:17" x14ac:dyDescent="0.15">
      <c r="M86" s="15">
        <v>3</v>
      </c>
      <c r="N86" s="15" t="s">
        <v>144</v>
      </c>
      <c r="O86" s="15">
        <v>2</v>
      </c>
      <c r="P86" s="15">
        <v>2</v>
      </c>
      <c r="Q86" s="15">
        <v>4</v>
      </c>
    </row>
    <row r="87" spans="13:17" x14ac:dyDescent="0.15">
      <c r="M87" s="15">
        <v>3</v>
      </c>
      <c r="N87" s="15" t="s">
        <v>264</v>
      </c>
      <c r="P87" s="15">
        <v>1</v>
      </c>
      <c r="Q87" s="15">
        <v>1</v>
      </c>
    </row>
    <row r="88" spans="13:17" x14ac:dyDescent="0.15">
      <c r="M88" s="15">
        <v>3</v>
      </c>
      <c r="N88" s="15" t="s">
        <v>225</v>
      </c>
      <c r="P88" s="15">
        <v>1</v>
      </c>
      <c r="Q88" s="15">
        <v>1</v>
      </c>
    </row>
    <row r="89" spans="13:17" x14ac:dyDescent="0.15">
      <c r="O89" s="15">
        <f>SUM(O80:O88)</f>
        <v>6</v>
      </c>
      <c r="P89" s="15">
        <f t="shared" ref="P89" si="12">SUM(P80:P88)</f>
        <v>11</v>
      </c>
      <c r="Q89" s="15">
        <f>SUM(Q80:Q88)</f>
        <v>17</v>
      </c>
    </row>
    <row r="92" spans="13:17" x14ac:dyDescent="0.15">
      <c r="M92" s="15">
        <v>4</v>
      </c>
      <c r="N92" s="194" t="s">
        <v>127</v>
      </c>
      <c r="O92" s="194"/>
      <c r="P92" s="194">
        <v>1</v>
      </c>
      <c r="Q92" s="194">
        <v>1</v>
      </c>
    </row>
    <row r="93" spans="13:17" x14ac:dyDescent="0.15">
      <c r="N93" s="194"/>
      <c r="O93" s="194"/>
      <c r="P93" s="194"/>
      <c r="Q93" s="194"/>
    </row>
    <row r="94" spans="13:17" x14ac:dyDescent="0.15">
      <c r="N94" s="194"/>
      <c r="O94" s="194"/>
      <c r="P94" s="194"/>
      <c r="Q94" s="194"/>
    </row>
    <row r="95" spans="13:17" x14ac:dyDescent="0.15">
      <c r="M95" s="15">
        <v>5</v>
      </c>
      <c r="N95" s="194" t="s">
        <v>257</v>
      </c>
      <c r="O95" s="194">
        <v>1</v>
      </c>
      <c r="P95" s="194"/>
      <c r="Q95" s="194">
        <v>1</v>
      </c>
    </row>
    <row r="96" spans="13:17" x14ac:dyDescent="0.15">
      <c r="M96" s="15">
        <v>5</v>
      </c>
      <c r="N96" s="194" t="s">
        <v>258</v>
      </c>
      <c r="O96" s="194">
        <v>1</v>
      </c>
      <c r="P96" s="194"/>
      <c r="Q96" s="194">
        <v>1</v>
      </c>
    </row>
    <row r="97" spans="13:17" x14ac:dyDescent="0.15">
      <c r="N97" s="194"/>
      <c r="O97" s="194">
        <f>SUM(O95:O96)</f>
        <v>2</v>
      </c>
      <c r="P97" s="194">
        <f t="shared" ref="P97" si="13">SUM(P95:P96)</f>
        <v>0</v>
      </c>
      <c r="Q97" s="194">
        <f>SUM(Q95:Q96)</f>
        <v>2</v>
      </c>
    </row>
    <row r="98" spans="13:17" x14ac:dyDescent="0.15">
      <c r="N98" s="194"/>
      <c r="O98" s="194"/>
      <c r="P98" s="194"/>
      <c r="Q98" s="194"/>
    </row>
    <row r="99" spans="13:17" x14ac:dyDescent="0.15">
      <c r="N99" s="194"/>
      <c r="O99" s="194"/>
      <c r="P99" s="194"/>
      <c r="Q99" s="194"/>
    </row>
    <row r="100" spans="13:17" x14ac:dyDescent="0.15">
      <c r="M100" s="15">
        <v>6</v>
      </c>
      <c r="N100" s="194" t="s">
        <v>218</v>
      </c>
      <c r="O100" s="194"/>
      <c r="P100" s="194">
        <v>1</v>
      </c>
      <c r="Q100" s="194">
        <v>1</v>
      </c>
    </row>
    <row r="101" spans="13:17" x14ac:dyDescent="0.15">
      <c r="M101" s="15">
        <v>6</v>
      </c>
      <c r="N101" s="194" t="s">
        <v>238</v>
      </c>
      <c r="O101" s="194"/>
      <c r="P101" s="194">
        <v>1</v>
      </c>
      <c r="Q101" s="194">
        <v>1</v>
      </c>
    </row>
    <row r="102" spans="13:17" x14ac:dyDescent="0.15">
      <c r="M102" s="15">
        <v>6</v>
      </c>
      <c r="N102" s="194" t="s">
        <v>130</v>
      </c>
      <c r="O102" s="194"/>
      <c r="P102" s="194">
        <v>2</v>
      </c>
      <c r="Q102" s="194">
        <v>2</v>
      </c>
    </row>
    <row r="103" spans="13:17" x14ac:dyDescent="0.15">
      <c r="M103" s="15">
        <v>6</v>
      </c>
      <c r="N103" s="194" t="s">
        <v>243</v>
      </c>
      <c r="O103" s="194">
        <v>1</v>
      </c>
      <c r="P103" s="194"/>
      <c r="Q103" s="194">
        <v>1</v>
      </c>
    </row>
    <row r="104" spans="13:17" x14ac:dyDescent="0.15">
      <c r="M104" s="15">
        <v>6</v>
      </c>
      <c r="N104" s="194" t="s">
        <v>140</v>
      </c>
      <c r="O104" s="194"/>
      <c r="P104" s="194">
        <v>1</v>
      </c>
      <c r="Q104" s="194">
        <v>1</v>
      </c>
    </row>
    <row r="105" spans="13:17" x14ac:dyDescent="0.15">
      <c r="M105" s="15">
        <v>6</v>
      </c>
      <c r="N105" s="194" t="s">
        <v>221</v>
      </c>
      <c r="O105" s="194"/>
      <c r="P105" s="194">
        <v>1</v>
      </c>
      <c r="Q105" s="194">
        <v>1</v>
      </c>
    </row>
    <row r="106" spans="13:17" x14ac:dyDescent="0.15">
      <c r="M106" s="15">
        <v>6</v>
      </c>
      <c r="N106" s="194" t="s">
        <v>247</v>
      </c>
      <c r="O106" s="194">
        <v>1</v>
      </c>
      <c r="P106" s="194"/>
      <c r="Q106" s="194">
        <v>1</v>
      </c>
    </row>
    <row r="107" spans="13:17" x14ac:dyDescent="0.15">
      <c r="M107" s="15">
        <v>6</v>
      </c>
      <c r="N107" s="194" t="s">
        <v>248</v>
      </c>
      <c r="O107" s="194"/>
      <c r="P107" s="194">
        <v>2</v>
      </c>
      <c r="Q107" s="194">
        <v>2</v>
      </c>
    </row>
    <row r="108" spans="13:17" x14ac:dyDescent="0.15">
      <c r="N108" s="194"/>
      <c r="O108" s="194">
        <f>SUM(O100:O107)</f>
        <v>2</v>
      </c>
      <c r="P108" s="194">
        <f t="shared" ref="P108" si="14">SUM(P100:P107)</f>
        <v>8</v>
      </c>
      <c r="Q108" s="194">
        <f>SUM(Q100:Q107)</f>
        <v>10</v>
      </c>
    </row>
    <row r="109" spans="13:17" x14ac:dyDescent="0.15">
      <c r="N109" s="194"/>
      <c r="O109" s="194"/>
      <c r="P109" s="194"/>
      <c r="Q109" s="194"/>
    </row>
    <row r="110" spans="13:17" x14ac:dyDescent="0.15">
      <c r="M110" s="15">
        <v>7</v>
      </c>
      <c r="N110" s="194" t="s">
        <v>136</v>
      </c>
      <c r="O110" s="194">
        <v>2</v>
      </c>
      <c r="P110" s="194"/>
      <c r="Q110" s="194">
        <v>2</v>
      </c>
    </row>
    <row r="111" spans="13:17" x14ac:dyDescent="0.15">
      <c r="M111" s="15">
        <v>7</v>
      </c>
      <c r="N111" s="194" t="s">
        <v>153</v>
      </c>
      <c r="O111" s="194">
        <v>1</v>
      </c>
      <c r="P111" s="194"/>
      <c r="Q111" s="194">
        <v>1</v>
      </c>
    </row>
    <row r="112" spans="13:17" x14ac:dyDescent="0.15">
      <c r="M112" s="15">
        <v>7</v>
      </c>
      <c r="N112" s="194" t="s">
        <v>245</v>
      </c>
      <c r="O112" s="194"/>
      <c r="P112" s="194">
        <v>1</v>
      </c>
      <c r="Q112" s="194">
        <v>1</v>
      </c>
    </row>
    <row r="113" spans="13:17" x14ac:dyDescent="0.15">
      <c r="N113" s="194"/>
      <c r="O113" s="194">
        <f>SUM(O110:O112)</f>
        <v>3</v>
      </c>
      <c r="P113" s="194">
        <f t="shared" ref="P113" si="15">SUM(P110:P112)</f>
        <v>1</v>
      </c>
      <c r="Q113" s="194">
        <f>SUM(Q110:Q112)</f>
        <v>4</v>
      </c>
    </row>
    <row r="114" spans="13:17" x14ac:dyDescent="0.15">
      <c r="N114" s="194"/>
      <c r="O114" s="194"/>
      <c r="P114" s="194"/>
      <c r="Q114" s="194"/>
    </row>
    <row r="115" spans="13:17" x14ac:dyDescent="0.15">
      <c r="M115" s="15">
        <v>8</v>
      </c>
      <c r="N115" s="194" t="s">
        <v>154</v>
      </c>
      <c r="O115" s="194">
        <v>1</v>
      </c>
      <c r="P115" s="194"/>
      <c r="Q115" s="194">
        <v>1</v>
      </c>
    </row>
    <row r="116" spans="13:17" x14ac:dyDescent="0.15">
      <c r="M116" s="15">
        <v>8</v>
      </c>
      <c r="N116" s="194" t="s">
        <v>156</v>
      </c>
      <c r="O116" s="194"/>
      <c r="P116" s="194">
        <v>2</v>
      </c>
      <c r="Q116" s="194">
        <v>2</v>
      </c>
    </row>
    <row r="117" spans="13:17" x14ac:dyDescent="0.15">
      <c r="N117" s="194"/>
      <c r="O117" s="194">
        <f>SUM(O115:O116)</f>
        <v>1</v>
      </c>
      <c r="P117" s="194">
        <f t="shared" ref="P117" si="16">SUM(P115:P116)</f>
        <v>2</v>
      </c>
      <c r="Q117" s="194">
        <f>SUM(Q115:Q116)</f>
        <v>3</v>
      </c>
    </row>
    <row r="118" spans="13:17" x14ac:dyDescent="0.15">
      <c r="N118" s="194"/>
      <c r="O118" s="194"/>
      <c r="P118" s="194"/>
      <c r="Q118" s="194"/>
    </row>
    <row r="119" spans="13:17" x14ac:dyDescent="0.15">
      <c r="N119" s="194"/>
      <c r="O119" s="194"/>
      <c r="P119" s="194"/>
      <c r="Q119" s="194"/>
    </row>
    <row r="120" spans="13:17" x14ac:dyDescent="0.15">
      <c r="M120" s="15" t="s">
        <v>267</v>
      </c>
      <c r="N120" s="194" t="s">
        <v>125</v>
      </c>
      <c r="O120" s="194">
        <v>16</v>
      </c>
      <c r="P120" s="194">
        <v>9</v>
      </c>
      <c r="Q120" s="194">
        <v>25</v>
      </c>
    </row>
    <row r="121" spans="13:17" x14ac:dyDescent="0.15">
      <c r="M121" s="15" t="s">
        <v>265</v>
      </c>
      <c r="N121" s="194" t="s">
        <v>232</v>
      </c>
      <c r="O121" s="194"/>
      <c r="P121" s="194">
        <v>1</v>
      </c>
      <c r="Q121" s="194">
        <v>1</v>
      </c>
    </row>
    <row r="122" spans="13:17" x14ac:dyDescent="0.15">
      <c r="M122" s="15" t="s">
        <v>265</v>
      </c>
      <c r="N122" s="194" t="s">
        <v>142</v>
      </c>
      <c r="O122" s="194">
        <v>1</v>
      </c>
      <c r="P122" s="194">
        <v>1</v>
      </c>
      <c r="Q122" s="194">
        <v>2</v>
      </c>
    </row>
    <row r="123" spans="13:17" x14ac:dyDescent="0.15">
      <c r="M123" s="15" t="s">
        <v>265</v>
      </c>
      <c r="N123" s="194" t="s">
        <v>138</v>
      </c>
      <c r="O123" s="194">
        <v>2</v>
      </c>
      <c r="P123" s="194"/>
      <c r="Q123" s="194">
        <v>2</v>
      </c>
    </row>
    <row r="124" spans="13:17" x14ac:dyDescent="0.15">
      <c r="M124" s="15" t="s">
        <v>265</v>
      </c>
      <c r="N124" s="194" t="s">
        <v>233</v>
      </c>
      <c r="O124" s="194">
        <v>1</v>
      </c>
      <c r="P124" s="194"/>
      <c r="Q124" s="194">
        <v>1</v>
      </c>
    </row>
    <row r="125" spans="13:17" x14ac:dyDescent="0.15">
      <c r="M125" s="15" t="s">
        <v>265</v>
      </c>
      <c r="N125" s="194" t="s">
        <v>134</v>
      </c>
      <c r="O125" s="194"/>
      <c r="P125" s="194">
        <v>1</v>
      </c>
      <c r="Q125" s="194">
        <v>1</v>
      </c>
    </row>
    <row r="126" spans="13:17" x14ac:dyDescent="0.15">
      <c r="M126" s="15" t="s">
        <v>265</v>
      </c>
      <c r="N126" s="194" t="s">
        <v>124</v>
      </c>
      <c r="O126" s="194">
        <v>26</v>
      </c>
      <c r="P126" s="194">
        <v>12</v>
      </c>
      <c r="Q126" s="194">
        <v>38</v>
      </c>
    </row>
    <row r="127" spans="13:17" x14ac:dyDescent="0.15">
      <c r="M127" s="15" t="s">
        <v>265</v>
      </c>
      <c r="N127" s="194" t="s">
        <v>145</v>
      </c>
      <c r="O127" s="194">
        <v>1</v>
      </c>
      <c r="P127" s="194"/>
      <c r="Q127" s="194">
        <v>1</v>
      </c>
    </row>
    <row r="128" spans="13:17" x14ac:dyDescent="0.15">
      <c r="M128" s="15" t="s">
        <v>265</v>
      </c>
      <c r="N128" s="194" t="s">
        <v>240</v>
      </c>
      <c r="O128" s="194">
        <v>1</v>
      </c>
      <c r="P128" s="194"/>
      <c r="Q128" s="194">
        <v>1</v>
      </c>
    </row>
    <row r="129" spans="13:17" x14ac:dyDescent="0.15">
      <c r="M129" s="15" t="s">
        <v>265</v>
      </c>
      <c r="N129" s="194" t="s">
        <v>175</v>
      </c>
      <c r="O129" s="194"/>
      <c r="P129" s="194">
        <v>1</v>
      </c>
      <c r="Q129" s="194">
        <v>1</v>
      </c>
    </row>
    <row r="130" spans="13:17" x14ac:dyDescent="0.15">
      <c r="M130" s="15" t="s">
        <v>265</v>
      </c>
      <c r="N130" s="194" t="s">
        <v>259</v>
      </c>
      <c r="O130" s="194"/>
      <c r="P130" s="194">
        <v>1</v>
      </c>
      <c r="Q130" s="194">
        <v>1</v>
      </c>
    </row>
    <row r="131" spans="13:17" x14ac:dyDescent="0.15">
      <c r="M131" s="15" t="s">
        <v>265</v>
      </c>
      <c r="N131" s="194" t="s">
        <v>143</v>
      </c>
      <c r="O131" s="194">
        <v>2</v>
      </c>
      <c r="P131" s="194">
        <v>1</v>
      </c>
      <c r="Q131" s="194">
        <v>3</v>
      </c>
    </row>
    <row r="132" spans="13:17" x14ac:dyDescent="0.15">
      <c r="N132" s="194"/>
      <c r="O132" s="194">
        <f t="shared" ref="O132:P132" si="17">SUM(O121:O131)</f>
        <v>34</v>
      </c>
      <c r="P132" s="194">
        <f t="shared" si="17"/>
        <v>18</v>
      </c>
      <c r="Q132" s="194">
        <f>SUM(Q121:Q131)</f>
        <v>52</v>
      </c>
    </row>
    <row r="133" spans="13:17" x14ac:dyDescent="0.15">
      <c r="N133" s="194"/>
      <c r="O133" s="194"/>
      <c r="P133" s="194"/>
      <c r="Q133" s="194"/>
    </row>
    <row r="134" spans="13:17" x14ac:dyDescent="0.15">
      <c r="M134" s="15" t="s">
        <v>266</v>
      </c>
      <c r="N134" s="194" t="s">
        <v>131</v>
      </c>
      <c r="O134" s="194"/>
      <c r="P134" s="194">
        <v>1</v>
      </c>
      <c r="Q134" s="194">
        <v>1</v>
      </c>
    </row>
    <row r="135" spans="13:17" x14ac:dyDescent="0.15">
      <c r="M135" s="15" t="s">
        <v>266</v>
      </c>
      <c r="N135" s="194" t="s">
        <v>241</v>
      </c>
      <c r="O135" s="194">
        <v>1</v>
      </c>
      <c r="P135" s="194"/>
      <c r="Q135" s="194">
        <v>1</v>
      </c>
    </row>
    <row r="136" spans="13:17" x14ac:dyDescent="0.15">
      <c r="N136" s="15" t="s">
        <v>17</v>
      </c>
      <c r="O136" s="15">
        <v>108</v>
      </c>
      <c r="P136" s="15">
        <v>81</v>
      </c>
      <c r="Q136" s="15">
        <v>189</v>
      </c>
    </row>
  </sheetData>
  <sortState ref="M34:Q110">
    <sortCondition ref="M34:M110"/>
  </sortState>
  <mergeCells count="22">
    <mergeCell ref="D3:F3"/>
    <mergeCell ref="B17:C17"/>
    <mergeCell ref="A3:C4"/>
    <mergeCell ref="B15:C15"/>
    <mergeCell ref="A8:A11"/>
    <mergeCell ref="A5:A7"/>
    <mergeCell ref="K2:L2"/>
    <mergeCell ref="J3:L3"/>
    <mergeCell ref="B18:C18"/>
    <mergeCell ref="A25:C25"/>
    <mergeCell ref="B24:C24"/>
    <mergeCell ref="B23:C23"/>
    <mergeCell ref="B21:C21"/>
    <mergeCell ref="B22:C22"/>
    <mergeCell ref="B19:C19"/>
    <mergeCell ref="A21:A22"/>
    <mergeCell ref="B13:C13"/>
    <mergeCell ref="B12:C12"/>
    <mergeCell ref="B5:C5"/>
    <mergeCell ref="B16:C16"/>
    <mergeCell ref="H2:I2"/>
    <mergeCell ref="G3:I3"/>
  </mergeCells>
  <phoneticPr fontId="2"/>
  <printOptions horizontalCentered="1" verticalCentered="1"/>
  <pageMargins left="0.62992125984251968" right="0.39370078740157483" top="0.6692913385826772" bottom="0.43307086614173229" header="0.51181102362204722" footer="0.51181102362204722"/>
  <pageSetup paperSize="9"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rgb="FFFFC000"/>
  </sheetPr>
  <dimension ref="A1:AD17"/>
  <sheetViews>
    <sheetView view="pageBreakPreview" zoomScaleNormal="75" zoomScaleSheetLayoutView="100" workbookViewId="0">
      <selection activeCell="U24" sqref="U24"/>
    </sheetView>
  </sheetViews>
  <sheetFormatPr defaultRowHeight="14.25" x14ac:dyDescent="0.15"/>
  <cols>
    <col min="1" max="1" width="15.375" style="212" customWidth="1"/>
    <col min="2" max="14" width="7.5" style="212" customWidth="1"/>
    <col min="15" max="17" width="4.125" style="212" customWidth="1"/>
    <col min="18" max="18" width="15.75" style="212" customWidth="1"/>
    <col min="19" max="28" width="8.625" style="212" customWidth="1"/>
    <col min="29" max="29" width="10.625" style="212" customWidth="1"/>
    <col min="30" max="33" width="6.125" style="212" customWidth="1"/>
    <col min="34" max="16384" width="9" style="212"/>
  </cols>
  <sheetData>
    <row r="1" spans="1:30" ht="25.5" customHeight="1" x14ac:dyDescent="0.15">
      <c r="A1" s="211" t="s">
        <v>286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30" ht="13.5" customHeight="1" thickBot="1" x14ac:dyDescent="0.2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</row>
    <row r="3" spans="1:30" ht="22.5" customHeight="1" thickBot="1" x14ac:dyDescent="0.2">
      <c r="A3" s="242"/>
      <c r="B3" s="243">
        <v>4</v>
      </c>
      <c r="C3" s="243">
        <v>5</v>
      </c>
      <c r="D3" s="243">
        <v>6</v>
      </c>
      <c r="E3" s="243">
        <v>7</v>
      </c>
      <c r="F3" s="243">
        <v>8</v>
      </c>
      <c r="G3" s="243">
        <v>9</v>
      </c>
      <c r="H3" s="243">
        <v>10</v>
      </c>
      <c r="I3" s="243">
        <v>11</v>
      </c>
      <c r="J3" s="243">
        <v>12</v>
      </c>
      <c r="K3" s="243">
        <v>1</v>
      </c>
      <c r="L3" s="243">
        <v>2</v>
      </c>
      <c r="M3" s="243">
        <v>3</v>
      </c>
      <c r="N3" s="244" t="s">
        <v>4</v>
      </c>
    </row>
    <row r="4" spans="1:30" ht="22.5" customHeight="1" thickTop="1" x14ac:dyDescent="0.15">
      <c r="A4" s="245" t="s">
        <v>157</v>
      </c>
      <c r="B4" s="246">
        <v>19</v>
      </c>
      <c r="C4" s="246">
        <v>20</v>
      </c>
      <c r="D4" s="246">
        <v>27</v>
      </c>
      <c r="E4" s="246">
        <v>26</v>
      </c>
      <c r="F4" s="246">
        <v>22</v>
      </c>
      <c r="G4" s="246">
        <v>18</v>
      </c>
      <c r="H4" s="246">
        <v>21</v>
      </c>
      <c r="I4" s="246">
        <v>16</v>
      </c>
      <c r="J4" s="246">
        <v>24</v>
      </c>
      <c r="K4" s="246">
        <v>13</v>
      </c>
      <c r="L4" s="246">
        <v>23</v>
      </c>
      <c r="M4" s="246">
        <v>25</v>
      </c>
      <c r="N4" s="247">
        <f>SUM(B4:M4)</f>
        <v>254</v>
      </c>
    </row>
    <row r="5" spans="1:30" ht="29.1" customHeight="1" thickBot="1" x14ac:dyDescent="0.2">
      <c r="A5" s="227" t="s">
        <v>158</v>
      </c>
      <c r="B5" s="248">
        <v>26</v>
      </c>
      <c r="C5" s="248">
        <v>11</v>
      </c>
      <c r="D5" s="248">
        <v>12</v>
      </c>
      <c r="E5" s="248">
        <v>22</v>
      </c>
      <c r="F5" s="248">
        <v>14</v>
      </c>
      <c r="G5" s="248">
        <v>21</v>
      </c>
      <c r="H5" s="248">
        <v>16</v>
      </c>
      <c r="I5" s="248">
        <v>11</v>
      </c>
      <c r="J5" s="248">
        <v>16</v>
      </c>
      <c r="K5" s="248">
        <v>14</v>
      </c>
      <c r="L5" s="248">
        <v>20</v>
      </c>
      <c r="M5" s="248">
        <v>16</v>
      </c>
      <c r="N5" s="249">
        <f t="shared" ref="N5" si="0">SUM(B5:M5)</f>
        <v>199</v>
      </c>
    </row>
    <row r="6" spans="1:30" ht="29.1" customHeight="1" thickTop="1" thickBot="1" x14ac:dyDescent="0.2">
      <c r="A6" s="251" t="s">
        <v>159</v>
      </c>
      <c r="B6" s="252">
        <f>SUM(B4:B5)</f>
        <v>45</v>
      </c>
      <c r="C6" s="252">
        <f t="shared" ref="C6:N6" si="1">SUM(C4:C5)</f>
        <v>31</v>
      </c>
      <c r="D6" s="252">
        <f t="shared" si="1"/>
        <v>39</v>
      </c>
      <c r="E6" s="252">
        <f t="shared" si="1"/>
        <v>48</v>
      </c>
      <c r="F6" s="252">
        <f t="shared" si="1"/>
        <v>36</v>
      </c>
      <c r="G6" s="252">
        <f t="shared" si="1"/>
        <v>39</v>
      </c>
      <c r="H6" s="252">
        <f t="shared" si="1"/>
        <v>37</v>
      </c>
      <c r="I6" s="252">
        <f t="shared" si="1"/>
        <v>27</v>
      </c>
      <c r="J6" s="252">
        <f t="shared" si="1"/>
        <v>40</v>
      </c>
      <c r="K6" s="252">
        <f t="shared" si="1"/>
        <v>27</v>
      </c>
      <c r="L6" s="252">
        <f t="shared" si="1"/>
        <v>43</v>
      </c>
      <c r="M6" s="252">
        <f t="shared" si="1"/>
        <v>41</v>
      </c>
      <c r="N6" s="252">
        <f t="shared" si="1"/>
        <v>453</v>
      </c>
    </row>
    <row r="7" spans="1:30" ht="29.1" customHeight="1" x14ac:dyDescent="0.15"/>
    <row r="8" spans="1:30" ht="29.1" customHeight="1" x14ac:dyDescent="0.15">
      <c r="A8" s="211" t="s">
        <v>287</v>
      </c>
    </row>
    <row r="9" spans="1:30" ht="22.5" customHeight="1" thickBot="1" x14ac:dyDescent="0.2">
      <c r="J9" s="286" t="s">
        <v>37</v>
      </c>
      <c r="K9" s="286"/>
    </row>
    <row r="10" spans="1:30" ht="13.5" customHeight="1" x14ac:dyDescent="0.15">
      <c r="A10" s="294" t="s">
        <v>102</v>
      </c>
      <c r="B10" s="301" t="s">
        <v>73</v>
      </c>
      <c r="C10" s="289" t="s">
        <v>74</v>
      </c>
      <c r="D10" s="297"/>
      <c r="E10" s="289" t="s">
        <v>18</v>
      </c>
      <c r="F10" s="296"/>
      <c r="G10" s="297"/>
      <c r="H10" s="287" t="s">
        <v>285</v>
      </c>
      <c r="I10" s="287" t="s">
        <v>90</v>
      </c>
      <c r="J10" s="289" t="s">
        <v>0</v>
      </c>
      <c r="K10" s="290"/>
    </row>
    <row r="11" spans="1:30" ht="22.5" customHeight="1" thickBot="1" x14ac:dyDescent="0.2">
      <c r="A11" s="295"/>
      <c r="B11" s="302"/>
      <c r="C11" s="213"/>
      <c r="D11" s="214" t="s">
        <v>1</v>
      </c>
      <c r="E11" s="298"/>
      <c r="F11" s="299"/>
      <c r="G11" s="300"/>
      <c r="H11" s="288"/>
      <c r="I11" s="288"/>
      <c r="J11" s="215"/>
      <c r="K11" s="216" t="s">
        <v>1</v>
      </c>
    </row>
    <row r="12" spans="1:30" ht="32.25" customHeight="1" thickTop="1" x14ac:dyDescent="0.15">
      <c r="A12" s="217" t="s">
        <v>149</v>
      </c>
      <c r="B12" s="218">
        <v>243</v>
      </c>
      <c r="C12" s="219">
        <f>B12*16</f>
        <v>3888</v>
      </c>
      <c r="D12" s="220">
        <f>C12/C14</f>
        <v>0.57042253521126762</v>
      </c>
      <c r="E12" s="221">
        <v>0.70833333333333337</v>
      </c>
      <c r="F12" s="222" t="s">
        <v>42</v>
      </c>
      <c r="G12" s="223">
        <v>0.375</v>
      </c>
      <c r="H12" s="218">
        <v>151</v>
      </c>
      <c r="I12" s="224">
        <v>118</v>
      </c>
      <c r="J12" s="225">
        <f>SUM(H12:I12)</f>
        <v>269</v>
      </c>
      <c r="K12" s="226">
        <f>J12/J14</f>
        <v>0.5938189845474614</v>
      </c>
    </row>
    <row r="13" spans="1:30" ht="32.25" customHeight="1" thickBot="1" x14ac:dyDescent="0.2">
      <c r="A13" s="227" t="s">
        <v>150</v>
      </c>
      <c r="B13" s="228">
        <v>122</v>
      </c>
      <c r="C13" s="229">
        <f>B13*24</f>
        <v>2928</v>
      </c>
      <c r="D13" s="230">
        <f>C13/C14</f>
        <v>0.42957746478873238</v>
      </c>
      <c r="E13" s="231">
        <v>0.375</v>
      </c>
      <c r="F13" s="232" t="s">
        <v>43</v>
      </c>
      <c r="G13" s="233">
        <v>0.375</v>
      </c>
      <c r="H13" s="228">
        <v>103</v>
      </c>
      <c r="I13" s="228">
        <v>81</v>
      </c>
      <c r="J13" s="224">
        <f>SUM(H13:I13)</f>
        <v>184</v>
      </c>
      <c r="K13" s="234">
        <f>J13/J14</f>
        <v>0.40618101545253865</v>
      </c>
      <c r="AD13" s="250"/>
    </row>
    <row r="14" spans="1:30" ht="32.25" customHeight="1" thickTop="1" thickBot="1" x14ac:dyDescent="0.2">
      <c r="A14" s="235"/>
      <c r="B14" s="236">
        <f>SUM(B12:B13)</f>
        <v>365</v>
      </c>
      <c r="C14" s="237">
        <f>SUM(C12:C13)</f>
        <v>6816</v>
      </c>
      <c r="D14" s="238">
        <f>SUM(D12:D13)</f>
        <v>1</v>
      </c>
      <c r="E14" s="291"/>
      <c r="F14" s="292"/>
      <c r="G14" s="293"/>
      <c r="H14" s="236">
        <f>SUM(H12:H13)</f>
        <v>254</v>
      </c>
      <c r="I14" s="236">
        <f>SUM(I12:I13)</f>
        <v>199</v>
      </c>
      <c r="J14" s="239">
        <f>SUM(J12:J13)</f>
        <v>453</v>
      </c>
      <c r="K14" s="240">
        <f>SUM(K12:K13)</f>
        <v>1</v>
      </c>
      <c r="AD14" s="250"/>
    </row>
    <row r="15" spans="1:30" ht="32.25" customHeight="1" x14ac:dyDescent="0.15">
      <c r="AD15" s="250"/>
    </row>
    <row r="16" spans="1:30" ht="22.5" customHeight="1" x14ac:dyDescent="0.15"/>
    <row r="17" ht="22.5" customHeight="1" x14ac:dyDescent="0.15"/>
  </sheetData>
  <mergeCells count="9">
    <mergeCell ref="A10:A11"/>
    <mergeCell ref="E10:G11"/>
    <mergeCell ref="B10:B11"/>
    <mergeCell ref="C10:D10"/>
    <mergeCell ref="J9:K9"/>
    <mergeCell ref="H10:H11"/>
    <mergeCell ref="I10:I11"/>
    <mergeCell ref="J10:K10"/>
    <mergeCell ref="E14:G14"/>
  </mergeCells>
  <phoneticPr fontId="2"/>
  <pageMargins left="1.08" right="0.75" top="1" bottom="0.75" header="0.51200000000000001" footer="0.51200000000000001"/>
  <pageSetup paperSize="9" scale="9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rgb="FFFFC000"/>
  </sheetPr>
  <dimension ref="B1:X42"/>
  <sheetViews>
    <sheetView view="pageBreakPreview" topLeftCell="A4" zoomScale="75" zoomScaleNormal="75" zoomScaleSheetLayoutView="75" workbookViewId="0">
      <selection activeCell="U24" sqref="U24"/>
    </sheetView>
  </sheetViews>
  <sheetFormatPr defaultRowHeight="13.5" x14ac:dyDescent="0.15"/>
  <cols>
    <col min="1" max="1" width="5.375" style="1" customWidth="1"/>
    <col min="2" max="2" width="2.5" style="1" customWidth="1"/>
    <col min="3" max="3" width="5.5" style="1" customWidth="1"/>
    <col min="4" max="4" width="8.25" style="1" customWidth="1"/>
    <col min="5" max="18" width="9" style="1"/>
    <col min="19" max="20" width="8.5" style="1" customWidth="1"/>
    <col min="21" max="16384" width="9" style="1"/>
  </cols>
  <sheetData>
    <row r="1" spans="2:24" s="3" customFormat="1" ht="23.25" customHeight="1" thickBot="1" x14ac:dyDescent="0.2">
      <c r="B1" s="136" t="s">
        <v>284</v>
      </c>
      <c r="C1" s="135"/>
      <c r="D1" s="135"/>
      <c r="E1" s="135"/>
      <c r="F1" s="135"/>
      <c r="G1" s="135"/>
      <c r="H1" s="135"/>
      <c r="S1" s="143" t="s">
        <v>18</v>
      </c>
      <c r="T1" s="195" t="s">
        <v>271</v>
      </c>
      <c r="U1" s="114" t="s">
        <v>148</v>
      </c>
    </row>
    <row r="2" spans="2:24" ht="26.25" customHeight="1" thickTop="1" thickBot="1" x14ac:dyDescent="0.2">
      <c r="S2" s="147" t="s">
        <v>180</v>
      </c>
      <c r="T2" s="129">
        <v>11</v>
      </c>
      <c r="U2" s="1">
        <v>11</v>
      </c>
      <c r="W2" s="1" t="s">
        <v>170</v>
      </c>
      <c r="X2" s="1" t="s">
        <v>171</v>
      </c>
    </row>
    <row r="3" spans="2:24" ht="18" customHeight="1" thickTop="1" thickBot="1" x14ac:dyDescent="0.2">
      <c r="S3" s="147" t="s">
        <v>181</v>
      </c>
      <c r="T3" s="129">
        <v>8</v>
      </c>
      <c r="U3" s="1">
        <v>10</v>
      </c>
      <c r="W3" s="1">
        <v>234</v>
      </c>
      <c r="X3" s="1">
        <v>189</v>
      </c>
    </row>
    <row r="4" spans="2:24" ht="18" customHeight="1" thickTop="1" thickBot="1" x14ac:dyDescent="0.2">
      <c r="G4" s="1" t="s">
        <v>170</v>
      </c>
      <c r="I4" s="1" t="s">
        <v>171</v>
      </c>
      <c r="S4" s="147" t="s">
        <v>182</v>
      </c>
      <c r="T4" s="129">
        <v>8</v>
      </c>
      <c r="U4" s="1">
        <v>4</v>
      </c>
      <c r="W4" s="1" t="s">
        <v>170</v>
      </c>
      <c r="X4" s="1" t="s">
        <v>171</v>
      </c>
    </row>
    <row r="5" spans="2:24" ht="18" customHeight="1" thickTop="1" thickBot="1" x14ac:dyDescent="0.2">
      <c r="G5" s="1">
        <v>234</v>
      </c>
      <c r="I5" s="1">
        <v>189</v>
      </c>
      <c r="S5" s="147" t="s">
        <v>183</v>
      </c>
      <c r="T5" s="129">
        <v>5</v>
      </c>
      <c r="U5" s="200">
        <v>3</v>
      </c>
      <c r="W5" s="1">
        <v>17</v>
      </c>
      <c r="X5" s="1">
        <v>14</v>
      </c>
    </row>
    <row r="6" spans="2:24" ht="18" customHeight="1" thickTop="1" thickBot="1" x14ac:dyDescent="0.2">
      <c r="S6" s="147" t="s">
        <v>184</v>
      </c>
      <c r="T6" s="129">
        <v>8</v>
      </c>
      <c r="U6" s="200">
        <v>8</v>
      </c>
      <c r="W6" s="1">
        <v>98</v>
      </c>
      <c r="X6" s="1">
        <v>80</v>
      </c>
    </row>
    <row r="7" spans="2:24" ht="18" customHeight="1" thickTop="1" thickBot="1" x14ac:dyDescent="0.2">
      <c r="S7" s="147" t="s">
        <v>185</v>
      </c>
      <c r="T7" s="129">
        <v>3</v>
      </c>
      <c r="U7" s="200">
        <v>4</v>
      </c>
      <c r="W7" s="1">
        <v>119</v>
      </c>
      <c r="X7" s="1">
        <v>95</v>
      </c>
    </row>
    <row r="8" spans="2:24" ht="18" customHeight="1" thickTop="1" thickBot="1" x14ac:dyDescent="0.2">
      <c r="S8" s="147" t="s">
        <v>186</v>
      </c>
      <c r="T8" s="129">
        <v>0</v>
      </c>
      <c r="U8" s="200">
        <v>1</v>
      </c>
    </row>
    <row r="9" spans="2:24" ht="18" customHeight="1" thickTop="1" thickBot="1" x14ac:dyDescent="0.2">
      <c r="S9" s="147" t="s">
        <v>187</v>
      </c>
      <c r="T9" s="129">
        <v>3</v>
      </c>
      <c r="U9" s="200">
        <v>4</v>
      </c>
    </row>
    <row r="10" spans="2:24" ht="18" customHeight="1" thickTop="1" thickBot="1" x14ac:dyDescent="0.2">
      <c r="S10" s="147" t="s">
        <v>188</v>
      </c>
      <c r="T10" s="129">
        <v>2</v>
      </c>
      <c r="U10" s="200">
        <v>4</v>
      </c>
    </row>
    <row r="11" spans="2:24" ht="18" customHeight="1" thickTop="1" thickBot="1" x14ac:dyDescent="0.2">
      <c r="S11" s="147" t="s">
        <v>189</v>
      </c>
      <c r="T11" s="129">
        <v>4</v>
      </c>
      <c r="U11" s="200">
        <v>4</v>
      </c>
    </row>
    <row r="12" spans="2:24" ht="18" customHeight="1" thickTop="1" thickBot="1" x14ac:dyDescent="0.2">
      <c r="S12" s="147" t="s">
        <v>190</v>
      </c>
      <c r="T12" s="129">
        <v>6</v>
      </c>
      <c r="U12" s="200">
        <v>6</v>
      </c>
    </row>
    <row r="13" spans="2:24" ht="18" customHeight="1" thickTop="1" thickBot="1" x14ac:dyDescent="0.2">
      <c r="S13" s="147" t="s">
        <v>191</v>
      </c>
      <c r="T13" s="129">
        <v>7</v>
      </c>
      <c r="U13" s="200">
        <v>4</v>
      </c>
    </row>
    <row r="14" spans="2:24" ht="18" customHeight="1" thickTop="1" thickBot="1" x14ac:dyDescent="0.2">
      <c r="S14" s="147" t="s">
        <v>192</v>
      </c>
      <c r="T14" s="129">
        <v>3</v>
      </c>
      <c r="U14" s="200">
        <v>3</v>
      </c>
    </row>
    <row r="15" spans="2:24" ht="18" customHeight="1" thickTop="1" thickBot="1" x14ac:dyDescent="0.2">
      <c r="S15" s="147" t="s">
        <v>193</v>
      </c>
      <c r="T15" s="129">
        <v>8</v>
      </c>
      <c r="U15" s="200">
        <v>7</v>
      </c>
    </row>
    <row r="16" spans="2:24" ht="18" customHeight="1" thickTop="1" thickBot="1" x14ac:dyDescent="0.2">
      <c r="S16" s="147" t="s">
        <v>194</v>
      </c>
      <c r="T16" s="129">
        <v>12</v>
      </c>
      <c r="U16" s="200">
        <v>4</v>
      </c>
    </row>
    <row r="17" spans="3:24" ht="18" customHeight="1" thickTop="1" thickBot="1" x14ac:dyDescent="0.2">
      <c r="S17" s="147" t="s">
        <v>195</v>
      </c>
      <c r="T17" s="129">
        <v>12</v>
      </c>
      <c r="U17" s="200">
        <v>6</v>
      </c>
      <c r="W17" s="1" t="s">
        <v>268</v>
      </c>
    </row>
    <row r="18" spans="3:24" ht="18" customHeight="1" thickTop="1" thickBot="1" x14ac:dyDescent="0.2">
      <c r="S18" s="147" t="s">
        <v>196</v>
      </c>
      <c r="T18" s="129">
        <v>13</v>
      </c>
      <c r="U18" s="200">
        <v>2</v>
      </c>
      <c r="W18" s="1" t="s">
        <v>269</v>
      </c>
      <c r="X18" s="1" t="s">
        <v>270</v>
      </c>
    </row>
    <row r="19" spans="3:24" ht="18" customHeight="1" thickTop="1" thickBot="1" x14ac:dyDescent="0.2">
      <c r="S19" s="147" t="s">
        <v>197</v>
      </c>
      <c r="T19" s="129">
        <v>40</v>
      </c>
      <c r="U19" s="200">
        <v>15</v>
      </c>
      <c r="W19" s="1">
        <v>0</v>
      </c>
      <c r="X19" s="1">
        <v>11</v>
      </c>
    </row>
    <row r="20" spans="3:24" ht="18" customHeight="1" thickTop="1" thickBot="1" x14ac:dyDescent="0.2">
      <c r="S20" s="147" t="s">
        <v>198</v>
      </c>
      <c r="T20" s="129">
        <v>20</v>
      </c>
      <c r="U20" s="200">
        <v>23</v>
      </c>
      <c r="W20" s="1">
        <v>1</v>
      </c>
      <c r="X20" s="1">
        <v>9</v>
      </c>
    </row>
    <row r="21" spans="3:24" ht="18" customHeight="1" thickTop="1" thickBot="1" x14ac:dyDescent="0.2">
      <c r="S21" s="147" t="s">
        <v>199</v>
      </c>
      <c r="T21" s="129">
        <v>18</v>
      </c>
      <c r="U21" s="200">
        <v>14</v>
      </c>
      <c r="W21" s="1">
        <v>2</v>
      </c>
      <c r="X21" s="1">
        <v>12</v>
      </c>
    </row>
    <row r="22" spans="3:24" ht="18" customHeight="1" thickTop="1" thickBot="1" x14ac:dyDescent="0.2">
      <c r="S22" s="147" t="s">
        <v>200</v>
      </c>
      <c r="T22" s="129">
        <v>21</v>
      </c>
      <c r="U22" s="200">
        <v>13</v>
      </c>
      <c r="W22" s="1">
        <v>3</v>
      </c>
      <c r="X22" s="1">
        <v>3</v>
      </c>
    </row>
    <row r="23" spans="3:24" ht="18" customHeight="1" thickTop="1" thickBot="1" x14ac:dyDescent="0.2">
      <c r="S23" s="147" t="s">
        <v>201</v>
      </c>
      <c r="T23" s="129">
        <v>14</v>
      </c>
      <c r="U23" s="200">
        <v>15</v>
      </c>
      <c r="W23" s="1">
        <v>4</v>
      </c>
      <c r="X23" s="1">
        <v>3</v>
      </c>
    </row>
    <row r="24" spans="3:24" ht="18" customHeight="1" thickTop="1" thickBot="1" x14ac:dyDescent="0.2">
      <c r="S24" s="147" t="s">
        <v>202</v>
      </c>
      <c r="T24" s="129">
        <v>16</v>
      </c>
      <c r="U24" s="200">
        <v>18</v>
      </c>
      <c r="W24" s="1">
        <v>5</v>
      </c>
      <c r="X24" s="1">
        <v>3</v>
      </c>
    </row>
    <row r="25" spans="3:24" ht="18" customHeight="1" thickTop="1" x14ac:dyDescent="0.15">
      <c r="S25" s="147" t="s">
        <v>203</v>
      </c>
      <c r="T25" s="129">
        <v>12</v>
      </c>
      <c r="U25" s="200">
        <v>16</v>
      </c>
      <c r="W25" s="1">
        <v>6</v>
      </c>
      <c r="X25" s="1">
        <v>2</v>
      </c>
    </row>
    <row r="26" spans="3:24" ht="24.75" customHeight="1" thickBot="1" x14ac:dyDescent="0.2">
      <c r="S26" s="131"/>
      <c r="T26" s="130">
        <f>SUM(T2:T25)</f>
        <v>254</v>
      </c>
      <c r="W26" s="1">
        <v>7</v>
      </c>
      <c r="X26" s="1">
        <v>2</v>
      </c>
    </row>
    <row r="27" spans="3:24" x14ac:dyDescent="0.15">
      <c r="W27" s="1">
        <v>9</v>
      </c>
      <c r="X27" s="1">
        <v>8</v>
      </c>
    </row>
    <row r="28" spans="3:24" x14ac:dyDescent="0.15">
      <c r="C28" s="98" t="s">
        <v>100</v>
      </c>
      <c r="W28" s="1">
        <v>10</v>
      </c>
      <c r="X28" s="1">
        <v>2</v>
      </c>
    </row>
    <row r="29" spans="3:24" x14ac:dyDescent="0.15">
      <c r="W29" s="1">
        <v>11</v>
      </c>
      <c r="X29" s="1">
        <v>3</v>
      </c>
    </row>
    <row r="30" spans="3:24" x14ac:dyDescent="0.15">
      <c r="W30" s="1">
        <v>12</v>
      </c>
      <c r="X30" s="1">
        <v>3</v>
      </c>
    </row>
    <row r="31" spans="3:24" x14ac:dyDescent="0.15">
      <c r="W31" s="1">
        <v>13</v>
      </c>
      <c r="X31" s="1">
        <v>3</v>
      </c>
    </row>
    <row r="32" spans="3:24" x14ac:dyDescent="0.15">
      <c r="W32" s="1">
        <v>14</v>
      </c>
      <c r="X32" s="1">
        <v>7</v>
      </c>
    </row>
    <row r="33" spans="23:24" x14ac:dyDescent="0.15">
      <c r="W33" s="1">
        <v>15</v>
      </c>
      <c r="X33" s="1">
        <v>4</v>
      </c>
    </row>
    <row r="34" spans="23:24" x14ac:dyDescent="0.15">
      <c r="W34" s="1">
        <v>16</v>
      </c>
      <c r="X34" s="1">
        <v>8</v>
      </c>
    </row>
    <row r="35" spans="23:24" x14ac:dyDescent="0.15">
      <c r="W35" s="1">
        <v>17</v>
      </c>
      <c r="X35" s="1">
        <v>27</v>
      </c>
    </row>
    <row r="36" spans="23:24" x14ac:dyDescent="0.15">
      <c r="W36" s="1">
        <v>18</v>
      </c>
      <c r="X36" s="1">
        <v>16</v>
      </c>
    </row>
    <row r="37" spans="23:24" x14ac:dyDescent="0.15">
      <c r="W37" s="1">
        <v>19</v>
      </c>
      <c r="X37" s="1">
        <v>15</v>
      </c>
    </row>
    <row r="38" spans="23:24" x14ac:dyDescent="0.15">
      <c r="W38" s="1">
        <v>20</v>
      </c>
      <c r="X38" s="1">
        <v>16</v>
      </c>
    </row>
    <row r="39" spans="23:24" x14ac:dyDescent="0.15">
      <c r="W39" s="1">
        <v>21</v>
      </c>
      <c r="X39" s="1">
        <v>9</v>
      </c>
    </row>
    <row r="40" spans="23:24" x14ac:dyDescent="0.15">
      <c r="W40" s="1">
        <v>22</v>
      </c>
      <c r="X40" s="1">
        <v>10</v>
      </c>
    </row>
    <row r="41" spans="23:24" x14ac:dyDescent="0.15">
      <c r="W41" s="1">
        <v>23</v>
      </c>
      <c r="X41" s="1">
        <v>12</v>
      </c>
    </row>
    <row r="42" spans="23:24" x14ac:dyDescent="0.15">
      <c r="W42" s="1" t="s">
        <v>17</v>
      </c>
      <c r="X42" s="1">
        <v>188</v>
      </c>
    </row>
  </sheetData>
  <phoneticPr fontId="2"/>
  <pageMargins left="0.92" right="0.75" top="0.82" bottom="0.51" header="0.51200000000000001" footer="0.51200000000000001"/>
  <pageSetup paperSize="9" scale="10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rgb="FFFFC000"/>
  </sheetPr>
  <dimension ref="A1:Z27"/>
  <sheetViews>
    <sheetView view="pageBreakPreview" topLeftCell="A4" zoomScaleNormal="75" zoomScaleSheetLayoutView="100" workbookViewId="0">
      <selection activeCell="U24" sqref="U24"/>
    </sheetView>
  </sheetViews>
  <sheetFormatPr defaultRowHeight="13.5" x14ac:dyDescent="0.15"/>
  <cols>
    <col min="1" max="1" width="27.25" style="1" customWidth="1"/>
    <col min="2" max="6" width="7" style="1" customWidth="1"/>
    <col min="7" max="7" width="7.875" style="1" customWidth="1"/>
    <col min="8" max="8" width="8" style="1" customWidth="1"/>
    <col min="9" max="9" width="23.875" style="1" customWidth="1"/>
    <col min="10" max="13" width="7.625" style="1" customWidth="1"/>
    <col min="14" max="14" width="11.125" style="1" customWidth="1"/>
    <col min="15" max="15" width="21.25" style="1" customWidth="1"/>
    <col min="16" max="17" width="9" style="1"/>
    <col min="18" max="18" width="17" style="1" customWidth="1"/>
    <col min="19" max="16384" width="9" style="1"/>
  </cols>
  <sheetData>
    <row r="1" spans="1:26" s="241" customFormat="1" ht="18.75" customHeight="1" x14ac:dyDescent="0.15">
      <c r="A1" s="211" t="s">
        <v>288</v>
      </c>
      <c r="H1" s="211" t="s">
        <v>289</v>
      </c>
    </row>
    <row r="2" spans="1:26" ht="20.100000000000001" customHeight="1" thickBot="1" x14ac:dyDescent="0.2">
      <c r="F2" s="144"/>
      <c r="L2" s="305" t="s">
        <v>37</v>
      </c>
      <c r="M2" s="305"/>
      <c r="Y2" s="1" t="s">
        <v>170</v>
      </c>
      <c r="Z2" s="1" t="s">
        <v>171</v>
      </c>
    </row>
    <row r="3" spans="1:26" ht="23.1" customHeight="1" x14ac:dyDescent="0.15">
      <c r="A3" s="306" t="s">
        <v>27</v>
      </c>
      <c r="B3" s="324" t="s">
        <v>51</v>
      </c>
      <c r="C3" s="325"/>
      <c r="D3" s="325"/>
      <c r="E3" s="326"/>
      <c r="F3" s="308" t="s">
        <v>0</v>
      </c>
      <c r="G3" s="186"/>
      <c r="H3" s="310" t="s">
        <v>19</v>
      </c>
      <c r="I3" s="312" t="s">
        <v>20</v>
      </c>
      <c r="J3" s="314" t="s">
        <v>51</v>
      </c>
      <c r="K3" s="315"/>
      <c r="L3" s="316"/>
      <c r="M3" s="317" t="s">
        <v>52</v>
      </c>
      <c r="Y3" s="1">
        <v>234</v>
      </c>
      <c r="Z3" s="1">
        <v>189</v>
      </c>
    </row>
    <row r="4" spans="1:26" ht="23.1" customHeight="1" thickBot="1" x14ac:dyDescent="0.2">
      <c r="A4" s="307"/>
      <c r="B4" s="32" t="s">
        <v>5</v>
      </c>
      <c r="C4" s="33" t="s">
        <v>2</v>
      </c>
      <c r="D4" s="33" t="s">
        <v>3</v>
      </c>
      <c r="E4" s="198" t="s">
        <v>282</v>
      </c>
      <c r="F4" s="309"/>
      <c r="G4" s="94"/>
      <c r="H4" s="311"/>
      <c r="I4" s="313"/>
      <c r="J4" s="145" t="s">
        <v>5</v>
      </c>
      <c r="K4" s="8" t="s">
        <v>2</v>
      </c>
      <c r="L4" s="178" t="s">
        <v>3</v>
      </c>
      <c r="M4" s="318"/>
      <c r="Y4" s="1" t="s">
        <v>170</v>
      </c>
      <c r="Z4" s="1" t="s">
        <v>171</v>
      </c>
    </row>
    <row r="5" spans="1:26" ht="20.25" customHeight="1" thickTop="1" x14ac:dyDescent="0.15">
      <c r="A5" s="201" t="s">
        <v>204</v>
      </c>
      <c r="B5" s="138">
        <v>39</v>
      </c>
      <c r="C5" s="18">
        <v>42</v>
      </c>
      <c r="D5" s="18">
        <v>4</v>
      </c>
      <c r="E5" s="197">
        <v>0</v>
      </c>
      <c r="F5" s="12">
        <f t="shared" ref="F5:F16" si="0">SUM(B5:E5)</f>
        <v>85</v>
      </c>
      <c r="G5" s="139">
        <v>234</v>
      </c>
      <c r="H5" s="323" t="s">
        <v>21</v>
      </c>
      <c r="I5" s="148" t="s">
        <v>216</v>
      </c>
      <c r="J5" s="179">
        <v>0</v>
      </c>
      <c r="K5" s="149">
        <v>0</v>
      </c>
      <c r="L5" s="180">
        <v>0</v>
      </c>
      <c r="M5" s="173">
        <f t="shared" ref="M5" si="1">SUM(J5:L5)</f>
        <v>0</v>
      </c>
      <c r="Y5" s="1">
        <v>17</v>
      </c>
      <c r="Z5" s="1">
        <v>14</v>
      </c>
    </row>
    <row r="6" spans="1:26" ht="20.25" customHeight="1" x14ac:dyDescent="0.15">
      <c r="A6" s="201" t="s">
        <v>214</v>
      </c>
      <c r="B6" s="10">
        <v>2</v>
      </c>
      <c r="C6" s="11">
        <v>5</v>
      </c>
      <c r="D6" s="11">
        <v>0</v>
      </c>
      <c r="E6" s="197">
        <v>0</v>
      </c>
      <c r="F6" s="13">
        <f t="shared" si="0"/>
        <v>7</v>
      </c>
      <c r="G6" s="140">
        <v>2</v>
      </c>
      <c r="H6" s="320"/>
      <c r="I6" s="167" t="s">
        <v>38</v>
      </c>
      <c r="J6" s="157">
        <v>32</v>
      </c>
      <c r="K6" s="150">
        <v>14</v>
      </c>
      <c r="L6" s="162">
        <v>0</v>
      </c>
      <c r="M6" s="173">
        <f>SUM(J6:L6)</f>
        <v>46</v>
      </c>
      <c r="Y6" s="1">
        <v>98</v>
      </c>
      <c r="Z6" s="1">
        <v>80</v>
      </c>
    </row>
    <row r="7" spans="1:26" ht="20.25" customHeight="1" x14ac:dyDescent="0.15">
      <c r="A7" s="202" t="s">
        <v>205</v>
      </c>
      <c r="B7" s="10">
        <v>2</v>
      </c>
      <c r="C7" s="11">
        <v>1</v>
      </c>
      <c r="D7" s="11">
        <v>1</v>
      </c>
      <c r="E7" s="197">
        <v>0</v>
      </c>
      <c r="F7" s="13">
        <f t="shared" si="0"/>
        <v>4</v>
      </c>
      <c r="G7" s="139">
        <v>3</v>
      </c>
      <c r="H7" s="322"/>
      <c r="I7" s="154" t="s">
        <v>96</v>
      </c>
      <c r="J7" s="159">
        <v>0</v>
      </c>
      <c r="K7" s="151">
        <v>0</v>
      </c>
      <c r="L7" s="164">
        <v>0</v>
      </c>
      <c r="M7" s="155">
        <f t="shared" ref="M7:M24" si="2">SUM(J7:L7)</f>
        <v>0</v>
      </c>
      <c r="Y7" s="1">
        <v>119</v>
      </c>
      <c r="Z7" s="1">
        <v>95</v>
      </c>
    </row>
    <row r="8" spans="1:26" ht="20.25" customHeight="1" x14ac:dyDescent="0.15">
      <c r="A8" s="203" t="s">
        <v>215</v>
      </c>
      <c r="B8" s="10">
        <v>0</v>
      </c>
      <c r="C8" s="11">
        <v>0</v>
      </c>
      <c r="D8" s="11">
        <v>0</v>
      </c>
      <c r="E8" s="197">
        <v>0</v>
      </c>
      <c r="F8" s="13">
        <f t="shared" si="0"/>
        <v>0</v>
      </c>
      <c r="G8" s="139">
        <v>5</v>
      </c>
      <c r="H8" s="319" t="s">
        <v>22</v>
      </c>
      <c r="I8" s="168" t="s">
        <v>23</v>
      </c>
      <c r="J8" s="181">
        <v>0</v>
      </c>
      <c r="K8" s="156">
        <v>0</v>
      </c>
      <c r="L8" s="182">
        <v>0</v>
      </c>
      <c r="M8" s="174">
        <f t="shared" si="2"/>
        <v>0</v>
      </c>
    </row>
    <row r="9" spans="1:26" ht="20.25" customHeight="1" x14ac:dyDescent="0.15">
      <c r="A9" s="203" t="s">
        <v>206</v>
      </c>
      <c r="B9" s="10">
        <v>10</v>
      </c>
      <c r="C9" s="11">
        <v>16</v>
      </c>
      <c r="D9" s="11">
        <v>4</v>
      </c>
      <c r="E9" s="197">
        <v>0</v>
      </c>
      <c r="F9" s="13">
        <f t="shared" si="0"/>
        <v>30</v>
      </c>
      <c r="G9" s="140">
        <v>6</v>
      </c>
      <c r="H9" s="320"/>
      <c r="I9" s="167" t="s">
        <v>164</v>
      </c>
      <c r="J9" s="157">
        <v>48</v>
      </c>
      <c r="K9" s="150">
        <v>3</v>
      </c>
      <c r="L9" s="162">
        <v>0</v>
      </c>
      <c r="M9" s="173">
        <f t="shared" si="2"/>
        <v>51</v>
      </c>
    </row>
    <row r="10" spans="1:26" ht="20.25" customHeight="1" x14ac:dyDescent="0.15">
      <c r="A10" s="203" t="s">
        <v>212</v>
      </c>
      <c r="B10" s="10">
        <v>18</v>
      </c>
      <c r="C10" s="11">
        <v>19</v>
      </c>
      <c r="D10" s="11">
        <v>2</v>
      </c>
      <c r="E10" s="197">
        <v>0</v>
      </c>
      <c r="F10" s="13">
        <f t="shared" si="0"/>
        <v>39</v>
      </c>
      <c r="G10" s="139">
        <v>7</v>
      </c>
      <c r="H10" s="320"/>
      <c r="I10" s="169" t="s">
        <v>88</v>
      </c>
      <c r="J10" s="157">
        <v>13</v>
      </c>
      <c r="K10" s="150">
        <v>3</v>
      </c>
      <c r="L10" s="162">
        <v>5</v>
      </c>
      <c r="M10" s="173">
        <f t="shared" si="2"/>
        <v>21</v>
      </c>
    </row>
    <row r="11" spans="1:26" ht="20.25" customHeight="1" x14ac:dyDescent="0.15">
      <c r="A11" s="203" t="s">
        <v>213</v>
      </c>
      <c r="B11" s="10">
        <v>0</v>
      </c>
      <c r="C11" s="11">
        <v>0</v>
      </c>
      <c r="D11" s="11">
        <v>0</v>
      </c>
      <c r="E11" s="197">
        <v>0</v>
      </c>
      <c r="F11" s="13">
        <f t="shared" si="0"/>
        <v>0</v>
      </c>
      <c r="G11" s="139">
        <v>8</v>
      </c>
      <c r="H11" s="320"/>
      <c r="I11" s="167" t="s">
        <v>98</v>
      </c>
      <c r="J11" s="157">
        <v>0</v>
      </c>
      <c r="K11" s="150">
        <v>0</v>
      </c>
      <c r="L11" s="162">
        <v>0</v>
      </c>
      <c r="M11" s="173">
        <f t="shared" si="2"/>
        <v>0</v>
      </c>
    </row>
    <row r="12" spans="1:26" ht="20.25" customHeight="1" x14ac:dyDescent="0.15">
      <c r="A12" s="203" t="s">
        <v>210</v>
      </c>
      <c r="B12" s="10">
        <v>0</v>
      </c>
      <c r="C12" s="11">
        <v>1</v>
      </c>
      <c r="D12" s="11">
        <v>0</v>
      </c>
      <c r="E12" s="197">
        <v>0</v>
      </c>
      <c r="F12" s="13">
        <f t="shared" si="0"/>
        <v>1</v>
      </c>
      <c r="G12" s="139">
        <v>9</v>
      </c>
      <c r="H12" s="320"/>
      <c r="I12" s="167" t="s">
        <v>166</v>
      </c>
      <c r="J12" s="157">
        <v>1</v>
      </c>
      <c r="K12" s="150">
        <v>2</v>
      </c>
      <c r="L12" s="162">
        <v>0</v>
      </c>
      <c r="M12" s="173">
        <f t="shared" si="2"/>
        <v>3</v>
      </c>
    </row>
    <row r="13" spans="1:26" ht="20.25" customHeight="1" x14ac:dyDescent="0.15">
      <c r="A13" s="204" t="s">
        <v>208</v>
      </c>
      <c r="B13" s="10">
        <v>8</v>
      </c>
      <c r="C13" s="11">
        <v>2</v>
      </c>
      <c r="D13" s="11">
        <v>0</v>
      </c>
      <c r="E13" s="199">
        <v>0</v>
      </c>
      <c r="F13" s="97">
        <f t="shared" si="0"/>
        <v>10</v>
      </c>
      <c r="G13" s="139"/>
      <c r="H13" s="322"/>
      <c r="I13" s="154" t="s">
        <v>97</v>
      </c>
      <c r="J13" s="157">
        <v>0</v>
      </c>
      <c r="K13" s="150">
        <v>0</v>
      </c>
      <c r="L13" s="162">
        <v>0</v>
      </c>
      <c r="M13" s="175">
        <f t="shared" si="2"/>
        <v>0</v>
      </c>
    </row>
    <row r="14" spans="1:26" ht="20.25" customHeight="1" x14ac:dyDescent="0.15">
      <c r="A14" s="204" t="s">
        <v>211</v>
      </c>
      <c r="B14" s="10">
        <v>1</v>
      </c>
      <c r="C14" s="11">
        <v>0</v>
      </c>
      <c r="D14" s="11">
        <v>1</v>
      </c>
      <c r="E14" s="199">
        <v>0</v>
      </c>
      <c r="F14" s="97">
        <f t="shared" si="0"/>
        <v>2</v>
      </c>
      <c r="G14" s="139"/>
      <c r="H14" s="319" t="s">
        <v>89</v>
      </c>
      <c r="I14" s="168" t="s">
        <v>24</v>
      </c>
      <c r="J14" s="158">
        <v>3</v>
      </c>
      <c r="K14" s="152">
        <v>3</v>
      </c>
      <c r="L14" s="163">
        <v>2</v>
      </c>
      <c r="M14" s="176">
        <f t="shared" si="2"/>
        <v>8</v>
      </c>
    </row>
    <row r="15" spans="1:26" ht="20.25" customHeight="1" x14ac:dyDescent="0.15">
      <c r="A15" s="204" t="s">
        <v>209</v>
      </c>
      <c r="B15" s="10">
        <v>5</v>
      </c>
      <c r="C15" s="11">
        <v>11</v>
      </c>
      <c r="D15" s="11">
        <v>1</v>
      </c>
      <c r="E15" s="199">
        <v>1</v>
      </c>
      <c r="F15" s="97">
        <f t="shared" si="0"/>
        <v>18</v>
      </c>
      <c r="G15" s="140">
        <v>10</v>
      </c>
      <c r="H15" s="322"/>
      <c r="I15" s="170" t="s">
        <v>39</v>
      </c>
      <c r="J15" s="159">
        <v>11</v>
      </c>
      <c r="K15" s="151">
        <v>3</v>
      </c>
      <c r="L15" s="164">
        <v>9</v>
      </c>
      <c r="M15" s="155">
        <f t="shared" si="2"/>
        <v>23</v>
      </c>
    </row>
    <row r="16" spans="1:26" ht="20.25" customHeight="1" thickBot="1" x14ac:dyDescent="0.2">
      <c r="A16" s="202" t="s">
        <v>207</v>
      </c>
      <c r="B16" s="10">
        <v>2</v>
      </c>
      <c r="C16" s="11">
        <v>0</v>
      </c>
      <c r="D16" s="11">
        <v>1</v>
      </c>
      <c r="E16" s="19">
        <v>0</v>
      </c>
      <c r="F16" s="13">
        <f t="shared" si="0"/>
        <v>3</v>
      </c>
      <c r="G16" s="139">
        <v>4</v>
      </c>
      <c r="H16" s="319" t="s">
        <v>25</v>
      </c>
      <c r="I16" s="168" t="s">
        <v>26</v>
      </c>
      <c r="J16" s="158">
        <v>14</v>
      </c>
      <c r="K16" s="152">
        <v>3</v>
      </c>
      <c r="L16" s="163">
        <v>1</v>
      </c>
      <c r="M16" s="174">
        <f t="shared" si="2"/>
        <v>18</v>
      </c>
    </row>
    <row r="17" spans="1:13" ht="20.25" customHeight="1" thickTop="1" thickBot="1" x14ac:dyDescent="0.2">
      <c r="A17" s="9" t="s">
        <v>0</v>
      </c>
      <c r="B17" s="184">
        <f>SUM(B5:B16)</f>
        <v>87</v>
      </c>
      <c r="C17" s="185">
        <f t="shared" ref="C17:F17" si="3">SUM(C5:C16)</f>
        <v>97</v>
      </c>
      <c r="D17" s="14">
        <f>SUM(D5:D16)</f>
        <v>14</v>
      </c>
      <c r="E17" s="14">
        <f>SUM(E5:E16)</f>
        <v>1</v>
      </c>
      <c r="F17" s="187">
        <f t="shared" si="3"/>
        <v>199</v>
      </c>
      <c r="G17" s="140">
        <v>13</v>
      </c>
      <c r="H17" s="320"/>
      <c r="I17" s="169" t="s">
        <v>40</v>
      </c>
      <c r="J17" s="157">
        <v>3</v>
      </c>
      <c r="K17" s="150">
        <v>1</v>
      </c>
      <c r="L17" s="162">
        <v>1</v>
      </c>
      <c r="M17" s="173">
        <f t="shared" si="2"/>
        <v>5</v>
      </c>
    </row>
    <row r="18" spans="1:13" ht="20.25" customHeight="1" x14ac:dyDescent="0.15">
      <c r="A18" s="98" t="s">
        <v>99</v>
      </c>
      <c r="B18" s="141" t="s">
        <v>160</v>
      </c>
      <c r="C18" s="141" t="s">
        <v>161</v>
      </c>
      <c r="D18" s="141" t="s">
        <v>89</v>
      </c>
      <c r="E18" s="141"/>
      <c r="G18" s="94"/>
      <c r="H18" s="320"/>
      <c r="I18" s="169" t="s">
        <v>41</v>
      </c>
      <c r="J18" s="157">
        <v>3</v>
      </c>
      <c r="K18" s="150">
        <v>0</v>
      </c>
      <c r="L18" s="162">
        <v>0</v>
      </c>
      <c r="M18" s="173">
        <f t="shared" si="2"/>
        <v>3</v>
      </c>
    </row>
    <row r="19" spans="1:13" ht="20.25" customHeight="1" x14ac:dyDescent="0.15">
      <c r="G19" s="94"/>
      <c r="H19" s="320"/>
      <c r="I19" s="167" t="s">
        <v>165</v>
      </c>
      <c r="J19" s="157">
        <v>0</v>
      </c>
      <c r="K19" s="150">
        <v>0</v>
      </c>
      <c r="L19" s="162">
        <v>0</v>
      </c>
      <c r="M19" s="173">
        <f t="shared" si="2"/>
        <v>0</v>
      </c>
    </row>
    <row r="20" spans="1:13" ht="20.25" customHeight="1" x14ac:dyDescent="0.15">
      <c r="G20" s="94"/>
      <c r="H20" s="322"/>
      <c r="I20" s="170" t="s">
        <v>94</v>
      </c>
      <c r="J20" s="159">
        <v>2</v>
      </c>
      <c r="K20" s="151">
        <v>0</v>
      </c>
      <c r="L20" s="164">
        <v>0</v>
      </c>
      <c r="M20" s="175">
        <f t="shared" si="2"/>
        <v>2</v>
      </c>
    </row>
    <row r="21" spans="1:13" ht="20.25" customHeight="1" x14ac:dyDescent="0.15">
      <c r="G21" s="94"/>
      <c r="H21" s="319" t="s">
        <v>2</v>
      </c>
      <c r="I21" s="171" t="s">
        <v>162</v>
      </c>
      <c r="J21" s="158">
        <v>0</v>
      </c>
      <c r="K21" s="152">
        <v>65</v>
      </c>
      <c r="L21" s="163">
        <v>0</v>
      </c>
      <c r="M21" s="176">
        <f t="shared" si="2"/>
        <v>65</v>
      </c>
    </row>
    <row r="22" spans="1:13" ht="20.25" customHeight="1" x14ac:dyDescent="0.15">
      <c r="G22" s="94"/>
      <c r="H22" s="320"/>
      <c r="I22" s="167" t="s">
        <v>163</v>
      </c>
      <c r="J22" s="157">
        <v>1</v>
      </c>
      <c r="K22" s="150">
        <v>8</v>
      </c>
      <c r="L22" s="162">
        <v>0</v>
      </c>
      <c r="M22" s="173">
        <f t="shared" si="2"/>
        <v>9</v>
      </c>
    </row>
    <row r="23" spans="1:13" ht="20.25" customHeight="1" thickBot="1" x14ac:dyDescent="0.2">
      <c r="G23" s="94"/>
      <c r="H23" s="321"/>
      <c r="I23" s="172" t="s">
        <v>93</v>
      </c>
      <c r="J23" s="160">
        <v>0</v>
      </c>
      <c r="K23" s="153">
        <v>0</v>
      </c>
      <c r="L23" s="165">
        <v>0</v>
      </c>
      <c r="M23" s="155">
        <f t="shared" si="2"/>
        <v>0</v>
      </c>
    </row>
    <row r="24" spans="1:13" ht="19.5" customHeight="1" thickTop="1" thickBot="1" x14ac:dyDescent="0.2">
      <c r="G24" s="94"/>
      <c r="H24" s="303" t="s">
        <v>50</v>
      </c>
      <c r="I24" s="304"/>
      <c r="J24" s="161">
        <f>SUM(J5:J23)</f>
        <v>131</v>
      </c>
      <c r="K24" s="166">
        <f t="shared" ref="K24:L24" si="4">SUM(K5:K23)</f>
        <v>105</v>
      </c>
      <c r="L24" s="183">
        <f t="shared" si="4"/>
        <v>18</v>
      </c>
      <c r="M24" s="177">
        <f t="shared" si="2"/>
        <v>254</v>
      </c>
    </row>
    <row r="25" spans="1:13" ht="23.1" customHeight="1" x14ac:dyDescent="0.15">
      <c r="G25" s="94"/>
    </row>
    <row r="26" spans="1:13" ht="23.1" customHeight="1" x14ac:dyDescent="0.15">
      <c r="G26" s="94"/>
    </row>
    <row r="27" spans="1:13" ht="23.1" customHeight="1" x14ac:dyDescent="0.15"/>
  </sheetData>
  <mergeCells count="14">
    <mergeCell ref="H24:I24"/>
    <mergeCell ref="L2:M2"/>
    <mergeCell ref="A3:A4"/>
    <mergeCell ref="F3:F4"/>
    <mergeCell ref="H3:H4"/>
    <mergeCell ref="I3:I4"/>
    <mergeCell ref="J3:L3"/>
    <mergeCell ref="M3:M4"/>
    <mergeCell ref="H21:H23"/>
    <mergeCell ref="H16:H20"/>
    <mergeCell ref="H14:H15"/>
    <mergeCell ref="H8:H13"/>
    <mergeCell ref="H5:H7"/>
    <mergeCell ref="B3:E3"/>
  </mergeCells>
  <phoneticPr fontId="2"/>
  <pageMargins left="0.86" right="0.64" top="0.84" bottom="1" header="0.51200000000000001" footer="0.51200000000000001"/>
  <pageSetup paperSize="9" scale="9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rgb="FFFFC000"/>
  </sheetPr>
  <dimension ref="A1:V15"/>
  <sheetViews>
    <sheetView view="pageBreakPreview" topLeftCell="A13" zoomScaleNormal="100" zoomScaleSheetLayoutView="100" workbookViewId="0">
      <selection activeCell="U24" sqref="U24"/>
    </sheetView>
  </sheetViews>
  <sheetFormatPr defaultRowHeight="13.5" x14ac:dyDescent="0.15"/>
  <cols>
    <col min="1" max="1" width="14.375" style="1" customWidth="1"/>
    <col min="2" max="12" width="7.5" style="1" customWidth="1"/>
    <col min="13" max="14" width="7.5" style="1" hidden="1" customWidth="1"/>
    <col min="15" max="15" width="7.5" style="1" customWidth="1"/>
    <col min="16" max="16" width="6.875" style="1" customWidth="1"/>
    <col min="17" max="17" width="7.25" style="1" customWidth="1"/>
    <col min="18" max="18" width="17.125" style="1" customWidth="1"/>
    <col min="19" max="19" width="11.375" style="1" customWidth="1"/>
    <col min="20" max="20" width="12.5" style="1" customWidth="1"/>
    <col min="21" max="16384" width="9" style="1"/>
  </cols>
  <sheetData>
    <row r="1" spans="1:22" ht="22.5" customHeight="1" thickBot="1" x14ac:dyDescent="0.2">
      <c r="A1" s="27" t="s">
        <v>290</v>
      </c>
    </row>
    <row r="2" spans="1:22" ht="30.75" customHeight="1" x14ac:dyDescent="0.15">
      <c r="A2" s="331" t="s">
        <v>34</v>
      </c>
      <c r="B2" s="335" t="s">
        <v>31</v>
      </c>
      <c r="C2" s="337"/>
      <c r="D2" s="335" t="s">
        <v>54</v>
      </c>
      <c r="E2" s="336"/>
      <c r="F2" s="336"/>
      <c r="G2" s="336"/>
      <c r="H2" s="337"/>
      <c r="I2" s="329" t="s">
        <v>55</v>
      </c>
      <c r="J2" s="330"/>
      <c r="K2" s="329" t="s">
        <v>56</v>
      </c>
      <c r="L2" s="330"/>
      <c r="M2" s="329"/>
      <c r="N2" s="330"/>
      <c r="O2" s="327" t="s">
        <v>17</v>
      </c>
    </row>
    <row r="3" spans="1:22" ht="30.75" customHeight="1" thickBot="1" x14ac:dyDescent="0.2">
      <c r="A3" s="332"/>
      <c r="B3" s="34"/>
      <c r="C3" s="4" t="s">
        <v>1</v>
      </c>
      <c r="D3" s="35"/>
      <c r="E3" s="5" t="s">
        <v>1</v>
      </c>
      <c r="F3" s="36" t="s">
        <v>14</v>
      </c>
      <c r="G3" s="5" t="s">
        <v>15</v>
      </c>
      <c r="H3" s="4" t="s">
        <v>16</v>
      </c>
      <c r="I3" s="37"/>
      <c r="J3" s="5" t="s">
        <v>1</v>
      </c>
      <c r="K3" s="37"/>
      <c r="L3" s="4" t="s">
        <v>1</v>
      </c>
      <c r="M3" s="37"/>
      <c r="N3" s="4"/>
      <c r="O3" s="328"/>
    </row>
    <row r="4" spans="1:22" ht="30.75" customHeight="1" thickTop="1" x14ac:dyDescent="0.15">
      <c r="A4" s="40" t="s">
        <v>28</v>
      </c>
      <c r="B4" s="41">
        <v>97</v>
      </c>
      <c r="C4" s="20">
        <f>B4/O4</f>
        <v>0.74045801526717558</v>
      </c>
      <c r="D4" s="42">
        <v>13</v>
      </c>
      <c r="E4" s="48">
        <f>D4/O4</f>
        <v>9.9236641221374045E-2</v>
      </c>
      <c r="F4" s="43">
        <v>11</v>
      </c>
      <c r="G4" s="30">
        <v>2</v>
      </c>
      <c r="H4" s="189">
        <v>0</v>
      </c>
      <c r="I4" s="193">
        <v>17</v>
      </c>
      <c r="J4" s="17">
        <f t="shared" ref="J4:J5" si="0">I4/O4</f>
        <v>0.12977099236641221</v>
      </c>
      <c r="K4" s="42">
        <v>4</v>
      </c>
      <c r="L4" s="24">
        <f t="shared" ref="L4" si="1">K4/O4</f>
        <v>3.0534351145038167E-2</v>
      </c>
      <c r="M4" s="42"/>
      <c r="N4" s="20"/>
      <c r="O4" s="31">
        <f>B4+D4+I4+K4</f>
        <v>131</v>
      </c>
      <c r="R4" s="190"/>
      <c r="S4" s="190"/>
      <c r="T4" s="190"/>
      <c r="U4" s="190"/>
      <c r="V4" s="190"/>
    </row>
    <row r="5" spans="1:22" ht="30.75" customHeight="1" x14ac:dyDescent="0.15">
      <c r="A5" s="45" t="s">
        <v>29</v>
      </c>
      <c r="B5" s="46">
        <v>89</v>
      </c>
      <c r="C5" s="23">
        <f>B5/O5</f>
        <v>0.84761904761904761</v>
      </c>
      <c r="D5" s="42">
        <v>0</v>
      </c>
      <c r="E5" s="48">
        <f>D5/O5</f>
        <v>0</v>
      </c>
      <c r="F5" s="29">
        <v>0</v>
      </c>
      <c r="G5" s="30">
        <v>0</v>
      </c>
      <c r="H5" s="188">
        <v>0</v>
      </c>
      <c r="I5" s="133">
        <v>14</v>
      </c>
      <c r="J5" s="17">
        <f t="shared" si="0"/>
        <v>0.13333333333333333</v>
      </c>
      <c r="K5" s="47">
        <v>2</v>
      </c>
      <c r="L5" s="24">
        <f>K5/O5</f>
        <v>1.9047619047619049E-2</v>
      </c>
      <c r="M5" s="47"/>
      <c r="N5" s="23"/>
      <c r="O5" s="31">
        <f t="shared" ref="O5:O6" si="2">B5+D5+I5+K5</f>
        <v>105</v>
      </c>
      <c r="R5" s="190"/>
      <c r="S5" s="190"/>
      <c r="T5" s="190"/>
      <c r="U5" s="190"/>
      <c r="V5" s="190"/>
    </row>
    <row r="6" spans="1:22" ht="30.75" customHeight="1" thickBot="1" x14ac:dyDescent="0.2">
      <c r="A6" s="49" t="s">
        <v>36</v>
      </c>
      <c r="B6" s="50">
        <v>17</v>
      </c>
      <c r="C6" s="17">
        <f>B6/O6</f>
        <v>0.94444444444444442</v>
      </c>
      <c r="D6" s="42">
        <v>1</v>
      </c>
      <c r="E6" s="52">
        <f>D6/O6</f>
        <v>5.5555555555555552E-2</v>
      </c>
      <c r="F6" s="30">
        <v>0</v>
      </c>
      <c r="G6" s="30">
        <v>0</v>
      </c>
      <c r="H6" s="191">
        <v>1</v>
      </c>
      <c r="I6" s="133">
        <v>0</v>
      </c>
      <c r="J6" s="17">
        <f>I6/O6</f>
        <v>0</v>
      </c>
      <c r="K6" s="51">
        <v>0</v>
      </c>
      <c r="L6" s="25">
        <f>K6/O6</f>
        <v>0</v>
      </c>
      <c r="M6" s="51"/>
      <c r="N6" s="17"/>
      <c r="O6" s="31">
        <f t="shared" si="2"/>
        <v>18</v>
      </c>
      <c r="R6" s="190"/>
      <c r="S6" s="190"/>
      <c r="T6" s="190"/>
      <c r="U6" s="190"/>
      <c r="V6" s="190"/>
    </row>
    <row r="7" spans="1:22" ht="30.75" customHeight="1" thickBot="1" x14ac:dyDescent="0.2">
      <c r="A7" s="53" t="s">
        <v>53</v>
      </c>
      <c r="B7" s="54">
        <f>SUM(B4:B6)</f>
        <v>203</v>
      </c>
      <c r="C7" s="55">
        <f>B7/O7</f>
        <v>0.79921259842519687</v>
      </c>
      <c r="D7" s="56">
        <f>SUM(D4:D6)</f>
        <v>14</v>
      </c>
      <c r="E7" s="57">
        <f>D7/O7</f>
        <v>5.5118110236220472E-2</v>
      </c>
      <c r="F7" s="58">
        <f t="shared" ref="F7:I7" si="3">SUM(F4:F6)</f>
        <v>11</v>
      </c>
      <c r="G7" s="58">
        <f t="shared" si="3"/>
        <v>2</v>
      </c>
      <c r="H7" s="192">
        <f t="shared" si="3"/>
        <v>1</v>
      </c>
      <c r="I7" s="134">
        <f t="shared" si="3"/>
        <v>31</v>
      </c>
      <c r="J7" s="55">
        <f>I7/O7</f>
        <v>0.12204724409448819</v>
      </c>
      <c r="K7" s="56">
        <f>SUM(K4:K6)</f>
        <v>6</v>
      </c>
      <c r="L7" s="59">
        <f>K7/O7</f>
        <v>2.3622047244094488E-2</v>
      </c>
      <c r="M7" s="56"/>
      <c r="N7" s="55"/>
      <c r="O7" s="60">
        <f>SUM(O4:O6)</f>
        <v>254</v>
      </c>
      <c r="R7" s="190"/>
      <c r="S7" s="190"/>
      <c r="T7" s="190"/>
      <c r="U7" s="190"/>
      <c r="V7" s="190"/>
    </row>
    <row r="8" spans="1:22" ht="42.75" customHeight="1" x14ac:dyDescent="0.15">
      <c r="R8" s="190"/>
      <c r="S8" s="190"/>
      <c r="T8" s="190"/>
      <c r="U8" s="190"/>
      <c r="V8" s="190"/>
    </row>
    <row r="9" spans="1:22" ht="30.75" customHeight="1" thickBot="1" x14ac:dyDescent="0.2">
      <c r="A9" s="39" t="s">
        <v>291</v>
      </c>
      <c r="R9" s="190"/>
      <c r="S9" s="190"/>
      <c r="T9" s="190"/>
      <c r="U9" s="190"/>
      <c r="V9" s="190"/>
    </row>
    <row r="10" spans="1:22" ht="30.75" customHeight="1" x14ac:dyDescent="0.15">
      <c r="A10" s="331" t="s">
        <v>34</v>
      </c>
      <c r="B10" s="333" t="s">
        <v>35</v>
      </c>
      <c r="C10" s="329" t="s">
        <v>32</v>
      </c>
      <c r="D10" s="330"/>
      <c r="E10" s="329" t="s">
        <v>30</v>
      </c>
      <c r="F10" s="330"/>
      <c r="G10" s="335" t="s">
        <v>57</v>
      </c>
      <c r="H10" s="337"/>
      <c r="I10" s="329" t="s">
        <v>58</v>
      </c>
      <c r="J10" s="330"/>
      <c r="K10" s="329" t="s">
        <v>59</v>
      </c>
      <c r="L10" s="330"/>
      <c r="R10" s="190"/>
      <c r="S10" s="190"/>
      <c r="T10" s="190"/>
      <c r="U10" s="190"/>
      <c r="V10" s="190"/>
    </row>
    <row r="11" spans="1:22" ht="30.75" customHeight="1" thickBot="1" x14ac:dyDescent="0.2">
      <c r="A11" s="332"/>
      <c r="B11" s="334"/>
      <c r="C11" s="37"/>
      <c r="D11" s="6" t="s">
        <v>33</v>
      </c>
      <c r="E11" s="37"/>
      <c r="F11" s="4" t="s">
        <v>1</v>
      </c>
      <c r="G11" s="35"/>
      <c r="H11" s="7" t="s">
        <v>1</v>
      </c>
      <c r="I11" s="37"/>
      <c r="J11" s="4" t="s">
        <v>1</v>
      </c>
      <c r="K11" s="38"/>
      <c r="L11" s="4" t="s">
        <v>1</v>
      </c>
    </row>
    <row r="12" spans="1:22" ht="30.75" customHeight="1" thickTop="1" x14ac:dyDescent="0.15">
      <c r="A12" s="40" t="s">
        <v>28</v>
      </c>
      <c r="B12" s="41">
        <v>97</v>
      </c>
      <c r="C12" s="42">
        <v>78</v>
      </c>
      <c r="D12" s="16">
        <f>C12/B12</f>
        <v>0.80412371134020622</v>
      </c>
      <c r="E12" s="42">
        <v>71</v>
      </c>
      <c r="F12" s="20">
        <f>E12/C12</f>
        <v>0.91025641025641024</v>
      </c>
      <c r="G12" s="47">
        <v>7</v>
      </c>
      <c r="H12" s="44">
        <f>G12/C12</f>
        <v>8.9743589743589744E-2</v>
      </c>
      <c r="I12" s="132">
        <v>0</v>
      </c>
      <c r="J12" s="20">
        <f>I12/C12</f>
        <v>0</v>
      </c>
      <c r="K12" s="42">
        <v>0</v>
      </c>
      <c r="L12" s="20">
        <f>K12/C12</f>
        <v>0</v>
      </c>
    </row>
    <row r="13" spans="1:22" ht="30.75" customHeight="1" x14ac:dyDescent="0.15">
      <c r="A13" s="45" t="s">
        <v>29</v>
      </c>
      <c r="B13" s="46">
        <v>89</v>
      </c>
      <c r="C13" s="207">
        <v>81</v>
      </c>
      <c r="D13" s="23">
        <f>C13/B13</f>
        <v>0.9101123595505618</v>
      </c>
      <c r="E13" s="205">
        <v>73</v>
      </c>
      <c r="F13" s="23">
        <f>E13/C13</f>
        <v>0.90123456790123457</v>
      </c>
      <c r="G13" s="205">
        <v>8</v>
      </c>
      <c r="H13" s="107">
        <f>G13/C13</f>
        <v>9.8765432098765427E-2</v>
      </c>
      <c r="I13" s="209">
        <v>0</v>
      </c>
      <c r="J13" s="23">
        <f>I13/C13</f>
        <v>0</v>
      </c>
      <c r="K13" s="205">
        <v>0</v>
      </c>
      <c r="L13" s="23">
        <f>K13/C13</f>
        <v>0</v>
      </c>
    </row>
    <row r="14" spans="1:22" ht="30.75" customHeight="1" thickBot="1" x14ac:dyDescent="0.2">
      <c r="A14" s="49" t="s">
        <v>36</v>
      </c>
      <c r="B14" s="50">
        <v>17</v>
      </c>
      <c r="C14" s="208">
        <v>16</v>
      </c>
      <c r="D14" s="17">
        <f>C14/B14</f>
        <v>0.94117647058823528</v>
      </c>
      <c r="E14" s="206">
        <v>15</v>
      </c>
      <c r="F14" s="17">
        <f>E14/C14</f>
        <v>0.9375</v>
      </c>
      <c r="G14" s="205">
        <v>0</v>
      </c>
      <c r="H14" s="25">
        <f>G14/C14</f>
        <v>0</v>
      </c>
      <c r="I14" s="210">
        <v>1</v>
      </c>
      <c r="J14" s="17">
        <f>I14/C14</f>
        <v>6.25E-2</v>
      </c>
      <c r="K14" s="206">
        <v>0</v>
      </c>
      <c r="L14" s="17">
        <f>K14/C14</f>
        <v>0</v>
      </c>
    </row>
    <row r="15" spans="1:22" ht="30.75" customHeight="1" thickBot="1" x14ac:dyDescent="0.2">
      <c r="A15" s="53" t="s">
        <v>53</v>
      </c>
      <c r="B15" s="54">
        <f>SUM(B12:B14)</f>
        <v>203</v>
      </c>
      <c r="C15" s="56">
        <f>SUM(C12:C14)</f>
        <v>175</v>
      </c>
      <c r="D15" s="55">
        <f>C15/B15</f>
        <v>0.86206896551724133</v>
      </c>
      <c r="E15" s="56">
        <f>SUM(E12:E14)</f>
        <v>159</v>
      </c>
      <c r="F15" s="55">
        <f>E15/C15</f>
        <v>0.90857142857142859</v>
      </c>
      <c r="G15" s="56">
        <f>SUM(G12:G14)</f>
        <v>15</v>
      </c>
      <c r="H15" s="59">
        <f>G15/C15</f>
        <v>8.5714285714285715E-2</v>
      </c>
      <c r="I15" s="134">
        <f>SUM(I12:I14)</f>
        <v>1</v>
      </c>
      <c r="J15" s="55">
        <f>I15/C15</f>
        <v>5.7142857142857143E-3</v>
      </c>
      <c r="K15" s="56">
        <f>SUM(K12:K14)</f>
        <v>0</v>
      </c>
      <c r="L15" s="55">
        <f>K15/C15</f>
        <v>0</v>
      </c>
    </row>
  </sheetData>
  <mergeCells count="14">
    <mergeCell ref="O2:O3"/>
    <mergeCell ref="K2:L2"/>
    <mergeCell ref="A10:A11"/>
    <mergeCell ref="B10:B11"/>
    <mergeCell ref="A2:A3"/>
    <mergeCell ref="D2:H2"/>
    <mergeCell ref="B2:C2"/>
    <mergeCell ref="I2:J2"/>
    <mergeCell ref="M2:N2"/>
    <mergeCell ref="C10:D10"/>
    <mergeCell ref="E10:F10"/>
    <mergeCell ref="I10:J10"/>
    <mergeCell ref="K10:L10"/>
    <mergeCell ref="G10:H10"/>
  </mergeCells>
  <phoneticPr fontId="2"/>
  <pageMargins left="1" right="0.72" top="1" bottom="1" header="0.51200000000000001" footer="0.51200000000000001"/>
  <pageSetup paperSize="9" scale="10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rgb="FFFFC000"/>
  </sheetPr>
  <dimension ref="A1:U12"/>
  <sheetViews>
    <sheetView view="pageBreakPreview" zoomScaleNormal="75" zoomScaleSheetLayoutView="100" workbookViewId="0">
      <selection activeCell="M9" sqref="M9"/>
    </sheetView>
  </sheetViews>
  <sheetFormatPr defaultRowHeight="13.5" x14ac:dyDescent="0.15"/>
  <cols>
    <col min="1" max="1" width="12" style="22" customWidth="1"/>
    <col min="2" max="7" width="10.625" style="1" customWidth="1"/>
    <col min="8" max="16" width="7.5" style="1" customWidth="1"/>
    <col min="17" max="17" width="6.875" style="1" customWidth="1"/>
    <col min="18" max="18" width="7.25" style="1" customWidth="1"/>
    <col min="19" max="16384" width="9" style="1"/>
  </cols>
  <sheetData>
    <row r="1" spans="1:21" ht="40.5" customHeight="1" thickBot="1" x14ac:dyDescent="0.2">
      <c r="A1" s="27" t="s">
        <v>292</v>
      </c>
    </row>
    <row r="2" spans="1:21" ht="28.5" customHeight="1" x14ac:dyDescent="0.15">
      <c r="A2" s="340" t="s">
        <v>49</v>
      </c>
      <c r="B2" s="338" t="s">
        <v>272</v>
      </c>
      <c r="C2" s="339"/>
      <c r="D2" s="338" t="s">
        <v>273</v>
      </c>
      <c r="E2" s="339"/>
      <c r="F2" s="338" t="s">
        <v>283</v>
      </c>
      <c r="G2" s="339"/>
      <c r="T2" s="1" t="s">
        <v>170</v>
      </c>
      <c r="U2" s="1" t="s">
        <v>171</v>
      </c>
    </row>
    <row r="3" spans="1:21" ht="28.5" customHeight="1" thickBot="1" x14ac:dyDescent="0.2">
      <c r="A3" s="341"/>
      <c r="B3" s="88"/>
      <c r="C3" s="89" t="s">
        <v>1</v>
      </c>
      <c r="D3" s="88"/>
      <c r="E3" s="90" t="s">
        <v>1</v>
      </c>
      <c r="F3" s="88"/>
      <c r="G3" s="90" t="s">
        <v>1</v>
      </c>
      <c r="T3" s="1">
        <v>234</v>
      </c>
      <c r="U3" s="1">
        <v>189</v>
      </c>
    </row>
    <row r="4" spans="1:21" ht="28.5" hidden="1" customHeight="1" x14ac:dyDescent="0.15">
      <c r="A4" s="91" t="s">
        <v>91</v>
      </c>
      <c r="B4" s="80"/>
      <c r="C4" s="81">
        <f>B4/306</f>
        <v>0</v>
      </c>
      <c r="D4" s="80"/>
      <c r="E4" s="196">
        <f>D4/306</f>
        <v>0</v>
      </c>
      <c r="F4" s="80"/>
      <c r="G4" s="196">
        <f>F4/306</f>
        <v>0</v>
      </c>
      <c r="T4" s="1" t="s">
        <v>170</v>
      </c>
      <c r="U4" s="1" t="s">
        <v>171</v>
      </c>
    </row>
    <row r="5" spans="1:21" ht="28.5" customHeight="1" x14ac:dyDescent="0.15">
      <c r="A5" s="92" t="s">
        <v>119</v>
      </c>
      <c r="B5" s="82">
        <v>0</v>
      </c>
      <c r="C5" s="83">
        <f t="shared" ref="C5:C11" si="0">B5/B$11</f>
        <v>0</v>
      </c>
      <c r="D5" s="82">
        <v>0</v>
      </c>
      <c r="E5" s="84">
        <f t="shared" ref="E5:E11" si="1">D5/D$11</f>
        <v>0</v>
      </c>
      <c r="F5" s="82">
        <v>0</v>
      </c>
      <c r="G5" s="84">
        <f t="shared" ref="G5:G11" si="2">F5/F$11</f>
        <v>0</v>
      </c>
      <c r="T5" s="1">
        <v>17</v>
      </c>
      <c r="U5" s="1">
        <v>14</v>
      </c>
    </row>
    <row r="6" spans="1:21" ht="28.5" customHeight="1" x14ac:dyDescent="0.15">
      <c r="A6" s="92" t="s">
        <v>44</v>
      </c>
      <c r="B6" s="82">
        <v>0</v>
      </c>
      <c r="C6" s="83">
        <f t="shared" si="0"/>
        <v>0</v>
      </c>
      <c r="D6" s="82">
        <v>0</v>
      </c>
      <c r="E6" s="84">
        <f t="shared" si="1"/>
        <v>0</v>
      </c>
      <c r="F6" s="82">
        <v>2</v>
      </c>
      <c r="G6" s="84">
        <f t="shared" si="2"/>
        <v>5.4794520547945206E-3</v>
      </c>
      <c r="T6" s="1">
        <v>98</v>
      </c>
      <c r="U6" s="1">
        <v>80</v>
      </c>
    </row>
    <row r="7" spans="1:21" ht="28.5" customHeight="1" x14ac:dyDescent="0.15">
      <c r="A7" s="92" t="s">
        <v>45</v>
      </c>
      <c r="B7" s="82">
        <v>7</v>
      </c>
      <c r="C7" s="83">
        <f t="shared" si="0"/>
        <v>1.9178082191780823E-2</v>
      </c>
      <c r="D7" s="82">
        <v>8</v>
      </c>
      <c r="E7" s="84">
        <f t="shared" si="1"/>
        <v>2.185792349726776E-2</v>
      </c>
      <c r="F7" s="82">
        <v>17</v>
      </c>
      <c r="G7" s="84">
        <f t="shared" si="2"/>
        <v>4.6575342465753428E-2</v>
      </c>
      <c r="T7" s="1">
        <v>119</v>
      </c>
      <c r="U7" s="1">
        <v>95</v>
      </c>
    </row>
    <row r="8" spans="1:21" ht="28.5" customHeight="1" x14ac:dyDescent="0.15">
      <c r="A8" s="92" t="s">
        <v>46</v>
      </c>
      <c r="B8" s="82">
        <v>48</v>
      </c>
      <c r="C8" s="83">
        <f t="shared" si="0"/>
        <v>0.13150684931506848</v>
      </c>
      <c r="D8" s="82">
        <v>21</v>
      </c>
      <c r="E8" s="84">
        <f t="shared" si="1"/>
        <v>5.737704918032787E-2</v>
      </c>
      <c r="F8" s="82">
        <v>40</v>
      </c>
      <c r="G8" s="84">
        <f t="shared" si="2"/>
        <v>0.1095890410958904</v>
      </c>
    </row>
    <row r="9" spans="1:21" ht="28.5" customHeight="1" x14ac:dyDescent="0.15">
      <c r="A9" s="92" t="s">
        <v>47</v>
      </c>
      <c r="B9" s="82">
        <v>172</v>
      </c>
      <c r="C9" s="83">
        <f t="shared" si="0"/>
        <v>0.47123287671232877</v>
      </c>
      <c r="D9" s="82">
        <v>151</v>
      </c>
      <c r="E9" s="84">
        <f t="shared" si="1"/>
        <v>0.41256830601092898</v>
      </c>
      <c r="F9" s="82">
        <v>115</v>
      </c>
      <c r="G9" s="84">
        <f t="shared" si="2"/>
        <v>0.31506849315068491</v>
      </c>
    </row>
    <row r="10" spans="1:21" ht="28.5" customHeight="1" thickBot="1" x14ac:dyDescent="0.2">
      <c r="A10" s="93" t="s">
        <v>48</v>
      </c>
      <c r="B10" s="82">
        <v>138</v>
      </c>
      <c r="C10" s="85">
        <f t="shared" si="0"/>
        <v>0.37808219178082192</v>
      </c>
      <c r="D10" s="82">
        <v>186</v>
      </c>
      <c r="E10" s="86">
        <f t="shared" si="1"/>
        <v>0.50819672131147542</v>
      </c>
      <c r="F10" s="82">
        <v>191</v>
      </c>
      <c r="G10" s="86">
        <f t="shared" si="2"/>
        <v>0.52328767123287667</v>
      </c>
    </row>
    <row r="11" spans="1:21" ht="28.5" customHeight="1" thickTop="1" thickBot="1" x14ac:dyDescent="0.2">
      <c r="A11" s="21"/>
      <c r="B11" s="87">
        <f>SUM(B4:B10)</f>
        <v>365</v>
      </c>
      <c r="C11" s="109">
        <f t="shared" si="0"/>
        <v>1</v>
      </c>
      <c r="D11" s="87">
        <f>SUM(D4:D10)</f>
        <v>366</v>
      </c>
      <c r="E11" s="108">
        <f t="shared" si="1"/>
        <v>1</v>
      </c>
      <c r="F11" s="87">
        <f>SUM(F4:F10)</f>
        <v>365</v>
      </c>
      <c r="G11" s="108">
        <f t="shared" si="2"/>
        <v>1</v>
      </c>
    </row>
    <row r="12" spans="1:21" ht="28.5" customHeight="1" x14ac:dyDescent="0.15"/>
  </sheetData>
  <mergeCells count="4">
    <mergeCell ref="D2:E2"/>
    <mergeCell ref="F2:G2"/>
    <mergeCell ref="A2:A3"/>
    <mergeCell ref="B2:C2"/>
  </mergeCells>
  <phoneticPr fontId="2"/>
  <printOptions horizontalCentered="1"/>
  <pageMargins left="1.0236220472440944" right="0.70866141732283472" top="1.0236220472440944" bottom="0.98425196850393704" header="0.51181102362204722" footer="0.51181102362204722"/>
  <pageSetup paperSize="9" scale="11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80717452356EE4AAA3D039DA3A5CA91" ma:contentTypeVersion="0" ma:contentTypeDescription="新しいドキュメントを作成します。" ma:contentTypeScope="" ma:versionID="eb8a416699cc8fce57c23d40a9dadddc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6F3A9E-C8B6-4161-8382-59C7022FA5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703BAC-5095-4640-A636-7C4E76B15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FC99E09-1A72-4455-89F8-73ED850470C5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【済】１，２</vt:lpstr>
      <vt:lpstr>【済】３，４</vt:lpstr>
      <vt:lpstr>【済】５</vt:lpstr>
      <vt:lpstr>【済】６</vt:lpstr>
      <vt:lpstr>【済】７，８</vt:lpstr>
      <vt:lpstr>【済】９</vt:lpstr>
      <vt:lpstr>【済】１０，１１</vt:lpstr>
      <vt:lpstr>【済】１２，１３</vt:lpstr>
      <vt:lpstr>【済】１４</vt:lpstr>
      <vt:lpstr>'【済】１，２'!Print_Area</vt:lpstr>
      <vt:lpstr>'【済】１０，１１'!Print_Area</vt:lpstr>
      <vt:lpstr>'【済】１２，１３'!Print_Area</vt:lpstr>
      <vt:lpstr>【済】１４!Print_Area</vt:lpstr>
      <vt:lpstr>'【済】３，４'!Print_Area</vt:lpstr>
      <vt:lpstr>【済】５!Print_Area</vt:lpstr>
      <vt:lpstr>【済】６!Print_Area</vt:lpstr>
      <vt:lpstr>'【済】７，８'!Print_Area</vt:lpstr>
      <vt:lpstr>【済】９!Print_Area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　18年度3月調達</dc:creator>
  <cp:lastModifiedBy>HOSTNAME</cp:lastModifiedBy>
  <cp:lastPrinted>2018-03-07T09:02:58Z</cp:lastPrinted>
  <dcterms:created xsi:type="dcterms:W3CDTF">2008-01-24T10:46:10Z</dcterms:created>
  <dcterms:modified xsi:type="dcterms:W3CDTF">2018-03-07T09:03:49Z</dcterms:modified>
</cp:coreProperties>
</file>