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127ED2B6-FB60-4B0E-BF47-AC8A86A9B998}" xr6:coauthVersionLast="47" xr6:coauthVersionMax="47" xr10:uidLastSave="{00000000-0000-0000-0000-000000000000}"/>
  <bookViews>
    <workbookView xWindow="-108" yWindow="-108" windowWidth="23256" windowHeight="13896" tabRatio="670" xr2:uid="{00000000-000D-0000-FFFF-FFFF00000000}"/>
  </bookViews>
  <sheets>
    <sheet name="特定健診・保健指導（府内）" sheetId="8" r:id="rId1"/>
    <sheet name="府内状況（R5）" sheetId="13" r:id="rId2"/>
    <sheet name="特定健診・保健指導（全国）" sheetId="9" r:id="rId3"/>
    <sheet name="全国状況（グラフR5）" sheetId="12" r:id="rId4"/>
    <sheet name="作業用" sheetId="5" state="hidden" r:id="rId5"/>
  </sheets>
  <definedNames>
    <definedName name="_xlnm._FilterDatabase" localSheetId="4" hidden="1">作業用!$J$4:$K$4</definedName>
    <definedName name="_xlnm._FilterDatabase" localSheetId="2" hidden="1">'特定健診・保健指導（全国）'!$O$5:$P$51</definedName>
    <definedName name="_xlnm.Print_Area" localSheetId="2">'特定健診・保健指導（全国）'!$B$1:$M$53</definedName>
    <definedName name="_xlnm.Print_Area" localSheetId="0">'特定健診・保健指導（府内）'!$B$1:$M$50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9" l="1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" i="9"/>
  <c r="E6" i="9" l="1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" i="9"/>
  <c r="J6" i="8" l="1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5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6" i="8"/>
  <c r="E5" i="8"/>
  <c r="K11" i="5"/>
  <c r="K7" i="5"/>
  <c r="K24" i="5"/>
  <c r="K5" i="5"/>
  <c r="K14" i="5"/>
  <c r="K37" i="5"/>
  <c r="K33" i="5"/>
  <c r="K19" i="5"/>
  <c r="K23" i="5"/>
  <c r="K30" i="5"/>
  <c r="K17" i="5"/>
  <c r="K50" i="5"/>
  <c r="K10" i="5"/>
  <c r="K13" i="5"/>
  <c r="K15" i="5"/>
  <c r="K45" i="5"/>
  <c r="K6" i="5"/>
  <c r="K8" i="5"/>
  <c r="K22" i="5"/>
  <c r="K34" i="5"/>
  <c r="K28" i="5"/>
  <c r="K12" i="5"/>
  <c r="K21" i="5"/>
  <c r="K47" i="5"/>
  <c r="K49" i="5"/>
  <c r="K46" i="5"/>
  <c r="K44" i="5"/>
  <c r="K32" i="5"/>
  <c r="K38" i="5"/>
  <c r="K9" i="5"/>
  <c r="K42" i="5"/>
  <c r="K48" i="5"/>
  <c r="K43" i="5"/>
  <c r="K26" i="5"/>
  <c r="K16" i="5"/>
  <c r="K41" i="5"/>
  <c r="K36" i="5"/>
  <c r="K40" i="5"/>
  <c r="K20" i="5"/>
  <c r="K29" i="5"/>
  <c r="K31" i="5"/>
  <c r="K25" i="5"/>
  <c r="K27" i="5"/>
  <c r="K18" i="5"/>
  <c r="K39" i="5"/>
  <c r="K35" i="5"/>
  <c r="K51" i="5"/>
  <c r="Z51" i="5"/>
  <c r="Z50" i="5"/>
  <c r="Z49" i="5"/>
  <c r="Z48" i="5"/>
  <c r="Z47" i="5"/>
  <c r="Z46" i="5"/>
  <c r="Z45" i="5"/>
  <c r="Z44" i="5"/>
  <c r="Z43" i="5"/>
  <c r="Z42" i="5"/>
  <c r="Z41" i="5"/>
  <c r="Z40" i="5"/>
  <c r="Z39" i="5"/>
  <c r="Z38" i="5"/>
  <c r="Z37" i="5"/>
  <c r="Z36" i="5"/>
  <c r="Z35" i="5"/>
  <c r="Z34" i="5"/>
  <c r="Z33" i="5"/>
  <c r="Z32" i="5"/>
  <c r="Z31" i="5"/>
  <c r="Z30" i="5"/>
  <c r="Z29" i="5"/>
  <c r="Z28" i="5"/>
  <c r="Z27" i="5"/>
  <c r="Z26" i="5"/>
  <c r="Z25" i="5"/>
  <c r="Z24" i="5"/>
  <c r="Z23" i="5"/>
  <c r="Z22" i="5"/>
  <c r="Z21" i="5"/>
  <c r="Z20" i="5"/>
  <c r="Z19" i="5"/>
  <c r="Z18" i="5"/>
  <c r="X18" i="5" s="1"/>
  <c r="Z17" i="5"/>
  <c r="Z16" i="5"/>
  <c r="Z15" i="5"/>
  <c r="Z14" i="5"/>
  <c r="Z13" i="5"/>
  <c r="Z12" i="5"/>
  <c r="Z11" i="5"/>
  <c r="Z10" i="5"/>
  <c r="X13" i="5" s="1"/>
  <c r="Z9" i="5"/>
  <c r="Z8" i="5"/>
  <c r="Z7" i="5"/>
  <c r="Z6" i="5"/>
  <c r="Z5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N44" i="5" l="1"/>
  <c r="N20" i="5"/>
  <c r="N36" i="5"/>
  <c r="N5" i="5"/>
  <c r="N23" i="5"/>
  <c r="N31" i="5"/>
  <c r="N39" i="5"/>
  <c r="N47" i="5"/>
  <c r="N12" i="5"/>
  <c r="N28" i="5"/>
  <c r="N24" i="5"/>
  <c r="N40" i="5"/>
  <c r="X34" i="5"/>
  <c r="X19" i="5"/>
  <c r="X51" i="5"/>
  <c r="X22" i="5"/>
  <c r="X46" i="5"/>
  <c r="X7" i="5"/>
  <c r="X15" i="5"/>
  <c r="X23" i="5"/>
  <c r="X31" i="5"/>
  <c r="X39" i="5"/>
  <c r="X47" i="5"/>
  <c r="X26" i="5"/>
  <c r="X42" i="5"/>
  <c r="X11" i="5"/>
  <c r="X43" i="5"/>
  <c r="X6" i="5"/>
  <c r="X38" i="5"/>
  <c r="X8" i="5"/>
  <c r="X24" i="5"/>
  <c r="X48" i="5"/>
  <c r="X50" i="5"/>
  <c r="X27" i="5"/>
  <c r="X35" i="5"/>
  <c r="X14" i="5"/>
  <c r="X30" i="5"/>
  <c r="X16" i="5"/>
  <c r="X32" i="5"/>
  <c r="X40" i="5"/>
  <c r="X45" i="5"/>
  <c r="N48" i="5"/>
  <c r="N16" i="5"/>
  <c r="X44" i="5"/>
  <c r="X36" i="5"/>
  <c r="X12" i="5"/>
  <c r="N51" i="5"/>
  <c r="X37" i="5"/>
  <c r="N32" i="5"/>
  <c r="X28" i="5"/>
  <c r="X20" i="5"/>
  <c r="X10" i="5"/>
  <c r="N19" i="5"/>
  <c r="X29" i="5"/>
  <c r="X41" i="5"/>
  <c r="X17" i="5"/>
  <c r="N9" i="5"/>
  <c r="N35" i="5"/>
  <c r="X21" i="5"/>
  <c r="N43" i="5"/>
  <c r="X49" i="5"/>
  <c r="X9" i="5"/>
  <c r="N27" i="5"/>
  <c r="X33" i="5"/>
  <c r="X25" i="5"/>
  <c r="N8" i="5"/>
  <c r="N7" i="5"/>
  <c r="N50" i="5"/>
  <c r="N46" i="5"/>
  <c r="N42" i="5"/>
  <c r="N38" i="5"/>
  <c r="N34" i="5"/>
  <c r="N30" i="5"/>
  <c r="N26" i="5"/>
  <c r="N22" i="5"/>
  <c r="N18" i="5"/>
  <c r="N14" i="5"/>
  <c r="N10" i="5"/>
  <c r="N6" i="5"/>
  <c r="N15" i="5"/>
  <c r="N11" i="5"/>
  <c r="N49" i="5"/>
  <c r="N45" i="5"/>
  <c r="N41" i="5"/>
  <c r="N37" i="5"/>
  <c r="N33" i="5"/>
  <c r="N29" i="5"/>
  <c r="N25" i="5"/>
  <c r="N21" i="5"/>
  <c r="N17" i="5"/>
  <c r="N13" i="5"/>
  <c r="X5" i="5"/>
  <c r="F48" i="8" l="1"/>
  <c r="D6" i="5" l="1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5" i="5"/>
  <c r="B46" i="5" l="1"/>
  <c r="B42" i="5"/>
  <c r="B38" i="5"/>
  <c r="B34" i="5"/>
  <c r="B22" i="5"/>
  <c r="B10" i="5"/>
  <c r="B6" i="5"/>
  <c r="B45" i="5"/>
  <c r="B41" i="5"/>
  <c r="B37" i="5"/>
  <c r="B33" i="5"/>
  <c r="B29" i="5"/>
  <c r="B25" i="5"/>
  <c r="B21" i="5"/>
  <c r="B17" i="5"/>
  <c r="B13" i="5"/>
  <c r="B9" i="5"/>
  <c r="B26" i="5"/>
  <c r="B14" i="5"/>
  <c r="B5" i="5"/>
  <c r="B44" i="5"/>
  <c r="B40" i="5"/>
  <c r="B36" i="5"/>
  <c r="B32" i="5"/>
  <c r="B28" i="5"/>
  <c r="B24" i="5"/>
  <c r="B20" i="5"/>
  <c r="B16" i="5"/>
  <c r="B12" i="5"/>
  <c r="B8" i="5"/>
  <c r="B30" i="5"/>
  <c r="B18" i="5"/>
  <c r="B47" i="5"/>
  <c r="B43" i="5"/>
  <c r="B39" i="5"/>
  <c r="B35" i="5"/>
  <c r="B31" i="5"/>
  <c r="B27" i="5"/>
  <c r="B23" i="5"/>
  <c r="B19" i="5"/>
  <c r="B15" i="5"/>
  <c r="B11" i="5"/>
  <c r="B7" i="5"/>
  <c r="F49" i="8"/>
  <c r="K49" i="8"/>
  <c r="F52" i="9" l="1"/>
  <c r="K52" i="9"/>
  <c r="F5" i="8" l="1"/>
  <c r="O6" i="5" l="1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5" i="5"/>
  <c r="K44" i="9"/>
  <c r="F44" i="9"/>
  <c r="K43" i="9"/>
  <c r="F43" i="9"/>
  <c r="K42" i="9"/>
  <c r="F42" i="9"/>
  <c r="K41" i="9"/>
  <c r="F41" i="9"/>
  <c r="K40" i="9"/>
  <c r="F40" i="9"/>
  <c r="K51" i="9"/>
  <c r="F51" i="9"/>
  <c r="K50" i="9"/>
  <c r="F50" i="9"/>
  <c r="K49" i="9"/>
  <c r="F49" i="9"/>
  <c r="K48" i="9"/>
  <c r="F48" i="9"/>
  <c r="K47" i="9"/>
  <c r="F47" i="9"/>
  <c r="K46" i="9"/>
  <c r="F46" i="9"/>
  <c r="K45" i="9"/>
  <c r="F45" i="9"/>
  <c r="K39" i="9"/>
  <c r="F39" i="9"/>
  <c r="K38" i="9"/>
  <c r="F38" i="9"/>
  <c r="K37" i="9"/>
  <c r="F37" i="9"/>
  <c r="K36" i="9"/>
  <c r="F36" i="9"/>
  <c r="K35" i="9"/>
  <c r="F35" i="9"/>
  <c r="K34" i="9"/>
  <c r="F34" i="9"/>
  <c r="K33" i="9"/>
  <c r="F33" i="9"/>
  <c r="K32" i="9"/>
  <c r="F32" i="9"/>
  <c r="K31" i="9"/>
  <c r="F31" i="9"/>
  <c r="K30" i="9"/>
  <c r="F30" i="9"/>
  <c r="K29" i="9"/>
  <c r="F29" i="9"/>
  <c r="K28" i="9"/>
  <c r="F28" i="9"/>
  <c r="K27" i="9"/>
  <c r="F27" i="9"/>
  <c r="K26" i="9"/>
  <c r="F26" i="9"/>
  <c r="K25" i="9"/>
  <c r="F25" i="9"/>
  <c r="K24" i="9"/>
  <c r="F24" i="9"/>
  <c r="K23" i="9"/>
  <c r="F23" i="9"/>
  <c r="K22" i="9"/>
  <c r="F22" i="9"/>
  <c r="K21" i="9"/>
  <c r="F21" i="9"/>
  <c r="K20" i="9"/>
  <c r="F20" i="9"/>
  <c r="K19" i="9"/>
  <c r="F19" i="9"/>
  <c r="K18" i="9"/>
  <c r="F18" i="9"/>
  <c r="K17" i="9"/>
  <c r="F17" i="9"/>
  <c r="K16" i="9"/>
  <c r="F16" i="9"/>
  <c r="K15" i="9"/>
  <c r="F15" i="9"/>
  <c r="K14" i="9"/>
  <c r="F14" i="9"/>
  <c r="K13" i="9"/>
  <c r="F13" i="9"/>
  <c r="K12" i="9"/>
  <c r="F12" i="9"/>
  <c r="K11" i="9"/>
  <c r="F11" i="9"/>
  <c r="K10" i="9"/>
  <c r="F10" i="9"/>
  <c r="K9" i="9"/>
  <c r="F9" i="9"/>
  <c r="K8" i="9"/>
  <c r="F8" i="9"/>
  <c r="K7" i="9"/>
  <c r="F7" i="9"/>
  <c r="K6" i="9"/>
  <c r="F6" i="9"/>
  <c r="K5" i="9"/>
  <c r="F5" i="9"/>
  <c r="K48" i="8" l="1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G43" i="5" l="1"/>
  <c r="V51" i="5"/>
  <c r="V26" i="5"/>
  <c r="V30" i="5"/>
  <c r="V33" i="5"/>
  <c r="U22" i="5"/>
  <c r="U48" i="5"/>
  <c r="V12" i="5"/>
  <c r="V5" i="5"/>
  <c r="U5" i="5"/>
  <c r="U10" i="5"/>
  <c r="U19" i="5"/>
  <c r="U30" i="5"/>
  <c r="U25" i="5"/>
  <c r="V47" i="5"/>
  <c r="V8" i="5"/>
  <c r="U51" i="5"/>
  <c r="U8" i="5"/>
  <c r="V20" i="5"/>
  <c r="V6" i="5"/>
  <c r="U27" i="5"/>
  <c r="V34" i="5"/>
  <c r="V45" i="5"/>
  <c r="U38" i="5"/>
  <c r="V42" i="5"/>
  <c r="U36" i="5"/>
  <c r="V39" i="5"/>
  <c r="V41" i="5"/>
  <c r="V49" i="5"/>
  <c r="U33" i="5"/>
  <c r="V18" i="5"/>
  <c r="U46" i="5"/>
  <c r="V21" i="5"/>
  <c r="V19" i="5"/>
  <c r="U14" i="5"/>
  <c r="V22" i="5"/>
  <c r="V27" i="5"/>
  <c r="U29" i="5"/>
  <c r="V36" i="5"/>
  <c r="U49" i="5"/>
  <c r="U17" i="5"/>
  <c r="U41" i="5"/>
  <c r="V38" i="5"/>
  <c r="U42" i="5"/>
  <c r="U21" i="5"/>
  <c r="U40" i="5"/>
  <c r="U44" i="5"/>
  <c r="V16" i="5"/>
  <c r="V7" i="5"/>
  <c r="U43" i="5"/>
  <c r="U47" i="5"/>
  <c r="U39" i="5"/>
  <c r="U6" i="5"/>
  <c r="U34" i="5"/>
  <c r="V28" i="5"/>
  <c r="V17" i="5"/>
  <c r="U12" i="5"/>
  <c r="V14" i="5"/>
  <c r="U23" i="5"/>
  <c r="U37" i="5"/>
  <c r="U15" i="5"/>
  <c r="U9" i="5"/>
  <c r="V48" i="5"/>
  <c r="V9" i="5"/>
  <c r="V25" i="5"/>
  <c r="U24" i="5"/>
  <c r="U20" i="5"/>
  <c r="U50" i="5"/>
  <c r="U28" i="5"/>
  <c r="V50" i="5"/>
  <c r="V37" i="5"/>
  <c r="V46" i="5"/>
  <c r="U7" i="5"/>
  <c r="U31" i="5"/>
  <c r="U26" i="5"/>
  <c r="V24" i="5"/>
  <c r="V10" i="5"/>
  <c r="U45" i="5"/>
  <c r="V23" i="5"/>
  <c r="V43" i="5"/>
  <c r="V29" i="5"/>
  <c r="V32" i="5"/>
  <c r="U13" i="5"/>
  <c r="V15" i="5"/>
  <c r="U11" i="5"/>
  <c r="U16" i="5"/>
  <c r="U35" i="5"/>
  <c r="V11" i="5"/>
  <c r="V13" i="5"/>
  <c r="V44" i="5"/>
  <c r="U32" i="5"/>
  <c r="V40" i="5"/>
  <c r="V35" i="5"/>
  <c r="V31" i="5"/>
  <c r="U18" i="5"/>
  <c r="H23" i="5"/>
  <c r="G9" i="5"/>
  <c r="G25" i="5"/>
  <c r="G19" i="5"/>
  <c r="G38" i="5"/>
  <c r="G6" i="5"/>
  <c r="G47" i="5"/>
  <c r="G34" i="5"/>
  <c r="H20" i="5"/>
  <c r="G46" i="5"/>
  <c r="H17" i="5"/>
  <c r="H9" i="5"/>
  <c r="H16" i="5"/>
  <c r="G10" i="5"/>
  <c r="H12" i="5"/>
  <c r="H37" i="5"/>
  <c r="H14" i="5"/>
  <c r="G33" i="5"/>
  <c r="H43" i="5"/>
  <c r="H27" i="5"/>
  <c r="H41" i="5"/>
  <c r="H21" i="5"/>
  <c r="H6" i="5"/>
  <c r="G18" i="5"/>
  <c r="H33" i="5"/>
  <c r="H11" i="5"/>
  <c r="G17" i="5"/>
  <c r="H45" i="5"/>
  <c r="G31" i="5"/>
  <c r="G26" i="5"/>
  <c r="G44" i="5"/>
  <c r="G14" i="5"/>
  <c r="H30" i="5"/>
  <c r="G28" i="5"/>
  <c r="G37" i="5"/>
  <c r="H38" i="5"/>
  <c r="H18" i="5"/>
  <c r="H10" i="5"/>
  <c r="H29" i="5"/>
  <c r="G45" i="5"/>
  <c r="H31" i="5"/>
  <c r="H35" i="5"/>
  <c r="H34" i="5"/>
  <c r="H8" i="5"/>
  <c r="H13" i="5"/>
  <c r="G23" i="5"/>
  <c r="G21" i="5"/>
  <c r="G5" i="5"/>
  <c r="G32" i="5"/>
  <c r="H42" i="5"/>
  <c r="H25" i="5"/>
  <c r="G8" i="5"/>
  <c r="G22" i="5"/>
  <c r="G13" i="5"/>
  <c r="H44" i="5"/>
  <c r="H40" i="5"/>
  <c r="H26" i="5"/>
  <c r="G27" i="5"/>
  <c r="G15" i="5"/>
  <c r="H7" i="5"/>
  <c r="H28" i="5"/>
  <c r="G11" i="5"/>
  <c r="G30" i="5"/>
  <c r="H32" i="5"/>
  <c r="H5" i="5"/>
  <c r="G36" i="5"/>
  <c r="G42" i="5"/>
  <c r="G7" i="5"/>
  <c r="G40" i="5"/>
  <c r="H24" i="5"/>
  <c r="G35" i="5"/>
  <c r="G12" i="5"/>
  <c r="G39" i="5"/>
  <c r="H46" i="5"/>
  <c r="G41" i="5"/>
  <c r="G29" i="5"/>
  <c r="G16" i="5"/>
  <c r="H36" i="5"/>
  <c r="G24" i="5"/>
  <c r="H39" i="5"/>
  <c r="H19" i="5"/>
  <c r="H15" i="5"/>
  <c r="G20" i="5"/>
  <c r="H47" i="5"/>
  <c r="H22" i="5"/>
</calcChain>
</file>

<file path=xl/sharedStrings.xml><?xml version="1.0" encoding="utf-8"?>
<sst xmlns="http://schemas.openxmlformats.org/spreadsheetml/2006/main" count="248" uniqueCount="165">
  <si>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</si>
  <si>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</si>
  <si>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</si>
  <si>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</si>
  <si>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</si>
  <si>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</si>
  <si>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</si>
  <si>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</si>
  <si>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</si>
  <si>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</si>
  <si>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</si>
  <si>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</si>
  <si>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</si>
  <si>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</si>
  <si>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</si>
  <si>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</si>
  <si>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</si>
  <si>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</si>
  <si>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</si>
  <si>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</si>
  <si>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</si>
  <si>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</si>
  <si>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</si>
  <si>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</si>
  <si>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</si>
  <si>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</si>
  <si>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</si>
  <si>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</si>
  <si>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交野市</t>
  </si>
  <si>
    <t>島本町</t>
  </si>
  <si>
    <t>豊能町</t>
  </si>
  <si>
    <t>能勢町</t>
  </si>
  <si>
    <t>忠岡町</t>
  </si>
  <si>
    <t>熊取町</t>
  </si>
  <si>
    <t>田尻町</t>
  </si>
  <si>
    <t>阪南市</t>
  </si>
  <si>
    <t>岬町</t>
  </si>
  <si>
    <t>太子町</t>
  </si>
  <si>
    <t>河南町</t>
  </si>
  <si>
    <t>千早赤阪村</t>
  </si>
  <si>
    <t>大阪狭山市</t>
  </si>
  <si>
    <t>順位</t>
    <rPh sb="0" eb="2">
      <t>ジュンイ</t>
    </rPh>
    <phoneticPr fontId="3"/>
  </si>
  <si>
    <t>市町村</t>
    <rPh sb="0" eb="3">
      <t>シチョウソン</t>
    </rPh>
    <phoneticPr fontId="3"/>
  </si>
  <si>
    <t>都道府県</t>
    <rPh sb="0" eb="4">
      <t>トドウフケン</t>
    </rPh>
    <phoneticPr fontId="3"/>
  </si>
  <si>
    <t>受診率</t>
    <phoneticPr fontId="3"/>
  </si>
  <si>
    <t>受診率</t>
    <phoneticPr fontId="3"/>
  </si>
  <si>
    <t>北海道</t>
  </si>
  <si>
    <t>四條畷市</t>
    <rPh sb="0" eb="4">
      <t>シジョウナワテシ</t>
    </rPh>
    <phoneticPr fontId="2"/>
  </si>
  <si>
    <t>前年比</t>
    <rPh sb="0" eb="3">
      <t>ゼンネンヒ</t>
    </rPh>
    <phoneticPr fontId="12"/>
  </si>
  <si>
    <t>特定健診</t>
    <rPh sb="0" eb="2">
      <t>トクテイ</t>
    </rPh>
    <rPh sb="2" eb="4">
      <t>ケンシン</t>
    </rPh>
    <phoneticPr fontId="12"/>
  </si>
  <si>
    <t>特定保健指導</t>
    <rPh sb="0" eb="2">
      <t>トクテイ</t>
    </rPh>
    <rPh sb="2" eb="4">
      <t>ホケン</t>
    </rPh>
    <rPh sb="4" eb="6">
      <t>シドウ</t>
    </rPh>
    <phoneticPr fontId="12"/>
  </si>
  <si>
    <t>受診率</t>
    <rPh sb="0" eb="2">
      <t>ジュシン</t>
    </rPh>
    <rPh sb="2" eb="3">
      <t>リツ</t>
    </rPh>
    <phoneticPr fontId="12"/>
  </si>
  <si>
    <t>実施率</t>
    <rPh sb="0" eb="2">
      <t>ジッシ</t>
    </rPh>
    <rPh sb="2" eb="3">
      <t>リツ</t>
    </rPh>
    <phoneticPr fontId="12"/>
  </si>
  <si>
    <t>順位</t>
    <rPh sb="0" eb="2">
      <t>ジュンイ</t>
    </rPh>
    <phoneticPr fontId="12"/>
  </si>
  <si>
    <t>全国平均</t>
    <rPh sb="0" eb="2">
      <t>ゼンコク</t>
    </rPh>
    <rPh sb="2" eb="4">
      <t>ヘイキン</t>
    </rPh>
    <phoneticPr fontId="4"/>
  </si>
  <si>
    <t>青森県</t>
    <rPh sb="2" eb="3">
      <t>ケン</t>
    </rPh>
    <phoneticPr fontId="12"/>
  </si>
  <si>
    <t>岩手県</t>
    <phoneticPr fontId="12"/>
  </si>
  <si>
    <t>宮城県</t>
    <phoneticPr fontId="12"/>
  </si>
  <si>
    <t>秋田県</t>
    <phoneticPr fontId="12"/>
  </si>
  <si>
    <t>山形県</t>
    <phoneticPr fontId="12"/>
  </si>
  <si>
    <t>福島県</t>
    <phoneticPr fontId="12"/>
  </si>
  <si>
    <t>茨城県</t>
    <phoneticPr fontId="12"/>
  </si>
  <si>
    <t>栃木県</t>
    <phoneticPr fontId="12"/>
  </si>
  <si>
    <t>群馬県</t>
    <phoneticPr fontId="12"/>
  </si>
  <si>
    <t>埼玉県</t>
    <phoneticPr fontId="12"/>
  </si>
  <si>
    <t>千葉県</t>
    <phoneticPr fontId="12"/>
  </si>
  <si>
    <t>東京都</t>
    <rPh sb="2" eb="3">
      <t>ト</t>
    </rPh>
    <phoneticPr fontId="12"/>
  </si>
  <si>
    <t>神奈川県</t>
    <phoneticPr fontId="12"/>
  </si>
  <si>
    <t>新潟県</t>
    <phoneticPr fontId="12"/>
  </si>
  <si>
    <t>富山県</t>
    <phoneticPr fontId="12"/>
  </si>
  <si>
    <t>石川県</t>
    <phoneticPr fontId="12"/>
  </si>
  <si>
    <t>福井県</t>
    <phoneticPr fontId="12"/>
  </si>
  <si>
    <t>山梨県</t>
    <phoneticPr fontId="12"/>
  </si>
  <si>
    <t>長野県</t>
    <phoneticPr fontId="12"/>
  </si>
  <si>
    <t>岐阜県</t>
    <phoneticPr fontId="12"/>
  </si>
  <si>
    <t>静岡県</t>
    <phoneticPr fontId="12"/>
  </si>
  <si>
    <t>愛知県</t>
    <phoneticPr fontId="12"/>
  </si>
  <si>
    <t>三重県</t>
    <phoneticPr fontId="12"/>
  </si>
  <si>
    <t>滋賀県</t>
    <phoneticPr fontId="12"/>
  </si>
  <si>
    <t>兵庫県</t>
    <phoneticPr fontId="12"/>
  </si>
  <si>
    <t>奈良県</t>
    <phoneticPr fontId="12"/>
  </si>
  <si>
    <t>和歌山県</t>
    <phoneticPr fontId="12"/>
  </si>
  <si>
    <t>京都府</t>
    <rPh sb="2" eb="3">
      <t>フ</t>
    </rPh>
    <phoneticPr fontId="12"/>
  </si>
  <si>
    <t>大阪府</t>
    <rPh sb="2" eb="3">
      <t>フ</t>
    </rPh>
    <phoneticPr fontId="12"/>
  </si>
  <si>
    <t>鳥取県</t>
    <phoneticPr fontId="12"/>
  </si>
  <si>
    <t>島根県</t>
    <phoneticPr fontId="12"/>
  </si>
  <si>
    <t>岡山県</t>
    <phoneticPr fontId="12"/>
  </si>
  <si>
    <t>広島県</t>
    <phoneticPr fontId="12"/>
  </si>
  <si>
    <t>山口県</t>
    <phoneticPr fontId="12"/>
  </si>
  <si>
    <t>徳島県</t>
    <phoneticPr fontId="12"/>
  </si>
  <si>
    <t>香川県</t>
    <phoneticPr fontId="12"/>
  </si>
  <si>
    <t>愛媛県</t>
    <phoneticPr fontId="12"/>
  </si>
  <si>
    <t>高知県</t>
    <phoneticPr fontId="12"/>
  </si>
  <si>
    <t>福岡県</t>
    <phoneticPr fontId="12"/>
  </si>
  <si>
    <t>佐賀県</t>
    <phoneticPr fontId="12"/>
  </si>
  <si>
    <t>長崎県</t>
    <phoneticPr fontId="12"/>
  </si>
  <si>
    <t>熊本県</t>
    <phoneticPr fontId="12"/>
  </si>
  <si>
    <t>大分県</t>
    <phoneticPr fontId="12"/>
  </si>
  <si>
    <t>宮崎県</t>
    <phoneticPr fontId="12"/>
  </si>
  <si>
    <t>鹿児島県</t>
    <phoneticPr fontId="12"/>
  </si>
  <si>
    <t>沖縄県</t>
    <phoneticPr fontId="12"/>
  </si>
  <si>
    <t>※このシートは、グラフを降順に自動表示させるためのシートなので、特に触る必要はない</t>
    <rPh sb="12" eb="14">
      <t>コウジュン</t>
    </rPh>
    <rPh sb="15" eb="17">
      <t>ジドウ</t>
    </rPh>
    <rPh sb="17" eb="19">
      <t>ヒョウジ</t>
    </rPh>
    <rPh sb="32" eb="33">
      <t>トク</t>
    </rPh>
    <rPh sb="34" eb="35">
      <t>サワ</t>
    </rPh>
    <rPh sb="36" eb="38">
      <t>ヒツヨウ</t>
    </rPh>
    <phoneticPr fontId="9"/>
  </si>
  <si>
    <t>　各表の値を更新すれば、このシートの値も自動的に反映する</t>
    <rPh sb="1" eb="2">
      <t>カク</t>
    </rPh>
    <rPh sb="2" eb="3">
      <t>ヒョウ</t>
    </rPh>
    <rPh sb="4" eb="5">
      <t>アタイ</t>
    </rPh>
    <rPh sb="6" eb="8">
      <t>コウシン</t>
    </rPh>
    <rPh sb="18" eb="19">
      <t>アタイ</t>
    </rPh>
    <rPh sb="20" eb="23">
      <t>ジドウテキ</t>
    </rPh>
    <rPh sb="24" eb="26">
      <t>ハンエイ</t>
    </rPh>
    <phoneticPr fontId="9"/>
  </si>
  <si>
    <t>市町村平均</t>
    <rPh sb="0" eb="3">
      <t>シチョウソン</t>
    </rPh>
    <rPh sb="3" eb="5">
      <t>ヘイキン</t>
    </rPh>
    <phoneticPr fontId="4"/>
  </si>
  <si>
    <t>対象者</t>
    <rPh sb="0" eb="3">
      <t>タイショウシャ</t>
    </rPh>
    <phoneticPr fontId="9"/>
  </si>
  <si>
    <t>受診者</t>
    <rPh sb="0" eb="2">
      <t>ジュシン</t>
    </rPh>
    <rPh sb="2" eb="3">
      <t>シャ</t>
    </rPh>
    <phoneticPr fontId="9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</si>
  <si>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</si>
  <si>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</si>
  <si>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</si>
  <si>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</si>
  <si>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</si>
  <si>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</si>
  <si>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</si>
  <si>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</si>
  <si>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</si>
  <si>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</si>
  <si>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</si>
  <si>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</si>
  <si>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</si>
  <si>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</si>
  <si>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</si>
  <si>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</si>
  <si>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</si>
  <si>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</si>
  <si>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</si>
  <si>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</si>
  <si>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</si>
  <si>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</si>
  <si>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</si>
  <si>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</si>
  <si>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</si>
  <si>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</si>
  <si>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</si>
  <si>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</si>
  <si>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</si>
  <si>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</si>
  <si>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</si>
  <si>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</si>
  <si>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</si>
  <si>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</si>
  <si>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</si>
  <si>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</si>
  <si>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</si>
  <si>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</si>
  <si>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</si>
  <si>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</si>
  <si>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</si>
  <si>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</si>
  <si>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</si>
  <si>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</si>
  <si>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</si>
  <si>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</si>
  <si>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特定保健指導</t>
    <rPh sb="0" eb="2">
      <t>トクテイ</t>
    </rPh>
    <rPh sb="2" eb="4">
      <t>ホケン</t>
    </rPh>
    <rPh sb="4" eb="6">
      <t>シドウ</t>
    </rPh>
    <phoneticPr fontId="9"/>
  </si>
  <si>
    <t>実施率</t>
    <rPh sb="0" eb="2">
      <t>ジッシ</t>
    </rPh>
    <phoneticPr fontId="3"/>
  </si>
  <si>
    <t>終了者</t>
    <rPh sb="0" eb="2">
      <t>シュウリョウ</t>
    </rPh>
    <rPh sb="2" eb="3">
      <t>シャ</t>
    </rPh>
    <phoneticPr fontId="9"/>
  </si>
  <si>
    <t>令和４年度</t>
    <phoneticPr fontId="12"/>
  </si>
  <si>
    <t>令和４年度</t>
    <rPh sb="0" eb="2">
      <t>レイワ</t>
    </rPh>
    <rPh sb="3" eb="5">
      <t>ネンド</t>
    </rPh>
    <rPh sb="4" eb="5">
      <t>ガンネン</t>
    </rPh>
    <phoneticPr fontId="12"/>
  </si>
  <si>
    <t>○府内市町村別国民健康保険　特定健診・特定保健指導 実施状況（令和５年度）</t>
    <rPh sb="1" eb="3">
      <t>フナイ</t>
    </rPh>
    <rPh sb="3" eb="6">
      <t>シチョウソン</t>
    </rPh>
    <rPh sb="6" eb="7">
      <t>ベツ</t>
    </rPh>
    <rPh sb="7" eb="9">
      <t>コクミン</t>
    </rPh>
    <rPh sb="9" eb="11">
      <t>ケンコウ</t>
    </rPh>
    <rPh sb="11" eb="13">
      <t>ホケン</t>
    </rPh>
    <rPh sb="14" eb="16">
      <t>トクテイ</t>
    </rPh>
    <rPh sb="16" eb="18">
      <t>ケンシン</t>
    </rPh>
    <rPh sb="19" eb="21">
      <t>トクテイ</t>
    </rPh>
    <rPh sb="21" eb="23">
      <t>ホケン</t>
    </rPh>
    <rPh sb="23" eb="25">
      <t>シドウ</t>
    </rPh>
    <rPh sb="26" eb="28">
      <t>ジッシ</t>
    </rPh>
    <rPh sb="28" eb="30">
      <t>ジョウキョウ</t>
    </rPh>
    <phoneticPr fontId="12"/>
  </si>
  <si>
    <t>令和５年度</t>
    <phoneticPr fontId="12"/>
  </si>
  <si>
    <t>令和４年度</t>
    <rPh sb="0" eb="2">
      <t>レイワ</t>
    </rPh>
    <phoneticPr fontId="12"/>
  </si>
  <si>
    <t>大阪市</t>
    <phoneticPr fontId="12"/>
  </si>
  <si>
    <t>令和５年度</t>
    <rPh sb="0" eb="2">
      <t>レイワ</t>
    </rPh>
    <rPh sb="3" eb="5">
      <t>ネンド</t>
    </rPh>
    <rPh sb="4" eb="5">
      <t>ガンネン</t>
    </rPh>
    <phoneticPr fontId="12"/>
  </si>
  <si>
    <t>○都道府県別市町村国保　特定健診・特定保健指導 実施状況（令和５年度）</t>
    <rPh sb="1" eb="5">
      <t>トドウフケン</t>
    </rPh>
    <rPh sb="5" eb="6">
      <t>ベツ</t>
    </rPh>
    <rPh sb="6" eb="9">
      <t>シチョウソン</t>
    </rPh>
    <rPh sb="9" eb="10">
      <t>コク</t>
    </rPh>
    <rPh sb="12" eb="14">
      <t>トクテイ</t>
    </rPh>
    <rPh sb="14" eb="16">
      <t>ケンシン</t>
    </rPh>
    <rPh sb="17" eb="19">
      <t>トクテイ</t>
    </rPh>
    <rPh sb="19" eb="21">
      <t>ホケン</t>
    </rPh>
    <rPh sb="21" eb="23">
      <t>シドウ</t>
    </rPh>
    <rPh sb="24" eb="26">
      <t>ジッシ</t>
    </rPh>
    <rPh sb="26" eb="28">
      <t>ジョウキョウ</t>
    </rPh>
    <rPh sb="29" eb="31">
      <t>レイワ</t>
    </rPh>
    <rPh sb="32" eb="34">
      <t>ネンド</t>
    </rPh>
    <phoneticPr fontId="12"/>
  </si>
  <si>
    <t>[出典]大阪府国民健康保険団体連合会「特定健康診査・特定保健指導実施結果集計表（令和５年度版）」</t>
    <rPh sb="1" eb="3">
      <t>シュッテン</t>
    </rPh>
    <rPh sb="4" eb="18">
      <t>オオサカフコクミンケンコウホケンダンタイレンゴウカイ</t>
    </rPh>
    <rPh sb="40" eb="42">
      <t>レイワ</t>
    </rPh>
    <rPh sb="43" eb="45">
      <t>ネンド</t>
    </rPh>
    <rPh sb="45" eb="46">
      <t>バン</t>
    </rPh>
    <phoneticPr fontId="12"/>
  </si>
  <si>
    <t>[出典]国民健康保険中央会「令和５年度市町村国保特定健康診査・特定保健指導実施状況報告書」</t>
    <rPh sb="1" eb="3">
      <t>シュッテン</t>
    </rPh>
    <rPh sb="4" eb="10">
      <t>コクミンケンコウホケン</t>
    </rPh>
    <rPh sb="10" eb="13">
      <t>チュウオウカイ</t>
    </rPh>
    <rPh sb="14" eb="16">
      <t>レイワ</t>
    </rPh>
    <rPh sb="17" eb="19">
      <t>ネンド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</si>
</sst>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0.0%"/>
    <numFmt numFmtId="178" formatCode="0.0%;&quot;▲ &quot;0.0%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4"/>
      <name val="ＭＳ ・団"/>
      <family val="1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3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/>
      <diagonal/>
    </border>
    <border>
      <left style="double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auto="1"/>
      </right>
      <top style="thin">
        <color indexed="64"/>
      </top>
      <bottom/>
      <diagonal/>
    </border>
    <border>
      <left style="double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double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hair">
        <color auto="1"/>
      </right>
      <top style="thick">
        <color rgb="FFFF0000"/>
      </top>
      <bottom style="thick">
        <color rgb="FFFF0000"/>
      </bottom>
      <diagonal/>
    </border>
    <border>
      <left style="hair">
        <color auto="1"/>
      </left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hair">
        <color auto="1"/>
      </right>
      <top style="thick">
        <color rgb="FFFF0000"/>
      </top>
      <bottom style="thick">
        <color rgb="FFFF0000"/>
      </bottom>
      <diagonal/>
    </border>
    <border>
      <left style="hair">
        <color auto="1"/>
      </left>
      <right style="hair">
        <color auto="1"/>
      </right>
      <top style="thick">
        <color rgb="FFFF0000"/>
      </top>
      <bottom style="thick">
        <color rgb="FFFF0000"/>
      </bottom>
      <diagonal/>
    </border>
    <border>
      <left style="hair">
        <color auto="1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double">
        <color indexed="64"/>
      </left>
      <right style="hair">
        <color auto="1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double">
        <color indexed="64"/>
      </right>
      <top style="hair">
        <color auto="1"/>
      </top>
      <bottom/>
      <diagonal/>
    </border>
    <border>
      <left style="hair">
        <color auto="1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ck">
        <color rgb="FFFF0000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indexed="64"/>
      </right>
      <top/>
      <bottom/>
      <diagonal/>
    </border>
  </borders>
  <cellStyleXfs count="2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0" fontId="7" fillId="0" borderId="0">
      <alignment vertical="center"/>
    </xf>
    <xf numFmtId="0" fontId="4" fillId="0" borderId="0"/>
    <xf numFmtId="0" fontId="10" fillId="0" borderId="0">
      <alignment vertical="center"/>
    </xf>
    <xf numFmtId="0" fontId="4" fillId="0" borderId="0"/>
    <xf numFmtId="0" fontId="6" fillId="0" borderId="0"/>
    <xf numFmtId="0" fontId="5" fillId="0" borderId="0"/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38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7" fontId="14" fillId="0" borderId="0" xfId="20" applyNumberFormat="1" applyFont="1">
      <alignment vertical="center"/>
    </xf>
    <xf numFmtId="0" fontId="14" fillId="0" borderId="0" xfId="0" applyFont="1">
      <alignment vertical="center"/>
    </xf>
    <xf numFmtId="177" fontId="14" fillId="0" borderId="0" xfId="20" applyNumberFormat="1" applyFont="1" applyAlignment="1">
      <alignment horizontal="center" vertical="center"/>
    </xf>
    <xf numFmtId="177" fontId="14" fillId="0" borderId="0" xfId="20" applyNumberFormat="1" applyFont="1" applyAlignment="1">
      <alignment horizontal="right" vertical="center"/>
    </xf>
    <xf numFmtId="10" fontId="14" fillId="0" borderId="0" xfId="20" applyNumberFormat="1" applyFont="1" applyAlignment="1">
      <alignment horizontal="right" vertical="center"/>
    </xf>
    <xf numFmtId="10" fontId="14" fillId="0" borderId="0" xfId="20" applyNumberFormat="1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9" xfId="0" applyFont="1" applyFill="1" applyBorder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77" fontId="18" fillId="0" borderId="3" xfId="20" applyNumberFormat="1" applyFont="1" applyBorder="1">
      <alignment vertical="center"/>
    </xf>
    <xf numFmtId="178" fontId="18" fillId="0" borderId="5" xfId="0" applyNumberFormat="1" applyFont="1" applyBorder="1">
      <alignment vertical="center"/>
    </xf>
    <xf numFmtId="177" fontId="18" fillId="0" borderId="26" xfId="20" applyNumberFormat="1" applyFont="1" applyBorder="1">
      <alignment vertical="center"/>
    </xf>
    <xf numFmtId="3" fontId="20" fillId="0" borderId="0" xfId="0" applyNumberFormat="1" applyFont="1">
      <alignment vertical="center"/>
    </xf>
    <xf numFmtId="10" fontId="20" fillId="0" borderId="0" xfId="20" applyNumberFormat="1" applyFont="1">
      <alignment vertical="center"/>
    </xf>
    <xf numFmtId="177" fontId="18" fillId="0" borderId="6" xfId="20" applyNumberFormat="1" applyFont="1" applyBorder="1">
      <alignment vertical="center"/>
    </xf>
    <xf numFmtId="178" fontId="18" fillId="0" borderId="7" xfId="0" applyNumberFormat="1" applyFont="1" applyBorder="1">
      <alignment vertical="center"/>
    </xf>
    <xf numFmtId="177" fontId="18" fillId="0" borderId="28" xfId="20" applyNumberFormat="1" applyFont="1" applyBorder="1">
      <alignment vertical="center"/>
    </xf>
    <xf numFmtId="177" fontId="18" fillId="0" borderId="8" xfId="20" applyNumberFormat="1" applyFont="1" applyBorder="1">
      <alignment vertical="center"/>
    </xf>
    <xf numFmtId="178" fontId="18" fillId="0" borderId="10" xfId="0" applyNumberFormat="1" applyFont="1" applyBorder="1">
      <alignment vertical="center"/>
    </xf>
    <xf numFmtId="177" fontId="18" fillId="0" borderId="29" xfId="20" applyNumberFormat="1" applyFont="1" applyBorder="1">
      <alignment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177" fontId="18" fillId="0" borderId="30" xfId="20" applyNumberFormat="1" applyFont="1" applyBorder="1">
      <alignment vertical="center"/>
    </xf>
    <xf numFmtId="0" fontId="18" fillId="0" borderId="32" xfId="0" applyFont="1" applyBorder="1" applyAlignment="1">
      <alignment horizontal="center" vertical="center"/>
    </xf>
    <xf numFmtId="178" fontId="18" fillId="0" borderId="33" xfId="0" applyNumberFormat="1" applyFont="1" applyBorder="1">
      <alignment vertical="center"/>
    </xf>
    <xf numFmtId="177" fontId="18" fillId="0" borderId="34" xfId="20" applyNumberFormat="1" applyFont="1" applyBorder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177" fontId="18" fillId="0" borderId="11" xfId="20" applyNumberFormat="1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178" fontId="18" fillId="0" borderId="12" xfId="0" applyNumberFormat="1" applyFont="1" applyBorder="1">
      <alignment vertical="center"/>
    </xf>
    <xf numFmtId="177" fontId="18" fillId="0" borderId="35" xfId="20" applyNumberFormat="1" applyFont="1" applyBorder="1">
      <alignment vertical="center"/>
    </xf>
    <xf numFmtId="10" fontId="20" fillId="0" borderId="0" xfId="20" applyNumberFormat="1" applyFont="1" applyFill="1">
      <alignment vertical="center"/>
    </xf>
    <xf numFmtId="177" fontId="18" fillId="0" borderId="13" xfId="20" applyNumberFormat="1" applyFont="1" applyBorder="1">
      <alignment vertical="center"/>
    </xf>
    <xf numFmtId="178" fontId="18" fillId="0" borderId="14" xfId="0" applyNumberFormat="1" applyFont="1" applyBorder="1">
      <alignment vertical="center"/>
    </xf>
    <xf numFmtId="177" fontId="18" fillId="0" borderId="27" xfId="20" applyNumberFormat="1" applyFont="1" applyBorder="1">
      <alignment vertical="center"/>
    </xf>
    <xf numFmtId="177" fontId="18" fillId="0" borderId="3" xfId="20" applyNumberFormat="1" applyFont="1" applyFill="1" applyBorder="1">
      <alignment vertical="center"/>
    </xf>
    <xf numFmtId="177" fontId="19" fillId="2" borderId="8" xfId="20" applyNumberFormat="1" applyFont="1" applyFill="1" applyBorder="1">
      <alignment vertical="center"/>
    </xf>
    <xf numFmtId="178" fontId="19" fillId="2" borderId="10" xfId="0" applyNumberFormat="1" applyFont="1" applyFill="1" applyBorder="1">
      <alignment vertical="center"/>
    </xf>
    <xf numFmtId="38" fontId="14" fillId="0" borderId="0" xfId="21" applyFont="1">
      <alignment vertical="center"/>
    </xf>
    <xf numFmtId="178" fontId="18" fillId="0" borderId="38" xfId="0" applyNumberFormat="1" applyFont="1" applyBorder="1">
      <alignment vertical="center"/>
    </xf>
    <xf numFmtId="0" fontId="22" fillId="0" borderId="0" xfId="0" applyFont="1" applyAlignment="1">
      <alignment horizontal="right" vertical="center"/>
    </xf>
    <xf numFmtId="0" fontId="18" fillId="0" borderId="5" xfId="0" applyFont="1" applyBorder="1" applyAlignment="1">
      <alignment horizontal="center" vertical="center"/>
    </xf>
    <xf numFmtId="177" fontId="0" fillId="0" borderId="0" xfId="20" applyNumberFormat="1" applyFont="1">
      <alignment vertical="center"/>
    </xf>
    <xf numFmtId="177" fontId="0" fillId="0" borderId="0" xfId="20" applyNumberFormat="1" applyFont="1" applyAlignment="1">
      <alignment horizontal="center" vertical="center"/>
    </xf>
    <xf numFmtId="0" fontId="19" fillId="2" borderId="10" xfId="0" applyFont="1" applyFill="1" applyBorder="1">
      <alignment vertical="center"/>
    </xf>
    <xf numFmtId="177" fontId="19" fillId="2" borderId="41" xfId="20" applyNumberFormat="1" applyFont="1" applyFill="1" applyBorder="1">
      <alignment vertical="center"/>
    </xf>
    <xf numFmtId="177" fontId="19" fillId="3" borderId="42" xfId="20" applyNumberFormat="1" applyFont="1" applyFill="1" applyBorder="1">
      <alignment vertical="center"/>
    </xf>
    <xf numFmtId="0" fontId="18" fillId="0" borderId="4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177" fontId="18" fillId="0" borderId="45" xfId="20" applyNumberFormat="1" applyFont="1" applyBorder="1">
      <alignment vertical="center"/>
    </xf>
    <xf numFmtId="0" fontId="18" fillId="0" borderId="46" xfId="0" applyFont="1" applyBorder="1" applyAlignment="1">
      <alignment horizontal="center" vertical="center"/>
    </xf>
    <xf numFmtId="178" fontId="18" fillId="0" borderId="47" xfId="0" applyNumberFormat="1" applyFont="1" applyBorder="1">
      <alignment vertical="center"/>
    </xf>
    <xf numFmtId="177" fontId="18" fillId="0" borderId="48" xfId="20" applyNumberFormat="1" applyFont="1" applyBorder="1">
      <alignment vertical="center"/>
    </xf>
    <xf numFmtId="177" fontId="18" fillId="0" borderId="49" xfId="20" applyNumberFormat="1" applyFont="1" applyBorder="1">
      <alignment vertical="center"/>
    </xf>
    <xf numFmtId="0" fontId="17" fillId="0" borderId="50" xfId="0" applyFont="1" applyBorder="1">
      <alignment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77" fontId="18" fillId="0" borderId="0" xfId="20" applyNumberFormat="1" applyFont="1" applyBorder="1">
      <alignment vertical="center"/>
    </xf>
    <xf numFmtId="3" fontId="18" fillId="0" borderId="0" xfId="0" applyNumberFormat="1" applyFont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177" fontId="18" fillId="2" borderId="16" xfId="20" applyNumberFormat="1" applyFont="1" applyFill="1" applyBorder="1">
      <alignment vertical="center"/>
    </xf>
    <xf numFmtId="0" fontId="18" fillId="2" borderId="18" xfId="0" applyFont="1" applyFill="1" applyBorder="1" applyAlignment="1">
      <alignment horizontal="center" vertical="center"/>
    </xf>
    <xf numFmtId="178" fontId="18" fillId="2" borderId="17" xfId="0" applyNumberFormat="1" applyFont="1" applyFill="1" applyBorder="1">
      <alignment vertical="center"/>
    </xf>
    <xf numFmtId="0" fontId="18" fillId="2" borderId="24" xfId="0" applyFont="1" applyFill="1" applyBorder="1" applyAlignment="1">
      <alignment horizontal="center" vertical="center"/>
    </xf>
    <xf numFmtId="177" fontId="18" fillId="2" borderId="25" xfId="20" applyNumberFormat="1" applyFont="1" applyFill="1" applyBorder="1">
      <alignment vertical="center"/>
    </xf>
    <xf numFmtId="0" fontId="18" fillId="2" borderId="18" xfId="0" applyFont="1" applyFill="1" applyBorder="1">
      <alignment vertical="center"/>
    </xf>
    <xf numFmtId="0" fontId="18" fillId="2" borderId="17" xfId="0" applyFont="1" applyFill="1" applyBorder="1">
      <alignment vertical="center"/>
    </xf>
    <xf numFmtId="0" fontId="18" fillId="0" borderId="20" xfId="0" applyFont="1" applyBorder="1">
      <alignment vertical="center"/>
    </xf>
    <xf numFmtId="10" fontId="0" fillId="0" borderId="0" xfId="0" applyNumberFormat="1">
      <alignment vertical="center"/>
    </xf>
    <xf numFmtId="0" fontId="18" fillId="0" borderId="5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177" fontId="18" fillId="0" borderId="56" xfId="20" applyNumberFormat="1" applyFont="1" applyFill="1" applyBorder="1">
      <alignment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9" fillId="2" borderId="60" xfId="0" applyFont="1" applyFill="1" applyBorder="1" applyAlignment="1">
      <alignment horizontal="center" vertical="center"/>
    </xf>
    <xf numFmtId="0" fontId="0" fillId="0" borderId="55" xfId="0" applyBorder="1">
      <alignment vertical="center"/>
    </xf>
    <xf numFmtId="0" fontId="18" fillId="0" borderId="56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177" fontId="19" fillId="3" borderId="8" xfId="20" applyNumberFormat="1" applyFont="1" applyFill="1" applyBorder="1">
      <alignment vertical="center"/>
    </xf>
    <xf numFmtId="0" fontId="18" fillId="0" borderId="6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177" fontId="19" fillId="3" borderId="68" xfId="20" applyNumberFormat="1" applyFont="1" applyFill="1" applyBorder="1">
      <alignment vertical="center"/>
    </xf>
    <xf numFmtId="177" fontId="19" fillId="3" borderId="3" xfId="20" applyNumberFormat="1" applyFont="1" applyFill="1" applyBorder="1">
      <alignment vertical="center"/>
    </xf>
    <xf numFmtId="177" fontId="19" fillId="3" borderId="11" xfId="20" applyNumberFormat="1" applyFont="1" applyFill="1" applyBorder="1">
      <alignment vertical="center"/>
    </xf>
    <xf numFmtId="177" fontId="19" fillId="3" borderId="6" xfId="20" applyNumberFormat="1" applyFont="1" applyFill="1" applyBorder="1">
      <alignment vertical="center"/>
    </xf>
    <xf numFmtId="177" fontId="19" fillId="3" borderId="70" xfId="20" applyNumberFormat="1" applyFont="1" applyFill="1" applyBorder="1">
      <alignment vertical="center"/>
    </xf>
    <xf numFmtId="177" fontId="19" fillId="3" borderId="30" xfId="20" applyNumberFormat="1" applyFont="1" applyFill="1" applyBorder="1">
      <alignment vertical="center"/>
    </xf>
    <xf numFmtId="177" fontId="19" fillId="3" borderId="71" xfId="20" applyNumberFormat="1" applyFont="1" applyFill="1" applyBorder="1">
      <alignment vertical="center"/>
    </xf>
    <xf numFmtId="177" fontId="19" fillId="3" borderId="0" xfId="20" applyNumberFormat="1" applyFont="1" applyFill="1" applyBorder="1">
      <alignment vertical="center"/>
    </xf>
    <xf numFmtId="177" fontId="19" fillId="3" borderId="65" xfId="20" applyNumberFormat="1" applyFont="1" applyFill="1" applyBorder="1">
      <alignment vertical="center"/>
    </xf>
    <xf numFmtId="0" fontId="18" fillId="0" borderId="7" xfId="0" applyFont="1" applyBorder="1" applyAlignment="1">
      <alignment horizontal="center" vertical="center"/>
    </xf>
    <xf numFmtId="177" fontId="19" fillId="3" borderId="64" xfId="20" applyNumberFormat="1" applyFont="1" applyFill="1" applyBorder="1">
      <alignment vertical="center"/>
    </xf>
    <xf numFmtId="177" fontId="19" fillId="3" borderId="72" xfId="20" applyNumberFormat="1" applyFont="1" applyFill="1" applyBorder="1">
      <alignment vertical="center"/>
    </xf>
    <xf numFmtId="177" fontId="18" fillId="0" borderId="56" xfId="20" applyNumberFormat="1" applyFont="1" applyBorder="1">
      <alignment vertical="center"/>
    </xf>
    <xf numFmtId="177" fontId="18" fillId="0" borderId="65" xfId="20" applyNumberFormat="1" applyFont="1" applyBorder="1">
      <alignment vertical="center"/>
    </xf>
    <xf numFmtId="177" fontId="18" fillId="0" borderId="41" xfId="20" applyNumberFormat="1" applyFont="1" applyBorder="1">
      <alignment vertical="center"/>
    </xf>
    <xf numFmtId="177" fontId="19" fillId="3" borderId="26" xfId="20" applyNumberFormat="1" applyFont="1" applyFill="1" applyBorder="1">
      <alignment vertical="center"/>
    </xf>
    <xf numFmtId="177" fontId="19" fillId="3" borderId="28" xfId="20" applyNumberFormat="1" applyFont="1" applyFill="1" applyBorder="1">
      <alignment vertical="center"/>
    </xf>
    <xf numFmtId="177" fontId="19" fillId="3" borderId="73" xfId="20" applyNumberFormat="1" applyFont="1" applyFill="1" applyBorder="1">
      <alignment vertical="center"/>
    </xf>
    <xf numFmtId="177" fontId="19" fillId="3" borderId="35" xfId="20" applyNumberFormat="1" applyFont="1" applyFill="1" applyBorder="1">
      <alignment vertical="center"/>
    </xf>
    <xf numFmtId="0" fontId="18" fillId="0" borderId="66" xfId="0" applyFont="1" applyBorder="1" applyAlignment="1">
      <alignment horizontal="center" vertical="center"/>
    </xf>
    <xf numFmtId="177" fontId="19" fillId="3" borderId="63" xfId="20" applyNumberFormat="1" applyFont="1" applyFill="1" applyBorder="1">
      <alignment vertical="center"/>
    </xf>
    <xf numFmtId="177" fontId="19" fillId="3" borderId="67" xfId="20" applyNumberFormat="1" applyFont="1" applyFill="1" applyBorder="1">
      <alignment vertical="center"/>
    </xf>
    <xf numFmtId="177" fontId="19" fillId="3" borderId="62" xfId="20" applyNumberFormat="1" applyFont="1" applyFill="1" applyBorder="1">
      <alignment vertical="center"/>
    </xf>
    <xf numFmtId="177" fontId="19" fillId="3" borderId="74" xfId="20" applyNumberFormat="1" applyFont="1" applyFill="1" applyBorder="1">
      <alignment vertical="center"/>
    </xf>
    <xf numFmtId="177" fontId="19" fillId="3" borderId="29" xfId="20" applyNumberFormat="1" applyFont="1" applyFill="1" applyBorder="1">
      <alignment vertical="center"/>
    </xf>
    <xf numFmtId="177" fontId="19" fillId="3" borderId="27" xfId="20" applyNumberFormat="1" applyFont="1" applyFill="1" applyBorder="1">
      <alignment vertical="center"/>
    </xf>
    <xf numFmtId="177" fontId="19" fillId="3" borderId="69" xfId="20" applyNumberFormat="1" applyFont="1" applyFill="1" applyBorder="1">
      <alignment vertical="center"/>
    </xf>
    <xf numFmtId="177" fontId="19" fillId="3" borderId="75" xfId="20" applyNumberFormat="1" applyFont="1" applyFill="1" applyBorder="1">
      <alignment vertical="center"/>
    </xf>
    <xf numFmtId="177" fontId="19" fillId="3" borderId="76" xfId="20" applyNumberFormat="1" applyFont="1" applyFill="1" applyBorder="1">
      <alignment vertical="center"/>
    </xf>
    <xf numFmtId="177" fontId="19" fillId="3" borderId="39" xfId="20" applyNumberFormat="1" applyFont="1" applyFill="1" applyBorder="1">
      <alignment vertical="center"/>
    </xf>
    <xf numFmtId="0" fontId="18" fillId="0" borderId="77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</cellXfs>
  <cellStyles count="22">
    <cellStyle name="パーセント" xfId="20" builtinId="5"/>
    <cellStyle name="パーセント 2" xfId="1" xr:uid="{00000000-0005-0000-0000-000001000000}"/>
    <cellStyle name="パーセント 3" xfId="2" xr:uid="{00000000-0005-0000-0000-000002000000}"/>
    <cellStyle name="パーセント 4" xfId="3" xr:uid="{00000000-0005-0000-0000-000003000000}"/>
    <cellStyle name="パーセント 5" xfId="4" xr:uid="{00000000-0005-0000-0000-000004000000}"/>
    <cellStyle name="パーセント 6" xfId="5" xr:uid="{00000000-0005-0000-0000-000005000000}"/>
    <cellStyle name="桁区切り" xfId="21" builtinId="6"/>
    <cellStyle name="桁区切り 2" xfId="6" xr:uid="{00000000-0005-0000-0000-000007000000}"/>
    <cellStyle name="桁区切り 2 2" xfId="7" xr:uid="{00000000-0005-0000-0000-000008000000}"/>
    <cellStyle name="桁区切り 3" xfId="8" xr:uid="{00000000-0005-0000-0000-000009000000}"/>
    <cellStyle name="桁区切り 4" xfId="9" xr:uid="{00000000-0005-0000-0000-00000A000000}"/>
    <cellStyle name="桁区切り 5" xfId="10" xr:uid="{00000000-0005-0000-0000-00000B000000}"/>
    <cellStyle name="桁区切り 6" xfId="11" xr:uid="{00000000-0005-0000-0000-00000C000000}"/>
    <cellStyle name="桁区切り 7" xfId="12" xr:uid="{00000000-0005-0000-0000-00000D000000}"/>
    <cellStyle name="標準" xfId="0" builtinId="0"/>
    <cellStyle name="標準 2" xfId="13" xr:uid="{00000000-0005-0000-0000-00000F000000}"/>
    <cellStyle name="標準 3" xfId="14" xr:uid="{00000000-0005-0000-0000-000010000000}"/>
    <cellStyle name="標準 4" xfId="15" xr:uid="{00000000-0005-0000-0000-000011000000}"/>
    <cellStyle name="標準 5" xfId="16" xr:uid="{00000000-0005-0000-0000-000012000000}"/>
    <cellStyle name="標準 6" xfId="17" xr:uid="{00000000-0005-0000-0000-000013000000}"/>
    <cellStyle name="磨葬e義" xfId="18" xr:uid="{00000000-0005-0000-0000-000014000000}"/>
    <cellStyle name="未定義" xfId="19" xr:uid="{00000000-0005-0000-0000-000015000000}"/>
  </cellStyles>
  <dxfs count="3">
    <dxf>
      <font>
        <color rgb="FFFFFF00"/>
      </font>
      <numFmt numFmtId="179" formatCode="[&lt;=999]000;[&lt;=9999]000\-00;000\-0000"/>
    </dxf>
    <dxf>
      <font>
        <color rgb="FFFFFF00"/>
      </font>
      <numFmt numFmtId="179" formatCode="[&lt;=999]000;[&lt;=9999]000\-00;000\-0000"/>
    </dxf>
    <dxf>
      <font>
        <color rgb="FFFFFF00"/>
      </font>
      <numFmt numFmtId="179" formatCode="[&lt;=999]000;[&lt;=9999]000\-00;000\-0000"/>
    </dxf>
  </dxfs>
  <tableStyles count="0" defaultTableStyle="TableStyleMedium2" defaultPivotStyle="PivotStyleLight16"/>
  <colors>
    <mruColors>
      <color rgb="FF00EE6C"/>
      <color rgb="FFFF99CC"/>
      <color rgb="FF00D050"/>
      <color rgb="FF9CD4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1" i="0" baseline="0">
                <a:solidFill>
                  <a:sysClr val="windowText" lastClr="000000"/>
                </a:solidFill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令和</a:t>
            </a:r>
            <a:r>
              <a:rPr lang="ja-JP" altLang="en-US" sz="1800" b="1" i="0" baseline="0">
                <a:solidFill>
                  <a:sysClr val="windowText" lastClr="000000"/>
                </a:solidFill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</a:rPr>
              <a:t>５</a:t>
            </a:r>
            <a:r>
              <a:rPr lang="ja-JP" altLang="ja-JP" sz="1800" b="1" i="0" baseline="0">
                <a:solidFill>
                  <a:sysClr val="windowText" lastClr="000000"/>
                </a:solidFill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年度市町村国保特定健診受診率（府内市町村別）</a:t>
            </a:r>
            <a:endParaRPr lang="ja-JP" altLang="ja-JP" sz="18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ja-JP" altLang="en-US"/>
          </a:p>
        </c:rich>
      </c:tx>
      <c:layout>
        <c:manualLayout>
          <c:xMode val="edge"/>
          <c:yMode val="edge"/>
          <c:x val="0.2076923076923077"/>
          <c:y val="1.5073212747631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 alt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作業用!$H$4</c:f>
              <c:strCache>
                <c:ptCount val="1"/>
                <c:pt idx="0">
                  <c:v>受診率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cat>
            <c:strRef>
              <c:f>作業用!$G$5:$G$47</c:f>
              <c:strCache>
                <c:ptCount val="43"/>
                <c:pt idx="0">
                  <c:v>豊能町</c:v>
                </c:pt>
                <c:pt idx="1">
                  <c:v>藤井寺市</c:v>
                </c:pt>
                <c:pt idx="2">
                  <c:v>大阪狭山市</c:v>
                </c:pt>
                <c:pt idx="3">
                  <c:v>能勢町</c:v>
                </c:pt>
                <c:pt idx="4">
                  <c:v>吹田市</c:v>
                </c:pt>
                <c:pt idx="5">
                  <c:v>河内長野市</c:v>
                </c:pt>
                <c:pt idx="6">
                  <c:v>田尻町</c:v>
                </c:pt>
                <c:pt idx="7">
                  <c:v>柏原市</c:v>
                </c:pt>
                <c:pt idx="8">
                  <c:v>河南町</c:v>
                </c:pt>
                <c:pt idx="9">
                  <c:v>和泉市</c:v>
                </c:pt>
                <c:pt idx="10">
                  <c:v>池田市</c:v>
                </c:pt>
                <c:pt idx="11">
                  <c:v>千早赤阪村</c:v>
                </c:pt>
                <c:pt idx="12">
                  <c:v>羽曳野市</c:v>
                </c:pt>
                <c:pt idx="13">
                  <c:v>島本町</c:v>
                </c:pt>
                <c:pt idx="14">
                  <c:v>泉大津市</c:v>
                </c:pt>
                <c:pt idx="15">
                  <c:v>富田林市</c:v>
                </c:pt>
                <c:pt idx="16">
                  <c:v>熊取町</c:v>
                </c:pt>
                <c:pt idx="17">
                  <c:v>箕面市</c:v>
                </c:pt>
                <c:pt idx="18">
                  <c:v>高槻市</c:v>
                </c:pt>
                <c:pt idx="19">
                  <c:v>太子町</c:v>
                </c:pt>
                <c:pt idx="20">
                  <c:v>忠岡町</c:v>
                </c:pt>
                <c:pt idx="21">
                  <c:v>高石市</c:v>
                </c:pt>
                <c:pt idx="22">
                  <c:v>泉南市</c:v>
                </c:pt>
                <c:pt idx="23">
                  <c:v>交野市</c:v>
                </c:pt>
                <c:pt idx="24">
                  <c:v>貝塚市</c:v>
                </c:pt>
                <c:pt idx="25">
                  <c:v>枚方市</c:v>
                </c:pt>
                <c:pt idx="26">
                  <c:v>阪南市</c:v>
                </c:pt>
                <c:pt idx="27">
                  <c:v>寝屋川市</c:v>
                </c:pt>
                <c:pt idx="28">
                  <c:v>八尾市</c:v>
                </c:pt>
                <c:pt idx="29">
                  <c:v>泉佐野市</c:v>
                </c:pt>
                <c:pt idx="30">
                  <c:v>守口市</c:v>
                </c:pt>
                <c:pt idx="31">
                  <c:v>四條畷市</c:v>
                </c:pt>
                <c:pt idx="32">
                  <c:v>摂津市</c:v>
                </c:pt>
                <c:pt idx="33">
                  <c:v>茨木市</c:v>
                </c:pt>
                <c:pt idx="34">
                  <c:v>大東市</c:v>
                </c:pt>
                <c:pt idx="35">
                  <c:v>岸和田市</c:v>
                </c:pt>
                <c:pt idx="36">
                  <c:v>堺市</c:v>
                </c:pt>
                <c:pt idx="37">
                  <c:v>門真市</c:v>
                </c:pt>
                <c:pt idx="38">
                  <c:v>松原市</c:v>
                </c:pt>
                <c:pt idx="39">
                  <c:v>東大阪市</c:v>
                </c:pt>
                <c:pt idx="40">
                  <c:v>豊中市</c:v>
                </c:pt>
                <c:pt idx="41">
                  <c:v>大阪市</c:v>
                </c:pt>
                <c:pt idx="42">
                  <c:v>岬町</c:v>
                </c:pt>
              </c:strCache>
            </c:strRef>
          </c:cat>
          <c:val>
            <c:numRef>
              <c:f>作業用!$H$5:$H$47</c:f>
              <c:numCache>
                <c:formatCode>0.00%</c:formatCode>
                <c:ptCount val="43"/>
                <c:pt idx="0">
                  <c:v>0.52626918536009448</c:v>
                </c:pt>
                <c:pt idx="1">
                  <c:v>0.48012461059190031</c:v>
                </c:pt>
                <c:pt idx="2">
                  <c:v>0.43776401013798932</c:v>
                </c:pt>
                <c:pt idx="3">
                  <c:v>0.43180621379673512</c:v>
                </c:pt>
                <c:pt idx="4">
                  <c:v>0.42319312107831747</c:v>
                </c:pt>
                <c:pt idx="5">
                  <c:v>0.42186769908550831</c:v>
                </c:pt>
                <c:pt idx="6">
                  <c:v>0.42168674698795183</c:v>
                </c:pt>
                <c:pt idx="7">
                  <c:v>0.41356698699830413</c:v>
                </c:pt>
                <c:pt idx="8">
                  <c:v>0.41134113411341133</c:v>
                </c:pt>
                <c:pt idx="9">
                  <c:v>0.40011596271352751</c:v>
                </c:pt>
                <c:pt idx="10">
                  <c:v>0.39879996619623087</c:v>
                </c:pt>
                <c:pt idx="11">
                  <c:v>0.39854318418314255</c:v>
                </c:pt>
                <c:pt idx="12">
                  <c:v>0.39747181414417493</c:v>
                </c:pt>
                <c:pt idx="13">
                  <c:v>0.39171227521501173</c:v>
                </c:pt>
                <c:pt idx="14">
                  <c:v>0.38795070743952531</c:v>
                </c:pt>
                <c:pt idx="15">
                  <c:v>0.38319700540690421</c:v>
                </c:pt>
                <c:pt idx="16">
                  <c:v>0.37935236768802227</c:v>
                </c:pt>
                <c:pt idx="17">
                  <c:v>0.37538023428904277</c:v>
                </c:pt>
                <c:pt idx="18">
                  <c:v>0.37479852090641891</c:v>
                </c:pt>
                <c:pt idx="19">
                  <c:v>0.37401574803149606</c:v>
                </c:pt>
                <c:pt idx="20">
                  <c:v>0.3718568665377176</c:v>
                </c:pt>
                <c:pt idx="21">
                  <c:v>0.36945304437564497</c:v>
                </c:pt>
                <c:pt idx="22">
                  <c:v>0.36641756188696872</c:v>
                </c:pt>
                <c:pt idx="23">
                  <c:v>0.35545350172215845</c:v>
                </c:pt>
                <c:pt idx="24">
                  <c:v>0.35158904657205675</c:v>
                </c:pt>
                <c:pt idx="25">
                  <c:v>0.35014673901568732</c:v>
                </c:pt>
                <c:pt idx="26">
                  <c:v>0.34025600835945663</c:v>
                </c:pt>
                <c:pt idx="27">
                  <c:v>0.33964586039515965</c:v>
                </c:pt>
                <c:pt idx="28">
                  <c:v>0.33839518921217276</c:v>
                </c:pt>
                <c:pt idx="29">
                  <c:v>0.33802117802779619</c:v>
                </c:pt>
                <c:pt idx="30">
                  <c:v>0.33311611374407585</c:v>
                </c:pt>
                <c:pt idx="31">
                  <c:v>0.32572058591904235</c:v>
                </c:pt>
                <c:pt idx="32">
                  <c:v>0.3238047307498742</c:v>
                </c:pt>
                <c:pt idx="33">
                  <c:v>0.32091757129104009</c:v>
                </c:pt>
                <c:pt idx="34">
                  <c:v>0.31698572684840698</c:v>
                </c:pt>
                <c:pt idx="35">
                  <c:v>0.30797633533336133</c:v>
                </c:pt>
                <c:pt idx="36">
                  <c:v>0.29963817277250115</c:v>
                </c:pt>
                <c:pt idx="37">
                  <c:v>0.29386354973955026</c:v>
                </c:pt>
                <c:pt idx="38">
                  <c:v>0.28330327235248648</c:v>
                </c:pt>
                <c:pt idx="39">
                  <c:v>0.27967283362807782</c:v>
                </c:pt>
                <c:pt idx="40">
                  <c:v>0.26759185125878482</c:v>
                </c:pt>
                <c:pt idx="41">
                  <c:v>0.25504265864208681</c:v>
                </c:pt>
                <c:pt idx="42">
                  <c:v>0.24498623672827369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5-4B86-93E3-3D8958EB6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9300912"/>
        <c:axId val="1729293424"/>
      </c:barChart>
      <c:catAx>
        <c:axId val="172930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729293424"/>
        <c:crosses val="autoZero"/>
        <c:auto val="1"/>
        <c:lblAlgn val="ctr"/>
        <c:lblOffset val="100"/>
        <c:noMultiLvlLbl val="0"/>
      </c:catAx>
      <c:valAx>
        <c:axId val="1729293424"/>
        <c:scaling>
          <c:orientation val="minMax"/>
          <c:min val="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inorGridlines>
        <c:numFmt formatCode="0.0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729300912"/>
        <c:crosses val="autoZero"/>
        <c:crossBetween val="between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1" i="0" baseline="0">
                <a:solidFill>
                  <a:sysClr val="windowText" lastClr="000000"/>
                </a:solidFill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令和</a:t>
            </a:r>
            <a:r>
              <a:rPr lang="ja-JP" altLang="en-US" sz="1800" b="1" i="0" baseline="0">
                <a:solidFill>
                  <a:sysClr val="windowText" lastClr="000000"/>
                </a:solidFill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</a:rPr>
              <a:t>５</a:t>
            </a:r>
            <a:r>
              <a:rPr lang="ja-JP" altLang="ja-JP" sz="1800" b="1" i="0" baseline="0">
                <a:solidFill>
                  <a:sysClr val="windowText" lastClr="000000"/>
                </a:solidFill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年度市町村国保特定健診受診率（都道府県別）</a:t>
            </a:r>
            <a:endParaRPr lang="ja-JP" altLang="ja-JP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ja-JP" altLang="en-US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2888983421945056"/>
          <c:y val="3.712121261328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 alt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99CC"/>
            </a:solidFill>
            <a:ln>
              <a:noFill/>
            </a:ln>
            <a:effectLst/>
          </c:spPr>
          <c:invertIfNegative val="0"/>
          <c:dPt>
            <c:idx val="4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D8-4B8B-A28E-518C57FD217E}"/>
              </c:ext>
            </c:extLst>
          </c:dPt>
          <c:cat>
            <c:strRef>
              <c:f>作業用!$J$5:$J$51</c:f>
              <c:strCache>
                <c:ptCount val="47"/>
                <c:pt idx="0">
                  <c:v>山形県</c:v>
                </c:pt>
                <c:pt idx="1">
                  <c:v>山梨県</c:v>
                </c:pt>
                <c:pt idx="2">
                  <c:v>宮城県</c:v>
                </c:pt>
                <c:pt idx="3">
                  <c:v>長野県</c:v>
                </c:pt>
                <c:pt idx="4">
                  <c:v>島根県</c:v>
                </c:pt>
                <c:pt idx="5">
                  <c:v>新潟県</c:v>
                </c:pt>
                <c:pt idx="6">
                  <c:v>岩手県</c:v>
                </c:pt>
                <c:pt idx="7">
                  <c:v>三重県</c:v>
                </c:pt>
                <c:pt idx="8">
                  <c:v>富山県</c:v>
                </c:pt>
                <c:pt idx="9">
                  <c:v>福島県</c:v>
                </c:pt>
                <c:pt idx="10">
                  <c:v>石川県</c:v>
                </c:pt>
                <c:pt idx="11">
                  <c:v>香川県</c:v>
                </c:pt>
                <c:pt idx="12">
                  <c:v>東京都</c:v>
                </c:pt>
                <c:pt idx="13">
                  <c:v>鹿児島県</c:v>
                </c:pt>
                <c:pt idx="14">
                  <c:v>群馬県</c:v>
                </c:pt>
                <c:pt idx="15">
                  <c:v>佐賀県</c:v>
                </c:pt>
                <c:pt idx="16">
                  <c:v>滋賀県</c:v>
                </c:pt>
                <c:pt idx="17">
                  <c:v>岐阜県</c:v>
                </c:pt>
                <c:pt idx="18">
                  <c:v>埼玉県</c:v>
                </c:pt>
                <c:pt idx="19">
                  <c:v>秋田県</c:v>
                </c:pt>
                <c:pt idx="20">
                  <c:v>大分県</c:v>
                </c:pt>
                <c:pt idx="21">
                  <c:v>徳島県</c:v>
                </c:pt>
                <c:pt idx="22">
                  <c:v>宮崎県</c:v>
                </c:pt>
                <c:pt idx="23">
                  <c:v>愛知県</c:v>
                </c:pt>
                <c:pt idx="24">
                  <c:v>長崎県</c:v>
                </c:pt>
                <c:pt idx="25">
                  <c:v>千葉県</c:v>
                </c:pt>
                <c:pt idx="26">
                  <c:v>熊本県</c:v>
                </c:pt>
                <c:pt idx="27">
                  <c:v>和歌山県</c:v>
                </c:pt>
                <c:pt idx="28">
                  <c:v>栃木県</c:v>
                </c:pt>
                <c:pt idx="29">
                  <c:v>静岡県</c:v>
                </c:pt>
                <c:pt idx="30">
                  <c:v>青森県</c:v>
                </c:pt>
                <c:pt idx="31">
                  <c:v>高知県</c:v>
                </c:pt>
                <c:pt idx="32">
                  <c:v>茨城県</c:v>
                </c:pt>
                <c:pt idx="33">
                  <c:v>鳥取県</c:v>
                </c:pt>
                <c:pt idx="34">
                  <c:v>沖縄県</c:v>
                </c:pt>
                <c:pt idx="35">
                  <c:v>福岡県</c:v>
                </c:pt>
                <c:pt idx="36">
                  <c:v>愛媛県</c:v>
                </c:pt>
                <c:pt idx="37">
                  <c:v>岡山県</c:v>
                </c:pt>
                <c:pt idx="38">
                  <c:v>山口県</c:v>
                </c:pt>
                <c:pt idx="39">
                  <c:v>奈良県</c:v>
                </c:pt>
                <c:pt idx="40">
                  <c:v>福井県</c:v>
                </c:pt>
                <c:pt idx="41">
                  <c:v>兵庫県</c:v>
                </c:pt>
                <c:pt idx="42">
                  <c:v>京都府</c:v>
                </c:pt>
                <c:pt idx="43">
                  <c:v>広島県</c:v>
                </c:pt>
                <c:pt idx="44">
                  <c:v>大阪府</c:v>
                </c:pt>
                <c:pt idx="45">
                  <c:v>神奈川県</c:v>
                </c:pt>
                <c:pt idx="46">
                  <c:v>北海道</c:v>
                </c:pt>
              </c:strCache>
            </c:strRef>
          </c:cat>
          <c:val>
            <c:numRef>
              <c:f>作業用!$K$5:$K$51</c:f>
              <c:numCache>
                <c:formatCode>0.0%</c:formatCode>
                <c:ptCount val="47"/>
                <c:pt idx="0">
                  <c:v>0.51600000000000001</c:v>
                </c:pt>
                <c:pt idx="1">
                  <c:v>0.47599999999999998</c:v>
                </c:pt>
                <c:pt idx="2">
                  <c:v>0.47399999999999998</c:v>
                </c:pt>
                <c:pt idx="3">
                  <c:v>0.47099999999999997</c:v>
                </c:pt>
                <c:pt idx="4">
                  <c:v>0.46</c:v>
                </c:pt>
                <c:pt idx="5">
                  <c:v>0.45900000000000002</c:v>
                </c:pt>
                <c:pt idx="6">
                  <c:v>0.45800000000000002</c:v>
                </c:pt>
                <c:pt idx="7">
                  <c:v>0.45300000000000001</c:v>
                </c:pt>
                <c:pt idx="8">
                  <c:v>0.44800000000000001</c:v>
                </c:pt>
                <c:pt idx="9">
                  <c:v>0.44400000000000001</c:v>
                </c:pt>
                <c:pt idx="10">
                  <c:v>0.438</c:v>
                </c:pt>
                <c:pt idx="11">
                  <c:v>0.432</c:v>
                </c:pt>
                <c:pt idx="12">
                  <c:v>0.43099999999999999</c:v>
                </c:pt>
                <c:pt idx="13">
                  <c:v>0.42399999999999999</c:v>
                </c:pt>
                <c:pt idx="14">
                  <c:v>0.41799999999999998</c:v>
                </c:pt>
                <c:pt idx="15">
                  <c:v>0.40799999999999997</c:v>
                </c:pt>
                <c:pt idx="16">
                  <c:v>0.40699999999999997</c:v>
                </c:pt>
                <c:pt idx="17">
                  <c:v>0.40500000000000003</c:v>
                </c:pt>
                <c:pt idx="18">
                  <c:v>0.40400000000000003</c:v>
                </c:pt>
                <c:pt idx="19">
                  <c:v>0.40300000000000002</c:v>
                </c:pt>
                <c:pt idx="20">
                  <c:v>0.39500000000000002</c:v>
                </c:pt>
                <c:pt idx="21">
                  <c:v>0.39300000000000002</c:v>
                </c:pt>
                <c:pt idx="22">
                  <c:v>0.39300000000000002</c:v>
                </c:pt>
                <c:pt idx="23">
                  <c:v>0.39200000000000002</c:v>
                </c:pt>
                <c:pt idx="24">
                  <c:v>0.39</c:v>
                </c:pt>
                <c:pt idx="25">
                  <c:v>0.38800000000000001</c:v>
                </c:pt>
                <c:pt idx="26">
                  <c:v>0.38200000000000001</c:v>
                </c:pt>
                <c:pt idx="27">
                  <c:v>0.38200000000000001</c:v>
                </c:pt>
                <c:pt idx="28">
                  <c:v>0.38100000000000001</c:v>
                </c:pt>
                <c:pt idx="29">
                  <c:v>0.379</c:v>
                </c:pt>
                <c:pt idx="30">
                  <c:v>0.378</c:v>
                </c:pt>
                <c:pt idx="31">
                  <c:v>0.376</c:v>
                </c:pt>
                <c:pt idx="32">
                  <c:v>0.373</c:v>
                </c:pt>
                <c:pt idx="33">
                  <c:v>0.35799999999999998</c:v>
                </c:pt>
                <c:pt idx="34">
                  <c:v>0.35799999999999998</c:v>
                </c:pt>
                <c:pt idx="35">
                  <c:v>0.35099999999999998</c:v>
                </c:pt>
                <c:pt idx="36">
                  <c:v>0.35</c:v>
                </c:pt>
                <c:pt idx="37">
                  <c:v>0.34599999999999997</c:v>
                </c:pt>
                <c:pt idx="38">
                  <c:v>0.34499999999999997</c:v>
                </c:pt>
                <c:pt idx="39">
                  <c:v>0.34399999999999997</c:v>
                </c:pt>
                <c:pt idx="40">
                  <c:v>0.34200000000000003</c:v>
                </c:pt>
                <c:pt idx="41">
                  <c:v>0.34100000000000003</c:v>
                </c:pt>
                <c:pt idx="42">
                  <c:v>0.33500000000000002</c:v>
                </c:pt>
                <c:pt idx="43">
                  <c:v>0.32100000000000001</c:v>
                </c:pt>
                <c:pt idx="44">
                  <c:v>0.315</c:v>
                </c:pt>
                <c:pt idx="45">
                  <c:v>0.308</c:v>
                </c:pt>
                <c:pt idx="46">
                  <c:v>0.30599999999999999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0-48B9-B070-C9AFCA22F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2741168"/>
        <c:axId val="1962740752"/>
      </c:barChart>
      <c:catAx>
        <c:axId val="196274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962740752"/>
        <c:crosses val="autoZero"/>
        <c:auto val="1"/>
        <c:lblAlgn val="ctr"/>
        <c:lblOffset val="100"/>
        <c:noMultiLvlLbl val="0"/>
      </c:catAx>
      <c:valAx>
        <c:axId val="1962740752"/>
        <c:scaling>
          <c:orientation val="minMax"/>
          <c:min val="0.1500000000000000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inorGridlines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962741168"/>
        <c:crosses val="autoZero"/>
        <c:crossBetween val="between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49</xdr:row>
      <xdr:rowOff>152400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229ABFB-3EB6-4E1E-9EE3-C5DA961C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0.06083</cdr:x>
      <cdr:y>0.56266</cdr:y>
    </cdr:from>
    <cdr:to>
      <cdr:x>0.96667</cdr:x>
      <cdr:y>0.56266</cdr:y>
    </cdr:to>
    <cdr:cxnSp macro="">
      <cdr:nvCxnSpPr>
        <cdr:cNvPr id="3" name="直線コネクタ 2">
          <a:extLst xmlns:a="http://schemas.openxmlformats.org/drawingml/2006/main">
            <a:ext uri="{FF2B5EF4-FFF2-40B4-BE49-F238E27FC236}">
              <a16:creationId xmlns:a16="http://schemas.microsoft.com/office/drawing/2014/main" id="{D1F8D80B-0B31-459B-91CA-1A68ADBBEB7F}"/>
            </a:ext>
          </a:extLst>
        </cdr:cNvPr>
        <cdr:cNvCxnSpPr/>
      </cdr:nvCxnSpPr>
      <cdr:spPr>
        <a:xfrm xmlns:a="http://schemas.openxmlformats.org/drawingml/2006/main">
          <a:off x="556260" y="3421380"/>
          <a:ext cx="8282940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0.1175</cdr:x>
      <cdr:y>0.14912</cdr:y>
    </cdr:from>
    <cdr:to>
      <cdr:x>0.265</cdr:x>
      <cdr:y>0.20301</cdr:y>
    </cdr:to>
    <cdr:sp macro="" textlink="">
      <cdr:nvSpPr>
        <cdr:cNvPr id="7" name="吹き出し: 線 6">
          <a:extLst xmlns:a="http://schemas.openxmlformats.org/drawingml/2006/main">
            <a:ext uri="{FF2B5EF4-FFF2-40B4-BE49-F238E27FC236}">
              <a16:creationId xmlns:a16="http://schemas.microsoft.com/office/drawing/2014/main" id="{A0A3422E-8ACB-4FD7-B204-F0D7017A2C96}"/>
            </a:ext>
          </a:extLst>
        </cdr:cNvPr>
        <cdr:cNvSpPr/>
      </cdr:nvSpPr>
      <cdr:spPr>
        <a:xfrm xmlns:a="http://schemas.openxmlformats.org/drawingml/2006/main">
          <a:off x="1074390" y="906782"/>
          <a:ext cx="1348770" cy="327658"/>
        </a:xfrm>
        <a:prstGeom xmlns:a="http://schemas.openxmlformats.org/drawingml/2006/main" prst="borderCallout1">
          <a:avLst>
            <a:gd name="adj1" fmla="val 42006"/>
            <a:gd name="adj2" fmla="val -424"/>
            <a:gd name="adj3" fmla="val 103198"/>
            <a:gd name="adj4" fmla="val -29294"/>
          </a:avLst>
        </a:prstGeom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豊能町　</a:t>
          </a:r>
          <a:r>
            <a:rPr lang="en-US" altLang="ja-JP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52.6%</a:t>
          </a:r>
          <a:endParaRPr lang="ja-JP" sz="1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0.54916</cdr:x>
      <cdr:y>0.34587</cdr:y>
    </cdr:from>
    <cdr:to>
      <cdr:x>0.715</cdr:x>
      <cdr:y>0.39724</cdr:y>
    </cdr:to>
    <cdr:sp macro="" textlink="">
      <cdr:nvSpPr>
        <cdr:cNvPr id="8" name="吹き出し: 線 7">
          <a:extLst xmlns:a="http://schemas.openxmlformats.org/drawingml/2006/main">
            <a:ext uri="{FF2B5EF4-FFF2-40B4-BE49-F238E27FC236}">
              <a16:creationId xmlns:a16="http://schemas.microsoft.com/office/drawing/2014/main" id="{55D00504-4FA9-4990-8362-5A426FFEB994}"/>
            </a:ext>
          </a:extLst>
        </cdr:cNvPr>
        <cdr:cNvSpPr/>
      </cdr:nvSpPr>
      <cdr:spPr>
        <a:xfrm xmlns:a="http://schemas.openxmlformats.org/drawingml/2006/main">
          <a:off x="5021550" y="2103142"/>
          <a:ext cx="1516410" cy="312398"/>
        </a:xfrm>
        <a:prstGeom xmlns:a="http://schemas.openxmlformats.org/drawingml/2006/main" prst="borderCallout1">
          <a:avLst>
            <a:gd name="adj1" fmla="val 45581"/>
            <a:gd name="adj2" fmla="val 210"/>
            <a:gd name="adj3" fmla="val 178358"/>
            <a:gd name="adj4" fmla="val -21248"/>
          </a:avLst>
        </a:prstGeom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全国平均　</a:t>
          </a:r>
          <a:r>
            <a:rPr lang="en-US" altLang="ja-JP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38.2%</a:t>
          </a:r>
          <a:endParaRPr lang="ja-JP" sz="1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0.5725</cdr:x>
      <cdr:y>0.60025</cdr:y>
    </cdr:from>
    <cdr:to>
      <cdr:x>0.7975</cdr:x>
      <cdr:y>0.65664</cdr:y>
    </cdr:to>
    <cdr:sp macro="" textlink="">
      <cdr:nvSpPr>
        <cdr:cNvPr id="10" name="吹き出し: 線 9">
          <a:extLst xmlns:a="http://schemas.openxmlformats.org/drawingml/2006/main">
            <a:ext uri="{FF2B5EF4-FFF2-40B4-BE49-F238E27FC236}">
              <a16:creationId xmlns:a16="http://schemas.microsoft.com/office/drawing/2014/main" id="{54E3B87A-BBD7-490D-811C-915FE0DBF9AD}"/>
            </a:ext>
          </a:extLst>
        </cdr:cNvPr>
        <cdr:cNvSpPr/>
      </cdr:nvSpPr>
      <cdr:spPr>
        <a:xfrm xmlns:a="http://schemas.openxmlformats.org/drawingml/2006/main">
          <a:off x="5234910" y="3649987"/>
          <a:ext cx="2057400" cy="342894"/>
        </a:xfrm>
        <a:prstGeom xmlns:a="http://schemas.openxmlformats.org/drawingml/2006/main" prst="borderCallout1">
          <a:avLst>
            <a:gd name="adj1" fmla="val -63472"/>
            <a:gd name="adj2" fmla="val 121667"/>
            <a:gd name="adj3" fmla="val 54722"/>
            <a:gd name="adj4" fmla="val 99815"/>
          </a:avLst>
        </a:prstGeom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府内市町村平均　</a:t>
          </a:r>
          <a:r>
            <a:rPr lang="en-US" altLang="ja-JP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31.5%</a:t>
          </a:r>
          <a:endParaRPr lang="ja-JP" sz="1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0.77167</cdr:x>
      <cdr:y>0.76191</cdr:y>
    </cdr:from>
    <cdr:to>
      <cdr:x>0.90083</cdr:x>
      <cdr:y>0.81203</cdr:y>
    </cdr:to>
    <cdr:sp macro="" textlink="">
      <cdr:nvSpPr>
        <cdr:cNvPr id="11" name="吹き出し: 線 10">
          <a:extLst xmlns:a="http://schemas.openxmlformats.org/drawingml/2006/main">
            <a:ext uri="{FF2B5EF4-FFF2-40B4-BE49-F238E27FC236}">
              <a16:creationId xmlns:a16="http://schemas.microsoft.com/office/drawing/2014/main" id="{5731106A-576E-4D61-B0A7-50FF50FAD529}"/>
            </a:ext>
          </a:extLst>
        </cdr:cNvPr>
        <cdr:cNvSpPr/>
      </cdr:nvSpPr>
      <cdr:spPr>
        <a:xfrm xmlns:a="http://schemas.openxmlformats.org/drawingml/2006/main">
          <a:off x="7056120" y="4632981"/>
          <a:ext cx="1181100" cy="304779"/>
        </a:xfrm>
        <a:prstGeom xmlns:a="http://schemas.openxmlformats.org/drawingml/2006/main" prst="borderCallout1">
          <a:avLst>
            <a:gd name="adj1" fmla="val -28893"/>
            <a:gd name="adj2" fmla="val 146098"/>
            <a:gd name="adj3" fmla="val 53915"/>
            <a:gd name="adj4" fmla="val 100521"/>
          </a:avLst>
        </a:prstGeom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岬町　</a:t>
          </a:r>
          <a:r>
            <a:rPr lang="en-US" altLang="ja-JP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24.5%</a:t>
          </a:r>
          <a:endParaRPr lang="ja-JP" sz="1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0.06167</cdr:x>
      <cdr:y>0.43358</cdr:y>
    </cdr:from>
    <cdr:to>
      <cdr:x>0.96917</cdr:x>
      <cdr:y>0.43484</cdr:y>
    </cdr:to>
    <cdr:cxnSp macro="">
      <cdr:nvCxnSpPr>
        <cdr:cNvPr id="13" name="直線コネクタ 12">
          <a:extLst xmlns:a="http://schemas.openxmlformats.org/drawingml/2006/main">
            <a:ext uri="{FF2B5EF4-FFF2-40B4-BE49-F238E27FC236}">
              <a16:creationId xmlns:a16="http://schemas.microsoft.com/office/drawing/2014/main" id="{01D1CA19-5976-4D2D-9A84-DCB07EAE8D4C}"/>
            </a:ext>
          </a:extLst>
        </cdr:cNvPr>
        <cdr:cNvCxnSpPr/>
      </cdr:nvCxnSpPr>
      <cdr:spPr>
        <a:xfrm xmlns:a="http://schemas.openxmlformats.org/drawingml/2006/main">
          <a:off x="563880" y="2636520"/>
          <a:ext cx="8298180" cy="762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EE6C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0</xdr:colOff>
      <xdr:row>36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92D9870-8F38-490F-9733-BB1D59DB6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0.05344</cdr:x>
      <cdr:y>0.44318</cdr:y>
    </cdr:from>
    <cdr:to>
      <cdr:x>0.95466</cdr:x>
      <cdr:y>0.44444</cdr:y>
    </cdr:to>
    <cdr:cxnSp macro="">
      <cdr:nvCxnSpPr>
        <cdr:cNvPr id="5" name="直線コネクタ 4">
          <a:extLst xmlns:a="http://schemas.openxmlformats.org/drawingml/2006/main">
            <a:ext uri="{FF2B5EF4-FFF2-40B4-BE49-F238E27FC236}">
              <a16:creationId xmlns:a16="http://schemas.microsoft.com/office/drawing/2014/main" id="{F74CB3BE-5DA7-42C9-9BF0-B65E544F7E76}"/>
            </a:ext>
          </a:extLst>
        </cdr:cNvPr>
        <cdr:cNvCxnSpPr/>
      </cdr:nvCxnSpPr>
      <cdr:spPr>
        <a:xfrm xmlns:a="http://schemas.openxmlformats.org/drawingml/2006/main" flipV="1">
          <a:off x="513184" y="2729204"/>
          <a:ext cx="8654143" cy="777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EE6C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0.11093</cdr:x>
      <cdr:y>0.16414</cdr:y>
    </cdr:from>
    <cdr:to>
      <cdr:x>0.25749</cdr:x>
      <cdr:y>0.21338</cdr:y>
    </cdr:to>
    <cdr:sp macro="" textlink="">
      <cdr:nvSpPr>
        <cdr:cNvPr id="7" name="吹き出し: 線 6">
          <a:extLst xmlns:a="http://schemas.openxmlformats.org/drawingml/2006/main">
            <a:ext uri="{FF2B5EF4-FFF2-40B4-BE49-F238E27FC236}">
              <a16:creationId xmlns:a16="http://schemas.microsoft.com/office/drawing/2014/main" id="{11744E6B-633A-4190-BBD6-24657FE62CAE}"/>
            </a:ext>
          </a:extLst>
        </cdr:cNvPr>
        <cdr:cNvSpPr/>
      </cdr:nvSpPr>
      <cdr:spPr>
        <a:xfrm xmlns:a="http://schemas.openxmlformats.org/drawingml/2006/main">
          <a:off x="1065246" y="1010816"/>
          <a:ext cx="1407367" cy="303245"/>
        </a:xfrm>
        <a:prstGeom xmlns:a="http://schemas.openxmlformats.org/drawingml/2006/main" prst="borderCallout1">
          <a:avLst>
            <a:gd name="adj1" fmla="val 52083"/>
            <a:gd name="adj2" fmla="val 507"/>
            <a:gd name="adj3" fmla="val 107373"/>
            <a:gd name="adj4" fmla="val -3225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山形県　</a:t>
          </a:r>
          <a:r>
            <a:rPr lang="en-US" altLang="ja-JP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51.6%</a:t>
          </a:r>
          <a:endParaRPr lang="ja-JP" sz="1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0.47045</cdr:x>
      <cdr:y>0.34596</cdr:y>
    </cdr:from>
    <cdr:to>
      <cdr:x>0.63158</cdr:x>
      <cdr:y>0.40152</cdr:y>
    </cdr:to>
    <cdr:sp macro="" textlink="">
      <cdr:nvSpPr>
        <cdr:cNvPr id="9" name="吹き出し: 線 8">
          <a:extLst xmlns:a="http://schemas.openxmlformats.org/drawingml/2006/main">
            <a:ext uri="{FF2B5EF4-FFF2-40B4-BE49-F238E27FC236}">
              <a16:creationId xmlns:a16="http://schemas.microsoft.com/office/drawing/2014/main" id="{89799D97-F633-4CC9-A054-7E4D4DAC1FC8}"/>
            </a:ext>
          </a:extLst>
        </cdr:cNvPr>
        <cdr:cNvSpPr/>
      </cdr:nvSpPr>
      <cdr:spPr>
        <a:xfrm xmlns:a="http://schemas.openxmlformats.org/drawingml/2006/main">
          <a:off x="4517572" y="2130490"/>
          <a:ext cx="1547327" cy="342123"/>
        </a:xfrm>
        <a:prstGeom xmlns:a="http://schemas.openxmlformats.org/drawingml/2006/main" prst="borderCallout1">
          <a:avLst>
            <a:gd name="adj1" fmla="val 50568"/>
            <a:gd name="adj2" fmla="val 210"/>
            <a:gd name="adj3" fmla="val 173863"/>
            <a:gd name="adj4" fmla="val -42353"/>
          </a:avLst>
        </a:prstGeom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全国平均　</a:t>
          </a:r>
          <a:r>
            <a:rPr lang="en-US" altLang="ja-JP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38.2%</a:t>
          </a:r>
          <a:endParaRPr lang="ja-JP" sz="1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0.75465</cdr:x>
      <cdr:y>0.75758</cdr:y>
    </cdr:from>
    <cdr:to>
      <cdr:x>0.89797</cdr:x>
      <cdr:y>0.8144</cdr:y>
    </cdr:to>
    <cdr:sp macro="" textlink="">
      <cdr:nvSpPr>
        <cdr:cNvPr id="10" name="吹き出し: 線 9">
          <a:extLst xmlns:a="http://schemas.openxmlformats.org/drawingml/2006/main">
            <a:ext uri="{FF2B5EF4-FFF2-40B4-BE49-F238E27FC236}">
              <a16:creationId xmlns:a16="http://schemas.microsoft.com/office/drawing/2014/main" id="{58238CCE-53CC-41F5-BA83-56ACAC77084F}"/>
            </a:ext>
          </a:extLst>
        </cdr:cNvPr>
        <cdr:cNvSpPr/>
      </cdr:nvSpPr>
      <cdr:spPr>
        <a:xfrm xmlns:a="http://schemas.openxmlformats.org/drawingml/2006/main">
          <a:off x="7246738" y="4665303"/>
          <a:ext cx="1376267" cy="349909"/>
        </a:xfrm>
        <a:prstGeom xmlns:a="http://schemas.openxmlformats.org/drawingml/2006/main" prst="borderCallout1">
          <a:avLst>
            <a:gd name="adj1" fmla="val 15866"/>
            <a:gd name="adj2" fmla="val 136574"/>
            <a:gd name="adj3" fmla="val 62500"/>
            <a:gd name="adj4" fmla="val 10085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北海道　</a:t>
          </a:r>
          <a:r>
            <a:rPr lang="en-US" altLang="ja-JP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30.6%</a:t>
          </a:r>
          <a:endParaRPr lang="ja-JP" sz="1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0.71903</cdr:x>
      <cdr:y>0.59596</cdr:y>
    </cdr:from>
    <cdr:to>
      <cdr:x>0.86478</cdr:x>
      <cdr:y>0.64521</cdr:y>
    </cdr:to>
    <cdr:sp macro="" textlink="">
      <cdr:nvSpPr>
        <cdr:cNvPr id="11" name="吹き出し: 線 10">
          <a:extLst xmlns:a="http://schemas.openxmlformats.org/drawingml/2006/main">
            <a:ext uri="{FF2B5EF4-FFF2-40B4-BE49-F238E27FC236}">
              <a16:creationId xmlns:a16="http://schemas.microsoft.com/office/drawing/2014/main" id="{A2E17FA8-1B87-43C4-AB8F-151C9DF45AC1}"/>
            </a:ext>
          </a:extLst>
        </cdr:cNvPr>
        <cdr:cNvSpPr/>
      </cdr:nvSpPr>
      <cdr:spPr>
        <a:xfrm xmlns:a="http://schemas.openxmlformats.org/drawingml/2006/main">
          <a:off x="6904663" y="3670017"/>
          <a:ext cx="1399601" cy="303292"/>
        </a:xfrm>
        <a:prstGeom xmlns:a="http://schemas.openxmlformats.org/drawingml/2006/main" prst="borderCallout1">
          <a:avLst>
            <a:gd name="adj1" fmla="val 80295"/>
            <a:gd name="adj2" fmla="val 133533"/>
            <a:gd name="adj3" fmla="val 48056"/>
            <a:gd name="adj4" fmla="val 100157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大阪府　</a:t>
          </a:r>
          <a:r>
            <a:rPr lang="en-US" altLang="ja-JP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31.5%</a:t>
          </a:r>
          <a:endParaRPr lang="ja-JP" sz="1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T50"/>
  <sheetViews>
    <sheetView tabSelected="1" zoomScale="94" zoomScaleNormal="94" zoomScaleSheetLayoutView="100" workbookViewId="0">
      <selection activeCell="O8" sqref="O8"/>
    </sheetView>
  </sheetViews>
  <sheetFormatPr defaultRowHeight="13.2"/>
  <cols>
    <col min="2" max="2" width="3.77734375" customWidth="1"/>
    <col min="3" max="3" width="11" bestFit="1" customWidth="1"/>
    <col min="4" max="4" width="9.109375" customWidth="1"/>
    <col min="5" max="5" width="5.21875" style="1" bestFit="1" customWidth="1"/>
    <col min="6" max="6" width="9" customWidth="1"/>
    <col min="7" max="7" width="9.109375" customWidth="1"/>
    <col min="8" max="8" width="5.21875" bestFit="1" customWidth="1"/>
    <col min="9" max="9" width="9.109375" customWidth="1"/>
    <col min="10" max="10" width="5.21875" bestFit="1" customWidth="1"/>
    <col min="11" max="11" width="9" customWidth="1"/>
    <col min="12" max="12" width="9.109375" customWidth="1"/>
    <col min="13" max="13" width="5.21875" bestFit="1" customWidth="1"/>
    <col min="16" max="16" width="15.109375" bestFit="1" customWidth="1"/>
  </cols>
  <sheetData>
    <row r="1" spans="2:20" ht="23.25" customHeight="1">
      <c r="B1" s="12" t="s">
        <v>157</v>
      </c>
      <c r="C1" s="13"/>
      <c r="D1" s="13"/>
      <c r="E1" s="14"/>
      <c r="F1" s="13"/>
      <c r="G1" s="13"/>
      <c r="H1" s="13"/>
      <c r="I1" s="13"/>
      <c r="J1" s="13"/>
      <c r="K1" s="13"/>
      <c r="L1" s="13"/>
      <c r="M1" s="13"/>
    </row>
    <row r="2" spans="2:20" ht="16.5" customHeight="1">
      <c r="B2" s="163"/>
      <c r="C2" s="164"/>
      <c r="D2" s="152" t="s">
        <v>49</v>
      </c>
      <c r="E2" s="153"/>
      <c r="F2" s="153"/>
      <c r="G2" s="153"/>
      <c r="H2" s="154"/>
      <c r="I2" s="155" t="s">
        <v>50</v>
      </c>
      <c r="J2" s="153"/>
      <c r="K2" s="153"/>
      <c r="L2" s="153"/>
      <c r="M2" s="156"/>
      <c r="O2" s="3"/>
    </row>
    <row r="3" spans="2:20" ht="16.5" customHeight="1">
      <c r="B3" s="165"/>
      <c r="C3" s="166"/>
      <c r="D3" s="148" t="s">
        <v>158</v>
      </c>
      <c r="E3" s="157"/>
      <c r="F3" s="158"/>
      <c r="G3" s="148" t="s">
        <v>159</v>
      </c>
      <c r="H3" s="159"/>
      <c r="I3" s="160" t="s">
        <v>158</v>
      </c>
      <c r="J3" s="160"/>
      <c r="K3" s="161"/>
      <c r="L3" s="162" t="s">
        <v>159</v>
      </c>
      <c r="M3" s="161"/>
      <c r="O3" s="3"/>
      <c r="P3" s="3"/>
      <c r="Q3" s="3"/>
      <c r="R3" s="3"/>
    </row>
    <row r="4" spans="2:20" ht="16.5" customHeight="1">
      <c r="B4" s="167"/>
      <c r="C4" s="168"/>
      <c r="D4" s="22" t="s">
        <v>51</v>
      </c>
      <c r="E4" s="16" t="s">
        <v>53</v>
      </c>
      <c r="F4" s="17" t="s">
        <v>48</v>
      </c>
      <c r="G4" s="15" t="s">
        <v>51</v>
      </c>
      <c r="H4" s="101" t="s">
        <v>53</v>
      </c>
      <c r="I4" s="99" t="s">
        <v>52</v>
      </c>
      <c r="J4" s="20" t="s">
        <v>53</v>
      </c>
      <c r="K4" s="21" t="s">
        <v>48</v>
      </c>
      <c r="L4" s="22" t="s">
        <v>52</v>
      </c>
      <c r="M4" s="21" t="s">
        <v>53</v>
      </c>
      <c r="O4" s="86"/>
      <c r="P4" s="86"/>
      <c r="Q4" s="3"/>
      <c r="R4" s="87"/>
      <c r="S4" s="87"/>
      <c r="T4" s="3"/>
    </row>
    <row r="5" spans="2:20" ht="16.5" customHeight="1">
      <c r="B5" s="23">
        <v>1</v>
      </c>
      <c r="C5" s="24" t="s">
        <v>160</v>
      </c>
      <c r="D5" s="117">
        <v>0.25504265864208681</v>
      </c>
      <c r="E5" s="109">
        <f>RANK(D5,$D$5:$D$47,0)</f>
        <v>42</v>
      </c>
      <c r="F5" s="36">
        <f>D5-G5</f>
        <v>1.3264180818046784E-2</v>
      </c>
      <c r="G5" s="35">
        <v>0.24177847782404002</v>
      </c>
      <c r="H5" s="98">
        <v>42</v>
      </c>
      <c r="I5" s="128">
        <v>5.3284381821790038E-2</v>
      </c>
      <c r="J5" s="106">
        <f>RANK(I5,$I$5:$I$47,0)</f>
        <v>43</v>
      </c>
      <c r="K5" s="36">
        <f>I5-L5</f>
        <v>-1.8255884010891739E-2</v>
      </c>
      <c r="L5" s="125">
        <v>7.1540265832681776E-2</v>
      </c>
      <c r="M5" s="68">
        <v>41</v>
      </c>
      <c r="O5" s="3"/>
      <c r="P5" s="83"/>
    </row>
    <row r="6" spans="2:20" ht="16.5" customHeight="1">
      <c r="B6" s="26">
        <v>2</v>
      </c>
      <c r="C6" s="27" t="s">
        <v>0</v>
      </c>
      <c r="D6" s="116">
        <v>0.29963817277250115</v>
      </c>
      <c r="E6" s="111">
        <f>RANK(D6,$D$5:$D$47,0)</f>
        <v>37</v>
      </c>
      <c r="F6" s="41">
        <f t="shared" ref="F6:F47" si="0">D6-G6</f>
        <v>5.458065491685371E-3</v>
      </c>
      <c r="G6" s="40">
        <v>0.29418010728081578</v>
      </c>
      <c r="H6" s="102">
        <v>37</v>
      </c>
      <c r="I6" s="129">
        <v>7.2769275194917701E-2</v>
      </c>
      <c r="J6" s="111">
        <f t="shared" ref="J6:J47" si="1">RANK(I6,$I$5:$I$47,0)</f>
        <v>41</v>
      </c>
      <c r="K6" s="41">
        <f t="shared" ref="K6:K48" si="2">I6-L6</f>
        <v>3.2786882624702973E-3</v>
      </c>
      <c r="L6" s="126">
        <v>6.9490586932447404E-2</v>
      </c>
      <c r="M6" s="122">
        <v>42</v>
      </c>
      <c r="O6" s="3"/>
      <c r="P6" s="83"/>
    </row>
    <row r="7" spans="2:20" ht="16.5" customHeight="1">
      <c r="B7" s="26">
        <v>3</v>
      </c>
      <c r="C7" s="27" t="s">
        <v>1</v>
      </c>
      <c r="D7" s="117">
        <v>0.30797633533336133</v>
      </c>
      <c r="E7" s="112">
        <f t="shared" ref="E7:E47" si="3">RANK(D7,$D$5:$D$47,0)</f>
        <v>36</v>
      </c>
      <c r="F7" s="41">
        <f t="shared" si="0"/>
        <v>8.2875672602415462E-3</v>
      </c>
      <c r="G7" s="40">
        <v>0.29968876807311978</v>
      </c>
      <c r="H7" s="102">
        <v>36</v>
      </c>
      <c r="I7" s="129">
        <v>0.17208182912154033</v>
      </c>
      <c r="J7" s="111">
        <f t="shared" si="1"/>
        <v>27</v>
      </c>
      <c r="K7" s="41">
        <f t="shared" si="2"/>
        <v>-4.588612554563859E-3</v>
      </c>
      <c r="L7" s="126">
        <v>0.17667044167610418</v>
      </c>
      <c r="M7" s="122">
        <v>28</v>
      </c>
      <c r="O7" s="3"/>
      <c r="P7" s="83"/>
    </row>
    <row r="8" spans="2:20" ht="16.5" customHeight="1">
      <c r="B8" s="26">
        <v>4</v>
      </c>
      <c r="C8" s="27" t="s">
        <v>2</v>
      </c>
      <c r="D8" s="116">
        <v>0.26759185125878482</v>
      </c>
      <c r="E8" s="28">
        <f t="shared" si="3"/>
        <v>41</v>
      </c>
      <c r="F8" s="41">
        <f t="shared" si="0"/>
        <v>8.4408499342131238E-4</v>
      </c>
      <c r="G8" s="40">
        <v>0.26674776626536351</v>
      </c>
      <c r="H8" s="102">
        <v>41</v>
      </c>
      <c r="I8" s="129">
        <v>0.18210116731517509</v>
      </c>
      <c r="J8" s="111">
        <f t="shared" si="1"/>
        <v>26</v>
      </c>
      <c r="K8" s="41">
        <f t="shared" si="2"/>
        <v>3.4534804824348786E-3</v>
      </c>
      <c r="L8" s="126">
        <v>0.17864768683274021</v>
      </c>
      <c r="M8" s="122">
        <v>27</v>
      </c>
      <c r="O8" s="3"/>
      <c r="P8" s="83"/>
    </row>
    <row r="9" spans="2:20" ht="16.5" customHeight="1">
      <c r="B9" s="22">
        <v>5</v>
      </c>
      <c r="C9" s="29" t="s">
        <v>3</v>
      </c>
      <c r="D9" s="108">
        <v>0.39879996619623087</v>
      </c>
      <c r="E9" s="20">
        <f t="shared" si="3"/>
        <v>11</v>
      </c>
      <c r="F9" s="44">
        <f t="shared" si="0"/>
        <v>2.4236152744254169E-3</v>
      </c>
      <c r="G9" s="43">
        <v>0.39637635092180545</v>
      </c>
      <c r="H9" s="103">
        <v>9</v>
      </c>
      <c r="I9" s="130">
        <v>0.13228699551569506</v>
      </c>
      <c r="J9" s="107">
        <f t="shared" si="1"/>
        <v>36</v>
      </c>
      <c r="K9" s="44">
        <f t="shared" si="2"/>
        <v>2.5220614359378141E-2</v>
      </c>
      <c r="L9" s="127">
        <v>0.10706638115631692</v>
      </c>
      <c r="M9" s="21">
        <v>37</v>
      </c>
      <c r="O9" s="3"/>
      <c r="P9" s="83"/>
    </row>
    <row r="10" spans="2:20" ht="16.5" customHeight="1">
      <c r="B10" s="23">
        <v>6</v>
      </c>
      <c r="C10" s="24" t="s">
        <v>4</v>
      </c>
      <c r="D10" s="114">
        <v>0.42319312107831747</v>
      </c>
      <c r="E10" s="55">
        <f t="shared" si="3"/>
        <v>5</v>
      </c>
      <c r="F10" s="36">
        <f t="shared" si="0"/>
        <v>-1.2723693900837496E-2</v>
      </c>
      <c r="G10" s="35">
        <v>0.43591681497915497</v>
      </c>
      <c r="H10" s="98">
        <v>3</v>
      </c>
      <c r="I10" s="128">
        <v>0.31114473020675742</v>
      </c>
      <c r="J10" s="106">
        <f t="shared" si="1"/>
        <v>15</v>
      </c>
      <c r="K10" s="36">
        <f t="shared" si="2"/>
        <v>-7.2038936464535741E-3</v>
      </c>
      <c r="L10" s="125">
        <v>0.318348623853211</v>
      </c>
      <c r="M10" s="68">
        <v>13</v>
      </c>
      <c r="O10" s="3"/>
      <c r="P10" s="83"/>
    </row>
    <row r="11" spans="2:20" ht="16.5" customHeight="1">
      <c r="B11" s="26">
        <v>7</v>
      </c>
      <c r="C11" s="27" t="s">
        <v>5</v>
      </c>
      <c r="D11" s="116">
        <v>0.38795070743952531</v>
      </c>
      <c r="E11" s="28">
        <f t="shared" si="3"/>
        <v>15</v>
      </c>
      <c r="F11" s="41">
        <f t="shared" si="0"/>
        <v>3.02242655748719E-3</v>
      </c>
      <c r="G11" s="40">
        <v>0.38492828088203812</v>
      </c>
      <c r="H11" s="102">
        <v>14</v>
      </c>
      <c r="I11" s="131">
        <v>0.3149847094801223</v>
      </c>
      <c r="J11" s="110">
        <f t="shared" si="1"/>
        <v>14</v>
      </c>
      <c r="K11" s="41">
        <f t="shared" si="2"/>
        <v>-2.5640290519877706E-2</v>
      </c>
      <c r="L11" s="126">
        <v>0.34062500000000001</v>
      </c>
      <c r="M11" s="122">
        <v>11</v>
      </c>
      <c r="O11" s="3"/>
      <c r="P11" s="83"/>
    </row>
    <row r="12" spans="2:20" ht="16.5" customHeight="1">
      <c r="B12" s="26">
        <v>8</v>
      </c>
      <c r="C12" s="27" t="s">
        <v>6</v>
      </c>
      <c r="D12" s="115">
        <v>0.37479852090641891</v>
      </c>
      <c r="E12" s="28">
        <f t="shared" si="3"/>
        <v>19</v>
      </c>
      <c r="F12" s="41">
        <f t="shared" si="0"/>
        <v>3.7361606469719089E-3</v>
      </c>
      <c r="G12" s="40">
        <v>0.371062360259447</v>
      </c>
      <c r="H12" s="102">
        <v>20</v>
      </c>
      <c r="I12" s="131">
        <v>0.25730267246737104</v>
      </c>
      <c r="J12" s="110">
        <f t="shared" si="1"/>
        <v>19</v>
      </c>
      <c r="K12" s="41">
        <f t="shared" si="2"/>
        <v>1.1495847713177854E-2</v>
      </c>
      <c r="L12" s="126">
        <v>0.24580682475419319</v>
      </c>
      <c r="M12" s="122">
        <v>16</v>
      </c>
      <c r="O12" s="3"/>
      <c r="P12" s="83"/>
    </row>
    <row r="13" spans="2:20" ht="16.5" customHeight="1">
      <c r="B13" s="26">
        <v>9</v>
      </c>
      <c r="C13" s="27" t="s">
        <v>7</v>
      </c>
      <c r="D13" s="115">
        <v>0.35158904657205675</v>
      </c>
      <c r="E13" s="55">
        <f t="shared" si="3"/>
        <v>25</v>
      </c>
      <c r="F13" s="41">
        <f t="shared" si="0"/>
        <v>-5.2895645366185517E-4</v>
      </c>
      <c r="G13" s="40">
        <v>0.35211800302571861</v>
      </c>
      <c r="H13" s="102">
        <v>23</v>
      </c>
      <c r="I13" s="131">
        <v>0.57925072046109505</v>
      </c>
      <c r="J13" s="110">
        <f t="shared" si="1"/>
        <v>3</v>
      </c>
      <c r="K13" s="41">
        <f t="shared" si="2"/>
        <v>-3.0639389429014896E-2</v>
      </c>
      <c r="L13" s="126">
        <v>0.60989010989010994</v>
      </c>
      <c r="M13" s="122">
        <v>3</v>
      </c>
      <c r="O13" s="3"/>
      <c r="P13" s="83"/>
    </row>
    <row r="14" spans="2:20" ht="16.5" customHeight="1">
      <c r="B14" s="22">
        <v>10</v>
      </c>
      <c r="C14" s="29" t="s">
        <v>8</v>
      </c>
      <c r="D14" s="108">
        <v>0.33311611374407585</v>
      </c>
      <c r="E14" s="99">
        <f t="shared" si="3"/>
        <v>31</v>
      </c>
      <c r="F14" s="44">
        <f t="shared" si="0"/>
        <v>6.9907827643759246E-3</v>
      </c>
      <c r="G14" s="43">
        <v>0.32612533097969992</v>
      </c>
      <c r="H14" s="103">
        <v>31</v>
      </c>
      <c r="I14" s="130">
        <v>0.18845315904139434</v>
      </c>
      <c r="J14" s="110">
        <f t="shared" si="1"/>
        <v>25</v>
      </c>
      <c r="K14" s="44">
        <f t="shared" si="2"/>
        <v>-8.8328534847016971E-3</v>
      </c>
      <c r="L14" s="127">
        <v>0.19728601252609604</v>
      </c>
      <c r="M14" s="21">
        <v>24</v>
      </c>
      <c r="O14" s="3"/>
      <c r="P14" s="83"/>
    </row>
    <row r="15" spans="2:20" ht="16.5" customHeight="1">
      <c r="B15" s="23">
        <v>11</v>
      </c>
      <c r="C15" s="68" t="s">
        <v>9</v>
      </c>
      <c r="D15" s="119">
        <v>0.35014673901568732</v>
      </c>
      <c r="E15" s="55">
        <f t="shared" si="3"/>
        <v>26</v>
      </c>
      <c r="F15" s="36">
        <f t="shared" si="0"/>
        <v>1.2307571709546383E-2</v>
      </c>
      <c r="G15" s="35">
        <v>0.33783916730614094</v>
      </c>
      <c r="H15" s="98">
        <v>26</v>
      </c>
      <c r="I15" s="133">
        <v>0.19798093101514302</v>
      </c>
      <c r="J15" s="109">
        <f t="shared" si="1"/>
        <v>23</v>
      </c>
      <c r="K15" s="36">
        <f t="shared" si="2"/>
        <v>-1.3294383708447571E-2</v>
      </c>
      <c r="L15" s="125">
        <v>0.2112753147235906</v>
      </c>
      <c r="M15" s="68">
        <v>21</v>
      </c>
      <c r="O15" s="3"/>
      <c r="P15" s="83"/>
    </row>
    <row r="16" spans="2:20" ht="16.5" customHeight="1">
      <c r="B16" s="26">
        <v>12</v>
      </c>
      <c r="C16" s="122" t="s">
        <v>10</v>
      </c>
      <c r="D16" s="119">
        <v>0.32091757129104009</v>
      </c>
      <c r="E16" s="55">
        <f t="shared" si="3"/>
        <v>34</v>
      </c>
      <c r="F16" s="41">
        <f t="shared" si="0"/>
        <v>7.204242506074543E-3</v>
      </c>
      <c r="G16" s="40">
        <v>0.31371332878496555</v>
      </c>
      <c r="H16" s="102">
        <v>34</v>
      </c>
      <c r="I16" s="121">
        <v>0.63033707865168542</v>
      </c>
      <c r="J16" s="111">
        <f t="shared" si="1"/>
        <v>2</v>
      </c>
      <c r="K16" s="41">
        <f t="shared" si="2"/>
        <v>-4.0226151954053102E-2</v>
      </c>
      <c r="L16" s="126">
        <v>0.67056323060573853</v>
      </c>
      <c r="M16" s="122">
        <v>2</v>
      </c>
      <c r="O16" s="3"/>
      <c r="P16" s="83"/>
    </row>
    <row r="17" spans="2:16" ht="16.5" customHeight="1">
      <c r="B17" s="26">
        <v>13</v>
      </c>
      <c r="C17" s="122" t="s">
        <v>11</v>
      </c>
      <c r="D17" s="119">
        <v>0.33839518921217276</v>
      </c>
      <c r="E17" s="55">
        <f t="shared" si="3"/>
        <v>29</v>
      </c>
      <c r="F17" s="41">
        <f t="shared" si="0"/>
        <v>4.0013703279550561E-3</v>
      </c>
      <c r="G17" s="40">
        <v>0.33439381888421771</v>
      </c>
      <c r="H17" s="102">
        <v>27</v>
      </c>
      <c r="I17" s="134">
        <v>8.9071856287425144E-2</v>
      </c>
      <c r="J17" s="112">
        <f t="shared" si="1"/>
        <v>40</v>
      </c>
      <c r="K17" s="41">
        <f t="shared" si="2"/>
        <v>5.2314235626110817E-3</v>
      </c>
      <c r="L17" s="126">
        <v>8.3840432724814062E-2</v>
      </c>
      <c r="M17" s="122">
        <v>39</v>
      </c>
      <c r="O17" s="3"/>
      <c r="P17" s="83"/>
    </row>
    <row r="18" spans="2:16" ht="16.5" customHeight="1">
      <c r="B18" s="26">
        <v>14</v>
      </c>
      <c r="C18" s="122" t="s">
        <v>12</v>
      </c>
      <c r="D18" s="119">
        <v>0.33802117802779619</v>
      </c>
      <c r="E18" s="55">
        <f t="shared" si="3"/>
        <v>30</v>
      </c>
      <c r="F18" s="41">
        <f t="shared" si="0"/>
        <v>3.9009388084068064E-3</v>
      </c>
      <c r="G18" s="40">
        <v>0.33412023921938938</v>
      </c>
      <c r="H18" s="102">
        <v>28</v>
      </c>
      <c r="I18" s="121">
        <v>0.13615023474178403</v>
      </c>
      <c r="J18" s="111">
        <f t="shared" si="1"/>
        <v>34</v>
      </c>
      <c r="K18" s="41">
        <f t="shared" si="2"/>
        <v>-1.9143882905274801E-2</v>
      </c>
      <c r="L18" s="126">
        <v>0.15529411764705883</v>
      </c>
      <c r="M18" s="122">
        <v>31</v>
      </c>
      <c r="O18" s="3"/>
      <c r="P18" s="83"/>
    </row>
    <row r="19" spans="2:16" ht="16.5" customHeight="1">
      <c r="B19" s="22">
        <v>15</v>
      </c>
      <c r="C19" s="21" t="s">
        <v>13</v>
      </c>
      <c r="D19" s="124">
        <v>0.38319700540690421</v>
      </c>
      <c r="E19" s="20">
        <f t="shared" si="3"/>
        <v>16</v>
      </c>
      <c r="F19" s="44">
        <f t="shared" si="0"/>
        <v>-2.818257785320688E-3</v>
      </c>
      <c r="G19" s="43">
        <v>0.3860152631922249</v>
      </c>
      <c r="H19" s="103">
        <v>13</v>
      </c>
      <c r="I19" s="135">
        <v>0.13101160862354891</v>
      </c>
      <c r="J19" s="110">
        <f t="shared" si="1"/>
        <v>37</v>
      </c>
      <c r="K19" s="44">
        <f t="shared" si="2"/>
        <v>-1.6503919326761651E-2</v>
      </c>
      <c r="L19" s="127">
        <v>0.14751552795031056</v>
      </c>
      <c r="M19" s="21">
        <v>32</v>
      </c>
      <c r="O19" s="3"/>
      <c r="P19" s="83"/>
    </row>
    <row r="20" spans="2:16" ht="16.5" customHeight="1">
      <c r="B20" s="23">
        <v>16</v>
      </c>
      <c r="C20" s="68" t="s">
        <v>14</v>
      </c>
      <c r="D20" s="123">
        <v>0.33964586039515965</v>
      </c>
      <c r="E20" s="112">
        <f t="shared" si="3"/>
        <v>28</v>
      </c>
      <c r="F20" s="56">
        <f t="shared" si="0"/>
        <v>-8.4526158672758034E-3</v>
      </c>
      <c r="G20" s="35">
        <v>0.34809847626243545</v>
      </c>
      <c r="H20" s="98">
        <v>25</v>
      </c>
      <c r="I20" s="128">
        <v>0.16911764705882354</v>
      </c>
      <c r="J20" s="106">
        <f t="shared" si="1"/>
        <v>28</v>
      </c>
      <c r="K20" s="36">
        <f t="shared" si="2"/>
        <v>2.6677910024491908E-2</v>
      </c>
      <c r="L20" s="125">
        <v>0.14243973703433163</v>
      </c>
      <c r="M20" s="68">
        <v>33</v>
      </c>
      <c r="O20" s="3"/>
      <c r="P20" s="83"/>
    </row>
    <row r="21" spans="2:16" ht="16.5" customHeight="1">
      <c r="B21" s="26">
        <v>17</v>
      </c>
      <c r="C21" s="122" t="s">
        <v>15</v>
      </c>
      <c r="D21" s="120">
        <v>0.42186769908550831</v>
      </c>
      <c r="E21" s="16">
        <f t="shared" si="3"/>
        <v>6</v>
      </c>
      <c r="F21" s="41">
        <f t="shared" si="0"/>
        <v>-1.0064558484370045E-3</v>
      </c>
      <c r="G21" s="40">
        <v>0.42287415493394531</v>
      </c>
      <c r="H21" s="102">
        <v>4</v>
      </c>
      <c r="I21" s="136">
        <v>0.11956521739130435</v>
      </c>
      <c r="J21" s="112">
        <f t="shared" si="1"/>
        <v>38</v>
      </c>
      <c r="K21" s="41">
        <f t="shared" si="2"/>
        <v>2.3520019651191354E-2</v>
      </c>
      <c r="L21" s="126">
        <v>9.6045197740112997E-2</v>
      </c>
      <c r="M21" s="122">
        <v>38</v>
      </c>
      <c r="O21" s="3"/>
      <c r="P21" s="83"/>
    </row>
    <row r="22" spans="2:16" ht="16.5" customHeight="1">
      <c r="B22" s="26">
        <v>18</v>
      </c>
      <c r="C22" s="122" t="s">
        <v>16</v>
      </c>
      <c r="D22" s="121">
        <v>0.28330327235248648</v>
      </c>
      <c r="E22" s="111">
        <f t="shared" si="3"/>
        <v>39</v>
      </c>
      <c r="F22" s="41">
        <f t="shared" si="0"/>
        <v>-9.0182633403749213E-3</v>
      </c>
      <c r="G22" s="40">
        <v>0.2923215356928614</v>
      </c>
      <c r="H22" s="102">
        <v>39</v>
      </c>
      <c r="I22" s="138">
        <v>0.10185185185185185</v>
      </c>
      <c r="J22" s="28">
        <f t="shared" si="1"/>
        <v>39</v>
      </c>
      <c r="K22" s="41">
        <f t="shared" si="2"/>
        <v>-2.0631369624658225E-2</v>
      </c>
      <c r="L22" s="126">
        <v>0.12248322147651007</v>
      </c>
      <c r="M22" s="122">
        <v>35</v>
      </c>
      <c r="O22" s="3"/>
      <c r="P22" s="83"/>
    </row>
    <row r="23" spans="2:16" ht="16.5" customHeight="1">
      <c r="B23" s="26">
        <v>19</v>
      </c>
      <c r="C23" s="27" t="s">
        <v>17</v>
      </c>
      <c r="D23" s="116">
        <v>0.31698572684840698</v>
      </c>
      <c r="E23" s="111">
        <f t="shared" si="3"/>
        <v>35</v>
      </c>
      <c r="F23" s="41">
        <f t="shared" si="0"/>
        <v>-5.378297189743142E-4</v>
      </c>
      <c r="G23" s="40">
        <v>0.31752355656738129</v>
      </c>
      <c r="H23" s="102">
        <v>32</v>
      </c>
      <c r="I23" s="129">
        <v>0.19569120287253142</v>
      </c>
      <c r="J23" s="112">
        <f t="shared" si="1"/>
        <v>24</v>
      </c>
      <c r="K23" s="41">
        <f t="shared" si="2"/>
        <v>-9.4370022556737043E-3</v>
      </c>
      <c r="L23" s="126">
        <v>0.20512820512820512</v>
      </c>
      <c r="M23" s="122">
        <v>22</v>
      </c>
      <c r="O23" s="3"/>
      <c r="P23" s="83"/>
    </row>
    <row r="24" spans="2:16" ht="16.5" customHeight="1">
      <c r="B24" s="22">
        <v>20</v>
      </c>
      <c r="C24" s="29" t="s">
        <v>18</v>
      </c>
      <c r="D24" s="113">
        <v>0.40011596271352751</v>
      </c>
      <c r="E24" s="110">
        <f t="shared" si="3"/>
        <v>10</v>
      </c>
      <c r="F24" s="44">
        <f t="shared" si="0"/>
        <v>2.1343733207397353E-3</v>
      </c>
      <c r="G24" s="43">
        <v>0.39798158939278777</v>
      </c>
      <c r="H24" s="103">
        <v>8</v>
      </c>
      <c r="I24" s="130">
        <v>0.20175438596491227</v>
      </c>
      <c r="J24" s="20">
        <f t="shared" si="1"/>
        <v>22</v>
      </c>
      <c r="K24" s="44">
        <f t="shared" si="2"/>
        <v>-3.5369034831977925E-2</v>
      </c>
      <c r="L24" s="127">
        <v>0.23712342079689019</v>
      </c>
      <c r="M24" s="21">
        <v>19</v>
      </c>
      <c r="O24" s="3"/>
      <c r="P24" s="83"/>
    </row>
    <row r="25" spans="2:16" ht="16.5" customHeight="1">
      <c r="B25" s="23">
        <v>21</v>
      </c>
      <c r="C25" s="24" t="s">
        <v>19</v>
      </c>
      <c r="D25" s="114">
        <v>0.37538023428904277</v>
      </c>
      <c r="E25" s="106">
        <f t="shared" si="3"/>
        <v>18</v>
      </c>
      <c r="F25" s="36">
        <f t="shared" si="0"/>
        <v>-8.6217286602885967E-3</v>
      </c>
      <c r="G25" s="35">
        <v>0.38400196294933137</v>
      </c>
      <c r="H25" s="98">
        <v>15</v>
      </c>
      <c r="I25" s="120">
        <v>0.26722689075630252</v>
      </c>
      <c r="J25" s="25">
        <f t="shared" si="1"/>
        <v>17</v>
      </c>
      <c r="K25" s="36">
        <f t="shared" si="2"/>
        <v>9.8130680843766083E-2</v>
      </c>
      <c r="L25" s="125">
        <v>0.16909620991253643</v>
      </c>
      <c r="M25" s="68">
        <v>29</v>
      </c>
      <c r="O25" s="3"/>
      <c r="P25" s="83"/>
    </row>
    <row r="26" spans="2:16" ht="16.5" customHeight="1">
      <c r="B26" s="26">
        <v>22</v>
      </c>
      <c r="C26" s="27" t="s">
        <v>20</v>
      </c>
      <c r="D26" s="115">
        <v>0.41356698699830413</v>
      </c>
      <c r="E26" s="110">
        <f t="shared" si="3"/>
        <v>8</v>
      </c>
      <c r="F26" s="41">
        <f t="shared" si="0"/>
        <v>8.302729634610817E-3</v>
      </c>
      <c r="G26" s="40">
        <v>0.40526425736369331</v>
      </c>
      <c r="H26" s="102">
        <v>7</v>
      </c>
      <c r="I26" s="138">
        <v>0.47115384615384615</v>
      </c>
      <c r="J26" s="28">
        <f t="shared" si="1"/>
        <v>6</v>
      </c>
      <c r="K26" s="41">
        <f t="shared" si="2"/>
        <v>-2.4460188933873139E-2</v>
      </c>
      <c r="L26" s="126">
        <v>0.49561403508771928</v>
      </c>
      <c r="M26" s="122">
        <v>4</v>
      </c>
      <c r="O26" s="3"/>
      <c r="P26" s="83"/>
    </row>
    <row r="27" spans="2:16" ht="16.5" customHeight="1">
      <c r="B27" s="26">
        <v>23</v>
      </c>
      <c r="C27" s="27" t="s">
        <v>21</v>
      </c>
      <c r="D27" s="115">
        <v>0.39747181414417493</v>
      </c>
      <c r="E27" s="110">
        <f t="shared" si="3"/>
        <v>13</v>
      </c>
      <c r="F27" s="41">
        <f t="shared" si="0"/>
        <v>1.0294621610296151E-2</v>
      </c>
      <c r="G27" s="40">
        <v>0.38717719253387878</v>
      </c>
      <c r="H27" s="102">
        <v>12</v>
      </c>
      <c r="I27" s="129">
        <v>0.14866760168302945</v>
      </c>
      <c r="J27" s="28">
        <f t="shared" si="1"/>
        <v>33</v>
      </c>
      <c r="K27" s="41">
        <f t="shared" si="2"/>
        <v>-4.6174805193761381E-2</v>
      </c>
      <c r="L27" s="126">
        <v>0.19484240687679083</v>
      </c>
      <c r="M27" s="122">
        <v>25</v>
      </c>
      <c r="O27" s="3"/>
      <c r="P27" s="83"/>
    </row>
    <row r="28" spans="2:16" ht="16.5" customHeight="1">
      <c r="B28" s="26">
        <v>24</v>
      </c>
      <c r="C28" s="27" t="s">
        <v>22</v>
      </c>
      <c r="D28" s="115">
        <v>0.29386354973955026</v>
      </c>
      <c r="E28" s="110">
        <f t="shared" si="3"/>
        <v>38</v>
      </c>
      <c r="F28" s="41">
        <f t="shared" si="0"/>
        <v>3.071826762919283E-4</v>
      </c>
      <c r="G28" s="40">
        <v>0.29355636706325833</v>
      </c>
      <c r="H28" s="102">
        <v>38</v>
      </c>
      <c r="I28" s="136">
        <v>0.21914893617021278</v>
      </c>
      <c r="J28" s="112">
        <f t="shared" si="1"/>
        <v>21</v>
      </c>
      <c r="K28" s="41">
        <f t="shared" si="2"/>
        <v>0.13718172305545867</v>
      </c>
      <c r="L28" s="126">
        <v>8.1967213114754092E-2</v>
      </c>
      <c r="M28" s="122">
        <v>40</v>
      </c>
      <c r="O28" s="3"/>
      <c r="P28" s="83"/>
    </row>
    <row r="29" spans="2:16" ht="16.5" customHeight="1">
      <c r="B29" s="22">
        <v>25</v>
      </c>
      <c r="C29" s="29" t="s">
        <v>23</v>
      </c>
      <c r="D29" s="113">
        <v>0.3238047307498742</v>
      </c>
      <c r="E29" s="110">
        <f t="shared" si="3"/>
        <v>33</v>
      </c>
      <c r="F29" s="44">
        <f t="shared" si="0"/>
        <v>1.0856096462561804E-2</v>
      </c>
      <c r="G29" s="43">
        <v>0.3129486342873124</v>
      </c>
      <c r="H29" s="103">
        <v>35</v>
      </c>
      <c r="I29" s="140">
        <v>0.38695652173913042</v>
      </c>
      <c r="J29" s="20">
        <f t="shared" si="1"/>
        <v>9</v>
      </c>
      <c r="K29" s="44">
        <f t="shared" si="2"/>
        <v>-9.405613648871769E-2</v>
      </c>
      <c r="L29" s="127">
        <v>0.48101265822784811</v>
      </c>
      <c r="M29" s="21">
        <v>6</v>
      </c>
      <c r="O29" s="3"/>
      <c r="P29" s="83"/>
    </row>
    <row r="30" spans="2:16" ht="16.5" customHeight="1">
      <c r="B30" s="23">
        <v>26</v>
      </c>
      <c r="C30" s="24" t="s">
        <v>24</v>
      </c>
      <c r="D30" s="114">
        <v>0.36945304437564497</v>
      </c>
      <c r="E30" s="106">
        <f t="shared" si="3"/>
        <v>22</v>
      </c>
      <c r="F30" s="36">
        <f t="shared" si="0"/>
        <v>2.0869768632728602E-2</v>
      </c>
      <c r="G30" s="35">
        <v>0.34858327574291637</v>
      </c>
      <c r="H30" s="98">
        <v>24</v>
      </c>
      <c r="I30" s="128">
        <v>0.32098765432098764</v>
      </c>
      <c r="J30" s="25">
        <f t="shared" si="1"/>
        <v>13</v>
      </c>
      <c r="K30" s="36">
        <f t="shared" si="2"/>
        <v>-6.5985525755640762E-3</v>
      </c>
      <c r="L30" s="125">
        <v>0.32758620689655171</v>
      </c>
      <c r="M30" s="68">
        <v>12</v>
      </c>
      <c r="O30" s="3"/>
      <c r="P30" s="83"/>
    </row>
    <row r="31" spans="2:16" ht="16.5" customHeight="1">
      <c r="B31" s="26">
        <v>27</v>
      </c>
      <c r="C31" s="27" t="s">
        <v>25</v>
      </c>
      <c r="D31" s="115">
        <v>0.48012461059190031</v>
      </c>
      <c r="E31" s="110">
        <f t="shared" si="3"/>
        <v>2</v>
      </c>
      <c r="F31" s="41">
        <f t="shared" si="0"/>
        <v>-8.0854021854257496E-3</v>
      </c>
      <c r="G31" s="40">
        <v>0.48821001277732606</v>
      </c>
      <c r="H31" s="102">
        <v>2</v>
      </c>
      <c r="I31" s="120">
        <v>0.35142857142857142</v>
      </c>
      <c r="J31" s="132">
        <f t="shared" si="1"/>
        <v>12</v>
      </c>
      <c r="K31" s="41">
        <f t="shared" si="2"/>
        <v>-5.7142857142855608E-4</v>
      </c>
      <c r="L31" s="126">
        <v>0.35199999999999998</v>
      </c>
      <c r="M31" s="122">
        <v>10</v>
      </c>
      <c r="O31" s="3"/>
      <c r="P31" s="83"/>
    </row>
    <row r="32" spans="2:16" ht="16.5" customHeight="1">
      <c r="B32" s="26">
        <v>28</v>
      </c>
      <c r="C32" s="27" t="s">
        <v>26</v>
      </c>
      <c r="D32" s="115">
        <v>0.27967283362807782</v>
      </c>
      <c r="E32" s="110">
        <f t="shared" si="3"/>
        <v>40</v>
      </c>
      <c r="F32" s="41">
        <f t="shared" si="0"/>
        <v>5.2453829584526712E-3</v>
      </c>
      <c r="G32" s="40">
        <v>0.27442745066962515</v>
      </c>
      <c r="H32" s="102">
        <v>40</v>
      </c>
      <c r="I32" s="129">
        <v>0.14964610717896865</v>
      </c>
      <c r="J32" s="28">
        <f t="shared" si="1"/>
        <v>32</v>
      </c>
      <c r="K32" s="41">
        <f t="shared" si="2"/>
        <v>-1.2642823402644859E-2</v>
      </c>
      <c r="L32" s="126">
        <v>0.16228893058161351</v>
      </c>
      <c r="M32" s="122">
        <v>30</v>
      </c>
      <c r="O32" s="3"/>
      <c r="P32" s="83"/>
    </row>
    <row r="33" spans="2:16" ht="16.5" customHeight="1">
      <c r="B33" s="26">
        <v>29</v>
      </c>
      <c r="C33" s="27" t="s">
        <v>27</v>
      </c>
      <c r="D33" s="115">
        <v>0.36641756188696872</v>
      </c>
      <c r="E33" s="110">
        <f t="shared" si="3"/>
        <v>23</v>
      </c>
      <c r="F33" s="41">
        <f t="shared" si="0"/>
        <v>8.4251996392873396E-3</v>
      </c>
      <c r="G33" s="40">
        <v>0.35799236224768138</v>
      </c>
      <c r="H33" s="102">
        <v>22</v>
      </c>
      <c r="I33" s="129">
        <v>0.47129909365558914</v>
      </c>
      <c r="J33" s="132">
        <f t="shared" si="1"/>
        <v>5</v>
      </c>
      <c r="K33" s="41">
        <f t="shared" si="2"/>
        <v>0.11033652681066936</v>
      </c>
      <c r="L33" s="126">
        <v>0.36096256684491979</v>
      </c>
      <c r="M33" s="122">
        <v>9</v>
      </c>
      <c r="O33" s="3"/>
      <c r="P33" s="83"/>
    </row>
    <row r="34" spans="2:16" ht="16.5" customHeight="1">
      <c r="B34" s="22">
        <v>30</v>
      </c>
      <c r="C34" s="29" t="s">
        <v>47</v>
      </c>
      <c r="D34" s="113">
        <v>0.32572058591904235</v>
      </c>
      <c r="E34" s="110">
        <f t="shared" si="3"/>
        <v>32</v>
      </c>
      <c r="F34" s="44">
        <f t="shared" si="0"/>
        <v>1.1712345777782796E-2</v>
      </c>
      <c r="G34" s="43">
        <v>0.31400824014125955</v>
      </c>
      <c r="H34" s="103">
        <v>33</v>
      </c>
      <c r="I34" s="137">
        <v>0.15137614678899083</v>
      </c>
      <c r="J34" s="20">
        <f t="shared" si="1"/>
        <v>31</v>
      </c>
      <c r="K34" s="44">
        <f t="shared" si="2"/>
        <v>9.7434238075297885E-2</v>
      </c>
      <c r="L34" s="127">
        <v>5.3941908713692949E-2</v>
      </c>
      <c r="M34" s="21">
        <v>43</v>
      </c>
      <c r="O34" s="3"/>
      <c r="P34" s="83"/>
    </row>
    <row r="35" spans="2:16" ht="16.5" customHeight="1">
      <c r="B35" s="23">
        <v>31</v>
      </c>
      <c r="C35" s="24" t="s">
        <v>28</v>
      </c>
      <c r="D35" s="114">
        <v>0.35545350172215845</v>
      </c>
      <c r="E35" s="106">
        <f t="shared" si="3"/>
        <v>24</v>
      </c>
      <c r="F35" s="36">
        <f t="shared" si="0"/>
        <v>2.5180254071224206E-2</v>
      </c>
      <c r="G35" s="35">
        <v>0.33027324765093424</v>
      </c>
      <c r="H35" s="98">
        <v>30</v>
      </c>
      <c r="I35" s="120">
        <v>0.72340425531914898</v>
      </c>
      <c r="J35" s="25">
        <f t="shared" si="1"/>
        <v>1</v>
      </c>
      <c r="K35" s="36">
        <f t="shared" si="2"/>
        <v>1.7204794402706947E-2</v>
      </c>
      <c r="L35" s="125">
        <v>0.70619946091644203</v>
      </c>
      <c r="M35" s="68">
        <v>1</v>
      </c>
      <c r="O35" s="3"/>
      <c r="P35" s="83"/>
    </row>
    <row r="36" spans="2:16" ht="16.5" customHeight="1">
      <c r="B36" s="26">
        <v>32</v>
      </c>
      <c r="C36" s="27" t="s">
        <v>29</v>
      </c>
      <c r="D36" s="116">
        <v>0.39171227521501173</v>
      </c>
      <c r="E36" s="111">
        <f t="shared" si="3"/>
        <v>14</v>
      </c>
      <c r="F36" s="41">
        <f t="shared" si="0"/>
        <v>7.9566865413902566E-3</v>
      </c>
      <c r="G36" s="40">
        <v>0.38375558867362147</v>
      </c>
      <c r="H36" s="102">
        <v>16</v>
      </c>
      <c r="I36" s="141">
        <v>0.27642276422764228</v>
      </c>
      <c r="J36" s="28">
        <f t="shared" si="1"/>
        <v>16</v>
      </c>
      <c r="K36" s="41">
        <f t="shared" si="2"/>
        <v>0.15304614085101892</v>
      </c>
      <c r="L36" s="126">
        <v>0.12337662337662338</v>
      </c>
      <c r="M36" s="122">
        <v>34</v>
      </c>
      <c r="O36" s="3"/>
      <c r="P36" s="83"/>
    </row>
    <row r="37" spans="2:16" ht="16.5" customHeight="1">
      <c r="B37" s="26">
        <v>33</v>
      </c>
      <c r="C37" s="27" t="s">
        <v>30</v>
      </c>
      <c r="D37" s="116">
        <v>0.52626918536009448</v>
      </c>
      <c r="E37" s="111">
        <f t="shared" si="3"/>
        <v>1</v>
      </c>
      <c r="F37" s="41">
        <f t="shared" si="0"/>
        <v>3.4287668643595448E-2</v>
      </c>
      <c r="G37" s="40">
        <v>0.49198151671649903</v>
      </c>
      <c r="H37" s="102">
        <v>1</v>
      </c>
      <c r="I37" s="141">
        <v>0.15544041450777202</v>
      </c>
      <c r="J37" s="28">
        <f t="shared" si="1"/>
        <v>30</v>
      </c>
      <c r="K37" s="41">
        <f t="shared" si="2"/>
        <v>-4.4559585492227993E-2</v>
      </c>
      <c r="L37" s="126">
        <v>0.2</v>
      </c>
      <c r="M37" s="122">
        <v>23</v>
      </c>
      <c r="O37" s="3"/>
      <c r="P37" s="83"/>
    </row>
    <row r="38" spans="2:16" ht="16.5" customHeight="1">
      <c r="B38" s="26">
        <v>34</v>
      </c>
      <c r="C38" s="27" t="s">
        <v>31</v>
      </c>
      <c r="D38" s="116">
        <v>0.43180621379673512</v>
      </c>
      <c r="E38" s="111">
        <f t="shared" si="3"/>
        <v>4</v>
      </c>
      <c r="F38" s="41">
        <f t="shared" si="0"/>
        <v>2.0158627933121398E-2</v>
      </c>
      <c r="G38" s="40">
        <v>0.41164758586361372</v>
      </c>
      <c r="H38" s="102">
        <v>6</v>
      </c>
      <c r="I38" s="129">
        <v>0.39784946236559138</v>
      </c>
      <c r="J38" s="28">
        <f t="shared" si="1"/>
        <v>8</v>
      </c>
      <c r="K38" s="41">
        <f t="shared" si="2"/>
        <v>-2.2711285297960015E-2</v>
      </c>
      <c r="L38" s="126">
        <v>0.42056074766355139</v>
      </c>
      <c r="M38" s="122">
        <v>7</v>
      </c>
      <c r="O38" s="3"/>
      <c r="P38" s="83"/>
    </row>
    <row r="39" spans="2:16" ht="16.5" customHeight="1">
      <c r="B39" s="22">
        <v>35</v>
      </c>
      <c r="C39" s="29" t="s">
        <v>32</v>
      </c>
      <c r="D39" s="113">
        <v>0.3718568665377176</v>
      </c>
      <c r="E39" s="110">
        <f t="shared" si="3"/>
        <v>21</v>
      </c>
      <c r="F39" s="44">
        <f t="shared" si="0"/>
        <v>-2.685258004406943E-3</v>
      </c>
      <c r="G39" s="43">
        <v>0.37454212454212454</v>
      </c>
      <c r="H39" s="103">
        <v>19</v>
      </c>
      <c r="I39" s="139">
        <v>0.46913580246913578</v>
      </c>
      <c r="J39" s="20">
        <f t="shared" si="1"/>
        <v>7</v>
      </c>
      <c r="K39" s="44">
        <f t="shared" si="2"/>
        <v>5.9135802469135801E-2</v>
      </c>
      <c r="L39" s="127">
        <v>0.41</v>
      </c>
      <c r="M39" s="21">
        <v>8</v>
      </c>
      <c r="O39" s="3"/>
      <c r="P39" s="83"/>
    </row>
    <row r="40" spans="2:16" ht="16.5" customHeight="1">
      <c r="B40" s="23">
        <v>36</v>
      </c>
      <c r="C40" s="24" t="s">
        <v>33</v>
      </c>
      <c r="D40" s="118">
        <v>0.37935236768802227</v>
      </c>
      <c r="E40" s="109">
        <f t="shared" si="3"/>
        <v>17</v>
      </c>
      <c r="F40" s="36">
        <f t="shared" si="0"/>
        <v>1.4897232400007399E-4</v>
      </c>
      <c r="G40" s="35">
        <v>0.3792033953640222</v>
      </c>
      <c r="H40" s="98">
        <v>17</v>
      </c>
      <c r="I40" s="120">
        <v>0.35416666666666669</v>
      </c>
      <c r="J40" s="49">
        <f t="shared" si="1"/>
        <v>11</v>
      </c>
      <c r="K40" s="36">
        <f t="shared" si="2"/>
        <v>7.907372986369271E-2</v>
      </c>
      <c r="L40" s="125">
        <v>0.27509293680297398</v>
      </c>
      <c r="M40" s="68">
        <v>15</v>
      </c>
      <c r="O40" s="3"/>
      <c r="P40" s="83"/>
    </row>
    <row r="41" spans="2:16" ht="16.5" customHeight="1">
      <c r="B41" s="26">
        <v>37</v>
      </c>
      <c r="C41" s="122" t="s">
        <v>34</v>
      </c>
      <c r="D41" s="121">
        <v>0.42168674698795183</v>
      </c>
      <c r="E41" s="111">
        <f t="shared" si="3"/>
        <v>7</v>
      </c>
      <c r="F41" s="41">
        <f t="shared" si="0"/>
        <v>7.4218846639123592E-4</v>
      </c>
      <c r="G41" s="40">
        <v>0.4209445585215606</v>
      </c>
      <c r="H41" s="102">
        <v>5</v>
      </c>
      <c r="I41" s="129">
        <v>0.15789473684210525</v>
      </c>
      <c r="J41" s="28">
        <f t="shared" si="1"/>
        <v>29</v>
      </c>
      <c r="K41" s="41">
        <f t="shared" si="2"/>
        <v>-2.5778732545649857E-2</v>
      </c>
      <c r="L41" s="126">
        <v>0.18367346938775511</v>
      </c>
      <c r="M41" s="122">
        <v>26</v>
      </c>
      <c r="O41" s="3"/>
      <c r="P41" s="83"/>
    </row>
    <row r="42" spans="2:16" ht="16.5" customHeight="1">
      <c r="B42" s="26">
        <v>38</v>
      </c>
      <c r="C42" s="122" t="s">
        <v>35</v>
      </c>
      <c r="D42" s="123">
        <v>0.34025600835945663</v>
      </c>
      <c r="E42" s="110">
        <f t="shared" si="3"/>
        <v>27</v>
      </c>
      <c r="F42" s="41">
        <f t="shared" si="0"/>
        <v>8.8442580834846019E-3</v>
      </c>
      <c r="G42" s="40">
        <v>0.33141175027597203</v>
      </c>
      <c r="H42" s="102">
        <v>29</v>
      </c>
      <c r="I42" s="120">
        <v>0.3577981651376147</v>
      </c>
      <c r="J42" s="28">
        <f t="shared" si="1"/>
        <v>10</v>
      </c>
      <c r="K42" s="41">
        <f t="shared" si="2"/>
        <v>0.11694450660102934</v>
      </c>
      <c r="L42" s="126">
        <v>0.24085365853658536</v>
      </c>
      <c r="M42" s="122">
        <v>18</v>
      </c>
      <c r="O42" s="3"/>
      <c r="P42" s="83"/>
    </row>
    <row r="43" spans="2:16" ht="16.5" customHeight="1">
      <c r="B43" s="26">
        <v>39</v>
      </c>
      <c r="C43" s="27" t="s">
        <v>36</v>
      </c>
      <c r="D43" s="115">
        <v>0.24498623672827369</v>
      </c>
      <c r="E43" s="110">
        <f t="shared" si="3"/>
        <v>43</v>
      </c>
      <c r="F43" s="41">
        <f t="shared" si="0"/>
        <v>6.3456752210701295E-3</v>
      </c>
      <c r="G43" s="40">
        <v>0.23864056150720356</v>
      </c>
      <c r="H43" s="102">
        <v>43</v>
      </c>
      <c r="I43" s="129">
        <v>6.6666666666666666E-2</v>
      </c>
      <c r="J43" s="132">
        <f t="shared" si="1"/>
        <v>42</v>
      </c>
      <c r="K43" s="41">
        <f t="shared" si="2"/>
        <v>-4.7619047619047616E-2</v>
      </c>
      <c r="L43" s="126">
        <v>0.11428571428571428</v>
      </c>
      <c r="M43" s="122">
        <v>36</v>
      </c>
      <c r="O43" s="3"/>
      <c r="P43" s="83"/>
    </row>
    <row r="44" spans="2:16" ht="16.5" customHeight="1">
      <c r="B44" s="22">
        <v>40</v>
      </c>
      <c r="C44" s="29" t="s">
        <v>37</v>
      </c>
      <c r="D44" s="113">
        <v>0.37401574803149606</v>
      </c>
      <c r="E44" s="110">
        <f t="shared" si="3"/>
        <v>20</v>
      </c>
      <c r="F44" s="44">
        <f t="shared" si="0"/>
        <v>5.1291715486656564E-3</v>
      </c>
      <c r="G44" s="43">
        <v>0.36888657648283041</v>
      </c>
      <c r="H44" s="103">
        <v>21</v>
      </c>
      <c r="I44" s="139">
        <v>0.56060606060606055</v>
      </c>
      <c r="J44" s="20">
        <f t="shared" si="1"/>
        <v>4</v>
      </c>
      <c r="K44" s="44">
        <f t="shared" si="2"/>
        <v>6.7272727272727206E-2</v>
      </c>
      <c r="L44" s="127">
        <v>0.49333333333333335</v>
      </c>
      <c r="M44" s="21">
        <v>5</v>
      </c>
      <c r="O44" s="3"/>
      <c r="P44" s="83"/>
    </row>
    <row r="45" spans="2:16" ht="16.5" customHeight="1">
      <c r="B45" s="23">
        <v>41</v>
      </c>
      <c r="C45" s="24" t="s">
        <v>38</v>
      </c>
      <c r="D45" s="114">
        <v>0.41134113411341133</v>
      </c>
      <c r="E45" s="106">
        <f t="shared" si="3"/>
        <v>9</v>
      </c>
      <c r="F45" s="36">
        <f t="shared" si="0"/>
        <v>2.2830495815538976E-2</v>
      </c>
      <c r="G45" s="35">
        <v>0.38851063829787236</v>
      </c>
      <c r="H45" s="98">
        <v>11</v>
      </c>
      <c r="I45" s="142">
        <v>0.25892857142857145</v>
      </c>
      <c r="J45" s="49">
        <f t="shared" si="1"/>
        <v>18</v>
      </c>
      <c r="K45" s="36">
        <f t="shared" si="2"/>
        <v>-2.8108465608465583E-2</v>
      </c>
      <c r="L45" s="125">
        <v>0.28703703703703703</v>
      </c>
      <c r="M45" s="68">
        <v>14</v>
      </c>
      <c r="O45" s="3"/>
      <c r="P45" s="83"/>
    </row>
    <row r="46" spans="2:16" ht="16.5" customHeight="1">
      <c r="B46" s="26">
        <v>42</v>
      </c>
      <c r="C46" s="27" t="s">
        <v>39</v>
      </c>
      <c r="D46" s="116">
        <v>0.39854318418314255</v>
      </c>
      <c r="E46" s="111">
        <f t="shared" si="3"/>
        <v>12</v>
      </c>
      <c r="F46" s="41">
        <f t="shared" si="0"/>
        <v>9.287764767496931E-3</v>
      </c>
      <c r="G46" s="40">
        <v>0.38925541941564562</v>
      </c>
      <c r="H46" s="102">
        <v>10</v>
      </c>
      <c r="I46" s="120">
        <v>0.13513513513513514</v>
      </c>
      <c r="J46" s="28">
        <f t="shared" si="1"/>
        <v>35</v>
      </c>
      <c r="K46" s="41">
        <f t="shared" si="2"/>
        <v>-8.2256169212690938E-2</v>
      </c>
      <c r="L46" s="126">
        <v>0.21739130434782608</v>
      </c>
      <c r="M46" s="122">
        <v>20</v>
      </c>
      <c r="O46" s="3"/>
      <c r="P46" s="83"/>
    </row>
    <row r="47" spans="2:16" ht="16.5" customHeight="1">
      <c r="B47" s="22">
        <v>43</v>
      </c>
      <c r="C47" s="29" t="s">
        <v>40</v>
      </c>
      <c r="D47" s="113">
        <v>0.43776401013798932</v>
      </c>
      <c r="E47" s="110">
        <f t="shared" si="3"/>
        <v>3</v>
      </c>
      <c r="F47" s="44">
        <f t="shared" si="0"/>
        <v>6.2169715367783318E-2</v>
      </c>
      <c r="G47" s="43">
        <v>0.37559429477020601</v>
      </c>
      <c r="H47" s="103">
        <v>18</v>
      </c>
      <c r="I47" s="137">
        <v>0.23008849557522124</v>
      </c>
      <c r="J47" s="110">
        <f t="shared" si="1"/>
        <v>20</v>
      </c>
      <c r="K47" s="44">
        <f t="shared" si="2"/>
        <v>-1.2768647281921619E-2</v>
      </c>
      <c r="L47" s="127">
        <v>0.24285714285714285</v>
      </c>
      <c r="M47" s="21">
        <v>17</v>
      </c>
      <c r="O47" s="3"/>
      <c r="P47" s="83"/>
    </row>
    <row r="48" spans="2:16" ht="16.5" customHeight="1">
      <c r="B48" s="148" t="s">
        <v>103</v>
      </c>
      <c r="C48" s="149"/>
      <c r="D48" s="62">
        <v>0.31458407723304166</v>
      </c>
      <c r="E48" s="25"/>
      <c r="F48" s="36">
        <f>D48-G48</f>
        <v>6.584077233041663E-3</v>
      </c>
      <c r="G48" s="62">
        <v>0.308</v>
      </c>
      <c r="H48" s="98"/>
      <c r="I48" s="100">
        <v>0.17689985562409766</v>
      </c>
      <c r="J48" s="25"/>
      <c r="K48" s="36">
        <f t="shared" si="2"/>
        <v>-4.0946029650890947E-3</v>
      </c>
      <c r="L48" s="100">
        <v>0.18099445858918675</v>
      </c>
      <c r="M48" s="68"/>
      <c r="O48" s="3"/>
    </row>
    <row r="49" spans="2:13" ht="16.5" customHeight="1">
      <c r="B49" s="150" t="s">
        <v>54</v>
      </c>
      <c r="C49" s="151"/>
      <c r="D49" s="63">
        <v>0.38200000000000001</v>
      </c>
      <c r="E49" s="30"/>
      <c r="F49" s="64">
        <f t="shared" ref="F49" si="4">D49-G49</f>
        <v>7.0000000000000062E-3</v>
      </c>
      <c r="G49" s="63">
        <v>0.375</v>
      </c>
      <c r="H49" s="104"/>
      <c r="I49" s="72">
        <v>0.29099999999999998</v>
      </c>
      <c r="J49" s="31"/>
      <c r="K49" s="64">
        <f t="shared" ref="K49" si="5">I49-L49</f>
        <v>3.0000000000000027E-3</v>
      </c>
      <c r="L49" s="72">
        <v>0.28799999999999998</v>
      </c>
      <c r="M49" s="71"/>
    </row>
    <row r="50" spans="2:13" ht="16.5" customHeight="1">
      <c r="B50" s="3"/>
      <c r="H50" s="105"/>
      <c r="M50" s="67" t="s">
        <v>163</v>
      </c>
    </row>
  </sheetData>
  <mergeCells count="9">
    <mergeCell ref="B48:C48"/>
    <mergeCell ref="B49:C49"/>
    <mergeCell ref="D2:H2"/>
    <mergeCell ref="I2:M2"/>
    <mergeCell ref="D3:F3"/>
    <mergeCell ref="G3:H3"/>
    <mergeCell ref="I3:K3"/>
    <mergeCell ref="L3:M3"/>
    <mergeCell ref="B2:C4"/>
  </mergeCells>
  <phoneticPr fontId="12"/>
  <conditionalFormatting sqref="D5:D47">
    <cfRule type="cellIs" dxfId="2" priority="14" stopIfTrue="1" operator="equal">
      <formula>#DIV/0!</formula>
    </cfRule>
  </conditionalFormatting>
  <conditionalFormatting sqref="I5:I47">
    <cfRule type="cellIs" dxfId="1" priority="12" stopIfTrue="1" operator="equal">
      <formula>#DIV/0!</formula>
    </cfRule>
  </conditionalFormatting>
  <pageMargins left="0.7" right="0.7" top="0.75" bottom="0.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C9120-84F0-4CDF-9CB0-527C5CA157E8}">
  <dimension ref="A1:O50"/>
  <sheetViews>
    <sheetView topLeftCell="A7" workbookViewId="0">
      <selection activeCell="A30" sqref="A30:XFD30"/>
    </sheetView>
  </sheetViews>
  <sheetFormatPr defaultColWidth="0" defaultRowHeight="13.2" zeroHeight="1"/>
  <cols>
    <col min="1" max="15" width="8.88671875" customWidth="1"/>
    <col min="16" max="18" width="8.88671875" hidden="1" customWidth="1"/>
    <col min="19" max="16384" width="8.88671875" hidden="1"/>
  </cols>
  <sheetData>
    <row r="1" spans="1:2">
      <c r="A1" s="95"/>
      <c r="B1" s="15"/>
    </row>
    <row r="2" spans="1:2">
      <c r="A2" s="24"/>
      <c r="B2" s="73"/>
    </row>
    <row r="3" spans="1:2">
      <c r="A3" s="27"/>
      <c r="B3" s="73"/>
    </row>
    <row r="4" spans="1:2">
      <c r="A4" s="27"/>
      <c r="B4" s="73"/>
    </row>
    <row r="5" spans="1:2">
      <c r="A5" s="27"/>
      <c r="B5" s="73"/>
    </row>
    <row r="6" spans="1:2">
      <c r="A6" s="29"/>
      <c r="B6" s="73"/>
    </row>
    <row r="7" spans="1:2">
      <c r="A7" s="24"/>
      <c r="B7" s="73"/>
    </row>
    <row r="8" spans="1:2">
      <c r="A8" s="27"/>
      <c r="B8" s="73"/>
    </row>
    <row r="9" spans="1:2">
      <c r="A9" s="27"/>
      <c r="B9" s="73"/>
    </row>
    <row r="10" spans="1:2">
      <c r="A10" s="27"/>
      <c r="B10" s="73"/>
    </row>
    <row r="11" spans="1:2">
      <c r="A11" s="29"/>
      <c r="B11" s="73"/>
    </row>
    <row r="12" spans="1:2">
      <c r="A12" s="24"/>
      <c r="B12" s="73"/>
    </row>
    <row r="13" spans="1:2">
      <c r="A13" s="27"/>
      <c r="B13" s="73"/>
    </row>
    <row r="14" spans="1:2">
      <c r="A14" s="27"/>
      <c r="B14" s="73"/>
    </row>
    <row r="15" spans="1:2">
      <c r="A15" s="27"/>
      <c r="B15" s="73"/>
    </row>
    <row r="16" spans="1:2">
      <c r="A16" s="29"/>
      <c r="B16" s="73"/>
    </row>
    <row r="17" spans="1:2">
      <c r="A17" s="24"/>
      <c r="B17" s="73"/>
    </row>
    <row r="18" spans="1:2">
      <c r="A18" s="27"/>
      <c r="B18" s="73"/>
    </row>
    <row r="19" spans="1:2">
      <c r="A19" s="27"/>
      <c r="B19" s="73"/>
    </row>
    <row r="20" spans="1:2">
      <c r="A20" s="27"/>
      <c r="B20" s="73"/>
    </row>
    <row r="21" spans="1:2">
      <c r="A21" s="29"/>
      <c r="B21" s="73"/>
    </row>
    <row r="22" spans="1:2">
      <c r="A22" s="24"/>
      <c r="B22" s="73"/>
    </row>
    <row r="23" spans="1:2">
      <c r="A23" s="27"/>
      <c r="B23" s="73"/>
    </row>
    <row r="24" spans="1:2">
      <c r="A24" s="27"/>
      <c r="B24" s="73"/>
    </row>
    <row r="25" spans="1:2">
      <c r="A25" s="27"/>
      <c r="B25" s="73"/>
    </row>
    <row r="26" spans="1:2">
      <c r="A26" s="29"/>
      <c r="B26" s="73"/>
    </row>
    <row r="27" spans="1:2">
      <c r="A27" s="24"/>
      <c r="B27" s="73"/>
    </row>
    <row r="28" spans="1:2">
      <c r="A28" s="27"/>
      <c r="B28" s="73"/>
    </row>
    <row r="29" spans="1:2">
      <c r="A29" s="27"/>
      <c r="B29" s="73"/>
    </row>
    <row r="30" spans="1:2" ht="13.2" customHeight="1">
      <c r="A30" s="27"/>
      <c r="B30" s="73"/>
    </row>
    <row r="31" spans="1:2">
      <c r="A31" s="29" t="s">
        <v>36</v>
      </c>
      <c r="B31" s="73">
        <v>0.24498623672827369</v>
      </c>
    </row>
    <row r="32" spans="1:2"/>
    <row r="33"/>
    <row r="34"/>
    <row r="35"/>
    <row r="36"/>
    <row r="37"/>
    <row r="38"/>
    <row r="39"/>
    <row r="40"/>
    <row r="41"/>
    <row r="42"/>
    <row r="43"/>
    <row r="44" ht="4.8" customHeight="1"/>
    <row r="45"/>
    <row r="46"/>
    <row r="47"/>
    <row r="48"/>
    <row r="49"/>
    <row r="50"/>
  </sheetData>
  <sortState xmlns:xlrd2="http://schemas.microsoft.com/office/spreadsheetml/2017/richdata2" ref="A2:B31">
    <sortCondition descending="1" ref="B2:B31"/>
  </sortState>
  <phoneticPr fontId="12"/>
  <conditionalFormatting sqref="B2:B31">
    <cfRule type="cellIs" dxfId="0" priority="1" stopIfTrue="1" operator="equal">
      <formula>#DIV/0!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T53"/>
  <sheetViews>
    <sheetView zoomScale="85" zoomScaleNormal="85" zoomScaleSheetLayoutView="115" workbookViewId="0">
      <selection activeCell="D30" sqref="D30"/>
    </sheetView>
  </sheetViews>
  <sheetFormatPr defaultColWidth="9" defaultRowHeight="12.6"/>
  <cols>
    <col min="1" max="1" width="9" style="13"/>
    <col min="2" max="2" width="3.77734375" style="13" customWidth="1"/>
    <col min="3" max="3" width="8.33203125" style="14" customWidth="1"/>
    <col min="4" max="4" width="9.109375" style="13" customWidth="1"/>
    <col min="5" max="5" width="5.5546875" style="14" bestFit="1" customWidth="1"/>
    <col min="6" max="6" width="8" style="13" customWidth="1"/>
    <col min="7" max="7" width="9.109375" style="13" customWidth="1"/>
    <col min="8" max="8" width="5.21875" style="13" bestFit="1" customWidth="1"/>
    <col min="9" max="9" width="9.109375" style="13" customWidth="1"/>
    <col min="10" max="10" width="5.21875" style="13" bestFit="1" customWidth="1"/>
    <col min="11" max="11" width="8" style="13" customWidth="1"/>
    <col min="12" max="12" width="9.109375" style="13" customWidth="1"/>
    <col min="13" max="13" width="5.21875" style="13" bestFit="1" customWidth="1"/>
    <col min="14" max="14" width="9" style="13"/>
    <col min="15" max="15" width="10.21875" style="13" bestFit="1" customWidth="1"/>
    <col min="16" max="18" width="12.44140625" style="32" customWidth="1"/>
    <col min="19" max="21" width="12.44140625" style="13" customWidth="1"/>
    <col min="22" max="16384" width="9" style="13"/>
  </cols>
  <sheetData>
    <row r="1" spans="2:20" ht="23.25" customHeight="1">
      <c r="B1" s="12" t="s">
        <v>162</v>
      </c>
    </row>
    <row r="2" spans="2:20" ht="16.5" customHeight="1">
      <c r="B2" s="148"/>
      <c r="C2" s="158"/>
      <c r="D2" s="152" t="s">
        <v>49</v>
      </c>
      <c r="E2" s="153"/>
      <c r="F2" s="153"/>
      <c r="G2" s="153"/>
      <c r="H2" s="169"/>
      <c r="I2" s="174" t="s">
        <v>50</v>
      </c>
      <c r="J2" s="153"/>
      <c r="K2" s="153"/>
      <c r="L2" s="153"/>
      <c r="M2" s="156"/>
      <c r="O2" s="32"/>
      <c r="R2" s="13"/>
    </row>
    <row r="3" spans="2:20" ht="16.5" customHeight="1">
      <c r="B3" s="170"/>
      <c r="C3" s="171"/>
      <c r="D3" s="148" t="s">
        <v>161</v>
      </c>
      <c r="E3" s="157"/>
      <c r="F3" s="158"/>
      <c r="G3" s="148" t="s">
        <v>156</v>
      </c>
      <c r="H3" s="159"/>
      <c r="I3" s="175" t="s">
        <v>158</v>
      </c>
      <c r="J3" s="160"/>
      <c r="K3" s="161"/>
      <c r="L3" s="162" t="s">
        <v>155</v>
      </c>
      <c r="M3" s="161"/>
      <c r="O3" s="32"/>
      <c r="S3" s="32"/>
      <c r="T3" s="32"/>
    </row>
    <row r="4" spans="2:20" ht="16.5" customHeight="1">
      <c r="B4" s="172"/>
      <c r="C4" s="173"/>
      <c r="D4" s="15" t="s">
        <v>51</v>
      </c>
      <c r="E4" s="16" t="s">
        <v>53</v>
      </c>
      <c r="F4" s="17" t="s">
        <v>48</v>
      </c>
      <c r="G4" s="15" t="s">
        <v>51</v>
      </c>
      <c r="H4" s="18" t="s">
        <v>53</v>
      </c>
      <c r="I4" s="19" t="s">
        <v>52</v>
      </c>
      <c r="J4" s="20" t="s">
        <v>53</v>
      </c>
      <c r="K4" s="21" t="s">
        <v>48</v>
      </c>
      <c r="L4" s="22" t="s">
        <v>52</v>
      </c>
      <c r="M4" s="21" t="s">
        <v>53</v>
      </c>
      <c r="O4" s="82"/>
      <c r="P4" s="33"/>
      <c r="Q4" s="33"/>
      <c r="R4" s="33"/>
      <c r="S4" s="34"/>
    </row>
    <row r="5" spans="2:20" ht="15.75" customHeight="1">
      <c r="B5" s="23">
        <v>1</v>
      </c>
      <c r="C5" s="24" t="s">
        <v>46</v>
      </c>
      <c r="D5" s="35">
        <v>0.30599999999999999</v>
      </c>
      <c r="E5" s="25">
        <f>RANK(D5,$D$5:$D$51,0)</f>
        <v>47</v>
      </c>
      <c r="F5" s="36">
        <f t="shared" ref="F5:F52" si="0">D5-G5</f>
        <v>9.000000000000008E-3</v>
      </c>
      <c r="G5" s="35">
        <v>0.29699999999999999</v>
      </c>
      <c r="H5" s="47">
        <f>RANK(G5,$G$5:$G$51,0)</f>
        <v>46</v>
      </c>
      <c r="I5" s="37">
        <v>0.377</v>
      </c>
      <c r="J5" s="25">
        <v>18</v>
      </c>
      <c r="K5" s="66">
        <f>I5-L5</f>
        <v>1.7000000000000015E-2</v>
      </c>
      <c r="L5" s="35">
        <v>0.36</v>
      </c>
      <c r="M5" s="68">
        <f>RANK(L5,$L$5:$L$51,0)</f>
        <v>20</v>
      </c>
      <c r="O5" s="83"/>
      <c r="P5" s="84"/>
      <c r="Q5" s="38"/>
      <c r="R5" s="38"/>
      <c r="S5" s="39"/>
    </row>
    <row r="6" spans="2:20" ht="15.75" customHeight="1">
      <c r="B6" s="26">
        <v>2</v>
      </c>
      <c r="C6" s="27" t="s">
        <v>55</v>
      </c>
      <c r="D6" s="40">
        <v>0.378</v>
      </c>
      <c r="E6" s="132">
        <f t="shared" ref="E6:E51" si="1">RANK(D6,$D$5:$D$51,0)</f>
        <v>31</v>
      </c>
      <c r="F6" s="41">
        <f t="shared" si="0"/>
        <v>1.0000000000000009E-2</v>
      </c>
      <c r="G6" s="40">
        <v>0.36799999999999999</v>
      </c>
      <c r="H6" s="102">
        <f t="shared" ref="H6:H51" si="2">RANK(G6,$G$5:$G$51,0)</f>
        <v>30</v>
      </c>
      <c r="I6" s="42">
        <v>0.41899999999999998</v>
      </c>
      <c r="J6" s="28">
        <v>15</v>
      </c>
      <c r="K6" s="41">
        <f t="shared" ref="K6:K51" si="3">I6-L6</f>
        <v>4.0000000000000036E-3</v>
      </c>
      <c r="L6" s="40">
        <v>0.41499999999999998</v>
      </c>
      <c r="M6" s="122">
        <f t="shared" ref="M6:M51" si="4">RANK(L6,$L$5:$L$51,0)</f>
        <v>14</v>
      </c>
      <c r="O6" s="83"/>
      <c r="P6" s="84"/>
      <c r="Q6" s="38"/>
      <c r="R6" s="38"/>
      <c r="S6" s="39"/>
    </row>
    <row r="7" spans="2:20" ht="15.75" customHeight="1">
      <c r="B7" s="26">
        <v>3</v>
      </c>
      <c r="C7" s="27" t="s">
        <v>56</v>
      </c>
      <c r="D7" s="40">
        <v>0.45800000000000002</v>
      </c>
      <c r="E7" s="16">
        <f t="shared" si="1"/>
        <v>7</v>
      </c>
      <c r="F7" s="41">
        <f t="shared" si="0"/>
        <v>1.0000000000000009E-3</v>
      </c>
      <c r="G7" s="40">
        <v>0.45700000000000002</v>
      </c>
      <c r="H7" s="144">
        <f t="shared" si="2"/>
        <v>6</v>
      </c>
      <c r="I7" s="42">
        <v>0.27</v>
      </c>
      <c r="J7" s="28">
        <v>30</v>
      </c>
      <c r="K7" s="41">
        <f t="shared" si="3"/>
        <v>-7.0000000000000062E-3</v>
      </c>
      <c r="L7" s="40">
        <v>0.27700000000000002</v>
      </c>
      <c r="M7" s="146">
        <f t="shared" si="4"/>
        <v>30</v>
      </c>
      <c r="O7" s="83"/>
      <c r="P7" s="84"/>
      <c r="Q7" s="38"/>
      <c r="R7" s="38"/>
      <c r="S7" s="39"/>
    </row>
    <row r="8" spans="2:20" ht="15.75" customHeight="1">
      <c r="B8" s="26">
        <v>4</v>
      </c>
      <c r="C8" s="27" t="s">
        <v>57</v>
      </c>
      <c r="D8" s="40">
        <v>0.47399999999999998</v>
      </c>
      <c r="E8" s="28">
        <f t="shared" si="1"/>
        <v>3</v>
      </c>
      <c r="F8" s="41">
        <f t="shared" si="0"/>
        <v>5.9999999999999498E-3</v>
      </c>
      <c r="G8" s="40">
        <v>0.46800000000000003</v>
      </c>
      <c r="H8" s="102">
        <f t="shared" si="2"/>
        <v>3</v>
      </c>
      <c r="I8" s="42">
        <v>0.23400000000000001</v>
      </c>
      <c r="J8" s="28">
        <v>36</v>
      </c>
      <c r="K8" s="41">
        <f t="shared" si="3"/>
        <v>8.0000000000000071E-3</v>
      </c>
      <c r="L8" s="40">
        <v>0.22600000000000001</v>
      </c>
      <c r="M8" s="17">
        <f t="shared" si="4"/>
        <v>36</v>
      </c>
      <c r="O8" s="83"/>
      <c r="P8" s="84"/>
      <c r="Q8" s="38"/>
      <c r="R8" s="38"/>
      <c r="S8" s="39"/>
    </row>
    <row r="9" spans="2:20" ht="15.75" customHeight="1">
      <c r="B9" s="22">
        <v>5</v>
      </c>
      <c r="C9" s="29" t="s">
        <v>58</v>
      </c>
      <c r="D9" s="43">
        <v>0.40300000000000002</v>
      </c>
      <c r="E9" s="55">
        <f t="shared" si="1"/>
        <v>20</v>
      </c>
      <c r="F9" s="44">
        <f t="shared" si="0"/>
        <v>1.0000000000000009E-2</v>
      </c>
      <c r="G9" s="43">
        <v>0.39300000000000002</v>
      </c>
      <c r="H9" s="53">
        <f t="shared" si="2"/>
        <v>20</v>
      </c>
      <c r="I9" s="45">
        <v>0.20799999999999999</v>
      </c>
      <c r="J9" s="20">
        <v>37</v>
      </c>
      <c r="K9" s="44">
        <f t="shared" si="3"/>
        <v>3.8999999999999979E-2</v>
      </c>
      <c r="L9" s="43">
        <v>0.16900000000000001</v>
      </c>
      <c r="M9" s="21">
        <f t="shared" si="4"/>
        <v>43</v>
      </c>
      <c r="O9" s="83"/>
      <c r="P9" s="84"/>
      <c r="Q9" s="38"/>
      <c r="R9" s="38"/>
      <c r="S9" s="39"/>
    </row>
    <row r="10" spans="2:20" ht="15.75" customHeight="1">
      <c r="B10" s="23">
        <v>6</v>
      </c>
      <c r="C10" s="24" t="s">
        <v>59</v>
      </c>
      <c r="D10" s="35">
        <v>0.51600000000000001</v>
      </c>
      <c r="E10" s="49">
        <f t="shared" si="1"/>
        <v>1</v>
      </c>
      <c r="F10" s="36">
        <f t="shared" si="0"/>
        <v>1.100000000000001E-2</v>
      </c>
      <c r="G10" s="35">
        <v>0.505</v>
      </c>
      <c r="H10" s="98">
        <f t="shared" si="2"/>
        <v>1</v>
      </c>
      <c r="I10" s="37">
        <v>0.47</v>
      </c>
      <c r="J10" s="25">
        <v>10</v>
      </c>
      <c r="K10" s="36">
        <f t="shared" si="3"/>
        <v>-1.0000000000000009E-3</v>
      </c>
      <c r="L10" s="35">
        <v>0.47099999999999997</v>
      </c>
      <c r="M10" s="68">
        <f t="shared" si="4"/>
        <v>11</v>
      </c>
      <c r="O10" s="83"/>
      <c r="P10" s="84"/>
      <c r="Q10" s="38"/>
      <c r="R10" s="38"/>
      <c r="S10" s="39"/>
    </row>
    <row r="11" spans="2:20" ht="15.75" customHeight="1">
      <c r="B11" s="26">
        <v>7</v>
      </c>
      <c r="C11" s="27" t="s">
        <v>60</v>
      </c>
      <c r="D11" s="40">
        <v>0.44400000000000001</v>
      </c>
      <c r="E11" s="28">
        <f t="shared" si="1"/>
        <v>10</v>
      </c>
      <c r="F11" s="41">
        <f t="shared" si="0"/>
        <v>1.0000000000000009E-2</v>
      </c>
      <c r="G11" s="40">
        <v>0.434</v>
      </c>
      <c r="H11" s="144">
        <f t="shared" si="2"/>
        <v>9</v>
      </c>
      <c r="I11" s="42">
        <v>0.39</v>
      </c>
      <c r="J11" s="28">
        <v>16</v>
      </c>
      <c r="K11" s="41">
        <f t="shared" si="3"/>
        <v>8.0000000000000071E-3</v>
      </c>
      <c r="L11" s="40">
        <v>0.38200000000000001</v>
      </c>
      <c r="M11" s="122">
        <f t="shared" si="4"/>
        <v>18</v>
      </c>
      <c r="O11" s="83"/>
      <c r="P11" s="84"/>
      <c r="Q11" s="38"/>
      <c r="R11" s="38"/>
      <c r="S11" s="39"/>
    </row>
    <row r="12" spans="2:20" ht="15.75" customHeight="1">
      <c r="B12" s="26">
        <v>8</v>
      </c>
      <c r="C12" s="27" t="s">
        <v>61</v>
      </c>
      <c r="D12" s="40">
        <v>0.373</v>
      </c>
      <c r="E12" s="132">
        <f t="shared" si="1"/>
        <v>33</v>
      </c>
      <c r="F12" s="41">
        <f t="shared" si="0"/>
        <v>1.7000000000000015E-2</v>
      </c>
      <c r="G12" s="40">
        <v>0.35599999999999998</v>
      </c>
      <c r="H12" s="101">
        <f t="shared" si="2"/>
        <v>33</v>
      </c>
      <c r="I12" s="42">
        <v>0.33600000000000002</v>
      </c>
      <c r="J12" s="28">
        <v>23</v>
      </c>
      <c r="K12" s="41">
        <f t="shared" si="3"/>
        <v>6.0000000000000053E-3</v>
      </c>
      <c r="L12" s="40">
        <v>0.33</v>
      </c>
      <c r="M12" s="146">
        <f t="shared" si="4"/>
        <v>25</v>
      </c>
      <c r="O12" s="83"/>
      <c r="P12" s="84"/>
      <c r="Q12" s="38"/>
      <c r="R12" s="38"/>
      <c r="S12" s="39"/>
    </row>
    <row r="13" spans="2:20" ht="15.75" customHeight="1">
      <c r="B13" s="26">
        <v>9</v>
      </c>
      <c r="C13" s="27" t="s">
        <v>62</v>
      </c>
      <c r="D13" s="40">
        <v>0.38100000000000001</v>
      </c>
      <c r="E13" s="28">
        <f t="shared" si="1"/>
        <v>29</v>
      </c>
      <c r="F13" s="41">
        <f t="shared" si="0"/>
        <v>9.000000000000008E-3</v>
      </c>
      <c r="G13" s="40">
        <v>0.372</v>
      </c>
      <c r="H13" s="102">
        <f t="shared" si="2"/>
        <v>29</v>
      </c>
      <c r="I13" s="42">
        <v>0.35399999999999998</v>
      </c>
      <c r="J13" s="28">
        <v>21</v>
      </c>
      <c r="K13" s="41">
        <f t="shared" si="3"/>
        <v>7.0000000000000062E-3</v>
      </c>
      <c r="L13" s="40">
        <v>0.34699999999999998</v>
      </c>
      <c r="M13" s="122">
        <f t="shared" si="4"/>
        <v>22</v>
      </c>
      <c r="O13" s="83"/>
      <c r="P13" s="84"/>
      <c r="Q13" s="38"/>
      <c r="R13" s="38"/>
      <c r="S13" s="39"/>
    </row>
    <row r="14" spans="2:20" ht="15.75" customHeight="1">
      <c r="B14" s="22">
        <v>10</v>
      </c>
      <c r="C14" s="29" t="s">
        <v>63</v>
      </c>
      <c r="D14" s="43">
        <v>0.41799999999999998</v>
      </c>
      <c r="E14" s="55">
        <f t="shared" si="1"/>
        <v>15</v>
      </c>
      <c r="F14" s="44">
        <f t="shared" si="0"/>
        <v>2.0000000000000018E-3</v>
      </c>
      <c r="G14" s="43">
        <v>0.41599999999999998</v>
      </c>
      <c r="H14" s="53">
        <f t="shared" si="2"/>
        <v>15</v>
      </c>
      <c r="I14" s="45">
        <v>0.19400000000000001</v>
      </c>
      <c r="J14" s="20">
        <v>40</v>
      </c>
      <c r="K14" s="44">
        <f t="shared" si="3"/>
        <v>1.0000000000000009E-3</v>
      </c>
      <c r="L14" s="43">
        <v>0.193</v>
      </c>
      <c r="M14" s="145">
        <f t="shared" si="4"/>
        <v>38</v>
      </c>
      <c r="O14" s="83"/>
      <c r="P14" s="84"/>
      <c r="Q14" s="38"/>
      <c r="R14" s="38"/>
      <c r="S14" s="39"/>
    </row>
    <row r="15" spans="2:20" ht="15.75" customHeight="1">
      <c r="B15" s="23">
        <v>11</v>
      </c>
      <c r="C15" s="24" t="s">
        <v>64</v>
      </c>
      <c r="D15" s="35">
        <v>0.40400000000000003</v>
      </c>
      <c r="E15" s="25">
        <f t="shared" si="1"/>
        <v>19</v>
      </c>
      <c r="F15" s="36">
        <f t="shared" si="0"/>
        <v>1.0000000000000009E-2</v>
      </c>
      <c r="G15" s="35">
        <v>0.39400000000000002</v>
      </c>
      <c r="H15" s="47">
        <f t="shared" si="2"/>
        <v>19</v>
      </c>
      <c r="I15" s="37">
        <v>0.187</v>
      </c>
      <c r="J15" s="25">
        <v>41</v>
      </c>
      <c r="K15" s="36">
        <f t="shared" si="3"/>
        <v>-2.0000000000000018E-3</v>
      </c>
      <c r="L15" s="35">
        <v>0.189</v>
      </c>
      <c r="M15" s="147">
        <f t="shared" si="4"/>
        <v>39</v>
      </c>
      <c r="O15" s="83"/>
      <c r="P15" s="84"/>
      <c r="Q15" s="38"/>
      <c r="R15" s="38"/>
      <c r="S15" s="39"/>
    </row>
    <row r="16" spans="2:20" ht="15.75" customHeight="1">
      <c r="B16" s="26">
        <v>12</v>
      </c>
      <c r="C16" s="27" t="s">
        <v>65</v>
      </c>
      <c r="D16" s="40">
        <v>0.38800000000000001</v>
      </c>
      <c r="E16" s="28">
        <f t="shared" si="1"/>
        <v>26</v>
      </c>
      <c r="F16" s="41">
        <f t="shared" si="0"/>
        <v>7.0000000000000062E-3</v>
      </c>
      <c r="G16" s="40">
        <v>0.38100000000000001</v>
      </c>
      <c r="H16" s="101">
        <f t="shared" si="2"/>
        <v>24</v>
      </c>
      <c r="I16" s="42">
        <v>0.23599999999999999</v>
      </c>
      <c r="J16" s="28">
        <v>35</v>
      </c>
      <c r="K16" s="41">
        <f t="shared" si="3"/>
        <v>-1.100000000000001E-2</v>
      </c>
      <c r="L16" s="40">
        <v>0.247</v>
      </c>
      <c r="M16" s="17">
        <f t="shared" si="4"/>
        <v>33</v>
      </c>
      <c r="O16" s="83"/>
      <c r="P16" s="84"/>
      <c r="Q16" s="38"/>
      <c r="R16" s="38"/>
      <c r="S16" s="39"/>
    </row>
    <row r="17" spans="2:19" ht="15.75" customHeight="1">
      <c r="B17" s="26">
        <v>13</v>
      </c>
      <c r="C17" s="27" t="s">
        <v>66</v>
      </c>
      <c r="D17" s="40">
        <v>0.43099999999999999</v>
      </c>
      <c r="E17" s="132">
        <f t="shared" si="1"/>
        <v>13</v>
      </c>
      <c r="F17" s="41">
        <f t="shared" si="0"/>
        <v>0</v>
      </c>
      <c r="G17" s="40">
        <v>0.43099999999999999</v>
      </c>
      <c r="H17" s="102">
        <f t="shared" si="2"/>
        <v>11</v>
      </c>
      <c r="I17" s="42">
        <v>0.13700000000000001</v>
      </c>
      <c r="J17" s="28">
        <v>46</v>
      </c>
      <c r="K17" s="41">
        <f t="shared" si="3"/>
        <v>0</v>
      </c>
      <c r="L17" s="40">
        <v>0.13700000000000001</v>
      </c>
      <c r="M17" s="17">
        <f t="shared" si="4"/>
        <v>46</v>
      </c>
      <c r="O17" s="83"/>
      <c r="P17" s="84"/>
      <c r="Q17" s="38"/>
      <c r="R17" s="38"/>
      <c r="S17" s="39"/>
    </row>
    <row r="18" spans="2:19" ht="15.75" customHeight="1">
      <c r="B18" s="26">
        <v>14</v>
      </c>
      <c r="C18" s="27" t="s">
        <v>67</v>
      </c>
      <c r="D18" s="40">
        <v>0.308</v>
      </c>
      <c r="E18" s="28">
        <f t="shared" si="1"/>
        <v>46</v>
      </c>
      <c r="F18" s="41">
        <f t="shared" si="0"/>
        <v>1.3000000000000012E-2</v>
      </c>
      <c r="G18" s="40">
        <v>0.29499999999999998</v>
      </c>
      <c r="H18" s="144">
        <f t="shared" si="2"/>
        <v>47</v>
      </c>
      <c r="I18" s="42">
        <v>0.12</v>
      </c>
      <c r="J18" s="28">
        <v>47</v>
      </c>
      <c r="K18" s="41">
        <f t="shared" si="3"/>
        <v>4.9999999999999906E-3</v>
      </c>
      <c r="L18" s="40">
        <v>0.115</v>
      </c>
      <c r="M18" s="17">
        <f t="shared" si="4"/>
        <v>47</v>
      </c>
      <c r="O18" s="83"/>
      <c r="P18" s="84"/>
      <c r="Q18" s="38"/>
      <c r="R18" s="38"/>
      <c r="S18" s="39"/>
    </row>
    <row r="19" spans="2:19" ht="15.75" customHeight="1">
      <c r="B19" s="22">
        <v>15</v>
      </c>
      <c r="C19" s="29" t="s">
        <v>68</v>
      </c>
      <c r="D19" s="43">
        <v>0.45900000000000002</v>
      </c>
      <c r="E19" s="55">
        <f t="shared" si="1"/>
        <v>6</v>
      </c>
      <c r="F19" s="44">
        <f t="shared" si="0"/>
        <v>1.3000000000000012E-2</v>
      </c>
      <c r="G19" s="43">
        <v>0.44600000000000001</v>
      </c>
      <c r="H19" s="103">
        <f t="shared" si="2"/>
        <v>8</v>
      </c>
      <c r="I19" s="45">
        <v>0.38900000000000001</v>
      </c>
      <c r="J19" s="20">
        <v>17</v>
      </c>
      <c r="K19" s="44">
        <f t="shared" si="3"/>
        <v>-1.0000000000000009E-3</v>
      </c>
      <c r="L19" s="43">
        <v>0.39</v>
      </c>
      <c r="M19" s="21">
        <f t="shared" si="4"/>
        <v>16</v>
      </c>
      <c r="O19" s="83"/>
      <c r="P19" s="84"/>
      <c r="Q19" s="38"/>
      <c r="R19" s="38"/>
      <c r="S19" s="39"/>
    </row>
    <row r="20" spans="2:19" ht="15.75" customHeight="1">
      <c r="B20" s="23">
        <v>16</v>
      </c>
      <c r="C20" s="24" t="s">
        <v>69</v>
      </c>
      <c r="D20" s="35">
        <v>0.44800000000000001</v>
      </c>
      <c r="E20" s="25">
        <f t="shared" si="1"/>
        <v>9</v>
      </c>
      <c r="F20" s="36">
        <f t="shared" si="0"/>
        <v>1.6000000000000014E-2</v>
      </c>
      <c r="G20" s="35">
        <v>0.432</v>
      </c>
      <c r="H20" s="98">
        <f t="shared" si="2"/>
        <v>10</v>
      </c>
      <c r="I20" s="37">
        <v>0.32500000000000001</v>
      </c>
      <c r="J20" s="25">
        <v>24</v>
      </c>
      <c r="K20" s="36">
        <f t="shared" si="3"/>
        <v>-2.3999999999999966E-2</v>
      </c>
      <c r="L20" s="35">
        <v>0.34899999999999998</v>
      </c>
      <c r="M20" s="147">
        <f t="shared" si="4"/>
        <v>21</v>
      </c>
      <c r="O20" s="83"/>
      <c r="P20" s="84"/>
      <c r="Q20" s="38"/>
      <c r="R20" s="38"/>
      <c r="S20" s="39"/>
    </row>
    <row r="21" spans="2:19" ht="15.75" customHeight="1">
      <c r="B21" s="26">
        <v>17</v>
      </c>
      <c r="C21" s="27" t="s">
        <v>70</v>
      </c>
      <c r="D21" s="40">
        <v>0.438</v>
      </c>
      <c r="E21" s="28">
        <f t="shared" si="1"/>
        <v>11</v>
      </c>
      <c r="F21" s="41">
        <f t="shared" si="0"/>
        <v>1.100000000000001E-2</v>
      </c>
      <c r="G21" s="40">
        <v>0.42699999999999999</v>
      </c>
      <c r="H21" s="144">
        <f t="shared" si="2"/>
        <v>13</v>
      </c>
      <c r="I21" s="42">
        <v>0.46600000000000003</v>
      </c>
      <c r="J21" s="28">
        <v>11</v>
      </c>
      <c r="K21" s="41">
        <f t="shared" si="3"/>
        <v>-1.8999999999999961E-2</v>
      </c>
      <c r="L21" s="40">
        <v>0.48499999999999999</v>
      </c>
      <c r="M21" s="17">
        <f t="shared" si="4"/>
        <v>10</v>
      </c>
      <c r="O21" s="83"/>
      <c r="P21" s="84"/>
      <c r="Q21" s="38"/>
      <c r="R21" s="38"/>
      <c r="S21" s="39"/>
    </row>
    <row r="22" spans="2:19" ht="15.75" customHeight="1">
      <c r="B22" s="26">
        <v>18</v>
      </c>
      <c r="C22" s="27" t="s">
        <v>71</v>
      </c>
      <c r="D22" s="40">
        <v>0.34200000000000003</v>
      </c>
      <c r="E22" s="132">
        <f t="shared" si="1"/>
        <v>41</v>
      </c>
      <c r="F22" s="41">
        <f t="shared" si="0"/>
        <v>6.0000000000000053E-3</v>
      </c>
      <c r="G22" s="40">
        <v>0.33600000000000002</v>
      </c>
      <c r="H22" s="101">
        <f t="shared" si="2"/>
        <v>39</v>
      </c>
      <c r="I22" s="42">
        <v>0.29799999999999999</v>
      </c>
      <c r="J22" s="28">
        <v>27</v>
      </c>
      <c r="K22" s="41">
        <f t="shared" si="3"/>
        <v>-1.6000000000000014E-2</v>
      </c>
      <c r="L22" s="40">
        <v>0.314</v>
      </c>
      <c r="M22" s="17">
        <f t="shared" si="4"/>
        <v>26</v>
      </c>
      <c r="O22" s="83"/>
      <c r="P22" s="84"/>
      <c r="Q22" s="38"/>
      <c r="R22" s="38"/>
      <c r="S22" s="39"/>
    </row>
    <row r="23" spans="2:19" ht="15.75" customHeight="1">
      <c r="B23" s="26">
        <v>19</v>
      </c>
      <c r="C23" s="27" t="s">
        <v>72</v>
      </c>
      <c r="D23" s="40">
        <v>0.47599999999999998</v>
      </c>
      <c r="E23" s="16">
        <f t="shared" si="1"/>
        <v>2</v>
      </c>
      <c r="F23" s="41">
        <f t="shared" si="0"/>
        <v>6.0000000000000053E-3</v>
      </c>
      <c r="G23" s="40">
        <v>0.47</v>
      </c>
      <c r="H23" s="101">
        <f t="shared" si="2"/>
        <v>2</v>
      </c>
      <c r="I23" s="42">
        <v>0.50700000000000001</v>
      </c>
      <c r="J23" s="28">
        <v>9</v>
      </c>
      <c r="K23" s="41">
        <f t="shared" si="3"/>
        <v>2.0000000000000018E-2</v>
      </c>
      <c r="L23" s="40">
        <v>0.48699999999999999</v>
      </c>
      <c r="M23" s="122">
        <f t="shared" si="4"/>
        <v>9</v>
      </c>
      <c r="O23" s="83"/>
      <c r="P23" s="84"/>
      <c r="Q23" s="38"/>
      <c r="R23" s="38"/>
      <c r="S23" s="39"/>
    </row>
    <row r="24" spans="2:19" ht="15.75" customHeight="1">
      <c r="B24" s="22">
        <v>20</v>
      </c>
      <c r="C24" s="29" t="s">
        <v>73</v>
      </c>
      <c r="D24" s="43">
        <v>0.47099999999999997</v>
      </c>
      <c r="E24" s="20">
        <f t="shared" si="1"/>
        <v>4</v>
      </c>
      <c r="F24" s="44">
        <f t="shared" si="0"/>
        <v>5.9999999999999498E-3</v>
      </c>
      <c r="G24" s="43">
        <v>0.46500000000000002</v>
      </c>
      <c r="H24" s="103">
        <f t="shared" si="2"/>
        <v>4</v>
      </c>
      <c r="I24" s="45">
        <v>0.60299999999999998</v>
      </c>
      <c r="J24" s="20">
        <v>5</v>
      </c>
      <c r="K24" s="44">
        <f t="shared" si="3"/>
        <v>-7.0000000000000062E-3</v>
      </c>
      <c r="L24" s="43">
        <v>0.61</v>
      </c>
      <c r="M24" s="145">
        <f t="shared" si="4"/>
        <v>4</v>
      </c>
      <c r="O24" s="83"/>
      <c r="P24" s="84"/>
      <c r="Q24" s="38"/>
      <c r="R24" s="38"/>
      <c r="S24" s="39"/>
    </row>
    <row r="25" spans="2:19" ht="15.75" customHeight="1">
      <c r="B25" s="23">
        <v>21</v>
      </c>
      <c r="C25" s="24" t="s">
        <v>74</v>
      </c>
      <c r="D25" s="35">
        <v>0.40500000000000003</v>
      </c>
      <c r="E25" s="49">
        <f t="shared" si="1"/>
        <v>18</v>
      </c>
      <c r="F25" s="36">
        <f t="shared" si="0"/>
        <v>-1.0000000000000009E-3</v>
      </c>
      <c r="G25" s="35">
        <v>0.40600000000000003</v>
      </c>
      <c r="H25" s="47">
        <f t="shared" si="2"/>
        <v>17</v>
      </c>
      <c r="I25" s="37">
        <v>0.44500000000000001</v>
      </c>
      <c r="J25" s="25">
        <v>14</v>
      </c>
      <c r="K25" s="36">
        <f t="shared" si="3"/>
        <v>3.0000000000000027E-2</v>
      </c>
      <c r="L25" s="35">
        <v>0.41499999999999998</v>
      </c>
      <c r="M25" s="147">
        <f t="shared" si="4"/>
        <v>14</v>
      </c>
      <c r="O25" s="83"/>
      <c r="P25" s="84"/>
      <c r="Q25" s="38"/>
      <c r="R25" s="38"/>
      <c r="S25" s="39"/>
    </row>
    <row r="26" spans="2:19" ht="15.75" customHeight="1">
      <c r="B26" s="26">
        <v>22</v>
      </c>
      <c r="C26" s="27" t="s">
        <v>75</v>
      </c>
      <c r="D26" s="40">
        <v>0.379</v>
      </c>
      <c r="E26" s="16">
        <f t="shared" si="1"/>
        <v>30</v>
      </c>
      <c r="F26" s="41">
        <f t="shared" si="0"/>
        <v>6.0000000000000053E-3</v>
      </c>
      <c r="G26" s="40">
        <v>0.373</v>
      </c>
      <c r="H26" s="102">
        <f t="shared" si="2"/>
        <v>28</v>
      </c>
      <c r="I26" s="42">
        <v>0.36299999999999999</v>
      </c>
      <c r="J26" s="28">
        <v>19</v>
      </c>
      <c r="K26" s="41">
        <f t="shared" si="3"/>
        <v>-2.300000000000002E-2</v>
      </c>
      <c r="L26" s="40">
        <v>0.38600000000000001</v>
      </c>
      <c r="M26" s="17">
        <f t="shared" si="4"/>
        <v>17</v>
      </c>
      <c r="O26" s="83"/>
      <c r="P26" s="84"/>
      <c r="Q26" s="38"/>
      <c r="R26" s="38"/>
      <c r="S26" s="39"/>
    </row>
    <row r="27" spans="2:19" ht="15.75" customHeight="1">
      <c r="B27" s="26">
        <v>23</v>
      </c>
      <c r="C27" s="27" t="s">
        <v>76</v>
      </c>
      <c r="D27" s="40">
        <v>0.39200000000000002</v>
      </c>
      <c r="E27" s="16">
        <f t="shared" si="1"/>
        <v>24</v>
      </c>
      <c r="F27" s="41">
        <f t="shared" si="0"/>
        <v>1.0000000000000009E-3</v>
      </c>
      <c r="G27" s="40">
        <v>0.39100000000000001</v>
      </c>
      <c r="H27" s="144">
        <f t="shared" si="2"/>
        <v>21</v>
      </c>
      <c r="I27" s="42">
        <v>0.17899999999999999</v>
      </c>
      <c r="J27" s="28">
        <v>42</v>
      </c>
      <c r="K27" s="41">
        <f t="shared" si="3"/>
        <v>-6.0000000000000053E-3</v>
      </c>
      <c r="L27" s="40">
        <v>0.185</v>
      </c>
      <c r="M27" s="17">
        <f t="shared" si="4"/>
        <v>41</v>
      </c>
      <c r="O27" s="83"/>
      <c r="P27" s="84"/>
      <c r="Q27" s="38"/>
      <c r="R27" s="38"/>
      <c r="S27" s="39"/>
    </row>
    <row r="28" spans="2:19" ht="15.75" customHeight="1">
      <c r="B28" s="26">
        <v>24</v>
      </c>
      <c r="C28" s="27" t="s">
        <v>77</v>
      </c>
      <c r="D28" s="40">
        <v>0.45300000000000001</v>
      </c>
      <c r="E28" s="16">
        <f t="shared" si="1"/>
        <v>8</v>
      </c>
      <c r="F28" s="41">
        <f t="shared" si="0"/>
        <v>1.0000000000000009E-3</v>
      </c>
      <c r="G28" s="40">
        <v>0.45200000000000001</v>
      </c>
      <c r="H28" s="102">
        <f t="shared" si="2"/>
        <v>7</v>
      </c>
      <c r="I28" s="42">
        <v>0.161</v>
      </c>
      <c r="J28" s="28">
        <v>42</v>
      </c>
      <c r="K28" s="41">
        <f t="shared" si="3"/>
        <v>1.5000000000000013E-2</v>
      </c>
      <c r="L28" s="40">
        <v>0.14599999999999999</v>
      </c>
      <c r="M28" s="17">
        <f t="shared" si="4"/>
        <v>45</v>
      </c>
      <c r="O28" s="83"/>
      <c r="P28" s="84"/>
      <c r="Q28" s="38"/>
      <c r="R28" s="38"/>
      <c r="S28" s="39"/>
    </row>
    <row r="29" spans="2:19" ht="15.75" customHeight="1">
      <c r="B29" s="22">
        <v>25</v>
      </c>
      <c r="C29" s="29" t="s">
        <v>78</v>
      </c>
      <c r="D29" s="43">
        <v>0.40699999999999997</v>
      </c>
      <c r="E29" s="20">
        <f t="shared" si="1"/>
        <v>17</v>
      </c>
      <c r="F29" s="44">
        <f t="shared" si="0"/>
        <v>5.9999999999999498E-3</v>
      </c>
      <c r="G29" s="43">
        <v>0.40100000000000002</v>
      </c>
      <c r="H29" s="103">
        <f t="shared" si="2"/>
        <v>18</v>
      </c>
      <c r="I29" s="45">
        <v>0.34899999999999998</v>
      </c>
      <c r="J29" s="20">
        <v>22</v>
      </c>
      <c r="K29" s="44">
        <f t="shared" si="3"/>
        <v>9.9999999999999534E-3</v>
      </c>
      <c r="L29" s="43">
        <v>0.33900000000000002</v>
      </c>
      <c r="M29" s="21">
        <f t="shared" si="4"/>
        <v>24</v>
      </c>
      <c r="O29" s="83"/>
      <c r="P29" s="84"/>
      <c r="Q29" s="38"/>
      <c r="R29" s="38"/>
      <c r="S29" s="39"/>
    </row>
    <row r="30" spans="2:19" ht="15.75" customHeight="1" thickBot="1">
      <c r="B30" s="46">
        <v>26</v>
      </c>
      <c r="C30" s="47" t="s">
        <v>82</v>
      </c>
      <c r="D30" s="48">
        <v>0.33500000000000002</v>
      </c>
      <c r="E30" s="49">
        <f t="shared" si="1"/>
        <v>43</v>
      </c>
      <c r="F30" s="50">
        <f t="shared" si="0"/>
        <v>2.0000000000000018E-3</v>
      </c>
      <c r="G30" s="48">
        <v>0.33300000000000002</v>
      </c>
      <c r="H30" s="47">
        <f t="shared" si="2"/>
        <v>40</v>
      </c>
      <c r="I30" s="51">
        <v>0.24</v>
      </c>
      <c r="J30" s="49">
        <v>34</v>
      </c>
      <c r="K30" s="50">
        <f t="shared" si="3"/>
        <v>-2.0000000000000018E-3</v>
      </c>
      <c r="L30" s="48">
        <v>0.24199999999999999</v>
      </c>
      <c r="M30" s="68">
        <f t="shared" si="4"/>
        <v>35</v>
      </c>
      <c r="O30" s="83"/>
      <c r="P30" s="84"/>
      <c r="Q30" s="38"/>
      <c r="R30" s="38"/>
      <c r="S30" s="39"/>
    </row>
    <row r="31" spans="2:19" ht="15.75" customHeight="1" thickTop="1" thickBot="1">
      <c r="B31" s="74">
        <v>27</v>
      </c>
      <c r="C31" s="75" t="s">
        <v>83</v>
      </c>
      <c r="D31" s="76">
        <v>0.315</v>
      </c>
      <c r="E31" s="77">
        <f t="shared" si="1"/>
        <v>45</v>
      </c>
      <c r="F31" s="78">
        <f t="shared" si="0"/>
        <v>7.0000000000000062E-3</v>
      </c>
      <c r="G31" s="76">
        <v>0.308</v>
      </c>
      <c r="H31" s="75">
        <f t="shared" si="2"/>
        <v>44</v>
      </c>
      <c r="I31" s="79">
        <v>0.17699999999999999</v>
      </c>
      <c r="J31" s="77">
        <v>43</v>
      </c>
      <c r="K31" s="78">
        <f t="shared" si="3"/>
        <v>-4.0000000000000036E-3</v>
      </c>
      <c r="L31" s="80">
        <v>0.18099999999999999</v>
      </c>
      <c r="M31" s="97">
        <f t="shared" si="4"/>
        <v>42</v>
      </c>
      <c r="N31" s="81"/>
      <c r="O31" s="83"/>
      <c r="P31" s="84"/>
      <c r="Q31" s="38"/>
      <c r="R31" s="38"/>
      <c r="S31" s="39"/>
    </row>
    <row r="32" spans="2:19" ht="15.75" customHeight="1" thickTop="1">
      <c r="B32" s="52">
        <v>28</v>
      </c>
      <c r="C32" s="53" t="s">
        <v>79</v>
      </c>
      <c r="D32" s="54">
        <v>0.34100000000000003</v>
      </c>
      <c r="E32" s="143">
        <f t="shared" si="1"/>
        <v>42</v>
      </c>
      <c r="F32" s="56">
        <f t="shared" si="0"/>
        <v>-1.0000000000000009E-3</v>
      </c>
      <c r="G32" s="54">
        <v>0.34200000000000003</v>
      </c>
      <c r="H32" s="144">
        <f t="shared" si="2"/>
        <v>38</v>
      </c>
      <c r="I32" s="57">
        <v>0.30499999999999999</v>
      </c>
      <c r="J32" s="55">
        <v>26</v>
      </c>
      <c r="K32" s="56">
        <f t="shared" si="3"/>
        <v>5.0000000000000044E-3</v>
      </c>
      <c r="L32" s="54">
        <v>0.3</v>
      </c>
      <c r="M32" s="17">
        <f t="shared" si="4"/>
        <v>27</v>
      </c>
      <c r="O32" s="83"/>
      <c r="P32" s="84"/>
      <c r="Q32" s="38"/>
      <c r="R32" s="38"/>
      <c r="S32" s="39"/>
    </row>
    <row r="33" spans="2:19" ht="15.75" customHeight="1">
      <c r="B33" s="26">
        <v>29</v>
      </c>
      <c r="C33" s="27" t="s">
        <v>80</v>
      </c>
      <c r="D33" s="40">
        <v>0.34399999999999997</v>
      </c>
      <c r="E33" s="132">
        <f t="shared" si="1"/>
        <v>40</v>
      </c>
      <c r="F33" s="41">
        <f t="shared" si="0"/>
        <v>0</v>
      </c>
      <c r="G33" s="40">
        <v>0.34399999999999997</v>
      </c>
      <c r="H33" s="102">
        <f t="shared" si="2"/>
        <v>36</v>
      </c>
      <c r="I33" s="42">
        <v>0.19500000000000001</v>
      </c>
      <c r="J33" s="28">
        <v>39</v>
      </c>
      <c r="K33" s="41">
        <f t="shared" si="3"/>
        <v>-6.0000000000000053E-3</v>
      </c>
      <c r="L33" s="40">
        <v>0.20100000000000001</v>
      </c>
      <c r="M33" s="17">
        <f t="shared" si="4"/>
        <v>37</v>
      </c>
      <c r="O33" s="83"/>
      <c r="P33" s="84"/>
      <c r="Q33" s="38"/>
      <c r="R33" s="38"/>
      <c r="S33" s="39"/>
    </row>
    <row r="34" spans="2:19" ht="15.75" customHeight="1">
      <c r="B34" s="22">
        <v>30</v>
      </c>
      <c r="C34" s="29" t="s">
        <v>81</v>
      </c>
      <c r="D34" s="43">
        <v>0.38200000000000001</v>
      </c>
      <c r="E34" s="20">
        <f t="shared" si="1"/>
        <v>27</v>
      </c>
      <c r="F34" s="44">
        <f t="shared" si="0"/>
        <v>1.4000000000000012E-2</v>
      </c>
      <c r="G34" s="43">
        <v>0.36799999999999999</v>
      </c>
      <c r="H34" s="103">
        <f t="shared" si="2"/>
        <v>30</v>
      </c>
      <c r="I34" s="45">
        <v>0.28199999999999997</v>
      </c>
      <c r="J34" s="20">
        <v>29</v>
      </c>
      <c r="K34" s="44">
        <f t="shared" si="3"/>
        <v>2.9999999999999472E-3</v>
      </c>
      <c r="L34" s="43">
        <v>0.27900000000000003</v>
      </c>
      <c r="M34" s="21">
        <f t="shared" si="4"/>
        <v>28</v>
      </c>
      <c r="O34" s="83"/>
      <c r="P34" s="84"/>
      <c r="Q34" s="38"/>
      <c r="R34" s="38"/>
      <c r="S34" s="39"/>
    </row>
    <row r="35" spans="2:19" ht="15.75" customHeight="1">
      <c r="B35" s="23">
        <v>31</v>
      </c>
      <c r="C35" s="24" t="s">
        <v>84</v>
      </c>
      <c r="D35" s="35">
        <v>0.35799999999999998</v>
      </c>
      <c r="E35" s="49">
        <f t="shared" si="1"/>
        <v>34</v>
      </c>
      <c r="F35" s="36">
        <f t="shared" si="0"/>
        <v>8.0000000000000071E-3</v>
      </c>
      <c r="G35" s="35">
        <v>0.35</v>
      </c>
      <c r="H35" s="47">
        <f t="shared" si="2"/>
        <v>34</v>
      </c>
      <c r="I35" s="37">
        <v>0.28499999999999998</v>
      </c>
      <c r="J35" s="25">
        <v>28</v>
      </c>
      <c r="K35" s="36">
        <f t="shared" si="3"/>
        <v>8.9999999999999525E-3</v>
      </c>
      <c r="L35" s="35">
        <v>0.27600000000000002</v>
      </c>
      <c r="M35" s="68">
        <f t="shared" si="4"/>
        <v>31</v>
      </c>
      <c r="O35" s="83"/>
      <c r="P35" s="84"/>
      <c r="Q35" s="38"/>
      <c r="S35" s="39"/>
    </row>
    <row r="36" spans="2:19" ht="15.75" customHeight="1">
      <c r="B36" s="26">
        <v>32</v>
      </c>
      <c r="C36" s="27" t="s">
        <v>85</v>
      </c>
      <c r="D36" s="40">
        <v>0.46</v>
      </c>
      <c r="E36" s="16">
        <f t="shared" si="1"/>
        <v>5</v>
      </c>
      <c r="F36" s="41">
        <f t="shared" si="0"/>
        <v>-5.0000000000000044E-3</v>
      </c>
      <c r="G36" s="40">
        <v>0.46500000000000002</v>
      </c>
      <c r="H36" s="102">
        <f t="shared" si="2"/>
        <v>4</v>
      </c>
      <c r="I36" s="42">
        <v>0.26200000000000001</v>
      </c>
      <c r="J36" s="28">
        <v>33</v>
      </c>
      <c r="K36" s="41">
        <f t="shared" si="3"/>
        <v>-1.7000000000000015E-2</v>
      </c>
      <c r="L36" s="40">
        <v>0.27900000000000003</v>
      </c>
      <c r="M36" s="146">
        <f t="shared" si="4"/>
        <v>28</v>
      </c>
      <c r="O36" s="83"/>
      <c r="P36" s="84"/>
      <c r="Q36" s="38"/>
      <c r="R36" s="38"/>
      <c r="S36" s="39"/>
    </row>
    <row r="37" spans="2:19" ht="15.75" customHeight="1">
      <c r="B37" s="26">
        <v>33</v>
      </c>
      <c r="C37" s="27" t="s">
        <v>86</v>
      </c>
      <c r="D37" s="40">
        <v>0.34599999999999997</v>
      </c>
      <c r="E37" s="28">
        <f t="shared" si="1"/>
        <v>38</v>
      </c>
      <c r="F37" s="41">
        <f t="shared" si="0"/>
        <v>1.799999999999996E-2</v>
      </c>
      <c r="G37" s="40">
        <v>0.32800000000000001</v>
      </c>
      <c r="H37" s="102">
        <f t="shared" si="2"/>
        <v>43</v>
      </c>
      <c r="I37" s="42">
        <v>0.19900000000000001</v>
      </c>
      <c r="J37" s="28">
        <v>38</v>
      </c>
      <c r="K37" s="41">
        <f t="shared" si="3"/>
        <v>1.100000000000001E-2</v>
      </c>
      <c r="L37" s="40">
        <v>0.188</v>
      </c>
      <c r="M37" s="122">
        <f t="shared" si="4"/>
        <v>40</v>
      </c>
      <c r="O37" s="83"/>
      <c r="P37" s="84"/>
      <c r="Q37" s="38"/>
      <c r="R37" s="38"/>
      <c r="S37" s="39"/>
    </row>
    <row r="38" spans="2:19" ht="15.75" customHeight="1">
      <c r="B38" s="26">
        <v>34</v>
      </c>
      <c r="C38" s="27" t="s">
        <v>87</v>
      </c>
      <c r="D38" s="40">
        <v>0.32100000000000001</v>
      </c>
      <c r="E38" s="16">
        <f t="shared" si="1"/>
        <v>44</v>
      </c>
      <c r="F38" s="41">
        <f t="shared" si="0"/>
        <v>1.5000000000000013E-2</v>
      </c>
      <c r="G38" s="40">
        <v>0.30599999999999999</v>
      </c>
      <c r="H38" s="102">
        <f t="shared" si="2"/>
        <v>45</v>
      </c>
      <c r="I38" s="42">
        <v>0.26800000000000002</v>
      </c>
      <c r="J38" s="28">
        <v>31</v>
      </c>
      <c r="K38" s="41">
        <f t="shared" si="3"/>
        <v>2.1000000000000019E-2</v>
      </c>
      <c r="L38" s="40">
        <v>0.247</v>
      </c>
      <c r="M38" s="146">
        <f t="shared" si="4"/>
        <v>33</v>
      </c>
      <c r="O38" s="83"/>
      <c r="P38" s="84"/>
      <c r="Q38" s="38"/>
      <c r="R38" s="38"/>
      <c r="S38" s="39"/>
    </row>
    <row r="39" spans="2:19" ht="15.75" customHeight="1">
      <c r="B39" s="22">
        <v>35</v>
      </c>
      <c r="C39" s="29" t="s">
        <v>88</v>
      </c>
      <c r="D39" s="43">
        <v>0.34499999999999997</v>
      </c>
      <c r="E39" s="20">
        <f t="shared" si="1"/>
        <v>39</v>
      </c>
      <c r="F39" s="44">
        <f t="shared" si="0"/>
        <v>1.2999999999999956E-2</v>
      </c>
      <c r="G39" s="43">
        <v>0.33200000000000002</v>
      </c>
      <c r="H39" s="53">
        <f t="shared" si="2"/>
        <v>41</v>
      </c>
      <c r="I39" s="45">
        <v>0.16900000000000001</v>
      </c>
      <c r="J39" s="20">
        <v>44</v>
      </c>
      <c r="K39" s="44">
        <f t="shared" si="3"/>
        <v>1.2000000000000011E-2</v>
      </c>
      <c r="L39" s="43">
        <v>0.157</v>
      </c>
      <c r="M39" s="21">
        <f t="shared" si="4"/>
        <v>44</v>
      </c>
      <c r="O39" s="83"/>
      <c r="P39" s="84"/>
      <c r="Q39" s="38"/>
      <c r="R39" s="38"/>
      <c r="S39" s="39"/>
    </row>
    <row r="40" spans="2:19" ht="15.75" customHeight="1">
      <c r="B40" s="23">
        <v>36</v>
      </c>
      <c r="C40" s="24" t="s">
        <v>89</v>
      </c>
      <c r="D40" s="35">
        <v>0.39300000000000002</v>
      </c>
      <c r="E40" s="49">
        <f t="shared" si="1"/>
        <v>22</v>
      </c>
      <c r="F40" s="36">
        <f t="shared" si="0"/>
        <v>6.0000000000000053E-3</v>
      </c>
      <c r="G40" s="35">
        <v>0.38700000000000001</v>
      </c>
      <c r="H40" s="47">
        <f t="shared" si="2"/>
        <v>23</v>
      </c>
      <c r="I40" s="37">
        <v>0.72399999999999998</v>
      </c>
      <c r="J40" s="25">
        <v>1</v>
      </c>
      <c r="K40" s="36">
        <f t="shared" ref="K40:K44" si="5">I40-L40</f>
        <v>1.0000000000000009E-3</v>
      </c>
      <c r="L40" s="35">
        <v>0.72299999999999998</v>
      </c>
      <c r="M40" s="147">
        <f t="shared" si="4"/>
        <v>1</v>
      </c>
      <c r="O40" s="83"/>
      <c r="P40" s="84"/>
      <c r="Q40" s="38"/>
      <c r="R40" s="38"/>
      <c r="S40" s="39"/>
    </row>
    <row r="41" spans="2:19" ht="15.75" customHeight="1">
      <c r="B41" s="26">
        <v>37</v>
      </c>
      <c r="C41" s="27" t="s">
        <v>90</v>
      </c>
      <c r="D41" s="40">
        <v>0.432</v>
      </c>
      <c r="E41" s="16">
        <f t="shared" si="1"/>
        <v>12</v>
      </c>
      <c r="F41" s="41">
        <f t="shared" si="0"/>
        <v>5.0000000000000044E-3</v>
      </c>
      <c r="G41" s="40">
        <v>0.42699999999999999</v>
      </c>
      <c r="H41" s="102">
        <f t="shared" si="2"/>
        <v>13</v>
      </c>
      <c r="I41" s="42">
        <v>0.26500000000000001</v>
      </c>
      <c r="J41" s="28">
        <v>32</v>
      </c>
      <c r="K41" s="41">
        <f t="shared" si="5"/>
        <v>5.0000000000000044E-3</v>
      </c>
      <c r="L41" s="40">
        <v>0.26</v>
      </c>
      <c r="M41" s="17">
        <f t="shared" si="4"/>
        <v>32</v>
      </c>
      <c r="O41" s="83"/>
      <c r="P41" s="84"/>
      <c r="Q41" s="38"/>
      <c r="R41" s="38"/>
      <c r="S41" s="39"/>
    </row>
    <row r="42" spans="2:19" ht="15.75" customHeight="1">
      <c r="B42" s="26">
        <v>38</v>
      </c>
      <c r="C42" s="27" t="s">
        <v>91</v>
      </c>
      <c r="D42" s="40">
        <v>0.35</v>
      </c>
      <c r="E42" s="28">
        <f t="shared" si="1"/>
        <v>37</v>
      </c>
      <c r="F42" s="41">
        <f t="shared" si="0"/>
        <v>1.799999999999996E-2</v>
      </c>
      <c r="G42" s="40">
        <v>0.33200000000000002</v>
      </c>
      <c r="H42" s="144">
        <f t="shared" si="2"/>
        <v>41</v>
      </c>
      <c r="I42" s="42">
        <v>0.35599999999999998</v>
      </c>
      <c r="J42" s="28">
        <v>20</v>
      </c>
      <c r="K42" s="41">
        <f t="shared" si="5"/>
        <v>-2.1000000000000019E-2</v>
      </c>
      <c r="L42" s="40">
        <v>0.377</v>
      </c>
      <c r="M42" s="17">
        <f t="shared" si="4"/>
        <v>19</v>
      </c>
      <c r="O42" s="83"/>
      <c r="P42" s="84"/>
      <c r="Q42" s="38"/>
      <c r="R42" s="38"/>
      <c r="S42" s="39"/>
    </row>
    <row r="43" spans="2:19" ht="15.75" customHeight="1">
      <c r="B43" s="26">
        <v>39</v>
      </c>
      <c r="C43" s="27" t="s">
        <v>92</v>
      </c>
      <c r="D43" s="40">
        <v>0.376</v>
      </c>
      <c r="E43" s="132">
        <f t="shared" si="1"/>
        <v>32</v>
      </c>
      <c r="F43" s="41">
        <f t="shared" si="0"/>
        <v>1.0000000000000009E-2</v>
      </c>
      <c r="G43" s="40">
        <v>0.36599999999999999</v>
      </c>
      <c r="H43" s="102">
        <f t="shared" si="2"/>
        <v>32</v>
      </c>
      <c r="I43" s="42">
        <v>0.32200000000000001</v>
      </c>
      <c r="J43" s="28">
        <v>25</v>
      </c>
      <c r="K43" s="41">
        <f t="shared" si="5"/>
        <v>-2.3999999999999966E-2</v>
      </c>
      <c r="L43" s="40">
        <v>0.34599999999999997</v>
      </c>
      <c r="M43" s="17">
        <f t="shared" si="4"/>
        <v>23</v>
      </c>
      <c r="O43" s="83"/>
      <c r="P43" s="84"/>
      <c r="Q43" s="38"/>
      <c r="R43" s="38"/>
      <c r="S43" s="39"/>
    </row>
    <row r="44" spans="2:19" ht="15.75" customHeight="1">
      <c r="B44" s="22">
        <v>40</v>
      </c>
      <c r="C44" s="29" t="s">
        <v>93</v>
      </c>
      <c r="D44" s="43">
        <v>0.35099999999999998</v>
      </c>
      <c r="E44" s="20">
        <f t="shared" si="1"/>
        <v>36</v>
      </c>
      <c r="F44" s="44">
        <f t="shared" si="0"/>
        <v>7.0000000000000062E-3</v>
      </c>
      <c r="G44" s="43">
        <v>0.34399999999999997</v>
      </c>
      <c r="H44" s="103">
        <f t="shared" si="2"/>
        <v>36</v>
      </c>
      <c r="I44" s="45">
        <v>0.45100000000000001</v>
      </c>
      <c r="J44" s="20">
        <v>13</v>
      </c>
      <c r="K44" s="44">
        <f t="shared" si="5"/>
        <v>2.0000000000000018E-2</v>
      </c>
      <c r="L44" s="43">
        <v>0.43099999999999999</v>
      </c>
      <c r="M44" s="21">
        <f t="shared" si="4"/>
        <v>13</v>
      </c>
      <c r="O44" s="83"/>
      <c r="P44" s="84"/>
      <c r="Q44" s="38"/>
      <c r="R44" s="38"/>
      <c r="S44" s="39"/>
    </row>
    <row r="45" spans="2:19" ht="15.75" customHeight="1">
      <c r="B45" s="23">
        <v>41</v>
      </c>
      <c r="C45" s="24" t="s">
        <v>94</v>
      </c>
      <c r="D45" s="35">
        <v>0.40799999999999997</v>
      </c>
      <c r="E45" s="25">
        <f t="shared" si="1"/>
        <v>16</v>
      </c>
      <c r="F45" s="36">
        <f t="shared" si="0"/>
        <v>1.0000000000000009E-3</v>
      </c>
      <c r="G45" s="35">
        <v>0.40699999999999997</v>
      </c>
      <c r="H45" s="47">
        <f t="shared" si="2"/>
        <v>16</v>
      </c>
      <c r="I45" s="37">
        <v>0.65100000000000002</v>
      </c>
      <c r="J45" s="25">
        <v>3</v>
      </c>
      <c r="K45" s="36">
        <f t="shared" si="3"/>
        <v>1.9000000000000017E-2</v>
      </c>
      <c r="L45" s="35">
        <v>0.63200000000000001</v>
      </c>
      <c r="M45" s="68">
        <f t="shared" si="4"/>
        <v>2</v>
      </c>
      <c r="O45" s="83"/>
      <c r="P45" s="84"/>
      <c r="Q45" s="38"/>
      <c r="R45" s="38"/>
      <c r="S45" s="39"/>
    </row>
    <row r="46" spans="2:19" ht="15.75" customHeight="1">
      <c r="B46" s="26">
        <v>42</v>
      </c>
      <c r="C46" s="27" t="s">
        <v>95</v>
      </c>
      <c r="D46" s="40">
        <v>0.39</v>
      </c>
      <c r="E46" s="132">
        <f t="shared" si="1"/>
        <v>25</v>
      </c>
      <c r="F46" s="41">
        <f t="shared" si="0"/>
        <v>1.4000000000000012E-2</v>
      </c>
      <c r="G46" s="40">
        <v>0.376</v>
      </c>
      <c r="H46" s="102">
        <f t="shared" si="2"/>
        <v>26</v>
      </c>
      <c r="I46" s="42">
        <v>0.61299999999999999</v>
      </c>
      <c r="J46" s="28">
        <v>4</v>
      </c>
      <c r="K46" s="41">
        <f t="shared" si="3"/>
        <v>4.8000000000000043E-2</v>
      </c>
      <c r="L46" s="40">
        <v>0.56499999999999995</v>
      </c>
      <c r="M46" s="122">
        <f t="shared" si="4"/>
        <v>5</v>
      </c>
      <c r="O46" s="83"/>
      <c r="P46" s="84"/>
      <c r="Q46" s="38"/>
      <c r="R46" s="38"/>
      <c r="S46" s="39"/>
    </row>
    <row r="47" spans="2:19" ht="15.75" customHeight="1">
      <c r="B47" s="26">
        <v>43</v>
      </c>
      <c r="C47" s="27" t="s">
        <v>96</v>
      </c>
      <c r="D47" s="40">
        <v>0.38200000000000001</v>
      </c>
      <c r="E47" s="28">
        <f t="shared" si="1"/>
        <v>27</v>
      </c>
      <c r="F47" s="41">
        <f t="shared" si="0"/>
        <v>5.0000000000000044E-3</v>
      </c>
      <c r="G47" s="40">
        <v>0.377</v>
      </c>
      <c r="H47" s="102">
        <f t="shared" si="2"/>
        <v>25</v>
      </c>
      <c r="I47" s="42">
        <v>0.51700000000000002</v>
      </c>
      <c r="J47" s="28">
        <v>8</v>
      </c>
      <c r="K47" s="41">
        <f t="shared" si="3"/>
        <v>-5.0000000000000044E-3</v>
      </c>
      <c r="L47" s="40">
        <v>0.52200000000000002</v>
      </c>
      <c r="M47" s="122">
        <f t="shared" si="4"/>
        <v>6</v>
      </c>
      <c r="O47" s="83"/>
      <c r="P47" s="84"/>
      <c r="Q47" s="38"/>
      <c r="R47" s="38"/>
      <c r="S47" s="39"/>
    </row>
    <row r="48" spans="2:19" ht="15.75" customHeight="1">
      <c r="B48" s="26">
        <v>44</v>
      </c>
      <c r="C48" s="27" t="s">
        <v>97</v>
      </c>
      <c r="D48" s="40">
        <v>0.39500000000000002</v>
      </c>
      <c r="E48" s="132">
        <f t="shared" si="1"/>
        <v>21</v>
      </c>
      <c r="F48" s="41">
        <f t="shared" si="0"/>
        <v>5.0000000000000044E-3</v>
      </c>
      <c r="G48" s="40">
        <v>0.39</v>
      </c>
      <c r="H48" s="144">
        <f t="shared" si="2"/>
        <v>22</v>
      </c>
      <c r="I48" s="42">
        <v>0.52400000000000002</v>
      </c>
      <c r="J48" s="28">
        <v>6</v>
      </c>
      <c r="K48" s="41">
        <f t="shared" si="3"/>
        <v>3.2000000000000028E-2</v>
      </c>
      <c r="L48" s="40">
        <v>0.49199999999999999</v>
      </c>
      <c r="M48" s="122">
        <f t="shared" si="4"/>
        <v>8</v>
      </c>
      <c r="O48" s="83"/>
      <c r="P48" s="84"/>
      <c r="Q48" s="38"/>
      <c r="R48" s="38"/>
      <c r="S48" s="58"/>
    </row>
    <row r="49" spans="2:19" ht="15.75" customHeight="1">
      <c r="B49" s="22">
        <v>45</v>
      </c>
      <c r="C49" s="29" t="s">
        <v>98</v>
      </c>
      <c r="D49" s="43">
        <v>0.39300000000000002</v>
      </c>
      <c r="E49" s="20">
        <f t="shared" si="1"/>
        <v>22</v>
      </c>
      <c r="F49" s="44">
        <f t="shared" si="0"/>
        <v>1.8000000000000016E-2</v>
      </c>
      <c r="G49" s="43">
        <v>0.375</v>
      </c>
      <c r="H49" s="103">
        <f t="shared" si="2"/>
        <v>27</v>
      </c>
      <c r="I49" s="45">
        <v>0.52100000000000002</v>
      </c>
      <c r="J49" s="20">
        <v>7</v>
      </c>
      <c r="K49" s="44">
        <f t="shared" si="3"/>
        <v>2.4000000000000021E-2</v>
      </c>
      <c r="L49" s="43">
        <v>0.497</v>
      </c>
      <c r="M49" s="145">
        <f t="shared" si="4"/>
        <v>7</v>
      </c>
      <c r="O49" s="83"/>
      <c r="P49" s="84"/>
      <c r="Q49" s="38"/>
      <c r="R49" s="38"/>
      <c r="S49" s="39"/>
    </row>
    <row r="50" spans="2:19" ht="15.75" customHeight="1">
      <c r="B50" s="23">
        <v>46</v>
      </c>
      <c r="C50" s="24" t="s">
        <v>99</v>
      </c>
      <c r="D50" s="35">
        <v>0.42399999999999999</v>
      </c>
      <c r="E50" s="49">
        <f t="shared" si="1"/>
        <v>14</v>
      </c>
      <c r="F50" s="36">
        <f t="shared" si="0"/>
        <v>-5.0000000000000044E-3</v>
      </c>
      <c r="G50" s="35">
        <v>0.42899999999999999</v>
      </c>
      <c r="H50" s="47">
        <f t="shared" si="2"/>
        <v>12</v>
      </c>
      <c r="I50" s="37">
        <v>0.46300000000000002</v>
      </c>
      <c r="J50" s="25">
        <v>12</v>
      </c>
      <c r="K50" s="36">
        <f t="shared" si="3"/>
        <v>8.0000000000000071E-3</v>
      </c>
      <c r="L50" s="35">
        <v>0.45500000000000002</v>
      </c>
      <c r="M50" s="147">
        <f t="shared" si="4"/>
        <v>12</v>
      </c>
      <c r="O50" s="83"/>
      <c r="P50" s="84"/>
      <c r="Q50" s="38"/>
      <c r="R50" s="38"/>
      <c r="S50" s="39"/>
    </row>
    <row r="51" spans="2:19" ht="15.75" customHeight="1">
      <c r="B51" s="15">
        <v>47</v>
      </c>
      <c r="C51" s="18" t="s">
        <v>100</v>
      </c>
      <c r="D51" s="59">
        <v>0.35799999999999998</v>
      </c>
      <c r="E51" s="20">
        <f t="shared" si="1"/>
        <v>34</v>
      </c>
      <c r="F51" s="60">
        <f t="shared" si="0"/>
        <v>1.3000000000000012E-2</v>
      </c>
      <c r="G51" s="59">
        <v>0.34499999999999997</v>
      </c>
      <c r="H51" s="103">
        <f t="shared" si="2"/>
        <v>35</v>
      </c>
      <c r="I51" s="61">
        <v>0.67200000000000004</v>
      </c>
      <c r="J51" s="16">
        <v>2</v>
      </c>
      <c r="K51" s="60">
        <f t="shared" si="3"/>
        <v>5.3000000000000047E-2</v>
      </c>
      <c r="L51" s="59">
        <v>0.61899999999999999</v>
      </c>
      <c r="M51" s="21">
        <f t="shared" si="4"/>
        <v>3</v>
      </c>
      <c r="O51" s="83"/>
      <c r="P51" s="84"/>
      <c r="Q51" s="38"/>
      <c r="R51" s="38"/>
      <c r="S51" s="39"/>
    </row>
    <row r="52" spans="2:19" ht="15.75" customHeight="1">
      <c r="B52" s="152" t="s">
        <v>54</v>
      </c>
      <c r="C52" s="169"/>
      <c r="D52" s="88">
        <v>0.38200000000000001</v>
      </c>
      <c r="E52" s="89"/>
      <c r="F52" s="90">
        <f t="shared" si="0"/>
        <v>7.0000000000000062E-3</v>
      </c>
      <c r="G52" s="88">
        <v>0.375</v>
      </c>
      <c r="H52" s="91"/>
      <c r="I52" s="92">
        <v>0.29099999999999998</v>
      </c>
      <c r="J52" s="93"/>
      <c r="K52" s="90">
        <f>I52-L52</f>
        <v>3.0000000000000027E-3</v>
      </c>
      <c r="L52" s="88">
        <v>0.28799999999999998</v>
      </c>
      <c r="M52" s="94"/>
      <c r="O52" s="85"/>
      <c r="P52" s="84"/>
      <c r="Q52" s="38"/>
      <c r="R52" s="38"/>
      <c r="S52" s="58"/>
    </row>
    <row r="53" spans="2:19" ht="16.5" customHeight="1">
      <c r="B53" s="32"/>
      <c r="M53" s="67" t="s">
        <v>164</v>
      </c>
    </row>
  </sheetData>
  <sortState xmlns:xlrd2="http://schemas.microsoft.com/office/spreadsheetml/2017/richdata2" ref="O6:P51">
    <sortCondition descending="1" ref="O5:O51"/>
  </sortState>
  <mergeCells count="8">
    <mergeCell ref="B52:C52"/>
    <mergeCell ref="B2:C4"/>
    <mergeCell ref="D2:H2"/>
    <mergeCell ref="I2:M2"/>
    <mergeCell ref="D3:F3"/>
    <mergeCell ref="G3:H3"/>
    <mergeCell ref="I3:K3"/>
    <mergeCell ref="L3:M3"/>
  </mergeCells>
  <phoneticPr fontId="12"/>
  <pageMargins left="0.7" right="0.7" top="0.75" bottom="0.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D95D-727A-4EE0-9C41-F7BCC6B4C1DD}">
  <dimension ref="A1:S36"/>
  <sheetViews>
    <sheetView zoomScale="98" zoomScaleNormal="98" workbookViewId="0">
      <selection activeCell="D1" sqref="D1"/>
    </sheetView>
  </sheetViews>
  <sheetFormatPr defaultColWidth="0" defaultRowHeight="13.2" zeroHeight="1"/>
  <cols>
    <col min="1" max="18" width="8.88671875" customWidth="1"/>
    <col min="19" max="19" width="7.33203125" customWidth="1"/>
    <col min="20" max="16384" width="8.88671875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</sheetData>
  <phoneticPr fontId="1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51"/>
  <sheetViews>
    <sheetView workbookViewId="0">
      <selection activeCell="H48" sqref="H48"/>
    </sheetView>
  </sheetViews>
  <sheetFormatPr defaultRowHeight="13.2"/>
  <cols>
    <col min="11" max="11" width="8.88671875" style="69"/>
    <col min="14" max="14" width="9.21875" bestFit="1" customWidth="1"/>
    <col min="17" max="17" width="9.88671875" bestFit="1" customWidth="1"/>
    <col min="18" max="18" width="9"/>
  </cols>
  <sheetData>
    <row r="1" spans="1:28">
      <c r="A1" t="s">
        <v>101</v>
      </c>
    </row>
    <row r="2" spans="1:28">
      <c r="A2" t="s">
        <v>102</v>
      </c>
    </row>
    <row r="3" spans="1:28">
      <c r="X3" t="s">
        <v>152</v>
      </c>
    </row>
    <row r="4" spans="1:28">
      <c r="B4" s="1" t="s">
        <v>41</v>
      </c>
      <c r="C4" s="1" t="s">
        <v>42</v>
      </c>
      <c r="D4" s="1" t="s">
        <v>44</v>
      </c>
      <c r="F4" s="1" t="s">
        <v>41</v>
      </c>
      <c r="G4" s="1" t="s">
        <v>42</v>
      </c>
      <c r="H4" s="1" t="s">
        <v>45</v>
      </c>
      <c r="J4" s="1" t="s">
        <v>43</v>
      </c>
      <c r="K4" s="70" t="s">
        <v>44</v>
      </c>
      <c r="N4" s="1" t="s">
        <v>41</v>
      </c>
      <c r="O4" s="1" t="s">
        <v>43</v>
      </c>
      <c r="P4" s="1" t="s">
        <v>45</v>
      </c>
      <c r="Q4" s="1" t="s">
        <v>104</v>
      </c>
      <c r="R4" s="1" t="s">
        <v>105</v>
      </c>
      <c r="T4" s="1" t="s">
        <v>41</v>
      </c>
      <c r="U4" s="1" t="s">
        <v>43</v>
      </c>
      <c r="V4" s="1" t="s">
        <v>45</v>
      </c>
      <c r="X4" s="1" t="s">
        <v>41</v>
      </c>
      <c r="Y4" s="1" t="s">
        <v>43</v>
      </c>
      <c r="Z4" s="1" t="s">
        <v>153</v>
      </c>
      <c r="AA4" s="1" t="s">
        <v>104</v>
      </c>
      <c r="AB4" s="1" t="s">
        <v>154</v>
      </c>
    </row>
    <row r="5" spans="1:28">
      <c r="B5" s="4">
        <f>_xlfn.RANK.EQ(D5,$D$5:$D$47)</f>
        <v>42</v>
      </c>
      <c r="C5" s="5" t="str">
        <f>'特定健診・保健指導（府内）'!C5</f>
        <v>大阪市</v>
      </c>
      <c r="D5" s="10">
        <f>'特定健診・保健指導（府内）'!D5</f>
        <v>0.25504265864208681</v>
      </c>
      <c r="F5">
        <v>1</v>
      </c>
      <c r="G5" s="7" t="str">
        <f t="shared" ref="G5:H24" si="0">INDEX($B$4:$D$47,MATCH($F5,$B$4:$B$47,),MATCH(G$4,$B$4:$D$4,))</f>
        <v>豊能町</v>
      </c>
      <c r="H5" s="11">
        <f t="shared" si="0"/>
        <v>0.52626918536009448</v>
      </c>
      <c r="J5" t="s">
        <v>110</v>
      </c>
      <c r="K5" s="69">
        <f>'特定健診・保健指導（全国）'!D10</f>
        <v>0.51600000000000001</v>
      </c>
      <c r="N5" s="4">
        <f>_xlfn.RANK.EQ(P5,$P$5:$P$51)</f>
        <v>47</v>
      </c>
      <c r="O5" s="8" t="str">
        <f>'特定健診・保健指導（全国）'!C5</f>
        <v>北海道</v>
      </c>
      <c r="P5" s="6">
        <f t="shared" ref="P5:P51" si="1">R5/Q5</f>
        <v>0.27944787737741755</v>
      </c>
      <c r="Q5" s="65">
        <v>747660</v>
      </c>
      <c r="R5" s="65">
        <v>208932</v>
      </c>
      <c r="T5" s="1">
        <v>1</v>
      </c>
      <c r="U5" s="5" t="str">
        <f t="shared" ref="U5:V24" si="2">INDEX($N$4:$P$51,MATCH($T5,$N$4:$N$51,),MATCH(U$4,$N$4:$P$4,))</f>
        <v>山形県</v>
      </c>
      <c r="V5" s="9">
        <f t="shared" si="2"/>
        <v>0.49517882787389728</v>
      </c>
      <c r="X5" s="4">
        <f>_xlfn.RANK.EQ(Z5,$Z$5:$Z$51)</f>
        <v>22</v>
      </c>
      <c r="Y5" s="8" t="s">
        <v>46</v>
      </c>
      <c r="Z5" s="6">
        <f>AB5/AA5</f>
        <v>0.33396272883999673</v>
      </c>
      <c r="AA5" s="65">
        <v>24362</v>
      </c>
      <c r="AB5" s="65">
        <v>8136</v>
      </c>
    </row>
    <row r="6" spans="1:28">
      <c r="B6" s="4">
        <f t="shared" ref="B6:B47" si="3">_xlfn.RANK.EQ(D6,$D$5:$D$47)</f>
        <v>37</v>
      </c>
      <c r="C6" s="5" t="str">
        <f>'特定健診・保健指導（府内）'!C6</f>
        <v>堺市</v>
      </c>
      <c r="D6" s="10">
        <f>'特定健診・保健指導（府内）'!D6</f>
        <v>0.29963817277250115</v>
      </c>
      <c r="F6">
        <v>2</v>
      </c>
      <c r="G6" s="7" t="str">
        <f t="shared" si="0"/>
        <v>藤井寺市</v>
      </c>
      <c r="H6" s="11">
        <f t="shared" si="0"/>
        <v>0.48012461059190031</v>
      </c>
      <c r="J6" t="s">
        <v>123</v>
      </c>
      <c r="K6" s="69">
        <f>'特定健診・保健指導（全国）'!D23</f>
        <v>0.47599999999999998</v>
      </c>
      <c r="N6" s="4">
        <f t="shared" ref="N6:N51" si="4">_xlfn.RANK.EQ(P6,$P$5:$P$51)</f>
        <v>32</v>
      </c>
      <c r="O6" s="8" t="str">
        <f>'特定健診・保健指導（全国）'!C6</f>
        <v>青森県</v>
      </c>
      <c r="P6" s="6">
        <f t="shared" si="1"/>
        <v>0.35171896955503512</v>
      </c>
      <c r="Q6" s="65">
        <v>213500</v>
      </c>
      <c r="R6" s="65">
        <v>75092</v>
      </c>
      <c r="T6" s="1">
        <v>2</v>
      </c>
      <c r="U6" s="5" t="str">
        <f t="shared" si="2"/>
        <v>島根県</v>
      </c>
      <c r="V6" s="9">
        <f t="shared" si="2"/>
        <v>0.45885803551503174</v>
      </c>
      <c r="X6" s="4">
        <f t="shared" ref="X6:X51" si="5">_xlfn.RANK.EQ(Z6,$Z$5:$Z$51)</f>
        <v>14</v>
      </c>
      <c r="Y6" s="8" t="s">
        <v>106</v>
      </c>
      <c r="Z6" s="6">
        <f t="shared" ref="Z6:Z51" si="6">AB6/AA6</f>
        <v>0.40792079207920789</v>
      </c>
      <c r="AA6" s="65">
        <v>7070</v>
      </c>
      <c r="AB6" s="65">
        <v>2884</v>
      </c>
    </row>
    <row r="7" spans="1:28">
      <c r="B7" s="4">
        <f t="shared" si="3"/>
        <v>36</v>
      </c>
      <c r="C7" s="5" t="str">
        <f>'特定健診・保健指導（府内）'!C7</f>
        <v>岸和田市</v>
      </c>
      <c r="D7" s="10">
        <f>'特定健診・保健指導（府内）'!D7</f>
        <v>0.30797633533336133</v>
      </c>
      <c r="F7">
        <v>3</v>
      </c>
      <c r="G7" s="7" t="str">
        <f t="shared" si="0"/>
        <v>大阪狭山市</v>
      </c>
      <c r="H7" s="11">
        <f t="shared" si="0"/>
        <v>0.43776401013798932</v>
      </c>
      <c r="J7" t="s">
        <v>108</v>
      </c>
      <c r="K7" s="69">
        <f>'特定健診・保健指導（全国）'!D8</f>
        <v>0.47399999999999998</v>
      </c>
      <c r="N7" s="4">
        <f t="shared" si="4"/>
        <v>6</v>
      </c>
      <c r="O7" s="8" t="str">
        <f>'特定健診・保健指導（全国）'!C7</f>
        <v>岩手県</v>
      </c>
      <c r="P7" s="6">
        <f t="shared" si="1"/>
        <v>0.45055554968231648</v>
      </c>
      <c r="Q7" s="65">
        <v>189182</v>
      </c>
      <c r="R7" s="65">
        <v>85237</v>
      </c>
      <c r="T7" s="1">
        <v>3</v>
      </c>
      <c r="U7" s="5" t="str">
        <f t="shared" si="2"/>
        <v>宮城県</v>
      </c>
      <c r="V7" s="9">
        <f t="shared" si="2"/>
        <v>0.45801158901282002</v>
      </c>
      <c r="X7" s="4">
        <f t="shared" si="5"/>
        <v>30</v>
      </c>
      <c r="Y7" s="8" t="s">
        <v>107</v>
      </c>
      <c r="Z7" s="6">
        <f t="shared" si="6"/>
        <v>0.26895375284306294</v>
      </c>
      <c r="AA7" s="65">
        <v>10552</v>
      </c>
      <c r="AB7" s="65">
        <v>2838</v>
      </c>
    </row>
    <row r="8" spans="1:28">
      <c r="B8" s="4">
        <f t="shared" si="3"/>
        <v>41</v>
      </c>
      <c r="C8" s="5" t="str">
        <f>'特定健診・保健指導（府内）'!C8</f>
        <v>豊中市</v>
      </c>
      <c r="D8" s="10">
        <f>'特定健診・保健指導（府内）'!D8</f>
        <v>0.26759185125878482</v>
      </c>
      <c r="F8">
        <v>4</v>
      </c>
      <c r="G8" s="7" t="str">
        <f t="shared" si="0"/>
        <v>能勢町</v>
      </c>
      <c r="H8" s="11">
        <f t="shared" si="0"/>
        <v>0.43180621379673512</v>
      </c>
      <c r="J8" t="s">
        <v>124</v>
      </c>
      <c r="K8" s="69">
        <f>'特定健診・保健指導（全国）'!D24</f>
        <v>0.47099999999999997</v>
      </c>
      <c r="N8" s="4">
        <f t="shared" si="4"/>
        <v>3</v>
      </c>
      <c r="O8" s="8" t="str">
        <f>'特定健診・保健指導（全国）'!C8</f>
        <v>宮城県</v>
      </c>
      <c r="P8" s="6">
        <f t="shared" si="1"/>
        <v>0.45801158901282002</v>
      </c>
      <c r="Q8" s="65">
        <v>321684</v>
      </c>
      <c r="R8" s="65">
        <v>147335</v>
      </c>
      <c r="T8" s="1">
        <v>4</v>
      </c>
      <c r="U8" s="5" t="str">
        <f t="shared" si="2"/>
        <v>山梨県</v>
      </c>
      <c r="V8" s="9">
        <f t="shared" si="2"/>
        <v>0.45315947233084308</v>
      </c>
      <c r="X8" s="4">
        <f t="shared" si="5"/>
        <v>35</v>
      </c>
      <c r="Y8" s="8" t="s">
        <v>108</v>
      </c>
      <c r="Z8" s="6">
        <f t="shared" si="6"/>
        <v>0.21043771043771045</v>
      </c>
      <c r="AA8" s="65">
        <v>20196</v>
      </c>
      <c r="AB8" s="65">
        <v>4250</v>
      </c>
    </row>
    <row r="9" spans="1:28">
      <c r="B9" s="4">
        <f t="shared" si="3"/>
        <v>11</v>
      </c>
      <c r="C9" s="5" t="str">
        <f>'特定健診・保健指導（府内）'!C9</f>
        <v>池田市</v>
      </c>
      <c r="D9" s="10">
        <f>'特定健診・保健指導（府内）'!D9</f>
        <v>0.39879996619623087</v>
      </c>
      <c r="F9">
        <v>5</v>
      </c>
      <c r="G9" s="7" t="str">
        <f t="shared" si="0"/>
        <v>吹田市</v>
      </c>
      <c r="H9" s="11">
        <f t="shared" si="0"/>
        <v>0.42319312107831747</v>
      </c>
      <c r="J9" t="s">
        <v>136</v>
      </c>
      <c r="K9" s="69">
        <f>'特定健診・保健指導（全国）'!D36</f>
        <v>0.46</v>
      </c>
      <c r="N9" s="4">
        <f t="shared" si="4"/>
        <v>22</v>
      </c>
      <c r="O9" s="8" t="str">
        <f>'特定健診・保健指導（全国）'!C9</f>
        <v>秋田県</v>
      </c>
      <c r="P9" s="6">
        <f t="shared" si="1"/>
        <v>0.37810432846705988</v>
      </c>
      <c r="Q9" s="65">
        <v>156314</v>
      </c>
      <c r="R9" s="65">
        <v>59103</v>
      </c>
      <c r="T9" s="1">
        <v>5</v>
      </c>
      <c r="U9" s="5" t="str">
        <f t="shared" si="2"/>
        <v>長野県</v>
      </c>
      <c r="V9" s="9">
        <f t="shared" si="2"/>
        <v>0.45288627969971867</v>
      </c>
      <c r="X9" s="4">
        <f t="shared" si="5"/>
        <v>39</v>
      </c>
      <c r="Y9" s="8" t="s">
        <v>109</v>
      </c>
      <c r="Z9" s="6">
        <f t="shared" si="6"/>
        <v>0.19227957303699372</v>
      </c>
      <c r="AA9" s="65">
        <v>6839</v>
      </c>
      <c r="AB9" s="65">
        <v>1315</v>
      </c>
    </row>
    <row r="10" spans="1:28">
      <c r="B10" s="4">
        <f t="shared" si="3"/>
        <v>5</v>
      </c>
      <c r="C10" s="5" t="str">
        <f>'特定健診・保健指導（府内）'!C10</f>
        <v>吹田市</v>
      </c>
      <c r="D10" s="10">
        <f>'特定健診・保健指導（府内）'!D10</f>
        <v>0.42319312107831747</v>
      </c>
      <c r="F10">
        <v>6</v>
      </c>
      <c r="G10" s="7" t="str">
        <f t="shared" si="0"/>
        <v>河内長野市</v>
      </c>
      <c r="H10" s="11">
        <f t="shared" si="0"/>
        <v>0.42186769908550831</v>
      </c>
      <c r="J10" t="s">
        <v>119</v>
      </c>
      <c r="K10" s="69">
        <f>'特定健診・保健指導（全国）'!D19</f>
        <v>0.45900000000000002</v>
      </c>
      <c r="N10" s="4">
        <f t="shared" si="4"/>
        <v>1</v>
      </c>
      <c r="O10" s="8" t="str">
        <f>'特定健診・保健指導（全国）'!C10</f>
        <v>山形県</v>
      </c>
      <c r="P10" s="6">
        <f t="shared" si="1"/>
        <v>0.49517882787389728</v>
      </c>
      <c r="Q10" s="65">
        <v>160853</v>
      </c>
      <c r="R10" s="65">
        <v>79651</v>
      </c>
      <c r="T10" s="1">
        <v>6</v>
      </c>
      <c r="U10" s="5" t="str">
        <f t="shared" si="2"/>
        <v>岩手県</v>
      </c>
      <c r="V10" s="9">
        <f t="shared" si="2"/>
        <v>0.45055554968231648</v>
      </c>
      <c r="X10" s="4">
        <f t="shared" si="5"/>
        <v>8</v>
      </c>
      <c r="Y10" s="8" t="s">
        <v>110</v>
      </c>
      <c r="Z10" s="6">
        <f t="shared" si="6"/>
        <v>0.47468119351244276</v>
      </c>
      <c r="AA10" s="65">
        <v>8077</v>
      </c>
      <c r="AB10" s="65">
        <v>3834</v>
      </c>
    </row>
    <row r="11" spans="1:28">
      <c r="B11" s="4">
        <f t="shared" si="3"/>
        <v>15</v>
      </c>
      <c r="C11" s="5" t="str">
        <f>'特定健診・保健指導（府内）'!C11</f>
        <v>泉大津市</v>
      </c>
      <c r="D11" s="10">
        <f>'特定健診・保健指導（府内）'!D11</f>
        <v>0.38795070743952531</v>
      </c>
      <c r="F11">
        <v>7</v>
      </c>
      <c r="G11" s="7" t="str">
        <f t="shared" si="0"/>
        <v>田尻町</v>
      </c>
      <c r="H11" s="11">
        <f t="shared" si="0"/>
        <v>0.42168674698795183</v>
      </c>
      <c r="J11" t="s">
        <v>107</v>
      </c>
      <c r="K11" s="69">
        <f>'特定健診・保健指導（全国）'!D7</f>
        <v>0.45800000000000002</v>
      </c>
      <c r="N11" s="4">
        <f t="shared" si="4"/>
        <v>12</v>
      </c>
      <c r="O11" s="8" t="str">
        <f>'特定健診・保健指導（全国）'!C11</f>
        <v>福島県</v>
      </c>
      <c r="P11" s="6">
        <f t="shared" si="1"/>
        <v>0.42282922190022981</v>
      </c>
      <c r="Q11" s="65">
        <v>290207</v>
      </c>
      <c r="R11" s="65">
        <v>122708</v>
      </c>
      <c r="T11" s="1">
        <v>7</v>
      </c>
      <c r="U11" s="5" t="str">
        <f t="shared" si="2"/>
        <v>三重県</v>
      </c>
      <c r="V11" s="9">
        <f t="shared" si="2"/>
        <v>0.43846441137735143</v>
      </c>
      <c r="X11" s="4">
        <f t="shared" si="5"/>
        <v>21</v>
      </c>
      <c r="Y11" s="8" t="s">
        <v>111</v>
      </c>
      <c r="Z11" s="6">
        <f t="shared" si="6"/>
        <v>0.33889536578257068</v>
      </c>
      <c r="AA11" s="65">
        <v>13724</v>
      </c>
      <c r="AB11" s="65">
        <v>4651</v>
      </c>
    </row>
    <row r="12" spans="1:28">
      <c r="B12" s="4">
        <f t="shared" si="3"/>
        <v>19</v>
      </c>
      <c r="C12" s="5" t="str">
        <f>'特定健診・保健指導（府内）'!C12</f>
        <v>高槻市</v>
      </c>
      <c r="D12" s="10">
        <f>'特定健診・保健指導（府内）'!D12</f>
        <v>0.37479852090641891</v>
      </c>
      <c r="F12">
        <v>8</v>
      </c>
      <c r="G12" s="7" t="str">
        <f t="shared" si="0"/>
        <v>柏原市</v>
      </c>
      <c r="H12" s="11">
        <f t="shared" si="0"/>
        <v>0.41356698699830413</v>
      </c>
      <c r="J12" t="s">
        <v>128</v>
      </c>
      <c r="K12" s="69">
        <f>'特定健診・保健指導（全国）'!D28</f>
        <v>0.45300000000000001</v>
      </c>
      <c r="N12" s="4">
        <f t="shared" si="4"/>
        <v>34</v>
      </c>
      <c r="O12" s="8" t="str">
        <f>'特定健診・保健指導（全国）'!C12</f>
        <v>茨城県</v>
      </c>
      <c r="P12" s="6">
        <f t="shared" si="1"/>
        <v>0.33505865962427861</v>
      </c>
      <c r="Q12" s="65">
        <v>453634</v>
      </c>
      <c r="R12" s="65">
        <v>151994</v>
      </c>
      <c r="T12" s="1">
        <v>8</v>
      </c>
      <c r="U12" s="5" t="str">
        <f t="shared" si="2"/>
        <v>鹿児島県</v>
      </c>
      <c r="V12" s="9">
        <f t="shared" si="2"/>
        <v>0.4308596330594221</v>
      </c>
      <c r="X12" s="4">
        <f t="shared" si="5"/>
        <v>25</v>
      </c>
      <c r="Y12" s="8" t="s">
        <v>112</v>
      </c>
      <c r="Z12" s="6">
        <f t="shared" si="6"/>
        <v>0.31693330763299921</v>
      </c>
      <c r="AA12" s="65">
        <v>20752</v>
      </c>
      <c r="AB12" s="65">
        <v>6577</v>
      </c>
    </row>
    <row r="13" spans="1:28">
      <c r="B13" s="4">
        <f t="shared" si="3"/>
        <v>25</v>
      </c>
      <c r="C13" s="5" t="str">
        <f>'特定健診・保健指導（府内）'!C13</f>
        <v>貝塚市</v>
      </c>
      <c r="D13" s="10">
        <f>'特定健診・保健指導（府内）'!D13</f>
        <v>0.35158904657205675</v>
      </c>
      <c r="F13">
        <v>9</v>
      </c>
      <c r="G13" s="7" t="str">
        <f t="shared" si="0"/>
        <v>河南町</v>
      </c>
      <c r="H13" s="11">
        <f t="shared" si="0"/>
        <v>0.41134113411341133</v>
      </c>
      <c r="J13" t="s">
        <v>120</v>
      </c>
      <c r="K13" s="69">
        <f>'特定健診・保健指導（全国）'!D20</f>
        <v>0.44800000000000001</v>
      </c>
      <c r="N13" s="4">
        <f t="shared" si="4"/>
        <v>29</v>
      </c>
      <c r="O13" s="8" t="str">
        <f>'特定健診・保健指導（全国）'!C13</f>
        <v>栃木県</v>
      </c>
      <c r="P13" s="6">
        <f t="shared" si="1"/>
        <v>0.35698751983699378</v>
      </c>
      <c r="Q13" s="65">
        <v>306246</v>
      </c>
      <c r="R13" s="65">
        <v>109326</v>
      </c>
      <c r="T13" s="1">
        <v>9</v>
      </c>
      <c r="U13" s="5" t="str">
        <f t="shared" si="2"/>
        <v>東京都</v>
      </c>
      <c r="V13" s="9">
        <f t="shared" si="2"/>
        <v>0.42906922010286092</v>
      </c>
      <c r="X13" s="4">
        <f t="shared" si="5"/>
        <v>20</v>
      </c>
      <c r="Y13" s="8" t="s">
        <v>113</v>
      </c>
      <c r="Z13" s="6">
        <f t="shared" si="6"/>
        <v>0.34135528815706145</v>
      </c>
      <c r="AA13" s="65">
        <v>12632</v>
      </c>
      <c r="AB13" s="65">
        <v>4312</v>
      </c>
    </row>
    <row r="14" spans="1:28">
      <c r="B14" s="4">
        <f t="shared" si="3"/>
        <v>31</v>
      </c>
      <c r="C14" s="5" t="str">
        <f>'特定健診・保健指導（府内）'!C14</f>
        <v>守口市</v>
      </c>
      <c r="D14" s="10">
        <f>'特定健診・保健指導（府内）'!D14</f>
        <v>0.33311611374407585</v>
      </c>
      <c r="F14">
        <v>10</v>
      </c>
      <c r="G14" s="7" t="str">
        <f t="shared" si="0"/>
        <v>和泉市</v>
      </c>
      <c r="H14" s="11">
        <f t="shared" si="0"/>
        <v>0.40011596271352751</v>
      </c>
      <c r="J14" t="s">
        <v>111</v>
      </c>
      <c r="K14" s="69">
        <f>'特定健診・保健指導（全国）'!D11</f>
        <v>0.44400000000000001</v>
      </c>
      <c r="N14" s="4">
        <f t="shared" si="4"/>
        <v>15</v>
      </c>
      <c r="O14" s="8" t="str">
        <f>'特定健診・保健指導（全国）'!C14</f>
        <v>群馬県</v>
      </c>
      <c r="P14" s="6">
        <f t="shared" si="1"/>
        <v>0.41145848856038703</v>
      </c>
      <c r="Q14" s="65">
        <v>301977</v>
      </c>
      <c r="R14" s="65">
        <v>124251</v>
      </c>
      <c r="T14" s="1">
        <v>10</v>
      </c>
      <c r="U14" s="5" t="str">
        <f t="shared" si="2"/>
        <v>新潟県</v>
      </c>
      <c r="V14" s="9">
        <f t="shared" si="2"/>
        <v>0.42646996952777061</v>
      </c>
      <c r="X14" s="4">
        <f t="shared" si="5"/>
        <v>38</v>
      </c>
      <c r="Y14" s="8" t="s">
        <v>114</v>
      </c>
      <c r="Z14" s="6">
        <f t="shared" si="6"/>
        <v>0.19251127229954912</v>
      </c>
      <c r="AA14" s="65">
        <v>15303</v>
      </c>
      <c r="AB14" s="65">
        <v>2946</v>
      </c>
    </row>
    <row r="15" spans="1:28">
      <c r="B15" s="4">
        <f t="shared" si="3"/>
        <v>26</v>
      </c>
      <c r="C15" s="5" t="str">
        <f>'特定健診・保健指導（府内）'!C15</f>
        <v>枚方市</v>
      </c>
      <c r="D15" s="10">
        <f>'特定健診・保健指導（府内）'!D15</f>
        <v>0.35014673901568732</v>
      </c>
      <c r="F15">
        <v>11</v>
      </c>
      <c r="G15" s="7" t="str">
        <f t="shared" si="0"/>
        <v>池田市</v>
      </c>
      <c r="H15" s="11">
        <f t="shared" si="0"/>
        <v>0.39879996619623087</v>
      </c>
      <c r="J15" t="s">
        <v>121</v>
      </c>
      <c r="K15" s="69">
        <f>'特定健診・保健指導（全国）'!D21</f>
        <v>0.438</v>
      </c>
      <c r="N15" s="4">
        <f t="shared" si="4"/>
        <v>21</v>
      </c>
      <c r="O15" s="8" t="str">
        <f>'特定健診・保健指導（全国）'!C15</f>
        <v>埼玉県</v>
      </c>
      <c r="P15" s="6">
        <f t="shared" si="1"/>
        <v>0.38243401083564643</v>
      </c>
      <c r="Q15" s="65">
        <v>1032518</v>
      </c>
      <c r="R15" s="65">
        <v>394870</v>
      </c>
      <c r="T15" s="1">
        <v>11</v>
      </c>
      <c r="U15" s="5" t="str">
        <f t="shared" si="2"/>
        <v>富山県</v>
      </c>
      <c r="V15" s="9">
        <f t="shared" si="2"/>
        <v>0.4240035703745294</v>
      </c>
      <c r="X15" s="4">
        <f t="shared" si="5"/>
        <v>37</v>
      </c>
      <c r="Y15" s="8" t="s">
        <v>115</v>
      </c>
      <c r="Z15" s="6">
        <f t="shared" si="6"/>
        <v>0.19433172844437904</v>
      </c>
      <c r="AA15" s="65">
        <v>47563</v>
      </c>
      <c r="AB15" s="65">
        <v>9243</v>
      </c>
    </row>
    <row r="16" spans="1:28">
      <c r="B16" s="4">
        <f t="shared" si="3"/>
        <v>34</v>
      </c>
      <c r="C16" s="5" t="str">
        <f>'特定健診・保健指導（府内）'!C16</f>
        <v>茨木市</v>
      </c>
      <c r="D16" s="10">
        <f>'特定健診・保健指導（府内）'!D16</f>
        <v>0.32091757129104009</v>
      </c>
      <c r="F16">
        <v>12</v>
      </c>
      <c r="G16" s="7" t="str">
        <f t="shared" si="0"/>
        <v>千早赤阪村</v>
      </c>
      <c r="H16" s="11">
        <f t="shared" si="0"/>
        <v>0.39854318418314255</v>
      </c>
      <c r="J16" t="s">
        <v>141</v>
      </c>
      <c r="K16" s="69">
        <f>'特定健診・保健指導（全国）'!D41</f>
        <v>0.432</v>
      </c>
      <c r="N16" s="4">
        <f t="shared" si="4"/>
        <v>26</v>
      </c>
      <c r="O16" s="8" t="str">
        <f>'特定健診・保健指導（全国）'!C16</f>
        <v>千葉県</v>
      </c>
      <c r="P16" s="6">
        <f t="shared" si="1"/>
        <v>0.36614601763965471</v>
      </c>
      <c r="Q16" s="65">
        <v>892988</v>
      </c>
      <c r="R16" s="65">
        <v>326964</v>
      </c>
      <c r="T16" s="1">
        <v>12</v>
      </c>
      <c r="U16" s="5" t="str">
        <f t="shared" si="2"/>
        <v>福島県</v>
      </c>
      <c r="V16" s="9">
        <f t="shared" si="2"/>
        <v>0.42282922190022981</v>
      </c>
      <c r="X16" s="4">
        <f t="shared" si="5"/>
        <v>34</v>
      </c>
      <c r="Y16" s="8" t="s">
        <v>116</v>
      </c>
      <c r="Z16" s="6">
        <f t="shared" si="6"/>
        <v>0.22164717591440658</v>
      </c>
      <c r="AA16" s="65">
        <v>40190</v>
      </c>
      <c r="AB16" s="65">
        <v>8908</v>
      </c>
    </row>
    <row r="17" spans="2:28">
      <c r="B17" s="4">
        <f t="shared" si="3"/>
        <v>29</v>
      </c>
      <c r="C17" s="5" t="str">
        <f>'特定健診・保健指導（府内）'!C17</f>
        <v>八尾市</v>
      </c>
      <c r="D17" s="10">
        <f>'特定健診・保健指導（府内）'!D17</f>
        <v>0.33839518921217276</v>
      </c>
      <c r="F17">
        <v>13</v>
      </c>
      <c r="G17" s="7" t="str">
        <f t="shared" si="0"/>
        <v>羽曳野市</v>
      </c>
      <c r="H17" s="11">
        <f t="shared" si="0"/>
        <v>0.39747181414417493</v>
      </c>
      <c r="J17" t="s">
        <v>66</v>
      </c>
      <c r="K17" s="69">
        <f>'特定健診・保健指導（全国）'!D17</f>
        <v>0.43099999999999999</v>
      </c>
      <c r="N17" s="4">
        <f t="shared" si="4"/>
        <v>9</v>
      </c>
      <c r="O17" s="8" t="str">
        <f>'特定健診・保健指導（全国）'!C17</f>
        <v>東京都</v>
      </c>
      <c r="P17" s="6">
        <f t="shared" si="1"/>
        <v>0.42906922010286092</v>
      </c>
      <c r="Q17" s="65">
        <v>1725048</v>
      </c>
      <c r="R17" s="65">
        <v>740165</v>
      </c>
      <c r="T17" s="1">
        <v>13</v>
      </c>
      <c r="U17" s="5" t="str">
        <f t="shared" si="2"/>
        <v>石川県</v>
      </c>
      <c r="V17" s="9">
        <f t="shared" si="2"/>
        <v>0.42015908285833897</v>
      </c>
      <c r="X17" s="4">
        <f t="shared" si="5"/>
        <v>46</v>
      </c>
      <c r="Y17" s="8" t="s">
        <v>117</v>
      </c>
      <c r="Z17" s="6">
        <f t="shared" si="6"/>
        <v>0.13840625905534629</v>
      </c>
      <c r="AA17" s="65">
        <v>86275</v>
      </c>
      <c r="AB17" s="65">
        <v>11941</v>
      </c>
    </row>
    <row r="18" spans="2:28">
      <c r="B18" s="4">
        <f t="shared" si="3"/>
        <v>30</v>
      </c>
      <c r="C18" s="5" t="str">
        <f>'特定健診・保健指導（府内）'!C18</f>
        <v>泉佐野市</v>
      </c>
      <c r="D18" s="10">
        <f>'特定健診・保健指導（府内）'!D18</f>
        <v>0.33802117802779619</v>
      </c>
      <c r="F18">
        <v>14</v>
      </c>
      <c r="G18" s="7" t="str">
        <f t="shared" si="0"/>
        <v>島本町</v>
      </c>
      <c r="H18" s="11">
        <f t="shared" si="0"/>
        <v>0.39171227521501173</v>
      </c>
      <c r="J18" t="s">
        <v>150</v>
      </c>
      <c r="K18" s="69">
        <f>'特定健診・保健指導（全国）'!D50</f>
        <v>0.42399999999999999</v>
      </c>
      <c r="N18" s="4">
        <f t="shared" si="4"/>
        <v>46</v>
      </c>
      <c r="O18" s="8" t="str">
        <f>'特定健診・保健指導（全国）'!C18</f>
        <v>神奈川県</v>
      </c>
      <c r="P18" s="6">
        <f t="shared" si="1"/>
        <v>0.28262365403721706</v>
      </c>
      <c r="Q18" s="65">
        <v>1191712</v>
      </c>
      <c r="R18" s="65">
        <v>336806</v>
      </c>
      <c r="T18" s="1">
        <v>14</v>
      </c>
      <c r="U18" s="5" t="str">
        <f t="shared" si="2"/>
        <v>香川県</v>
      </c>
      <c r="V18" s="9">
        <f t="shared" si="2"/>
        <v>0.41794851530674559</v>
      </c>
      <c r="X18" s="4">
        <f t="shared" si="5"/>
        <v>47</v>
      </c>
      <c r="Y18" s="8" t="s">
        <v>118</v>
      </c>
      <c r="Z18" s="6">
        <f t="shared" si="6"/>
        <v>0.10823504853355599</v>
      </c>
      <c r="AA18" s="65">
        <v>38324</v>
      </c>
      <c r="AB18" s="65">
        <v>4148</v>
      </c>
    </row>
    <row r="19" spans="2:28">
      <c r="B19" s="4">
        <f t="shared" si="3"/>
        <v>16</v>
      </c>
      <c r="C19" s="5" t="str">
        <f>'特定健診・保健指導（府内）'!C19</f>
        <v>富田林市</v>
      </c>
      <c r="D19" s="10">
        <f>'特定健診・保健指導（府内）'!D19</f>
        <v>0.38319700540690421</v>
      </c>
      <c r="F19">
        <v>15</v>
      </c>
      <c r="G19" s="7" t="str">
        <f t="shared" si="0"/>
        <v>泉大津市</v>
      </c>
      <c r="H19" s="11">
        <f t="shared" si="0"/>
        <v>0.38795070743952531</v>
      </c>
      <c r="J19" t="s">
        <v>114</v>
      </c>
      <c r="K19" s="69">
        <f>'特定健診・保健指導（全国）'!D14</f>
        <v>0.41799999999999998</v>
      </c>
      <c r="N19" s="4">
        <f t="shared" si="4"/>
        <v>10</v>
      </c>
      <c r="O19" s="8" t="str">
        <f>'特定健診・保健指導（全国）'!C19</f>
        <v>新潟県</v>
      </c>
      <c r="P19" s="6">
        <f t="shared" si="1"/>
        <v>0.42646996952777061</v>
      </c>
      <c r="Q19" s="65">
        <v>332762</v>
      </c>
      <c r="R19" s="65">
        <v>141913</v>
      </c>
      <c r="T19" s="1">
        <v>15</v>
      </c>
      <c r="U19" s="5" t="str">
        <f t="shared" si="2"/>
        <v>群馬県</v>
      </c>
      <c r="V19" s="9">
        <f t="shared" si="2"/>
        <v>0.41145848856038703</v>
      </c>
      <c r="X19" s="4">
        <f t="shared" si="5"/>
        <v>18</v>
      </c>
      <c r="Y19" s="8" t="s">
        <v>119</v>
      </c>
      <c r="Z19" s="6">
        <f t="shared" si="6"/>
        <v>0.37131526768010575</v>
      </c>
      <c r="AA19" s="65">
        <v>15130</v>
      </c>
      <c r="AB19" s="65">
        <v>5618</v>
      </c>
    </row>
    <row r="20" spans="2:28">
      <c r="B20" s="4">
        <f t="shared" si="3"/>
        <v>28</v>
      </c>
      <c r="C20" s="5" t="str">
        <f>'特定健診・保健指導（府内）'!C20</f>
        <v>寝屋川市</v>
      </c>
      <c r="D20" s="10">
        <f>'特定健診・保健指導（府内）'!D20</f>
        <v>0.33964586039515965</v>
      </c>
      <c r="F20">
        <v>16</v>
      </c>
      <c r="G20" s="7" t="str">
        <f t="shared" si="0"/>
        <v>富田林市</v>
      </c>
      <c r="H20" s="11">
        <f t="shared" si="0"/>
        <v>0.38319700540690421</v>
      </c>
      <c r="J20" t="s">
        <v>145</v>
      </c>
      <c r="K20" s="69">
        <f>'特定健診・保健指導（全国）'!D45</f>
        <v>0.40799999999999997</v>
      </c>
      <c r="N20" s="4">
        <f t="shared" si="4"/>
        <v>11</v>
      </c>
      <c r="O20" s="8" t="str">
        <f>'特定健診・保健指導（全国）'!C20</f>
        <v>富山県</v>
      </c>
      <c r="P20" s="6">
        <f t="shared" si="1"/>
        <v>0.4240035703745294</v>
      </c>
      <c r="Q20" s="65">
        <v>138921</v>
      </c>
      <c r="R20" s="65">
        <v>58903</v>
      </c>
      <c r="T20" s="1">
        <v>16</v>
      </c>
      <c r="U20" s="5" t="str">
        <f t="shared" si="2"/>
        <v>岐阜県</v>
      </c>
      <c r="V20" s="9">
        <f t="shared" si="2"/>
        <v>0.40195260489206869</v>
      </c>
      <c r="X20" s="4">
        <f t="shared" si="5"/>
        <v>23</v>
      </c>
      <c r="Y20" s="8" t="s">
        <v>120</v>
      </c>
      <c r="Z20" s="6">
        <f t="shared" si="6"/>
        <v>0.33097617217524983</v>
      </c>
      <c r="AA20" s="65">
        <v>6505</v>
      </c>
      <c r="AB20" s="65">
        <v>2153</v>
      </c>
    </row>
    <row r="21" spans="2:28">
      <c r="B21" s="4">
        <f t="shared" si="3"/>
        <v>6</v>
      </c>
      <c r="C21" s="5" t="str">
        <f>'特定健診・保健指導（府内）'!C21</f>
        <v>河内長野市</v>
      </c>
      <c r="D21" s="10">
        <f>'特定健診・保健指導（府内）'!D21</f>
        <v>0.42186769908550831</v>
      </c>
      <c r="F21">
        <v>17</v>
      </c>
      <c r="G21" s="7" t="str">
        <f t="shared" si="0"/>
        <v>熊取町</v>
      </c>
      <c r="H21" s="11">
        <f t="shared" si="0"/>
        <v>0.37935236768802227</v>
      </c>
      <c r="J21" t="s">
        <v>129</v>
      </c>
      <c r="K21" s="69">
        <f>'特定健診・保健指導（全国）'!D29</f>
        <v>0.40699999999999997</v>
      </c>
      <c r="N21" s="4">
        <f t="shared" si="4"/>
        <v>13</v>
      </c>
      <c r="O21" s="8" t="str">
        <f>'特定健診・保健指導（全国）'!C21</f>
        <v>石川県</v>
      </c>
      <c r="P21" s="6">
        <f t="shared" si="1"/>
        <v>0.42015908285833897</v>
      </c>
      <c r="Q21" s="65">
        <v>155265</v>
      </c>
      <c r="R21" s="65">
        <v>65236</v>
      </c>
      <c r="T21" s="1">
        <v>17</v>
      </c>
      <c r="U21" s="5" t="str">
        <f t="shared" si="2"/>
        <v>佐賀県</v>
      </c>
      <c r="V21" s="9">
        <f t="shared" si="2"/>
        <v>0.39495870025257696</v>
      </c>
      <c r="X21" s="4">
        <f t="shared" si="5"/>
        <v>11</v>
      </c>
      <c r="Y21" s="8" t="s">
        <v>121</v>
      </c>
      <c r="Z21" s="6">
        <f t="shared" si="6"/>
        <v>0.46004770423375074</v>
      </c>
      <c r="AA21" s="65">
        <v>6708</v>
      </c>
      <c r="AB21" s="65">
        <v>3086</v>
      </c>
    </row>
    <row r="22" spans="2:28">
      <c r="B22" s="4">
        <f t="shared" si="3"/>
        <v>39</v>
      </c>
      <c r="C22" s="5" t="str">
        <f>'特定健診・保健指導（府内）'!C22</f>
        <v>松原市</v>
      </c>
      <c r="D22" s="10">
        <f>'特定健診・保健指導（府内）'!D22</f>
        <v>0.28330327235248648</v>
      </c>
      <c r="F22">
        <v>18</v>
      </c>
      <c r="G22" s="7" t="str">
        <f t="shared" si="0"/>
        <v>箕面市</v>
      </c>
      <c r="H22" s="11">
        <f t="shared" si="0"/>
        <v>0.37538023428904277</v>
      </c>
      <c r="J22" t="s">
        <v>125</v>
      </c>
      <c r="K22" s="69">
        <f>'特定健診・保健指導（全国）'!D25</f>
        <v>0.40500000000000003</v>
      </c>
      <c r="N22" s="4">
        <f t="shared" si="4"/>
        <v>39</v>
      </c>
      <c r="O22" s="8" t="str">
        <f>'特定健診・保健指導（全国）'!C22</f>
        <v>福井県</v>
      </c>
      <c r="P22" s="6">
        <f t="shared" si="1"/>
        <v>0.32384663832467325</v>
      </c>
      <c r="Q22" s="65">
        <v>101616</v>
      </c>
      <c r="R22" s="65">
        <v>32908</v>
      </c>
      <c r="T22" s="1">
        <v>18</v>
      </c>
      <c r="U22" s="5" t="str">
        <f t="shared" si="2"/>
        <v>滋賀県</v>
      </c>
      <c r="V22" s="9">
        <f t="shared" si="2"/>
        <v>0.39252014601556579</v>
      </c>
      <c r="X22" s="4">
        <f t="shared" si="5"/>
        <v>26</v>
      </c>
      <c r="Y22" s="8" t="s">
        <v>122</v>
      </c>
      <c r="Z22" s="6">
        <f t="shared" si="6"/>
        <v>0.29724102030192606</v>
      </c>
      <c r="AA22" s="65">
        <v>3842</v>
      </c>
      <c r="AB22" s="65">
        <v>1142</v>
      </c>
    </row>
    <row r="23" spans="2:28">
      <c r="B23" s="4">
        <f t="shared" si="3"/>
        <v>35</v>
      </c>
      <c r="C23" s="5" t="str">
        <f>'特定健診・保健指導（府内）'!C23</f>
        <v>大東市</v>
      </c>
      <c r="D23" s="10">
        <f>'特定健診・保健指導（府内）'!D23</f>
        <v>0.31698572684840698</v>
      </c>
      <c r="F23">
        <v>19</v>
      </c>
      <c r="G23" s="7" t="str">
        <f t="shared" si="0"/>
        <v>高槻市</v>
      </c>
      <c r="H23" s="11">
        <f t="shared" si="0"/>
        <v>0.37479852090641891</v>
      </c>
      <c r="J23" t="s">
        <v>115</v>
      </c>
      <c r="K23" s="69">
        <f>'特定健診・保健指導（全国）'!D15</f>
        <v>0.40400000000000003</v>
      </c>
      <c r="N23" s="4">
        <f t="shared" si="4"/>
        <v>4</v>
      </c>
      <c r="O23" s="8" t="str">
        <f>'特定健診・保健指導（全国）'!C23</f>
        <v>山梨県</v>
      </c>
      <c r="P23" s="6">
        <f t="shared" si="1"/>
        <v>0.45315947233084308</v>
      </c>
      <c r="Q23" s="65">
        <v>131446</v>
      </c>
      <c r="R23" s="65">
        <v>59566</v>
      </c>
      <c r="T23" s="1">
        <v>19</v>
      </c>
      <c r="U23" s="5" t="str">
        <f t="shared" si="2"/>
        <v>徳島県</v>
      </c>
      <c r="V23" s="9">
        <f t="shared" si="2"/>
        <v>0.38869350832985877</v>
      </c>
      <c r="X23" s="4">
        <f t="shared" si="5"/>
        <v>7</v>
      </c>
      <c r="Y23" s="8" t="s">
        <v>123</v>
      </c>
      <c r="Z23" s="6">
        <f t="shared" si="6"/>
        <v>0.50716957605985036</v>
      </c>
      <c r="AA23" s="65">
        <v>6416</v>
      </c>
      <c r="AB23" s="65">
        <v>3254</v>
      </c>
    </row>
    <row r="24" spans="2:28">
      <c r="B24" s="4">
        <f t="shared" si="3"/>
        <v>10</v>
      </c>
      <c r="C24" s="5" t="str">
        <f>'特定健診・保健指導（府内）'!C24</f>
        <v>和泉市</v>
      </c>
      <c r="D24" s="10">
        <f>'特定健診・保健指導（府内）'!D24</f>
        <v>0.40011596271352751</v>
      </c>
      <c r="F24">
        <v>20</v>
      </c>
      <c r="G24" s="7" t="str">
        <f t="shared" si="0"/>
        <v>太子町</v>
      </c>
      <c r="H24" s="11">
        <f t="shared" si="0"/>
        <v>0.37401574803149606</v>
      </c>
      <c r="J24" t="s">
        <v>109</v>
      </c>
      <c r="K24" s="69">
        <f>'特定健診・保健指導（全国）'!D9</f>
        <v>0.40300000000000002</v>
      </c>
      <c r="N24" s="4">
        <f t="shared" si="4"/>
        <v>5</v>
      </c>
      <c r="O24" s="8" t="str">
        <f>'特定健診・保健指導（全国）'!C24</f>
        <v>長野県</v>
      </c>
      <c r="P24" s="6">
        <f t="shared" si="1"/>
        <v>0.45288627969971867</v>
      </c>
      <c r="Q24" s="65">
        <v>306779</v>
      </c>
      <c r="R24" s="65">
        <v>138936</v>
      </c>
      <c r="T24" s="1">
        <v>20</v>
      </c>
      <c r="U24" s="5" t="str">
        <f t="shared" si="2"/>
        <v>愛知県</v>
      </c>
      <c r="V24" s="9">
        <f t="shared" si="2"/>
        <v>0.3842113107086495</v>
      </c>
      <c r="X24" s="4">
        <f t="shared" si="5"/>
        <v>4</v>
      </c>
      <c r="Y24" s="8" t="s">
        <v>124</v>
      </c>
      <c r="Z24" s="6">
        <f t="shared" si="6"/>
        <v>0.59214645433510271</v>
      </c>
      <c r="AA24" s="65">
        <v>14694</v>
      </c>
      <c r="AB24" s="65">
        <v>8701</v>
      </c>
    </row>
    <row r="25" spans="2:28">
      <c r="B25" s="4">
        <f t="shared" si="3"/>
        <v>18</v>
      </c>
      <c r="C25" s="5" t="str">
        <f>'特定健診・保健指導（府内）'!C25</f>
        <v>箕面市</v>
      </c>
      <c r="D25" s="10">
        <f>'特定健診・保健指導（府内）'!D25</f>
        <v>0.37538023428904277</v>
      </c>
      <c r="F25">
        <v>21</v>
      </c>
      <c r="G25" s="7" t="str">
        <f t="shared" ref="G25:H47" si="7">INDEX($B$4:$D$47,MATCH($F25,$B$4:$B$47,),MATCH(G$4,$B$4:$D$4,))</f>
        <v>忠岡町</v>
      </c>
      <c r="H25" s="11">
        <f t="shared" si="7"/>
        <v>0.3718568665377176</v>
      </c>
      <c r="J25" t="s">
        <v>148</v>
      </c>
      <c r="K25" s="69">
        <f>'特定健診・保健指導（全国）'!D48</f>
        <v>0.39500000000000002</v>
      </c>
      <c r="N25" s="4">
        <f t="shared" si="4"/>
        <v>16</v>
      </c>
      <c r="O25" s="8" t="str">
        <f>'特定健診・保健指導（全国）'!C25</f>
        <v>岐阜県</v>
      </c>
      <c r="P25" s="6">
        <f t="shared" si="1"/>
        <v>0.40195260489206869</v>
      </c>
      <c r="Q25" s="65">
        <v>293659</v>
      </c>
      <c r="R25" s="65">
        <v>118037</v>
      </c>
      <c r="T25" s="1">
        <v>21</v>
      </c>
      <c r="U25" s="5" t="str">
        <f t="shared" ref="U25:V44" si="8">INDEX($N$4:$P$51,MATCH($T25,$N$4:$N$51,),MATCH(U$4,$N$4:$P$4,))</f>
        <v>埼玉県</v>
      </c>
      <c r="V25" s="9">
        <f t="shared" si="8"/>
        <v>0.38243401083564643</v>
      </c>
      <c r="X25" s="4">
        <f t="shared" si="5"/>
        <v>15</v>
      </c>
      <c r="Y25" s="8" t="s">
        <v>125</v>
      </c>
      <c r="Z25" s="6">
        <f t="shared" si="6"/>
        <v>0.40087676570871894</v>
      </c>
      <c r="AA25" s="65">
        <v>12318</v>
      </c>
      <c r="AB25" s="65">
        <v>4938</v>
      </c>
    </row>
    <row r="26" spans="2:28">
      <c r="B26" s="4">
        <f t="shared" si="3"/>
        <v>8</v>
      </c>
      <c r="C26" s="5" t="str">
        <f>'特定健診・保健指導（府内）'!C26</f>
        <v>柏原市</v>
      </c>
      <c r="D26" s="10">
        <f>'特定健診・保健指導（府内）'!D26</f>
        <v>0.41356698699830413</v>
      </c>
      <c r="F26">
        <v>22</v>
      </c>
      <c r="G26" s="7" t="str">
        <f t="shared" si="7"/>
        <v>高石市</v>
      </c>
      <c r="H26" s="11">
        <f t="shared" si="7"/>
        <v>0.36945304437564497</v>
      </c>
      <c r="J26" t="s">
        <v>140</v>
      </c>
      <c r="K26" s="69">
        <f>'特定健診・保健指導（全国）'!D40</f>
        <v>0.39300000000000002</v>
      </c>
      <c r="N26" s="4">
        <f t="shared" si="4"/>
        <v>27</v>
      </c>
      <c r="O26" s="8" t="str">
        <f>'特定健診・保健指導（全国）'!C26</f>
        <v>静岡県</v>
      </c>
      <c r="P26" s="6">
        <f t="shared" si="1"/>
        <v>0.36291603517320054</v>
      </c>
      <c r="Q26" s="65">
        <v>549623</v>
      </c>
      <c r="R26" s="65">
        <v>199467</v>
      </c>
      <c r="T26" s="1">
        <v>22</v>
      </c>
      <c r="U26" s="5" t="str">
        <f t="shared" si="8"/>
        <v>秋田県</v>
      </c>
      <c r="V26" s="9">
        <f t="shared" si="8"/>
        <v>0.37810432846705988</v>
      </c>
      <c r="X26" s="4">
        <f t="shared" si="5"/>
        <v>17</v>
      </c>
      <c r="Y26" s="8" t="s">
        <v>126</v>
      </c>
      <c r="Z26" s="6">
        <f t="shared" si="6"/>
        <v>0.37919429872315152</v>
      </c>
      <c r="AA26" s="65">
        <v>20206</v>
      </c>
      <c r="AB26" s="65">
        <v>7662</v>
      </c>
    </row>
    <row r="27" spans="2:28">
      <c r="B27" s="4">
        <f t="shared" si="3"/>
        <v>13</v>
      </c>
      <c r="C27" s="5" t="str">
        <f>'特定健診・保健指導（府内）'!C27</f>
        <v>羽曳野市</v>
      </c>
      <c r="D27" s="10">
        <f>'特定健診・保健指導（府内）'!D27</f>
        <v>0.39747181414417493</v>
      </c>
      <c r="E27" s="2"/>
      <c r="F27">
        <v>23</v>
      </c>
      <c r="G27" s="7" t="str">
        <f t="shared" si="7"/>
        <v>泉南市</v>
      </c>
      <c r="H27" s="11">
        <f t="shared" si="7"/>
        <v>0.36641756188696872</v>
      </c>
      <c r="J27" t="s">
        <v>149</v>
      </c>
      <c r="K27" s="69">
        <f>'特定健診・保健指導（全国）'!D49</f>
        <v>0.39300000000000002</v>
      </c>
      <c r="N27" s="4">
        <f t="shared" si="4"/>
        <v>20</v>
      </c>
      <c r="O27" s="8" t="str">
        <f>'特定健診・保健指導（全国）'!C27</f>
        <v>愛知県</v>
      </c>
      <c r="P27" s="6">
        <f t="shared" si="1"/>
        <v>0.3842113107086495</v>
      </c>
      <c r="Q27" s="65">
        <v>979638</v>
      </c>
      <c r="R27" s="65">
        <v>376388</v>
      </c>
      <c r="T27" s="1">
        <v>23</v>
      </c>
      <c r="U27" s="5" t="str">
        <f t="shared" si="8"/>
        <v>大分県</v>
      </c>
      <c r="V27" s="9">
        <f t="shared" si="8"/>
        <v>0.37727132372152683</v>
      </c>
      <c r="X27" s="4">
        <f t="shared" si="5"/>
        <v>43</v>
      </c>
      <c r="Y27" s="8" t="s">
        <v>127</v>
      </c>
      <c r="Z27" s="6">
        <f t="shared" si="6"/>
        <v>0.17550855705096252</v>
      </c>
      <c r="AA27" s="65">
        <v>42129</v>
      </c>
      <c r="AB27" s="65">
        <v>7394</v>
      </c>
    </row>
    <row r="28" spans="2:28">
      <c r="B28" s="4">
        <f t="shared" si="3"/>
        <v>38</v>
      </c>
      <c r="C28" s="5" t="str">
        <f>'特定健診・保健指導（府内）'!C28</f>
        <v>門真市</v>
      </c>
      <c r="D28" s="10">
        <f>'特定健診・保健指導（府内）'!D28</f>
        <v>0.29386354973955026</v>
      </c>
      <c r="F28">
        <v>24</v>
      </c>
      <c r="G28" s="7" t="str">
        <f t="shared" si="7"/>
        <v>交野市</v>
      </c>
      <c r="H28" s="11">
        <f t="shared" si="7"/>
        <v>0.35545350172215845</v>
      </c>
      <c r="J28" t="s">
        <v>127</v>
      </c>
      <c r="K28" s="69">
        <f>'特定健診・保健指導（全国）'!D27</f>
        <v>0.39200000000000002</v>
      </c>
      <c r="N28" s="4">
        <f t="shared" si="4"/>
        <v>7</v>
      </c>
      <c r="O28" s="8" t="str">
        <f>'特定健診・保健指導（全国）'!C28</f>
        <v>三重県</v>
      </c>
      <c r="P28" s="6">
        <f t="shared" si="1"/>
        <v>0.43846441137735143</v>
      </c>
      <c r="Q28" s="65">
        <v>254365</v>
      </c>
      <c r="R28" s="65">
        <v>111530</v>
      </c>
      <c r="T28" s="1">
        <v>24</v>
      </c>
      <c r="U28" s="5" t="str">
        <f t="shared" si="8"/>
        <v>宮崎県</v>
      </c>
      <c r="V28" s="9">
        <f t="shared" si="8"/>
        <v>0.37029718577066201</v>
      </c>
      <c r="X28" s="4">
        <f t="shared" si="5"/>
        <v>44</v>
      </c>
      <c r="Y28" s="8" t="s">
        <v>128</v>
      </c>
      <c r="Z28" s="6">
        <f t="shared" si="6"/>
        <v>0.14865395952053448</v>
      </c>
      <c r="AA28" s="65">
        <v>10178</v>
      </c>
      <c r="AB28" s="65">
        <v>1513</v>
      </c>
    </row>
    <row r="29" spans="2:28">
      <c r="B29" s="4">
        <f t="shared" si="3"/>
        <v>33</v>
      </c>
      <c r="C29" s="5" t="str">
        <f>'特定健診・保健指導（府内）'!C29</f>
        <v>摂津市</v>
      </c>
      <c r="D29" s="10">
        <f>'特定健診・保健指導（府内）'!D29</f>
        <v>0.3238047307498742</v>
      </c>
      <c r="F29">
        <v>25</v>
      </c>
      <c r="G29" s="7" t="str">
        <f t="shared" si="7"/>
        <v>貝塚市</v>
      </c>
      <c r="H29" s="11">
        <f t="shared" si="7"/>
        <v>0.35158904657205675</v>
      </c>
      <c r="J29" t="s">
        <v>146</v>
      </c>
      <c r="K29" s="69">
        <f>'特定健診・保健指導（全国）'!D46</f>
        <v>0.39</v>
      </c>
      <c r="N29" s="4">
        <f t="shared" si="4"/>
        <v>18</v>
      </c>
      <c r="O29" s="8" t="str">
        <f>'特定健診・保健指導（全国）'!C29</f>
        <v>滋賀県</v>
      </c>
      <c r="P29" s="6">
        <f t="shared" si="1"/>
        <v>0.39252014601556579</v>
      </c>
      <c r="Q29" s="65">
        <v>188747</v>
      </c>
      <c r="R29" s="65">
        <v>74087</v>
      </c>
      <c r="T29" s="1">
        <v>25</v>
      </c>
      <c r="U29" s="5" t="str">
        <f t="shared" si="8"/>
        <v>熊本県</v>
      </c>
      <c r="V29" s="9">
        <f t="shared" si="8"/>
        <v>0.36632803271240344</v>
      </c>
      <c r="X29" s="4">
        <f t="shared" si="5"/>
        <v>19</v>
      </c>
      <c r="Y29" s="8" t="s">
        <v>129</v>
      </c>
      <c r="Z29" s="6">
        <f t="shared" si="6"/>
        <v>0.34716834755624515</v>
      </c>
      <c r="AA29" s="65">
        <v>7734</v>
      </c>
      <c r="AB29" s="65">
        <v>2685</v>
      </c>
    </row>
    <row r="30" spans="2:28">
      <c r="B30" s="4">
        <f t="shared" si="3"/>
        <v>22</v>
      </c>
      <c r="C30" s="5" t="str">
        <f>'特定健診・保健指導（府内）'!C30</f>
        <v>高石市</v>
      </c>
      <c r="D30" s="10">
        <f>'特定健診・保健指導（府内）'!D30</f>
        <v>0.36945304437564497</v>
      </c>
      <c r="F30">
        <v>26</v>
      </c>
      <c r="G30" s="7" t="str">
        <f t="shared" si="7"/>
        <v>枚方市</v>
      </c>
      <c r="H30" s="11">
        <f t="shared" si="7"/>
        <v>0.35014673901568732</v>
      </c>
      <c r="J30" t="s">
        <v>116</v>
      </c>
      <c r="K30" s="69">
        <f>'特定健診・保健指導（全国）'!D16</f>
        <v>0.38800000000000001</v>
      </c>
      <c r="N30" s="4">
        <f t="shared" si="4"/>
        <v>42</v>
      </c>
      <c r="O30" s="8" t="str">
        <f>'特定健診・保健指導（全国）'!C30</f>
        <v>京都府</v>
      </c>
      <c r="P30" s="6">
        <f t="shared" si="1"/>
        <v>0.30991852114623458</v>
      </c>
      <c r="Q30" s="65">
        <v>358007</v>
      </c>
      <c r="R30" s="65">
        <v>110953</v>
      </c>
      <c r="T30" s="1">
        <v>26</v>
      </c>
      <c r="U30" s="5" t="str">
        <f t="shared" si="8"/>
        <v>千葉県</v>
      </c>
      <c r="V30" s="9">
        <f t="shared" si="8"/>
        <v>0.36614601763965471</v>
      </c>
      <c r="X30" s="4">
        <f t="shared" si="5"/>
        <v>32</v>
      </c>
      <c r="Y30" s="8" t="s">
        <v>130</v>
      </c>
      <c r="Z30" s="6">
        <f t="shared" si="6"/>
        <v>0.23581802134317581</v>
      </c>
      <c r="AA30" s="65">
        <v>12463</v>
      </c>
      <c r="AB30" s="65">
        <v>2939</v>
      </c>
    </row>
    <row r="31" spans="2:28">
      <c r="B31" s="4">
        <f t="shared" si="3"/>
        <v>2</v>
      </c>
      <c r="C31" s="5" t="str">
        <f>'特定健診・保健指導（府内）'!C31</f>
        <v>藤井寺市</v>
      </c>
      <c r="D31" s="10">
        <f>'特定健診・保健指導（府内）'!D31</f>
        <v>0.48012461059190031</v>
      </c>
      <c r="F31">
        <v>27</v>
      </c>
      <c r="G31" s="7" t="str">
        <f t="shared" si="7"/>
        <v>阪南市</v>
      </c>
      <c r="H31" s="11">
        <f t="shared" si="7"/>
        <v>0.34025600835945663</v>
      </c>
      <c r="J31" t="s">
        <v>147</v>
      </c>
      <c r="K31" s="69">
        <f>'特定健診・保健指導（全国）'!D47</f>
        <v>0.38200000000000001</v>
      </c>
      <c r="N31" s="4">
        <f t="shared" si="4"/>
        <v>44</v>
      </c>
      <c r="O31" s="8" t="str">
        <f>'特定健診・保健指導（全国）'!C31</f>
        <v>大阪府</v>
      </c>
      <c r="P31" s="6">
        <f t="shared" si="1"/>
        <v>0.29242074818533442</v>
      </c>
      <c r="Q31" s="65">
        <v>1211518</v>
      </c>
      <c r="R31" s="65">
        <v>354273</v>
      </c>
      <c r="T31" s="1">
        <v>27</v>
      </c>
      <c r="U31" s="5" t="str">
        <f t="shared" si="8"/>
        <v>静岡県</v>
      </c>
      <c r="V31" s="9">
        <f t="shared" si="8"/>
        <v>0.36291603517320054</v>
      </c>
      <c r="X31" s="4">
        <f t="shared" si="5"/>
        <v>41</v>
      </c>
      <c r="Y31" s="8" t="s">
        <v>131</v>
      </c>
      <c r="Z31" s="6">
        <f t="shared" si="6"/>
        <v>0.18717636671677762</v>
      </c>
      <c r="AA31" s="65">
        <v>41907</v>
      </c>
      <c r="AB31" s="65">
        <v>7844</v>
      </c>
    </row>
    <row r="32" spans="2:28">
      <c r="B32" s="4">
        <f t="shared" si="3"/>
        <v>40</v>
      </c>
      <c r="C32" s="5" t="str">
        <f>'特定健診・保健指導（府内）'!C32</f>
        <v>東大阪市</v>
      </c>
      <c r="D32" s="10">
        <f>'特定健診・保健指導（府内）'!D32</f>
        <v>0.27967283362807782</v>
      </c>
      <c r="F32">
        <v>28</v>
      </c>
      <c r="G32" s="7" t="str">
        <f t="shared" si="7"/>
        <v>寝屋川市</v>
      </c>
      <c r="H32" s="11">
        <f t="shared" si="7"/>
        <v>0.33964586039515965</v>
      </c>
      <c r="J32" t="s">
        <v>134</v>
      </c>
      <c r="K32" s="69">
        <f>'特定健診・保健指導（全国）'!D34</f>
        <v>0.38200000000000001</v>
      </c>
      <c r="N32" s="4">
        <f t="shared" si="4"/>
        <v>37</v>
      </c>
      <c r="O32" s="8" t="str">
        <f>'特定健診・保健指導（全国）'!C32</f>
        <v>兵庫県</v>
      </c>
      <c r="P32" s="6">
        <f t="shared" si="1"/>
        <v>0.33018120323923128</v>
      </c>
      <c r="Q32" s="65">
        <v>772282</v>
      </c>
      <c r="R32" s="65">
        <v>254993</v>
      </c>
      <c r="T32" s="1">
        <v>28</v>
      </c>
      <c r="U32" s="5" t="str">
        <f t="shared" si="8"/>
        <v>長崎県</v>
      </c>
      <c r="V32" s="9">
        <f t="shared" si="8"/>
        <v>0.36078744490908027</v>
      </c>
      <c r="X32" s="4">
        <f t="shared" si="5"/>
        <v>28</v>
      </c>
      <c r="Y32" s="8" t="s">
        <v>132</v>
      </c>
      <c r="Z32" s="6">
        <f t="shared" si="6"/>
        <v>0.28919752017455752</v>
      </c>
      <c r="AA32" s="65">
        <v>28873</v>
      </c>
      <c r="AB32" s="65">
        <v>8350</v>
      </c>
    </row>
    <row r="33" spans="2:28">
      <c r="B33" s="4">
        <f t="shared" si="3"/>
        <v>23</v>
      </c>
      <c r="C33" s="5" t="str">
        <f>'特定健診・保健指導（府内）'!C33</f>
        <v>泉南市</v>
      </c>
      <c r="D33" s="10">
        <f>'特定健診・保健指導（府内）'!D33</f>
        <v>0.36641756188696872</v>
      </c>
      <c r="F33">
        <v>29</v>
      </c>
      <c r="G33" s="7" t="str">
        <f t="shared" si="7"/>
        <v>八尾市</v>
      </c>
      <c r="H33" s="11">
        <f t="shared" si="7"/>
        <v>0.33839518921217276</v>
      </c>
      <c r="J33" t="s">
        <v>113</v>
      </c>
      <c r="K33" s="69">
        <f>'特定健診・保健指導（全国）'!D13</f>
        <v>0.38100000000000001</v>
      </c>
      <c r="N33" s="4">
        <f t="shared" si="4"/>
        <v>36</v>
      </c>
      <c r="O33" s="8" t="str">
        <f>'特定健診・保健指導（全国）'!C33</f>
        <v>奈良県</v>
      </c>
      <c r="P33" s="6">
        <f t="shared" si="1"/>
        <v>0.33108748694601786</v>
      </c>
      <c r="Q33" s="65">
        <v>207791</v>
      </c>
      <c r="R33" s="65">
        <v>68797</v>
      </c>
      <c r="T33" s="1">
        <v>29</v>
      </c>
      <c r="U33" s="5" t="str">
        <f t="shared" si="8"/>
        <v>栃木県</v>
      </c>
      <c r="V33" s="9">
        <f t="shared" si="8"/>
        <v>0.35698751983699378</v>
      </c>
      <c r="X33" s="4">
        <f t="shared" si="5"/>
        <v>42</v>
      </c>
      <c r="Y33" s="8" t="s">
        <v>133</v>
      </c>
      <c r="Z33" s="6">
        <f t="shared" si="6"/>
        <v>0.18640941977585473</v>
      </c>
      <c r="AA33" s="65">
        <v>7049</v>
      </c>
      <c r="AB33" s="65">
        <v>1314</v>
      </c>
    </row>
    <row r="34" spans="2:28">
      <c r="B34" s="4">
        <f t="shared" si="3"/>
        <v>32</v>
      </c>
      <c r="C34" s="5" t="str">
        <f>'特定健診・保健指導（府内）'!C34</f>
        <v>四條畷市</v>
      </c>
      <c r="D34" s="10">
        <f>'特定健診・保健指導（府内）'!D34</f>
        <v>0.32572058591904235</v>
      </c>
      <c r="F34">
        <v>30</v>
      </c>
      <c r="G34" s="7" t="str">
        <f t="shared" si="7"/>
        <v>泉佐野市</v>
      </c>
      <c r="H34" s="11">
        <f t="shared" si="7"/>
        <v>0.33802117802779619</v>
      </c>
      <c r="J34" t="s">
        <v>126</v>
      </c>
      <c r="K34" s="69">
        <f>'特定健診・保健指導（全国）'!D26</f>
        <v>0.379</v>
      </c>
      <c r="N34" s="4">
        <f t="shared" si="4"/>
        <v>31</v>
      </c>
      <c r="O34" s="8" t="str">
        <f>'特定健診・保健指導（全国）'!C34</f>
        <v>和歌山県</v>
      </c>
      <c r="P34" s="6">
        <f t="shared" si="1"/>
        <v>0.35454447902135422</v>
      </c>
      <c r="Q34" s="65">
        <v>167742</v>
      </c>
      <c r="R34" s="65">
        <v>59472</v>
      </c>
      <c r="T34" s="1">
        <v>30</v>
      </c>
      <c r="U34" s="5" t="str">
        <f t="shared" si="8"/>
        <v>高知県</v>
      </c>
      <c r="V34" s="9">
        <f t="shared" si="8"/>
        <v>0.35560170960709936</v>
      </c>
      <c r="X34" s="4">
        <f t="shared" si="5"/>
        <v>36</v>
      </c>
      <c r="Y34" s="8" t="s">
        <v>134</v>
      </c>
      <c r="Z34" s="6">
        <f t="shared" si="6"/>
        <v>0.20724225647164446</v>
      </c>
      <c r="AA34" s="65">
        <v>6683</v>
      </c>
      <c r="AB34" s="65">
        <v>1385</v>
      </c>
    </row>
    <row r="35" spans="2:28">
      <c r="B35" s="4">
        <f t="shared" si="3"/>
        <v>24</v>
      </c>
      <c r="C35" s="5" t="str">
        <f>'特定健診・保健指導（府内）'!C35</f>
        <v>交野市</v>
      </c>
      <c r="D35" s="10">
        <f>'特定健診・保健指導（府内）'!D35</f>
        <v>0.35545350172215845</v>
      </c>
      <c r="F35">
        <v>31</v>
      </c>
      <c r="G35" s="7" t="str">
        <f t="shared" si="7"/>
        <v>守口市</v>
      </c>
      <c r="H35" s="11">
        <f t="shared" si="7"/>
        <v>0.33311611374407585</v>
      </c>
      <c r="J35" t="s">
        <v>55</v>
      </c>
      <c r="K35" s="69">
        <f>'特定健診・保健指導（全国）'!D6</f>
        <v>0.378</v>
      </c>
      <c r="N35" s="4">
        <f t="shared" si="4"/>
        <v>33</v>
      </c>
      <c r="O35" s="8" t="str">
        <f>'特定健診・保健指導（全国）'!C35</f>
        <v>鳥取県</v>
      </c>
      <c r="P35" s="6">
        <f t="shared" si="1"/>
        <v>0.34515452418191295</v>
      </c>
      <c r="Q35" s="65">
        <v>82479</v>
      </c>
      <c r="R35" s="65">
        <v>28468</v>
      </c>
      <c r="T35" s="1">
        <v>31</v>
      </c>
      <c r="U35" s="5" t="str">
        <f t="shared" si="8"/>
        <v>和歌山県</v>
      </c>
      <c r="V35" s="9">
        <f t="shared" si="8"/>
        <v>0.35454447902135422</v>
      </c>
      <c r="X35" s="4">
        <f t="shared" si="5"/>
        <v>27</v>
      </c>
      <c r="Y35" s="8" t="s">
        <v>135</v>
      </c>
      <c r="Z35" s="6">
        <f t="shared" si="6"/>
        <v>0.29491643454038996</v>
      </c>
      <c r="AA35" s="65">
        <v>2872</v>
      </c>
      <c r="AB35" s="65">
        <v>847</v>
      </c>
    </row>
    <row r="36" spans="2:28">
      <c r="B36" s="4">
        <f t="shared" si="3"/>
        <v>14</v>
      </c>
      <c r="C36" s="5" t="str">
        <f>'特定健診・保健指導（府内）'!C36</f>
        <v>島本町</v>
      </c>
      <c r="D36" s="10">
        <f>'特定健診・保健指導（府内）'!D36</f>
        <v>0.39171227521501173</v>
      </c>
      <c r="F36">
        <v>32</v>
      </c>
      <c r="G36" s="7" t="str">
        <f t="shared" si="7"/>
        <v>四條畷市</v>
      </c>
      <c r="H36" s="11">
        <f t="shared" si="7"/>
        <v>0.32572058591904235</v>
      </c>
      <c r="J36" t="s">
        <v>143</v>
      </c>
      <c r="K36" s="69">
        <f>'特定健診・保健指導（全国）'!D43</f>
        <v>0.376</v>
      </c>
      <c r="N36" s="4">
        <f t="shared" si="4"/>
        <v>2</v>
      </c>
      <c r="O36" s="8" t="str">
        <f>'特定健診・保健指導（全国）'!C36</f>
        <v>島根県</v>
      </c>
      <c r="P36" s="6">
        <f t="shared" si="1"/>
        <v>0.45885803551503174</v>
      </c>
      <c r="Q36" s="65">
        <v>94101</v>
      </c>
      <c r="R36" s="65">
        <v>43179</v>
      </c>
      <c r="T36" s="1">
        <v>32</v>
      </c>
      <c r="U36" s="5" t="str">
        <f t="shared" si="8"/>
        <v>青森県</v>
      </c>
      <c r="V36" s="9">
        <f t="shared" si="8"/>
        <v>0.35171896955503512</v>
      </c>
      <c r="X36" s="4">
        <f t="shared" si="5"/>
        <v>29</v>
      </c>
      <c r="Y36" s="8" t="s">
        <v>136</v>
      </c>
      <c r="Z36" s="6">
        <f t="shared" si="6"/>
        <v>0.2846566249680878</v>
      </c>
      <c r="AA36" s="65">
        <v>3917</v>
      </c>
      <c r="AB36" s="65">
        <v>1115</v>
      </c>
    </row>
    <row r="37" spans="2:28">
      <c r="B37" s="4">
        <f t="shared" si="3"/>
        <v>1</v>
      </c>
      <c r="C37" s="5" t="str">
        <f>'特定健診・保健指導（府内）'!C37</f>
        <v>豊能町</v>
      </c>
      <c r="D37" s="10">
        <f>'特定健診・保健指導（府内）'!D37</f>
        <v>0.52626918536009448</v>
      </c>
      <c r="F37">
        <v>33</v>
      </c>
      <c r="G37" s="7" t="str">
        <f t="shared" si="7"/>
        <v>摂津市</v>
      </c>
      <c r="H37" s="11">
        <f t="shared" si="7"/>
        <v>0.3238047307498742</v>
      </c>
      <c r="J37" t="s">
        <v>112</v>
      </c>
      <c r="K37" s="69">
        <f>'特定健診・保健指導（全国）'!D12</f>
        <v>0.373</v>
      </c>
      <c r="N37" s="4">
        <f t="shared" si="4"/>
        <v>41</v>
      </c>
      <c r="O37" s="8" t="str">
        <f>'特定健診・保健指導（全国）'!C37</f>
        <v>岡山県</v>
      </c>
      <c r="P37" s="6">
        <f t="shared" si="1"/>
        <v>0.31523386768497158</v>
      </c>
      <c r="Q37" s="65">
        <v>257945</v>
      </c>
      <c r="R37" s="65">
        <v>81313</v>
      </c>
      <c r="T37" s="1">
        <v>33</v>
      </c>
      <c r="U37" s="5" t="str">
        <f t="shared" si="8"/>
        <v>鳥取県</v>
      </c>
      <c r="V37" s="9">
        <f t="shared" si="8"/>
        <v>0.34515452418191295</v>
      </c>
      <c r="X37" s="4">
        <f t="shared" si="5"/>
        <v>40</v>
      </c>
      <c r="Y37" s="8" t="s">
        <v>137</v>
      </c>
      <c r="Z37" s="6">
        <f t="shared" si="6"/>
        <v>0.18842280238584139</v>
      </c>
      <c r="AA37" s="65">
        <v>10227</v>
      </c>
      <c r="AB37" s="65">
        <v>1927</v>
      </c>
    </row>
    <row r="38" spans="2:28">
      <c r="B38" s="4">
        <f t="shared" si="3"/>
        <v>4</v>
      </c>
      <c r="C38" s="5" t="str">
        <f>'特定健診・保健指導（府内）'!C38</f>
        <v>能勢町</v>
      </c>
      <c r="D38" s="10">
        <f>'特定健診・保健指導（府内）'!D38</f>
        <v>0.43180621379673512</v>
      </c>
      <c r="F38">
        <v>34</v>
      </c>
      <c r="G38" s="7" t="str">
        <f t="shared" si="7"/>
        <v>茨木市</v>
      </c>
      <c r="H38" s="11">
        <f t="shared" si="7"/>
        <v>0.32091757129104009</v>
      </c>
      <c r="J38" t="s">
        <v>135</v>
      </c>
      <c r="K38" s="69">
        <f>'特定健診・保健指導（全国）'!D35</f>
        <v>0.35799999999999998</v>
      </c>
      <c r="N38" s="4">
        <f t="shared" si="4"/>
        <v>45</v>
      </c>
      <c r="O38" s="8" t="str">
        <f>'特定健診・保健指導（全国）'!C38</f>
        <v>広島県</v>
      </c>
      <c r="P38" s="6">
        <f t="shared" si="1"/>
        <v>0.28859254611687901</v>
      </c>
      <c r="Q38" s="65">
        <v>369767</v>
      </c>
      <c r="R38" s="65">
        <v>106712</v>
      </c>
      <c r="T38" s="1">
        <v>34</v>
      </c>
      <c r="U38" s="5" t="str">
        <f t="shared" si="8"/>
        <v>茨城県</v>
      </c>
      <c r="V38" s="9">
        <f t="shared" si="8"/>
        <v>0.33505865962427861</v>
      </c>
      <c r="X38" s="4">
        <f t="shared" si="5"/>
        <v>33</v>
      </c>
      <c r="Y38" s="8" t="s">
        <v>138</v>
      </c>
      <c r="Z38" s="6">
        <f t="shared" si="6"/>
        <v>0.22924996001919079</v>
      </c>
      <c r="AA38" s="65">
        <v>12506</v>
      </c>
      <c r="AB38" s="65">
        <v>2867</v>
      </c>
    </row>
    <row r="39" spans="2:28">
      <c r="B39" s="4">
        <f t="shared" si="3"/>
        <v>21</v>
      </c>
      <c r="C39" s="5" t="str">
        <f>'特定健診・保健指導（府内）'!C39</f>
        <v>忠岡町</v>
      </c>
      <c r="D39" s="10">
        <f>'特定健診・保健指導（府内）'!D39</f>
        <v>0.3718568665377176</v>
      </c>
      <c r="F39">
        <v>35</v>
      </c>
      <c r="G39" s="7" t="str">
        <f t="shared" si="7"/>
        <v>大東市</v>
      </c>
      <c r="H39" s="11">
        <f t="shared" si="7"/>
        <v>0.31698572684840698</v>
      </c>
      <c r="J39" t="s">
        <v>151</v>
      </c>
      <c r="K39" s="69">
        <f>'特定健診・保健指導（全国）'!D51</f>
        <v>0.35799999999999998</v>
      </c>
      <c r="N39" s="4">
        <f t="shared" si="4"/>
        <v>40</v>
      </c>
      <c r="O39" s="8" t="str">
        <f>'特定健診・保健指導（全国）'!C39</f>
        <v>山口県</v>
      </c>
      <c r="P39" s="6">
        <f t="shared" si="1"/>
        <v>0.3159884476392682</v>
      </c>
      <c r="Q39" s="65">
        <v>203941</v>
      </c>
      <c r="R39" s="65">
        <v>64443</v>
      </c>
      <c r="T39" s="1">
        <v>35</v>
      </c>
      <c r="U39" s="5" t="str">
        <f t="shared" si="8"/>
        <v>福岡県</v>
      </c>
      <c r="V39" s="9">
        <f t="shared" si="8"/>
        <v>0.33258229179914672</v>
      </c>
      <c r="X39" s="4">
        <f t="shared" si="5"/>
        <v>45</v>
      </c>
      <c r="Y39" s="8" t="s">
        <v>139</v>
      </c>
      <c r="Z39" s="6">
        <f t="shared" si="6"/>
        <v>0.1484152020429623</v>
      </c>
      <c r="AA39" s="65">
        <v>6657</v>
      </c>
      <c r="AB39" s="65">
        <v>988</v>
      </c>
    </row>
    <row r="40" spans="2:28">
      <c r="B40" s="4">
        <f t="shared" si="3"/>
        <v>17</v>
      </c>
      <c r="C40" s="5" t="str">
        <f>'特定健診・保健指導（府内）'!C40</f>
        <v>熊取町</v>
      </c>
      <c r="D40" s="10">
        <f>'特定健診・保健指導（府内）'!D40</f>
        <v>0.37935236768802227</v>
      </c>
      <c r="F40">
        <v>36</v>
      </c>
      <c r="G40" s="7" t="str">
        <f t="shared" si="7"/>
        <v>岸和田市</v>
      </c>
      <c r="H40" s="11">
        <f t="shared" si="7"/>
        <v>0.30797633533336133</v>
      </c>
      <c r="J40" t="s">
        <v>144</v>
      </c>
      <c r="K40" s="69">
        <f>'特定健診・保健指導（全国）'!D44</f>
        <v>0.35099999999999998</v>
      </c>
      <c r="N40" s="4">
        <f t="shared" si="4"/>
        <v>19</v>
      </c>
      <c r="O40" s="8" t="str">
        <f>'特定健診・保健指導（全国）'!C40</f>
        <v>徳島県</v>
      </c>
      <c r="P40" s="6">
        <f t="shared" si="1"/>
        <v>0.38869350832985877</v>
      </c>
      <c r="Q40" s="65">
        <v>110326</v>
      </c>
      <c r="R40" s="65">
        <v>42883</v>
      </c>
      <c r="T40" s="1">
        <v>36</v>
      </c>
      <c r="U40" s="5" t="str">
        <f t="shared" si="8"/>
        <v>奈良県</v>
      </c>
      <c r="V40" s="9">
        <f t="shared" si="8"/>
        <v>0.33108748694601786</v>
      </c>
      <c r="X40" s="4">
        <f t="shared" si="5"/>
        <v>1</v>
      </c>
      <c r="Y40" s="8" t="s">
        <v>140</v>
      </c>
      <c r="Z40" s="6">
        <f t="shared" si="6"/>
        <v>0.69465648854961837</v>
      </c>
      <c r="AA40" s="65">
        <v>4716</v>
      </c>
      <c r="AB40" s="65">
        <v>3276</v>
      </c>
    </row>
    <row r="41" spans="2:28">
      <c r="B41" s="4">
        <f t="shared" si="3"/>
        <v>7</v>
      </c>
      <c r="C41" s="5" t="str">
        <f>'特定健診・保健指導（府内）'!C41</f>
        <v>田尻町</v>
      </c>
      <c r="D41" s="10">
        <f>'特定健診・保健指導（府内）'!D41</f>
        <v>0.42168674698795183</v>
      </c>
      <c r="F41">
        <v>37</v>
      </c>
      <c r="G41" s="7" t="str">
        <f t="shared" si="7"/>
        <v>堺市</v>
      </c>
      <c r="H41" s="11">
        <f t="shared" si="7"/>
        <v>0.29963817277250115</v>
      </c>
      <c r="J41" t="s">
        <v>142</v>
      </c>
      <c r="K41" s="69">
        <f>'特定健診・保健指導（全国）'!D42</f>
        <v>0.35</v>
      </c>
      <c r="N41" s="4">
        <f t="shared" si="4"/>
        <v>14</v>
      </c>
      <c r="O41" s="8" t="str">
        <f>'特定健診・保健指導（全国）'!C41</f>
        <v>香川県</v>
      </c>
      <c r="P41" s="6">
        <f t="shared" si="1"/>
        <v>0.41794851530674559</v>
      </c>
      <c r="Q41" s="65">
        <v>139187</v>
      </c>
      <c r="R41" s="65">
        <v>58173</v>
      </c>
      <c r="T41" s="1">
        <v>37</v>
      </c>
      <c r="U41" s="5" t="str">
        <f t="shared" si="8"/>
        <v>兵庫県</v>
      </c>
      <c r="V41" s="9">
        <f t="shared" si="8"/>
        <v>0.33018120323923128</v>
      </c>
      <c r="X41" s="4">
        <f t="shared" si="5"/>
        <v>31</v>
      </c>
      <c r="Y41" s="8" t="s">
        <v>141</v>
      </c>
      <c r="Z41" s="6">
        <f t="shared" si="6"/>
        <v>0.24548592671269251</v>
      </c>
      <c r="AA41" s="65">
        <v>7532</v>
      </c>
      <c r="AB41" s="65">
        <v>1849</v>
      </c>
    </row>
    <row r="42" spans="2:28">
      <c r="B42" s="4">
        <f t="shared" si="3"/>
        <v>27</v>
      </c>
      <c r="C42" s="5" t="str">
        <f>'特定健診・保健指導（府内）'!C42</f>
        <v>阪南市</v>
      </c>
      <c r="D42" s="10">
        <f>'特定健診・保健指導（府内）'!D42</f>
        <v>0.34025600835945663</v>
      </c>
      <c r="F42">
        <v>38</v>
      </c>
      <c r="G42" s="7" t="str">
        <f t="shared" si="7"/>
        <v>門真市</v>
      </c>
      <c r="H42" s="11">
        <f t="shared" si="7"/>
        <v>0.29386354973955026</v>
      </c>
      <c r="J42" t="s">
        <v>137</v>
      </c>
      <c r="K42" s="69">
        <f>'特定健診・保健指導（全国）'!D37</f>
        <v>0.34599999999999997</v>
      </c>
      <c r="N42" s="4">
        <f t="shared" si="4"/>
        <v>43</v>
      </c>
      <c r="O42" s="8" t="str">
        <f>'特定健診・保健指導（全国）'!C42</f>
        <v>愛媛県</v>
      </c>
      <c r="P42" s="6">
        <f t="shared" si="1"/>
        <v>0.30711079832774829</v>
      </c>
      <c r="Q42" s="65">
        <v>214561</v>
      </c>
      <c r="R42" s="65">
        <v>65894</v>
      </c>
      <c r="T42" s="1">
        <v>38</v>
      </c>
      <c r="U42" s="5" t="str">
        <f t="shared" si="8"/>
        <v>沖縄県</v>
      </c>
      <c r="V42" s="9">
        <f t="shared" si="8"/>
        <v>0.32776122483199832</v>
      </c>
      <c r="X42" s="4">
        <f t="shared" si="5"/>
        <v>16</v>
      </c>
      <c r="Y42" s="8" t="s">
        <v>142</v>
      </c>
      <c r="Z42" s="6">
        <f t="shared" si="6"/>
        <v>0.39766508573513315</v>
      </c>
      <c r="AA42" s="65">
        <v>8223</v>
      </c>
      <c r="AB42" s="65">
        <v>3270</v>
      </c>
    </row>
    <row r="43" spans="2:28">
      <c r="B43" s="4">
        <f t="shared" si="3"/>
        <v>43</v>
      </c>
      <c r="C43" s="5" t="str">
        <f>'特定健診・保健指導（府内）'!C43</f>
        <v>岬町</v>
      </c>
      <c r="D43" s="10">
        <f>'特定健診・保健指導（府内）'!D43</f>
        <v>0.24498623672827369</v>
      </c>
      <c r="F43">
        <v>39</v>
      </c>
      <c r="G43" s="7" t="str">
        <f t="shared" si="7"/>
        <v>松原市</v>
      </c>
      <c r="H43" s="11">
        <f t="shared" si="7"/>
        <v>0.28330327235248648</v>
      </c>
      <c r="J43" t="s">
        <v>139</v>
      </c>
      <c r="K43" s="69">
        <f>'特定健診・保健指導（全国）'!D39</f>
        <v>0.34499999999999997</v>
      </c>
      <c r="N43" s="4">
        <f t="shared" si="4"/>
        <v>30</v>
      </c>
      <c r="O43" s="8" t="str">
        <f>'特定健診・保健指導（全国）'!C43</f>
        <v>高知県</v>
      </c>
      <c r="P43" s="6">
        <f t="shared" si="1"/>
        <v>0.35560170960709936</v>
      </c>
      <c r="Q43" s="65">
        <v>116518</v>
      </c>
      <c r="R43" s="65">
        <v>41434</v>
      </c>
      <c r="T43" s="1">
        <v>39</v>
      </c>
      <c r="U43" s="5" t="str">
        <f t="shared" si="8"/>
        <v>福井県</v>
      </c>
      <c r="V43" s="9">
        <f t="shared" si="8"/>
        <v>0.32384663832467325</v>
      </c>
      <c r="X43" s="4">
        <f t="shared" si="5"/>
        <v>24</v>
      </c>
      <c r="Y43" s="8" t="s">
        <v>143</v>
      </c>
      <c r="Z43" s="6">
        <f t="shared" si="6"/>
        <v>0.33024373498111914</v>
      </c>
      <c r="AA43" s="65">
        <v>5826</v>
      </c>
      <c r="AB43" s="65">
        <v>1924</v>
      </c>
    </row>
    <row r="44" spans="2:28">
      <c r="B44" s="4">
        <f t="shared" si="3"/>
        <v>20</v>
      </c>
      <c r="C44" s="5" t="str">
        <f>'特定健診・保健指導（府内）'!C44</f>
        <v>太子町</v>
      </c>
      <c r="D44" s="10">
        <f>'特定健診・保健指導（府内）'!D44</f>
        <v>0.37401574803149606</v>
      </c>
      <c r="F44">
        <v>40</v>
      </c>
      <c r="G44" s="7" t="str">
        <f t="shared" si="7"/>
        <v>東大阪市</v>
      </c>
      <c r="H44" s="11">
        <f t="shared" si="7"/>
        <v>0.27967283362807782</v>
      </c>
      <c r="J44" t="s">
        <v>133</v>
      </c>
      <c r="K44" s="69">
        <f>'特定健診・保健指導（全国）'!D33</f>
        <v>0.34399999999999997</v>
      </c>
      <c r="N44" s="4">
        <f t="shared" si="4"/>
        <v>35</v>
      </c>
      <c r="O44" s="8" t="str">
        <f>'特定健診・保健指導（全国）'!C44</f>
        <v>福岡県</v>
      </c>
      <c r="P44" s="6">
        <f t="shared" si="1"/>
        <v>0.33258229179914672</v>
      </c>
      <c r="Q44" s="65">
        <v>691928</v>
      </c>
      <c r="R44" s="65">
        <v>230123</v>
      </c>
      <c r="T44" s="1">
        <v>40</v>
      </c>
      <c r="U44" s="5" t="str">
        <f t="shared" si="8"/>
        <v>山口県</v>
      </c>
      <c r="V44" s="9">
        <f t="shared" si="8"/>
        <v>0.3159884476392682</v>
      </c>
      <c r="X44" s="4">
        <f t="shared" si="5"/>
        <v>13</v>
      </c>
      <c r="Y44" s="8" t="s">
        <v>144</v>
      </c>
      <c r="Z44" s="6">
        <f t="shared" si="6"/>
        <v>0.42970096679907066</v>
      </c>
      <c r="AA44" s="65">
        <v>26686</v>
      </c>
      <c r="AB44" s="65">
        <v>11467</v>
      </c>
    </row>
    <row r="45" spans="2:28">
      <c r="B45" s="4">
        <f t="shared" si="3"/>
        <v>9</v>
      </c>
      <c r="C45" s="5" t="str">
        <f>'特定健診・保健指導（府内）'!C45</f>
        <v>河南町</v>
      </c>
      <c r="D45" s="10">
        <f>'特定健診・保健指導（府内）'!D45</f>
        <v>0.41134113411341133</v>
      </c>
      <c r="F45">
        <v>41</v>
      </c>
      <c r="G45" s="7" t="str">
        <f t="shared" si="7"/>
        <v>豊中市</v>
      </c>
      <c r="H45" s="11">
        <f t="shared" si="7"/>
        <v>0.26759185125878482</v>
      </c>
      <c r="J45" t="s">
        <v>122</v>
      </c>
      <c r="K45" s="69">
        <f>'特定健診・保健指導（全国）'!D22</f>
        <v>0.34200000000000003</v>
      </c>
      <c r="N45" s="4">
        <f t="shared" si="4"/>
        <v>17</v>
      </c>
      <c r="O45" s="8" t="str">
        <f>'特定健診・保健指導（全国）'!C45</f>
        <v>佐賀県</v>
      </c>
      <c r="P45" s="6">
        <f t="shared" si="1"/>
        <v>0.39495870025257696</v>
      </c>
      <c r="Q45" s="65">
        <v>117192</v>
      </c>
      <c r="R45" s="65">
        <v>46286</v>
      </c>
      <c r="T45" s="1">
        <v>41</v>
      </c>
      <c r="U45" s="5" t="str">
        <f t="shared" ref="U45:V51" si="9">INDEX($N$4:$P$51,MATCH($T45,$N$4:$N$51,),MATCH(U$4,$N$4:$P$4,))</f>
        <v>岡山県</v>
      </c>
      <c r="V45" s="9">
        <f t="shared" si="9"/>
        <v>0.31523386768497158</v>
      </c>
      <c r="X45" s="4">
        <f t="shared" si="5"/>
        <v>3</v>
      </c>
      <c r="Y45" s="8" t="s">
        <v>145</v>
      </c>
      <c r="Z45" s="6">
        <f t="shared" si="6"/>
        <v>0.61050412114241903</v>
      </c>
      <c r="AA45" s="65">
        <v>5217</v>
      </c>
      <c r="AB45" s="65">
        <v>3185</v>
      </c>
    </row>
    <row r="46" spans="2:28">
      <c r="B46" s="4">
        <f t="shared" si="3"/>
        <v>12</v>
      </c>
      <c r="C46" s="5" t="str">
        <f>'特定健診・保健指導（府内）'!C46</f>
        <v>千早赤阪村</v>
      </c>
      <c r="D46" s="10">
        <f>'特定健診・保健指導（府内）'!D46</f>
        <v>0.39854318418314255</v>
      </c>
      <c r="F46">
        <v>42</v>
      </c>
      <c r="G46" s="7" t="str">
        <f t="shared" si="7"/>
        <v>大阪市</v>
      </c>
      <c r="H46" s="11">
        <f t="shared" si="7"/>
        <v>0.25504265864208681</v>
      </c>
      <c r="J46" t="s">
        <v>132</v>
      </c>
      <c r="K46" s="69">
        <f>'特定健診・保健指導（全国）'!D32</f>
        <v>0.34100000000000003</v>
      </c>
      <c r="N46" s="4">
        <f t="shared" si="4"/>
        <v>28</v>
      </c>
      <c r="O46" s="8" t="str">
        <f>'特定健診・保健指導（全国）'!C46</f>
        <v>長崎県</v>
      </c>
      <c r="P46" s="6">
        <f t="shared" si="1"/>
        <v>0.36078744490908027</v>
      </c>
      <c r="Q46" s="65">
        <v>221679</v>
      </c>
      <c r="R46" s="65">
        <v>79979</v>
      </c>
      <c r="T46" s="1">
        <v>42</v>
      </c>
      <c r="U46" s="5" t="str">
        <f t="shared" si="9"/>
        <v>京都府</v>
      </c>
      <c r="V46" s="9">
        <f t="shared" si="9"/>
        <v>0.30991852114623458</v>
      </c>
      <c r="X46" s="4">
        <f t="shared" si="5"/>
        <v>5</v>
      </c>
      <c r="Y46" s="8" t="s">
        <v>146</v>
      </c>
      <c r="Z46" s="6">
        <f t="shared" si="6"/>
        <v>0.55301249536063346</v>
      </c>
      <c r="AA46" s="65">
        <v>8083</v>
      </c>
      <c r="AB46" s="65">
        <v>4470</v>
      </c>
    </row>
    <row r="47" spans="2:28">
      <c r="B47" s="4">
        <f t="shared" si="3"/>
        <v>3</v>
      </c>
      <c r="C47" s="5" t="str">
        <f>'特定健診・保健指導（府内）'!C47</f>
        <v>大阪狭山市</v>
      </c>
      <c r="D47" s="10">
        <f>'特定健診・保健指導（府内）'!D47</f>
        <v>0.43776401013798932</v>
      </c>
      <c r="F47">
        <v>43</v>
      </c>
      <c r="G47" s="7" t="str">
        <f t="shared" si="7"/>
        <v>岬町</v>
      </c>
      <c r="H47" s="11">
        <f t="shared" si="7"/>
        <v>0.24498623672827369</v>
      </c>
      <c r="J47" t="s">
        <v>82</v>
      </c>
      <c r="K47" s="69">
        <f>'特定健診・保健指導（全国）'!D30</f>
        <v>0.33500000000000002</v>
      </c>
      <c r="N47" s="4">
        <f t="shared" si="4"/>
        <v>25</v>
      </c>
      <c r="O47" s="8" t="str">
        <f>'特定健診・保健指導（全国）'!C47</f>
        <v>熊本県</v>
      </c>
      <c r="P47" s="6">
        <f t="shared" si="1"/>
        <v>0.36632803271240344</v>
      </c>
      <c r="Q47" s="65">
        <v>275125</v>
      </c>
      <c r="R47" s="65">
        <v>100786</v>
      </c>
      <c r="T47" s="1">
        <v>43</v>
      </c>
      <c r="U47" s="5" t="str">
        <f t="shared" si="9"/>
        <v>愛媛県</v>
      </c>
      <c r="V47" s="9">
        <f t="shared" si="9"/>
        <v>0.30711079832774829</v>
      </c>
      <c r="X47" s="4">
        <f t="shared" si="5"/>
        <v>6</v>
      </c>
      <c r="Y47" s="8" t="s">
        <v>147</v>
      </c>
      <c r="Z47" s="6">
        <f t="shared" si="6"/>
        <v>0.53464937639382171</v>
      </c>
      <c r="AA47" s="65">
        <v>12107</v>
      </c>
      <c r="AB47" s="65">
        <v>6473</v>
      </c>
    </row>
    <row r="48" spans="2:28">
      <c r="H48" s="96"/>
      <c r="J48" t="s">
        <v>138</v>
      </c>
      <c r="K48" s="69">
        <f>'特定健診・保健指導（全国）'!D38</f>
        <v>0.32100000000000001</v>
      </c>
      <c r="N48" s="4">
        <f t="shared" si="4"/>
        <v>23</v>
      </c>
      <c r="O48" s="8" t="str">
        <f>'特定健診・保健指導（全国）'!C48</f>
        <v>大分県</v>
      </c>
      <c r="P48" s="6">
        <f t="shared" si="1"/>
        <v>0.37727132372152683</v>
      </c>
      <c r="Q48" s="65">
        <v>168404</v>
      </c>
      <c r="R48" s="65">
        <v>63534</v>
      </c>
      <c r="T48" s="1">
        <v>44</v>
      </c>
      <c r="U48" s="5" t="str">
        <f t="shared" si="9"/>
        <v>大阪府</v>
      </c>
      <c r="V48" s="9">
        <f t="shared" si="9"/>
        <v>0.29242074818533442</v>
      </c>
      <c r="X48" s="4">
        <f t="shared" si="5"/>
        <v>9</v>
      </c>
      <c r="Y48" s="8" t="s">
        <v>148</v>
      </c>
      <c r="Z48" s="6">
        <f t="shared" si="6"/>
        <v>0.47285101346353009</v>
      </c>
      <c r="AA48" s="65">
        <v>6759</v>
      </c>
      <c r="AB48" s="65">
        <v>3196</v>
      </c>
    </row>
    <row r="49" spans="10:28">
      <c r="J49" t="s">
        <v>83</v>
      </c>
      <c r="K49" s="69">
        <f>'特定健診・保健指導（全国）'!D31</f>
        <v>0.315</v>
      </c>
      <c r="N49" s="4">
        <f t="shared" si="4"/>
        <v>24</v>
      </c>
      <c r="O49" s="8" t="str">
        <f>'特定健診・保健指導（全国）'!C49</f>
        <v>宮崎県</v>
      </c>
      <c r="P49" s="6">
        <f t="shared" si="1"/>
        <v>0.37029718577066201</v>
      </c>
      <c r="Q49" s="65">
        <v>177633</v>
      </c>
      <c r="R49" s="65">
        <v>65777</v>
      </c>
      <c r="T49" s="1">
        <v>45</v>
      </c>
      <c r="U49" s="5" t="str">
        <f t="shared" si="9"/>
        <v>広島県</v>
      </c>
      <c r="V49" s="9">
        <f t="shared" si="9"/>
        <v>0.28859254611687901</v>
      </c>
      <c r="X49" s="4">
        <f t="shared" si="5"/>
        <v>10</v>
      </c>
      <c r="Y49" s="8" t="s">
        <v>149</v>
      </c>
      <c r="Z49" s="6">
        <f t="shared" si="6"/>
        <v>0.4633091517857143</v>
      </c>
      <c r="AA49" s="65">
        <v>7168</v>
      </c>
      <c r="AB49" s="65">
        <v>3321</v>
      </c>
    </row>
    <row r="50" spans="10:28">
      <c r="J50" t="s">
        <v>118</v>
      </c>
      <c r="K50" s="69">
        <f>'特定健診・保健指導（全国）'!D18</f>
        <v>0.308</v>
      </c>
      <c r="N50" s="4">
        <f t="shared" si="4"/>
        <v>8</v>
      </c>
      <c r="O50" s="8" t="str">
        <f>'特定健診・保健指導（全国）'!C50</f>
        <v>鹿児島県</v>
      </c>
      <c r="P50" s="6">
        <f t="shared" si="1"/>
        <v>0.4308596330594221</v>
      </c>
      <c r="Q50" s="65">
        <v>258843</v>
      </c>
      <c r="R50" s="65">
        <v>111525</v>
      </c>
      <c r="T50" s="1">
        <v>46</v>
      </c>
      <c r="U50" s="5" t="str">
        <f t="shared" si="9"/>
        <v>神奈川県</v>
      </c>
      <c r="V50" s="9">
        <f t="shared" si="9"/>
        <v>0.28262365403721706</v>
      </c>
      <c r="X50" s="4">
        <f t="shared" si="5"/>
        <v>12</v>
      </c>
      <c r="Y50" s="8" t="s">
        <v>150</v>
      </c>
      <c r="Z50" s="6">
        <f t="shared" si="6"/>
        <v>0.45043252595155708</v>
      </c>
      <c r="AA50" s="65">
        <v>11560</v>
      </c>
      <c r="AB50" s="65">
        <v>5207</v>
      </c>
    </row>
    <row r="51" spans="10:28">
      <c r="J51" t="s">
        <v>46</v>
      </c>
      <c r="K51" s="69">
        <f>'特定健診・保健指導（全国）'!D5</f>
        <v>0.30599999999999999</v>
      </c>
      <c r="N51" s="4">
        <f t="shared" si="4"/>
        <v>38</v>
      </c>
      <c r="O51" s="8" t="str">
        <f>'特定健診・保健指導（全国）'!C51</f>
        <v>沖縄県</v>
      </c>
      <c r="P51" s="6">
        <f t="shared" si="1"/>
        <v>0.32776122483199832</v>
      </c>
      <c r="Q51" s="65">
        <v>232587</v>
      </c>
      <c r="R51" s="65">
        <v>76233</v>
      </c>
      <c r="T51" s="1">
        <v>47</v>
      </c>
      <c r="U51" s="5" t="str">
        <f t="shared" si="9"/>
        <v>北海道</v>
      </c>
      <c r="V51" s="9">
        <f t="shared" si="9"/>
        <v>0.27944787737741755</v>
      </c>
      <c r="X51" s="4">
        <f t="shared" si="5"/>
        <v>2</v>
      </c>
      <c r="Y51" s="8" t="s">
        <v>151</v>
      </c>
      <c r="Z51" s="6">
        <f t="shared" si="6"/>
        <v>0.62256060208278641</v>
      </c>
      <c r="AA51" s="65">
        <v>11427</v>
      </c>
      <c r="AB51" s="65">
        <v>7114</v>
      </c>
    </row>
  </sheetData>
  <autoFilter ref="J4:K4" xr:uid="{00000000-0001-0000-0400-000000000000}">
    <sortState xmlns:xlrd2="http://schemas.microsoft.com/office/spreadsheetml/2017/richdata2" ref="J5:K51">
      <sortCondition descending="1" ref="K4"/>
    </sortState>
  </autoFilter>
  <phoneticPr fontId="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特定健診・保健指導（府内）</vt:lpstr>
      <vt:lpstr>府内状況（R5）</vt:lpstr>
      <vt:lpstr>特定健診・保健指導（全国）</vt:lpstr>
      <vt:lpstr>全国状況（グラフR5）</vt:lpstr>
      <vt:lpstr>作業用</vt:lpstr>
      <vt:lpstr>'特定健診・保健指導（全国）'!Print_Area</vt:lpstr>
      <vt:lpstr>'特定健診・保健指導（府内）'!Print_Area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2026-08-20T04:34:34Z</dcterms:created>
  <dcterms:modified xsi:type="dcterms:W3CDTF">2026-08-20T06:21:49Z</dcterms:modified>
</cp:coreProperties>
</file>