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BD7B39DA-AC3E-4087-9FE5-CFC6BCD7F80F}"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7" l="1"/>
  <c r="Y41" i="7" l="1"/>
  <c r="N43" i="7"/>
  <c r="D23" i="7"/>
  <c r="Y21" i="7" l="1"/>
  <c r="F41"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E41" i="7"/>
  <c r="D41" i="7"/>
  <c r="F39" i="7"/>
  <c r="E39" i="7"/>
  <c r="D39" i="7"/>
  <c r="F37" i="7"/>
  <c r="E37" i="7"/>
  <c r="D37" i="7"/>
  <c r="F35" i="7"/>
  <c r="E35" i="7"/>
  <c r="D35" i="7"/>
  <c r="F33" i="7"/>
  <c r="E33" i="7"/>
  <c r="D33" i="7"/>
  <c r="F31" i="7"/>
  <c r="E31" i="7"/>
  <c r="D31" i="7"/>
  <c r="F29" i="7"/>
  <c r="E29" i="7"/>
  <c r="D29" i="7"/>
  <c r="F27" i="7"/>
  <c r="E27" i="7"/>
  <c r="D27" i="7"/>
  <c r="E25" i="7"/>
  <c r="D25" i="7"/>
  <c r="F23" i="7"/>
  <c r="E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M43" i="7"/>
  <c r="O41" i="7"/>
  <c r="N41" i="7"/>
  <c r="M41" i="7"/>
  <c r="O39" i="7"/>
  <c r="N39" i="7"/>
  <c r="M39" i="7"/>
  <c r="O37" i="7"/>
  <c r="N37" i="7"/>
  <c r="M37" i="7"/>
  <c r="N35" i="7"/>
  <c r="M35" i="7"/>
  <c r="O33" i="7"/>
  <c r="N33" i="7"/>
  <c r="M33" i="7"/>
  <c r="O31" i="7"/>
  <c r="N31" i="7"/>
  <c r="M31" i="7"/>
  <c r="O29" i="7"/>
  <c r="N29" i="7"/>
  <c r="M29" i="7"/>
  <c r="O27" i="7"/>
  <c r="N27" i="7"/>
  <c r="M27" i="7"/>
  <c r="O25" i="7"/>
  <c r="N25" i="7"/>
  <c r="M25" i="7"/>
  <c r="O23" i="7"/>
  <c r="N23" i="7"/>
  <c r="M23" i="7"/>
  <c r="O21" i="7"/>
  <c r="N21" i="7"/>
  <c r="M21"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<sst xmlns="http://schemas.openxmlformats.org/spreadsheetml/2006/main" count="18689" uniqueCount="10088">
  <si>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</si>
  <si>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</si>
  <si>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</si>
  <si>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</si>
  <si>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</si>
  <si>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</si>
  <si>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</si>
  <si>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</si>
  <si>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</si>
  <si>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</si>
  <si>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</si>
  <si>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</si>
  <si>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</si>
  <si>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</si>
  <si>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</si>
  <si>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</si>
  <si>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</si>
  <si>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</si>
  <si>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</si>
  <si>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</si>
  <si>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</si>
  <si>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</si>
  <si>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</si>
  <si>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</si>
  <si>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</si>
  <si>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</si>
  <si>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</si>
  <si>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</si>
  <si>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</si>
  <si>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</si>
  <si>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</si>
  <si>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</si>
  <si>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</si>
  <si>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</si>
  <si>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</si>
  <si>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</si>
  <si>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</si>
  <si>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</si>
  <si>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</si>
  <si>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</si>
  <si>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</si>
  <si>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</si>
  <si>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</si>
  <si>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</si>
  <si>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</si>
  <si>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</si>
  <si>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</si>
  <si>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</si>
  <si>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</si>
  <si>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</si>
  <si>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</si>
  <si>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</si>
  <si>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</si>
  <si>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</si>
  <si>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</si>
  <si>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</si>
  <si>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</si>
  <si>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</si>
  <si>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</si>
  <si>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</si>
  <si>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</si>
  <si>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</si>
  <si>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</si>
  <si>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</si>
  <si>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</si>
  <si>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</si>
  <si>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</si>
  <si>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</si>
  <si>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</si>
  <si>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</si>
  <si>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</si>
  <si>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</si>
  <si>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</si>
  <si>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</si>
  <si>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</si>
  <si>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</si>
  <si>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</si>
  <si>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</si>
  <si>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</si>
  <si>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</si>
  <si>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</si>
  <si>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</si>
  <si>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</si>
  <si>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</si>
  <si>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</si>
  <si>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</si>
  <si>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</si>
  <si>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</si>
  <si>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</si>
  <si>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</si>
  <si>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</si>
  <si>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</si>
  <si>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</si>
  <si>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</si>
  <si>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</si>
  <si>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</si>
  <si>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</si>
  <si>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</si>
  <si>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</si>
  <si>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</si>
  <si>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</si>
  <si>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</si>
  <si>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</si>
  <si>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</si>
  <si>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</si>
  <si>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</si>
  <si>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</si>
  <si>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</si>
  <si>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</si>
  <si>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</si>
  <si>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</si>
  <si>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</si>
  <si>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</si>
  <si>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</si>
  <si>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</si>
  <si>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</si>
  <si>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</si>
  <si>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</si>
  <si>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</si>
  <si>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</si>
  <si>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</si>
  <si>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</si>
  <si>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</si>
  <si>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</si>
  <si>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</si>
  <si>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</si>
  <si>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</si>
  <si>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</si>
  <si>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</si>
  <si>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</si>
  <si>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</si>
  <si>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</si>
  <si>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</si>
  <si>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</si>
  <si>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</si>
  <si>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</si>
  <si>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</si>
  <si>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</si>
  <si>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</si>
  <si>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</si>
  <si>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</si>
  <si>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</si>
  <si>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</si>
  <si>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</si>
  <si>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</si>
  <si>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</si>
  <si>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</si>
  <si>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</si>
  <si>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</si>
  <si>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</si>
  <si>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</si>
  <si>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</si>
  <si>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</si>
  <si>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</si>
  <si>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</si>
  <si>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</si>
  <si>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</si>
  <si>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</si>
  <si>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</si>
  <si>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</si>
  <si>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</si>
  <si>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</si>
  <si>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</si>
  <si>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</si>
  <si>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</si>
  <si>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</si>
  <si>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</si>
  <si>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</si>
  <si>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</si>
  <si>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</si>
  <si>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</si>
  <si>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</si>
  <si>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</si>
  <si>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</si>
  <si>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</si>
  <si>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</si>
  <si>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</si>
  <si>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</si>
  <si>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</si>
  <si>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</si>
  <si>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</si>
  <si>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</si>
  <si>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</si>
  <si>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</si>
  <si>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</si>
  <si>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</si>
  <si>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</si>
  <si>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</si>
  <si>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</si>
  <si>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</si>
  <si>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</si>
  <si>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</si>
  <si>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</si>
  <si>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</si>
  <si>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</si>
  <si>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</si>
  <si>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</si>
  <si>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</si>
  <si>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</si>
  <si>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</si>
  <si>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</si>
  <si>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</si>
  <si>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</si>
  <si>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</si>
  <si>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</si>
  <si>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</si>
  <si>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</si>
  <si>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</si>
  <si>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</si>
  <si>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</si>
  <si>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</si>
  <si>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</si>
  <si>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</si>
  <si>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</si>
  <si>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</si>
  <si>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</si>
  <si>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</si>
  <si>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</si>
  <si>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</si>
  <si>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</si>
  <si>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</si>
  <si>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</si>
  <si>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</si>
  <si>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</si>
  <si>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</si>
  <si>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</si>
  <si>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</si>
  <si>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</si>
  <si>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</si>
  <si>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</si>
  <si>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</si>
  <si>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</si>
  <si>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</si>
  <si>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</si>
  <si>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</si>
  <si>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</si>
  <si>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</si>
  <si>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</si>
  <si>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</si>
  <si>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</si>
  <si>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</si>
  <si>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</si>
  <si>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</si>
  <si>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</si>
  <si>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</si>
  <si>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</si>
  <si>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</si>
  <si>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</si>
  <si>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</si>
  <si>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</si>
  <si>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</si>
  <si>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</si>
  <si>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</si>
  <si>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</si>
  <si>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</si>
  <si>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</si>
  <si>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</si>
  <si>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</si>
  <si>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</si>
  <si>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</si>
  <si>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</si>
  <si>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</si>
  <si>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</si>
  <si>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</si>
  <si>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</si>
  <si>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</si>
  <si>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</si>
  <si>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</si>
  <si>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</si>
  <si>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</si>
  <si>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</si>
  <si>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</si>
  <si>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</si>
  <si>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</si>
  <si>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</si>
  <si>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</si>
  <si>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</si>
  <si>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</si>
  <si>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</si>
  <si>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</si>
  <si>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</si>
  <si>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</si>
  <si>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</si>
  <si>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</si>
  <si>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</si>
  <si>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</si>
  <si>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</si>
  <si>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</si>
  <si>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</si>
  <si>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</si>
  <si>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</si>
  <si>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</si>
  <si>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</si>
  <si>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</si>
  <si>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</si>
  <si>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</si>
  <si>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</si>
  <si>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</si>
  <si>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</si>
  <si>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</si>
  <si>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</si>
  <si>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</si>
  <si>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</si>
  <si>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</si>
  <si>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</si>
  <si>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</si>
  <si>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</si>
  <si>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</si>
  <si>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</si>
  <si>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</si>
  <si>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</si>
  <si>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</si>
  <si>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</si>
  <si>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</si>
  <si>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</si>
  <si>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</si>
  <si>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</si>
  <si>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</si>
  <si>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</si>
  <si>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</si>
  <si>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</si>
  <si>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</si>
  <si>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</si>
  <si>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</si>
  <si>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</si>
  <si>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</si>
  <si>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</si>
  <si>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</si>
  <si>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</si>
  <si>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</si>
  <si>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</si>
  <si>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</si>
  <si>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</si>
  <si>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</si>
  <si>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</si>
  <si>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</si>
  <si>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</si>
  <si>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</si>
  <si>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</si>
  <si>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</si>
  <si>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</si>
  <si>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</si>
  <si>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</si>
  <si>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</si>
  <si>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</si>
  <si>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</si>
  <si>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</si>
  <si>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</si>
  <si>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</si>
  <si>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</si>
  <si>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</si>
  <si>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</si>
  <si>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</si>
  <si>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</si>
  <si>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</si>
  <si>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</si>
  <si>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</si>
  <si>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</si>
  <si>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</si>
  <si>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</si>
  <si>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</si>
  <si>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</si>
  <si>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</si>
  <si>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</si>
  <si>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</si>
  <si>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</si>
  <si>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</si>
  <si>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</si>
  <si>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</si>
  <si>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</si>
  <si>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</si>
  <si>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</si>
  <si>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</si>
  <si>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</si>
  <si>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</si>
  <si>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</si>
  <si>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</si>
  <si>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</si>
  <si>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</si>
  <si>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</si>
  <si>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</si>
  <si>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</si>
  <si>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</si>
  <si>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</si>
  <si>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</si>
  <si>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</si>
  <si>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</si>
  <si>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</si>
  <si>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</si>
  <si>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</si>
  <si>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</si>
  <si>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</si>
  <si>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</si>
  <si>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</si>
  <si>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</si>
  <si>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</si>
  <si>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</si>
  <si>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</si>
  <si>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</si>
  <si>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</si>
  <si>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</si>
  <si>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</si>
  <si>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</si>
  <si>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</si>
  <si>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</si>
  <si>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</si>
  <si>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</si>
  <si>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</si>
  <si>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</si>
  <si>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</si>
  <si>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</si>
  <si>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</si>
  <si>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</si>
  <si>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</si>
  <si>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</si>
  <si>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</si>
  <si>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</si>
  <si>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</si>
  <si>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</si>
  <si>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</si>
  <si>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</si>
  <si>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</si>
  <si>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</si>
  <si>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</si>
  <si>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</si>
  <si>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</si>
  <si>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</si>
  <si>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</si>
  <si>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</si>
  <si>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</si>
  <si>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</si>
  <si>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</si>
  <si>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</si>
  <si>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</si>
  <si>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</si>
  <si>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</si>
  <si>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</si>
  <si>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</si>
  <si>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</si>
  <si>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</si>
  <si>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</si>
  <si>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</si>
  <si>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</si>
  <si>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</si>
  <si>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</si>
  <si>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</si>
  <si>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</si>
  <si>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</si>
  <si>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</si>
  <si>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</si>
  <si>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</si>
  <si>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</si>
  <si>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</si>
  <si>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</si>
  <si>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</si>
  <si>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</si>
  <si>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</si>
  <si>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</si>
  <si>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</si>
  <si>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</si>
  <si>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</si>
  <si>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</si>
  <si>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</si>
  <si>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</si>
  <si>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</si>
  <si>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</si>
  <si>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</si>
  <si>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</si>
  <si>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</si>
  <si>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</si>
  <si>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</si>
  <si>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</si>
  <si>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</si>
  <si>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</si>
  <si>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</si>
  <si>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</si>
  <si>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</si>
  <si>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</si>
  <si>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</si>
  <si>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</si>
  <si>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</si>
  <si>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</si>
  <si>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</si>
  <si>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</si>
  <si>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</si>
  <si>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</si>
  <si>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</si>
  <si>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</si>
  <si>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</si>
  <si>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</si>
  <si>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</si>
  <si>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</si>
  <si>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</si>
  <si>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</si>
  <si>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</si>
  <si>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</si>
  <si>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</si>
  <si>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</si>
  <si>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</si>
  <si>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</si>
  <si>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</si>
  <si>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</si>
  <si>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</si>
  <si>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</si>
  <si>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</si>
  <si>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</si>
  <si>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</si>
  <si>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</si>
  <si>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</si>
  <si>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</si>
  <si>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</si>
  <si>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</si>
  <si>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</si>
  <si>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</si>
  <si>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</si>
  <si>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</si>
  <si>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</si>
  <si>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</si>
  <si>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</si>
  <si>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</si>
  <si>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</si>
  <si>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</si>
  <si>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</si>
  <si>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</si>
  <si>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</si>
  <si>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</si>
  <si>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</si>
  <si>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</si>
  <si>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</si>
  <si>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</si>
  <si>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</si>
  <si>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</si>
  <si>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</si>
  <si>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</si>
  <si>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</si>
  <si>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</si>
  <si>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</si>
  <si>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</si>
  <si>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</si>
  <si>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</si>
  <si>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</si>
  <si>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</si>
  <si>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</si>
  <si>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</si>
  <si>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</si>
  <si>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</si>
  <si>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</si>
  <si>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</si>
  <si>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</si>
  <si>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</si>
  <si>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</si>
  <si>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</si>
  <si>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</si>
  <si>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</si>
  <si>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</si>
  <si>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</si>
  <si>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</si>
  <si>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</si>
  <si>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</si>
  <si>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</si>
  <si>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</si>
  <si>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</si>
  <si>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</si>
  <si>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</si>
  <si>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</si>
  <si>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</si>
  <si>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</si>
  <si>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</si>
  <si>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</si>
  <si>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</si>
  <si>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</si>
  <si>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</si>
  <si>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</si>
  <si>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</si>
  <si>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</si>
  <si>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</si>
  <si>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</si>
  <si>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</si>
  <si>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</si>
  <si>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</si>
  <si>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</si>
  <si>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</si>
  <si>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</si>
  <si>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</si>
  <si>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</si>
  <si>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</si>
  <si>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</si>
  <si>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</si>
  <si>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</si>
  <si>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</si>
  <si>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</si>
  <si>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</si>
  <si>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</si>
  <si>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</si>
  <si>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</si>
  <si>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</si>
  <si>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</si>
  <si>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</si>
  <si>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</si>
  <si>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</si>
  <si>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</si>
  <si>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</si>
  <si>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</si>
  <si>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</si>
  <si>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</si>
  <si>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</si>
  <si>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</si>
  <si>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</si>
  <si>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</si>
  <si>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</si>
  <si>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</si>
  <si>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</si>
  <si>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</si>
  <si>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</si>
  <si>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</si>
  <si>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</si>
  <si>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</si>
  <si>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</si>
  <si>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</si>
  <si>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</si>
  <si>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</si>
  <si>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</si>
  <si>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</si>
  <si>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</si>
  <si>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</si>
  <si>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</si>
  <si>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</si>
  <si>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</si>
  <si>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</si>
  <si>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</si>
  <si>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</si>
  <si>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</si>
  <si>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</si>
  <si>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</si>
  <si>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</si>
  <si>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</si>
  <si>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</si>
  <si>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</si>
  <si>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</si>
  <si>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</si>
  <si>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</si>
  <si>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</si>
  <si>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</si>
  <si>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</si>
  <si>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</si>
  <si>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</si>
  <si>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</si>
  <si>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</si>
  <si>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</si>
  <si>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</si>
  <si>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</si>
  <si>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</si>
  <si>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</si>
  <si>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</si>
  <si>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</si>
  <si>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</si>
  <si>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</si>
  <si>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</si>
  <si>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</si>
  <si>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</si>
  <si>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</si>
  <si>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</si>
  <si>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</si>
  <si>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</si>
  <si>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</si>
  <si>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</si>
  <si>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</si>
  <si>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</si>
  <si>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</si>
  <si>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</si>
  <si>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</si>
  <si>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</si>
  <si>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</si>
  <si>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</si>
  <si>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</si>
  <si>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</si>
  <si>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</si>
  <si>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</si>
  <si>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</si>
  <si>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</si>
  <si>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</si>
  <si>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</si>
  <si>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</si>
  <si>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</si>
  <si>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</si>
  <si>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</si>
  <si>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</si>
  <si>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</si>
  <si>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</si>
  <si>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</si>
  <si>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</si>
  <si>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</si>
  <si>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</si>
  <si>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</si>
  <si>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</si>
  <si>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</si>
  <si>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</si>
  <si>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</si>
  <si>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</si>
  <si>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</si>
  <si>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</si>
  <si>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</si>
  <si>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</si>
  <si>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</si>
  <si>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</si>
  <si>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</si>
  <si>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</si>
  <si>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</si>
  <si>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</si>
  <si>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</si>
  <si>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</si>
  <si>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</si>
  <si>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</si>
  <si>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</si>
  <si>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</si>
  <si>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</si>
  <si>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</si>
  <si>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</si>
  <si>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</si>
  <si>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</si>
  <si>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</si>
  <si>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</si>
  <si>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</si>
  <si>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</si>
  <si>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</si>
  <si>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</si>
  <si>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</si>
  <si>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</si>
  <si>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</si>
  <si>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</si>
  <si>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</si>
  <si>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</si>
  <si>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</si>
  <si>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</si>
  <si>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</si>
  <si>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</si>
  <si>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</si>
  <si>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</si>
  <si>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</si>
  <si>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</si>
  <si>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</si>
  <si>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</si>
  <si>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</si>
  <si>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</si>
  <si>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</si>
  <si>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</si>
  <si>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</si>
  <si>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</si>
  <si>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</si>
  <si>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</si>
  <si>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</si>
  <si>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</si>
  <si>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</si>
  <si>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</si>
  <si>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</si>
  <si>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</si>
  <si>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</si>
  <si>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</si>
  <si>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</si>
  <si>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</si>
  <si>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</si>
  <si>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</si>
  <si>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</si>
  <si>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</si>
  <si>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</si>
  <si>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</si>
  <si>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</si>
  <si>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</si>
  <si>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</si>
  <si>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</si>
  <si>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</si>
  <si>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</si>
  <si>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</si>
  <si>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</si>
  <si>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</si>
  <si>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</si>
  <si>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</si>
  <si>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</si>
  <si>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</si>
  <si>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</si>
  <si>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</si>
  <si>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</si>
  <si>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</si>
  <si>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</si>
  <si>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</si>
  <si>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</si>
  <si>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</si>
  <si>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</si>
  <si>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</si>
  <si>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</si>
  <si>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</si>
  <si>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</si>
  <si>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</si>
  <si>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</si>
  <si>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</si>
  <si>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</si>
  <si>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</si>
  <si>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</si>
  <si>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</si>
  <si>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</si>
  <si>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</si>
  <si>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</si>
  <si>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</si>
  <si>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</si>
  <si>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</si>
  <si>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</si>
  <si>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</si>
  <si>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</si>
  <si>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</si>
  <si>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</si>
  <si>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</si>
  <si>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</si>
  <si>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</si>
  <si>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</si>
  <si>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</si>
  <si>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</si>
  <si>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</si>
  <si>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</si>
  <si>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</si>
  <si>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</si>
  <si>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</si>
  <si>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</si>
  <si>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</si>
  <si>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</si>
  <si>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</si>
  <si>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</si>
  <si>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</si>
  <si>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</si>
  <si>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</si>
  <si>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</si>
  <si>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</si>
  <si>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</si>
  <si>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</si>
  <si>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</si>
  <si>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</si>
  <si>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</si>
  <si>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</si>
  <si>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</si>
  <si>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</si>
  <si>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</si>
  <si>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</si>
  <si>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</si>
  <si>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</si>
  <si>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</si>
  <si>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</si>
  <si>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</si>
  <si>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</si>
  <si>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</si>
  <si>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</si>
  <si>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</si>
  <si>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</si>
  <si>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</si>
  <si>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</si>
  <si>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</si>
  <si>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</si>
  <si>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</si>
  <si>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</si>
  <si>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</si>
  <si>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</si>
  <si>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</si>
  <si>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</si>
  <si>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</si>
  <si>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</si>
  <si>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</si>
  <si>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</si>
  <si>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</si>
  <si>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</si>
  <si>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</si>
  <si>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</si>
  <si>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</si>
  <si>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</si>
  <si>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</si>
  <si>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</si>
  <si>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</si>
  <si>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</si>
  <si>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</si>
  <si>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</si>
  <si>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</si>
  <si>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</si>
  <si>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</si>
  <si>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</si>
  <si>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</si>
  <si>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</si>
  <si>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</si>
  <si>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</si>
  <si>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</si>
  <si>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</si>
  <si>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</si>
  <si>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</si>
  <si>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</si>
  <si>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</si>
  <si>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</si>
  <si>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</si>
  <si>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</si>
  <si>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</si>
  <si>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</si>
  <si>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</si>
  <si>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</si>
  <si>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</si>
  <si>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</si>
  <si>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</si>
  <si>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</si>
  <si>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</si>
  <si>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</si>
  <si>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</si>
  <si>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</si>
  <si>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</si>
  <si>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</si>
  <si>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</si>
  <si>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</si>
  <si>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</si>
  <si>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</si>
  <si>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</si>
  <si>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</si>
  <si>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</si>
  <si>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</si>
  <si>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</si>
  <si>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</si>
  <si>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</si>
  <si>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</si>
  <si>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</si>
  <si>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</si>
  <si>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</si>
  <si>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</si>
  <si>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</si>
  <si>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</si>
  <si>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</si>
  <si>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</si>
  <si>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</si>
  <si>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</si>
  <si>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</si>
  <si>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</si>
  <si>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</si>
  <si>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</si>
  <si>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</si>
  <si>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</si>
  <si>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</si>
  <si>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</si>
  <si>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</si>
  <si>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</si>
  <si>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</si>
  <si>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</si>
  <si>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</si>
  <si>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</si>
  <si>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</si>
  <si>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</si>
  <si>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</si>
  <si>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</si>
  <si>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</si>
  <si>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</si>
  <si>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</si>
  <si>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</si>
  <si>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</si>
  <si>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</si>
  <si>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</si>
  <si>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</si>
  <si>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</si>
  <si>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</si>
  <si>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</si>
  <si>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</si>
  <si>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</si>
  <si>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</si>
  <si>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</si>
  <si>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</si>
  <si>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</si>
  <si>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</si>
  <si>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</si>
  <si>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</si>
  <si>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</si>
  <si>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</si>
  <si>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</si>
  <si>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</si>
  <si>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</si>
  <si>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</si>
  <si>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</si>
  <si>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</si>
  <si>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</si>
  <si>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</si>
  <si>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</si>
  <si>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</si>
  <si>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</si>
  <si>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</si>
  <si>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</si>
  <si>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</si>
  <si>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</si>
  <si>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</si>
  <si>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</si>
  <si>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</si>
  <si>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</si>
  <si>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</si>
  <si>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</si>
  <si>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</si>
  <si>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</si>
  <si>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</si>
  <si>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</si>
  <si>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</si>
  <si>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</si>
  <si>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</si>
  <si>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</si>
  <si>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</si>
  <si>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</si>
  <si>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</si>
  <si>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</si>
  <si>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</si>
  <si>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</si>
  <si>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</si>
  <si>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</si>
  <si>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</si>
  <si>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</si>
  <si>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</si>
  <si>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</si>
  <si>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</si>
  <si>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</si>
  <si>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</si>
  <si>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</si>
  <si>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</si>
  <si>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</si>
  <si>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</si>
  <si>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</si>
  <si>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</si>
  <si>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</si>
  <si>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</si>
  <si>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</si>
  <si>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</si>
  <si>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</si>
  <si>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</si>
  <si>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</si>
  <si>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</si>
  <si>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</si>
  <si>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</si>
  <si>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</si>
  <si>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</si>
  <si>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</si>
  <si>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</si>
  <si>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</si>
  <si>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</si>
  <si>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</si>
  <si>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</si>
  <si>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</si>
  <si>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</si>
  <si>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</si>
  <si>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</si>
  <si>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</si>
  <si>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</si>
  <si>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</si>
  <si>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</si>
  <si>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</si>
  <si>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</si>
  <si>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</si>
  <si>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</si>
  <si>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</si>
  <si>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</si>
  <si>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</si>
  <si>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</si>
  <si>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</si>
  <si>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</si>
  <si>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</si>
  <si>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</si>
  <si>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</si>
  <si>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</si>
  <si>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</si>
  <si>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</si>
  <si>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</si>
  <si>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</si>
  <si>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</si>
  <si>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</si>
  <si>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</si>
  <si>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</si>
  <si>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</si>
  <si>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</si>
  <si>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</si>
  <si>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</si>
  <si>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</si>
  <si>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</si>
  <si>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</si>
  <si>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</si>
  <si>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</si>
  <si>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</si>
  <si>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</si>
  <si>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</si>
  <si>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</si>
  <si>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</si>
  <si>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</si>
  <si>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</si>
  <si>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</si>
  <si>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</si>
  <si>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</si>
  <si>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</si>
  <si>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</si>
  <si>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</si>
  <si>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</si>
  <si>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</si>
  <si>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</si>
  <si>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</si>
  <si>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</si>
  <si>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</si>
  <si>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</si>
  <si>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</si>
  <si>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</si>
  <si>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</si>
  <si>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</si>
  <si>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</si>
  <si>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</si>
  <si>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</si>
  <si>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</si>
  <si>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</si>
  <si>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</si>
  <si>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</si>
  <si>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</si>
  <si>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</si>
  <si>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</si>
  <si>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</si>
  <si>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</si>
  <si>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</si>
  <si>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</si>
  <si>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</si>
  <si>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</si>
  <si>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</si>
  <si>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</si>
  <si>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</si>
  <si>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</si>
  <si>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</si>
  <si>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</si>
  <si>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</si>
  <si>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</si>
  <si>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</si>
  <si>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</si>
  <si>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</si>
  <si>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</si>
  <si>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</si>
  <si>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</si>
  <si>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</si>
  <si>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</si>
  <si>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</si>
  <si>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</si>
  <si>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</si>
  <si>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</si>
  <si>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</si>
  <si>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</si>
  <si>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</si>
  <si>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</si>
  <si>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</si>
  <si>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</si>
  <si>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</si>
  <si>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</si>
  <si>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</si>
  <si>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</si>
  <si>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</si>
  <si>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</si>
  <si>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</si>
  <si>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</si>
  <si>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</si>
  <si>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</si>
  <si>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</si>
  <si>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</si>
  <si>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</si>
  <si>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</si>
  <si>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</si>
  <si>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</si>
  <si>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</si>
  <si>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</si>
  <si>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</si>
  <si>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</si>
  <si>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</si>
  <si>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</si>
  <si>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</si>
  <si>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</si>
  <si>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</si>
  <si>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</si>
  <si>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</si>
  <si>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</si>
  <si>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</si>
  <si>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</si>
  <si>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</si>
  <si>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</si>
  <si>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</si>
  <si>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</si>
  <si>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</si>
  <si>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</si>
  <si>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</si>
  <si>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</si>
  <si>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</si>
  <si>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</si>
  <si>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</si>
  <si>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</si>
  <si>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</si>
  <si>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</si>
  <si>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</si>
  <si>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</si>
  <si>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</si>
  <si>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</si>
  <si>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</si>
  <si>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</si>
  <si>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</si>
  <si>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</si>
  <si>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</si>
  <si>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</si>
  <si>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</si>
  <si>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</si>
  <si>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</si>
  <si>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</si>
  <si>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</si>
  <si>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</si>
  <si>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</si>
  <si>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</si>
  <si>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</si>
  <si>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</si>
  <si>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</si>
  <si>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</si>
  <si>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</si>
  <si>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</si>
  <si>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</si>
  <si>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</si>
  <si>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</si>
  <si>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</si>
  <si>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</si>
  <si>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</si>
  <si>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</si>
  <si>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</si>
  <si>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</si>
  <si>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</si>
  <si>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</si>
  <si>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</si>
  <si>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</si>
  <si>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</si>
  <si>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</si>
  <si>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</si>
  <si>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</si>
  <si>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</si>
  <si>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</si>
  <si>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</si>
  <si>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</si>
  <si>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</si>
  <si>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</si>
  <si>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</si>
  <si>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</si>
  <si>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</si>
  <si>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</si>
  <si>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</si>
  <si>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</si>
  <si>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</si>
  <si>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</si>
  <si>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</si>
  <si>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</si>
  <si>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</si>
  <si>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</si>
  <si>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</si>
  <si>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</si>
  <si>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</si>
  <si>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</si>
  <si>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</si>
  <si>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</si>
  <si>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</si>
  <si>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</si>
  <si>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</si>
  <si>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</si>
  <si>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</si>
  <si>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</si>
  <si>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</si>
  <si>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</si>
  <si>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</si>
  <si>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</si>
  <si>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</si>
  <si>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</si>
  <si>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</si>
  <si>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</si>
  <si>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</si>
  <si>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</si>
  <si>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</si>
  <si>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</si>
  <si>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</si>
  <si>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</si>
  <si>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</si>
  <si>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</si>
  <si>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</si>
  <si>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</si>
  <si>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</si>
  <si>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</si>
  <si>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</si>
  <si>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</si>
  <si>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</si>
  <si>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</si>
  <si>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</si>
  <si>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</si>
  <si>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</si>
  <si>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</si>
  <si>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</si>
  <si>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</si>
  <si>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</si>
  <si>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</si>
  <si>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</si>
  <si>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</si>
  <si>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</si>
  <si>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</si>
  <si>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</si>
  <si>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</si>
  <si>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</si>
  <si>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</si>
  <si>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</si>
  <si>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</si>
  <si>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</si>
  <si>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</si>
  <si>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</si>
  <si>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</si>
  <si>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</si>
  <si>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</si>
  <si>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</si>
  <si>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</si>
  <si>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</si>
  <si>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</si>
  <si>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</si>
  <si>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</si>
  <si>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</si>
  <si>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</si>
  <si>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</si>
  <si>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</si>
  <si>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</si>
  <si>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</si>
  <si>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</si>
  <si>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</si>
  <si>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</si>
  <si>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</si>
  <si>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</si>
  <si>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</si>
  <si>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</si>
  <si>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</si>
  <si>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</si>
  <si>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</si>
  <si>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</si>
  <si>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</si>
  <si>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</si>
  <si>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</si>
  <si>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</si>
  <si>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</si>
  <si>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</si>
  <si>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</si>
  <si>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</si>
  <si>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</si>
  <si>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</si>
  <si>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</si>
  <si>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</si>
  <si>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</si>
  <si>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</si>
  <si>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</si>
  <si>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</si>
  <si>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</si>
  <si>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</si>
  <si>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</si>
  <si>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</si>
  <si>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</si>
  <si>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</si>
  <si>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</si>
  <si>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</si>
  <si>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</si>
  <si>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</si>
  <si>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</si>
  <si>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</si>
  <si>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</si>
  <si>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</si>
  <si>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</si>
  <si>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</si>
  <si>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</si>
  <si>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</si>
  <si>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</si>
  <si>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</si>
  <si>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</si>
  <si>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</si>
  <si>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</si>
  <si>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</si>
  <si>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</si>
  <si>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</si>
  <si>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</si>
  <si>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</si>
  <si>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</si>
  <si>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</si>
  <si>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</si>
  <si>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</si>
  <si>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</si>
  <si>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</si>
  <si>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</si>
  <si>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</si>
  <si>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</si>
  <si>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</si>
  <si>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</si>
  <si>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</si>
  <si>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</si>
  <si>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</si>
  <si>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</si>
  <si>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</si>
  <si>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</si>
  <si>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</si>
  <si>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</si>
  <si>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</si>
  <si>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</si>
  <si>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</si>
  <si>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</si>
  <si>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</si>
  <si>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</si>
  <si>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</si>
  <si>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</si>
  <si>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</si>
  <si>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</si>
  <si>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</si>
  <si>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</si>
  <si>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</si>
  <si>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</si>
  <si>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</si>
  <si>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</si>
  <si>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</si>
  <si>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</si>
  <si>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</si>
  <si>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</si>
  <si>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</si>
  <si>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</si>
  <si>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</si>
  <si>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</si>
  <si>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</si>
  <si>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</si>
  <si>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</si>
  <si>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</si>
  <si>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</si>
  <si>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</si>
  <si>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</si>
  <si>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</si>
  <si>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</si>
  <si>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</si>
  <si>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</si>
  <si>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</si>
  <si>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</si>
  <si>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</si>
  <si>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</si>
  <si>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</si>
  <si>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</si>
  <si>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</si>
  <si>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</si>
  <si>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</si>
  <si>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</si>
  <si>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</si>
  <si>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</si>
  <si>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</si>
  <si>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</si>
  <si>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</si>
  <si>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</si>
  <si>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</si>
  <si>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</si>
  <si>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</si>
  <si>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</si>
  <si>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</si>
  <si>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</si>
  <si>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</si>
  <si>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</si>
  <si>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</si>
  <si>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</si>
  <si>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</si>
  <si>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</si>
  <si>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</si>
  <si>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</si>
  <si>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</si>
  <si>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</si>
  <si>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</si>
  <si>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</si>
  <si>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</si>
  <si>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</si>
  <si>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</si>
  <si>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</si>
  <si>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</si>
  <si>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</si>
  <si>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</si>
  <si>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</si>
  <si>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</si>
  <si>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</si>
  <si>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</si>
  <si>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</si>
  <si>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</si>
  <si>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</si>
  <si>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</si>
  <si>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</si>
  <si>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</si>
  <si>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</si>
  <si>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</si>
  <si>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</si>
  <si>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</si>
  <si>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</si>
  <si>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</si>
  <si>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</si>
  <si>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</si>
  <si>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</si>
  <si>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</si>
  <si>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</si>
  <si>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</si>
  <si>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</si>
  <si>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</si>
  <si>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</si>
  <si>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</si>
  <si>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</si>
  <si>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</si>
  <si>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</si>
  <si>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</si>
  <si>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</si>
  <si>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</si>
  <si>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</si>
  <si>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</si>
  <si>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</si>
  <si>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</si>
  <si>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</si>
  <si>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</si>
  <si>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</si>
  <si>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</si>
  <si>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</si>
  <si>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</si>
  <si>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</si>
  <si>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</si>
  <si>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</si>
  <si>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</si>
  <si>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</si>
  <si>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</si>
  <si>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</si>
  <si>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</si>
  <si>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</si>
  <si>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</si>
  <si>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</si>
  <si>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</si>
  <si>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</si>
  <si>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</si>
  <si>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</si>
  <si>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</si>
  <si>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</si>
  <si>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</si>
  <si>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</si>
  <si>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</si>
  <si>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</si>
  <si>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</si>
  <si>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</si>
  <si>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</si>
  <si>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</si>
  <si>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</si>
  <si>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</si>
  <si>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</si>
  <si>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</si>
  <si>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</si>
  <si>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</si>
  <si>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</si>
  <si>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</si>
  <si>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</si>
  <si>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</si>
  <si>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</si>
  <si>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</si>
  <si>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</si>
  <si>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</si>
  <si>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</si>
  <si>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</si>
  <si>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</si>
  <si>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</si>
  <si>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</si>
  <si>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</si>
  <si>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</si>
  <si>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</si>
  <si>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</si>
  <si>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</si>
  <si>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</si>
  <si>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</si>
  <si>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</si>
  <si>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</si>
  <si>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</si>
  <si>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</si>
  <si>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</si>
  <si>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</si>
  <si>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</si>
  <si>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</si>
  <si>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</si>
  <si>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</si>
  <si>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</si>
  <si>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</si>
  <si>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</si>
  <si>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</si>
  <si>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</si>
  <si>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</si>
  <si>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</si>
  <si>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</si>
  <si>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</si>
  <si>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</si>
  <si>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</si>
  <si>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</si>
  <si>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</si>
  <si>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</si>
  <si>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</si>
  <si>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</si>
  <si>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</si>
  <si>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</si>
  <si>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</si>
  <si>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</si>
  <si>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</si>
  <si>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</si>
  <si>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</si>
  <si>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</si>
  <si>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</si>
  <si>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</si>
  <si>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</si>
  <si>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</si>
  <si>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</si>
  <si>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</si>
  <si>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</si>
  <si>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</si>
  <si>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</si>
  <si>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</si>
  <si>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</si>
  <si>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</si>
  <si>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</si>
  <si>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</si>
  <si>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</si>
  <si>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</si>
  <si>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</si>
  <si>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</si>
  <si>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</si>
  <si>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</si>
  <si>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</si>
  <si>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</si>
  <si>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</si>
  <si>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</si>
  <si>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</si>
  <si>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</si>
  <si>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</si>
  <si>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</si>
  <si>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</si>
  <si>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</si>
  <si>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</si>
  <si>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</si>
  <si>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</si>
  <si>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</si>
  <si>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</si>
  <si>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</si>
  <si>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</si>
  <si>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</si>
  <si>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</si>
  <si>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</si>
  <si>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</si>
  <si>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</si>
  <si>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</si>
  <si>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</si>
  <si>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</si>
  <si>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</si>
  <si>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</si>
  <si>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</si>
  <si>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</si>
  <si>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</si>
  <si>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</si>
  <si>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</si>
  <si>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</si>
  <si>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</si>
  <si>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</si>
  <si>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</si>
  <si>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</si>
  <si>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</si>
  <si>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</si>
  <si>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</si>
  <si>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</si>
  <si>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</si>
  <si>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</si>
  <si>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</si>
  <si>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</si>
  <si>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</si>
  <si>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</si>
  <si>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</si>
  <si>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</si>
  <si>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</si>
  <si>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</si>
  <si>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</si>
  <si>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</si>
  <si>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</si>
  <si>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</si>
  <si>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</si>
  <si>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</si>
  <si>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</si>
  <si>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</si>
  <si>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</si>
  <si>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</si>
  <si>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</si>
  <si>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</si>
  <si>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</si>
  <si>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</si>
  <si>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</si>
  <si>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</si>
  <si>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</si>
  <si>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</si>
  <si>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</si>
  <si>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</si>
  <si>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</si>
  <si>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</si>
  <si>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</si>
  <si>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</si>
  <si>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</si>
  <si>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</si>
  <si>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</si>
  <si>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</si>
  <si>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</si>
  <si>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</si>
  <si>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</si>
  <si>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</si>
  <si>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</si>
  <si>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</si>
  <si>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</si>
  <si>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</si>
  <si>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</si>
  <si>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</si>
  <si>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</si>
  <si>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</si>
  <si>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</si>
  <si>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</si>
  <si>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</si>
  <si>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</si>
  <si>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</si>
  <si>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</si>
  <si>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</si>
  <si>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</si>
  <si>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</si>
  <si>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</si>
  <si>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</si>
  <si>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</si>
  <si>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</si>
  <si>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</si>
  <si>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</si>
  <si>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</si>
  <si>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</si>
  <si>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</si>
  <si>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</si>
  <si>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</si>
  <si>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</si>
  <si>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</si>
  <si>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</si>
  <si>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</si>
  <si>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</si>
  <si>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</si>
  <si>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</si>
  <si>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</si>
  <si>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</si>
  <si>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</si>
  <si>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</si>
  <si>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</si>
  <si>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</si>
  <si>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</si>
  <si>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</si>
  <si>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</si>
  <si>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</si>
  <si>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</si>
  <si>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</si>
  <si>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</si>
  <si>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</si>
  <si>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</si>
  <si>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</si>
  <si>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</si>
  <si>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</si>
  <si>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</si>
  <si>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</si>
  <si>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</si>
  <si>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</si>
  <si>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</si>
  <si>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</si>
  <si>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</si>
  <si>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</si>
  <si>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</si>
  <si>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</si>
  <si>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</si>
  <si>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</si>
  <si>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</si>
  <si>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</si>
  <si>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</si>
  <si>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</si>
  <si>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</si>
  <si>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</si>
  <si>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</si>
  <si>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</si>
  <si>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</si>
  <si>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</si>
  <si>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</si>
  <si>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</si>
  <si>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</si>
  <si>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</si>
  <si>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</si>
  <si>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</si>
  <si>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</si>
  <si>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</si>
  <si>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</si>
  <si>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</si>
  <si>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</si>
  <si>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</si>
  <si>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</si>
  <si>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</si>
  <si>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</si>
  <si>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</si>
  <si>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</si>
  <si>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</si>
  <si>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</si>
  <si>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</si>
  <si>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</si>
  <si>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</si>
  <si>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</si>
  <si>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</si>
  <si>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</si>
  <si>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</si>
  <si>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</si>
  <si>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</si>
  <si>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</si>
  <si>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</si>
  <si>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</si>
  <si>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</si>
  <si>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</si>
  <si>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</si>
  <si>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</si>
  <si>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</si>
  <si>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</si>
  <si>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</si>
  <si>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</si>
  <si>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</si>
  <si>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</si>
  <si>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</si>
  <si>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</si>
  <si>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</si>
  <si>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</si>
  <si>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</si>
  <si>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</si>
  <si>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</si>
  <si>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</si>
  <si>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</si>
  <si>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</si>
  <si>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</si>
  <si>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</si>
  <si>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</si>
  <si>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</si>
  <si>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</si>
  <si>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</si>
  <si>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</si>
  <si>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</si>
  <si>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</si>
  <si>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</si>
  <si>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</si>
  <si>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</si>
  <si>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</si>
  <si>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</si>
  <si>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</si>
  <si>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</si>
  <si>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</si>
  <si>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</si>
  <si>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</si>
  <si>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</si>
  <si>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</si>
  <si>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</si>
  <si>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</si>
  <si>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</si>
  <si>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</si>
  <si>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</si>
  <si>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</si>
  <si>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</si>
  <si>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</si>
  <si>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</si>
  <si>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</si>
  <si>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</si>
  <si>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</si>
  <si>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</si>
  <si>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</si>
  <si>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</si>
  <si>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</si>
  <si>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</si>
  <si>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</si>
  <si>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</si>
  <si>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</si>
  <si>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</si>
  <si>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</si>
  <si>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</si>
  <si>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</si>
  <si>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</si>
  <si>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</si>
  <si>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</si>
  <si>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</si>
  <si>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</si>
  <si>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</si>
  <si>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</si>
  <si>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</si>
  <si>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</si>
  <si>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</si>
  <si>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</si>
  <si>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</si>
  <si>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</si>
  <si>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</si>
  <si>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</si>
  <si>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</si>
  <si>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</si>
  <si>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</si>
  <si>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</si>
  <si>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</si>
  <si>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</si>
  <si>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</si>
  <si>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</si>
  <si>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</si>
  <si>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</si>
  <si>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</si>
  <si>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</si>
  <si>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</si>
  <si>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</si>
  <si>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</si>
  <si>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</si>
  <si>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</si>
  <si>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</si>
  <si>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</si>
  <si>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</si>
  <si>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</si>
  <si>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</si>
  <si>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</si>
  <si>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</si>
  <si>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</si>
  <si>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</si>
  <si>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</si>
  <si>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</si>
  <si>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</si>
  <si>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</si>
  <si>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</si>
  <si>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</si>
  <si>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</si>
  <si>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</si>
  <si>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</si>
  <si>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</si>
  <si>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</si>
  <si>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</si>
  <si>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</si>
  <si>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</si>
  <si>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</si>
  <si>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</si>
  <si>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</si>
  <si>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</si>
  <si>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</si>
  <si>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</si>
  <si>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</si>
  <si>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</si>
  <si>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</si>
  <si>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</si>
  <si>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</si>
  <si>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</si>
  <si>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</si>
  <si>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</si>
  <si>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</si>
  <si>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</si>
  <si>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</si>
  <si>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</si>
  <si>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</si>
  <si>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</si>
  <si>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</si>
  <si>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</si>
  <si>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</si>
  <si>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</si>
  <si>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</si>
  <si>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</si>
  <si>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</si>
  <si>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</si>
  <si>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</si>
  <si>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</si>
  <si>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</si>
  <si>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</si>
  <si>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</si>
  <si>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</si>
  <si>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</si>
  <si>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</si>
  <si>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</si>
  <si>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</si>
  <si>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</si>
  <si>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</si>
  <si>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</si>
  <si>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</si>
  <si>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</si>
  <si>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</si>
  <si>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</si>
  <si>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</si>
  <si>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</si>
  <si>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</si>
  <si>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</si>
  <si>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</si>
  <si>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</si>
  <si>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</si>
  <si>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</si>
  <si>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</si>
  <si>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</si>
  <si>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</si>
  <si>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</si>
  <si>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</si>
  <si>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</si>
  <si>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</si>
  <si>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</si>
  <si>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</si>
  <si>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</si>
  <si>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</si>
  <si>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</si>
  <si>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</si>
  <si>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</si>
  <si>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</si>
  <si>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</si>
  <si>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</si>
  <si>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</si>
  <si>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</si>
  <si>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</si>
  <si>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</si>
  <si>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</si>
  <si>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</si>
  <si>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</si>
  <si>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</si>
  <si>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</si>
  <si>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</si>
  <si>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</si>
  <si>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</si>
  <si>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</si>
  <si>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</si>
  <si>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</si>
  <si>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</si>
  <si>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</si>
  <si>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</si>
  <si>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</si>
  <si>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</si>
  <si>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</si>
  <si>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</si>
  <si>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</si>
  <si>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</si>
  <si>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</si>
  <si>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</si>
  <si>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</si>
  <si>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</si>
  <si>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</si>
  <si>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</si>
  <si>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</si>
  <si>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</si>
  <si>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</si>
  <si>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</si>
  <si>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</si>
  <si>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</si>
  <si>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</si>
  <si>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</si>
  <si>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</si>
  <si>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</si>
  <si>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</si>
  <si>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</si>
  <si>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</si>
  <si>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</si>
  <si>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</si>
  <si>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</si>
  <si>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</si>
  <si>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</si>
  <si>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</si>
  <si>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</si>
  <si>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</si>
  <si>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</si>
  <si>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</si>
  <si>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</si>
  <si>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</si>
  <si>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</si>
  <si>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</si>
  <si>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</si>
  <si>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</si>
  <si>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</si>
  <si>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</si>
  <si>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</si>
  <si>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</si>
  <si>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</si>
  <si>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</si>
  <si>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</si>
  <si>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</si>
  <si>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</si>
  <si>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</si>
  <si>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</si>
  <si>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</si>
  <si>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</si>
  <si>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</si>
  <si>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</si>
  <si>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</si>
  <si>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</si>
  <si>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</si>
  <si>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</si>
  <si>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</si>
  <si>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</si>
  <si>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</si>
  <si>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</si>
  <si>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</si>
  <si>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</si>
  <si>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</si>
  <si>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</si>
  <si>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</si>
  <si>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</si>
  <si>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</si>
  <si>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</si>
  <si>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</si>
  <si>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</si>
  <si>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</si>
  <si>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</si>
  <si>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</si>
  <si>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</si>
  <si>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</si>
  <si>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</si>
  <si>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</si>
  <si>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</si>
  <si>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</si>
  <si>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</si>
  <si>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</si>
  <si>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</si>
  <si>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</si>
  <si>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</si>
  <si>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</si>
  <si>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</si>
  <si>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</si>
  <si>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</si>
  <si>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</si>
  <si>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</si>
  <si>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</si>
  <si>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</si>
  <si>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</si>
  <si>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</si>
  <si>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</si>
  <si>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</si>
  <si>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</si>
  <si>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</si>
  <si>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</si>
  <si>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</si>
  <si>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</si>
  <si>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</si>
  <si>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</si>
  <si>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</si>
  <si>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</si>
  <si>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</si>
  <si>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</si>
  <si>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</si>
  <si>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</si>
  <si>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</si>
  <si>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</si>
  <si>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</si>
  <si>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</si>
  <si>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</si>
  <si>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</si>
  <si>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</si>
  <si>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</si>
  <si>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</si>
  <si>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</si>
  <si>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</si>
  <si>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</si>
  <si>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</si>
  <si>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</si>
  <si>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</si>
  <si>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</si>
  <si>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</si>
  <si>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</si>
  <si>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</si>
  <si>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</si>
  <si>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</si>
  <si>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</si>
  <si>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</si>
  <si>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</si>
  <si>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</si>
  <si>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</si>
  <si>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</si>
  <si>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</si>
  <si>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</si>
  <si>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</si>
  <si>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</si>
  <si>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</si>
  <si>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</si>
  <si>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</si>
  <si>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</si>
  <si>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</si>
  <si>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</si>
  <si>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</si>
  <si>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</si>
  <si>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</si>
  <si>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</si>
  <si>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</si>
  <si>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</si>
  <si>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</si>
  <si>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</si>
  <si>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</si>
  <si>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</si>
  <si>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</si>
  <si>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</si>
  <si>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</si>
  <si>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</si>
  <si>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</si>
  <si>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</si>
  <si>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</si>
  <si>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</si>
  <si>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</si>
  <si>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</si>
  <si>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</si>
  <si>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</si>
  <si>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</si>
  <si>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</si>
  <si>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</si>
  <si>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</si>
  <si>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</si>
  <si>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</si>
  <si>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</si>
  <si>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</si>
  <si>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</si>
  <si>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</si>
  <si>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</si>
  <si>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</si>
  <si>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</si>
  <si>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</si>
  <si>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</si>
  <si>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</si>
  <si>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</si>
  <si>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</si>
  <si>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</si>
  <si>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</si>
  <si>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</si>
  <si>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</si>
  <si>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</si>
  <si>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</si>
  <si>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</si>
  <si>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</si>
  <si>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</si>
  <si>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</si>
  <si>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</si>
  <si>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</si>
  <si>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</si>
  <si>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</si>
  <si>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</si>
  <si>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</si>
  <si>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</si>
  <si>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</si>
  <si>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</si>
  <si>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</si>
  <si>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</si>
  <si>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</si>
  <si>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</si>
  <si>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</si>
  <si>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</si>
  <si>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</si>
  <si>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</si>
  <si>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</si>
  <si>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</si>
  <si>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</si>
  <si>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</si>
  <si>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</si>
  <si>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</si>
  <si>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</si>
  <si>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</si>
  <si>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</si>
  <si>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</si>
  <si>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</si>
  <si>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</si>
  <si>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</si>
  <si>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</si>
  <si>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</si>
  <si>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</si>
  <si>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</si>
  <si>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</si>
  <si>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</si>
  <si>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</si>
  <si>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</si>
  <si>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</si>
  <si>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</si>
  <si>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</si>
  <si>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</si>
  <si>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</si>
  <si>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</si>
  <si>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</si>
  <si>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</si>
  <si>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</si>
  <si>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</si>
  <si>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</si>
  <si>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</si>
  <si>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</si>
  <si>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</si>
  <si>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</si>
  <si>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</si>
  <si>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</si>
  <si>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</si>
  <si>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</si>
  <si>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</si>
  <si>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</si>
  <si>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</si>
  <si>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</si>
  <si>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</si>
  <si>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</si>
  <si>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</si>
  <si>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</si>
  <si>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</si>
  <si>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</si>
  <si>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</si>
  <si>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</si>
  <si>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</si>
  <si>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</si>
  <si>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</si>
  <si>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</si>
  <si>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</si>
  <si>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</si>
  <si>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</si>
  <si>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</si>
  <si>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</si>
  <si>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</si>
  <si>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</si>
  <si>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</si>
  <si>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</si>
  <si>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</si>
  <si>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</si>
  <si>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</si>
  <si>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</si>
  <si>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</si>
  <si>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</si>
  <si>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</si>
  <si>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</si>
  <si>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</si>
  <si>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</si>
  <si>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</si>
  <si>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</si>
  <si>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</si>
  <si>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</si>
  <si>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</si>
  <si>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</si>
  <si>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</si>
  <si>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</si>
  <si>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</si>
  <si>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</si>
  <si>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</si>
  <si>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</si>
  <si>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</si>
  <si>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</si>
  <si>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</si>
  <si>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</si>
  <si>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</si>
  <si>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</si>
  <si>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</si>
  <si>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</si>
  <si>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</si>
  <si>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</si>
  <si>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</si>
  <si>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</si>
  <si>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</si>
  <si>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</si>
  <si>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</si>
  <si>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</si>
  <si>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</si>
  <si>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</si>
  <si>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</si>
  <si>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</si>
  <si>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</si>
  <si>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</si>
  <si>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</si>
  <si>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</si>
  <si>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</si>
  <si>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</si>
  <si>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</si>
  <si>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</si>
  <si>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</si>
  <si>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</si>
  <si>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</si>
  <si>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</si>
  <si>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</si>
  <si>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</si>
  <si>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</si>
  <si>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</si>
  <si>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</si>
  <si>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</si>
  <si>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</si>
  <si>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</si>
  <si>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</si>
  <si>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</si>
  <si>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</si>
  <si>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</si>
  <si>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</si>
  <si>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</si>
  <si>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</si>
  <si>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</si>
  <si>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</si>
  <si>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</si>
  <si>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</si>
  <si>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</si>
  <si>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</si>
  <si>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</si>
  <si>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</si>
  <si>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</si>
  <si>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</si>
  <si>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</si>
  <si>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</si>
  <si>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</si>
  <si>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</si>
  <si>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</si>
  <si>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</si>
  <si>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</si>
  <si>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</si>
  <si>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</si>
  <si>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</si>
  <si>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</si>
  <si>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</si>
  <si>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</si>
  <si>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</si>
  <si>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</si>
  <si>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</si>
  <si>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</si>
  <si>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</si>
  <si>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</si>
  <si>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</si>
  <si>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</si>
  <si>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</si>
  <si>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</si>
  <si>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</si>
  <si>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</si>
  <si>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</si>
  <si>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</si>
  <si>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</si>
  <si>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</si>
  <si>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</si>
  <si>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</si>
  <si>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</si>
  <si>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</si>
  <si>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</si>
  <si>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</si>
  <si>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</si>
  <si>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</si>
  <si>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</si>
  <si>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</si>
  <si>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</si>
  <si>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</si>
  <si>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</si>
  <si>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</si>
  <si>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</si>
  <si>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</si>
  <si>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</si>
  <si>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</si>
  <si>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</si>
  <si>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</si>
  <si>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</si>
  <si>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</si>
  <si>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</si>
  <si>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</si>
  <si>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</si>
  <si>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</si>
  <si>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</si>
  <si>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</si>
  <si>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</si>
  <si>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</si>
  <si>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</si>
  <si>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</si>
  <si>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</si>
  <si>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</si>
  <si>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</si>
  <si>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</si>
  <si>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</si>
  <si>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</si>
  <si>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</si>
  <si>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</si>
  <si>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</si>
  <si>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</si>
  <si>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</si>
  <si>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</si>
  <si>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</si>
  <si>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</si>
  <si>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</si>
  <si>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</si>
  <si>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</si>
  <si>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</si>
  <si>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</si>
  <si>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</si>
  <si>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</si>
  <si>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</si>
  <si>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</si>
  <si>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</si>
  <si>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</si>
  <si>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</si>
  <si>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</si>
  <si>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</si>
  <si>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</si>
  <si>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</si>
  <si>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</si>
  <si>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</si>
  <si>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</si>
  <si>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</si>
  <si>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</si>
  <si>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</si>
  <si>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</si>
  <si>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</si>
  <si>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</si>
  <si>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</si>
  <si>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</si>
  <si>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</si>
  <si>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</si>
  <si>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</si>
  <si>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</si>
  <si>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</si>
  <si>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</si>
  <si>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</si>
  <si>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</si>
  <si>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</si>
  <si>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</si>
  <si>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</si>
  <si>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</si>
  <si>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</si>
  <si>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</si>
  <si>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</si>
  <si>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</si>
  <si>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</si>
  <si>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</si>
  <si>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</si>
  <si>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</si>
  <si>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</si>
  <si>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</si>
  <si>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</si>
  <si>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</si>
  <si>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</si>
  <si>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</si>
  <si>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</si>
  <si>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</si>
  <si>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</si>
  <si>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</si>
  <si>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</si>
  <si>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</si>
  <si>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</si>
  <si>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</si>
  <si>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</si>
  <si>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</si>
  <si>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</si>
  <si>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</si>
  <si>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</si>
  <si>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</si>
  <si>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</si>
  <si>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</si>
  <si>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</si>
  <si>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</si>
  <si>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</si>
  <si>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</si>
  <si>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</si>
  <si>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</si>
  <si>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</si>
  <si>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</si>
  <si>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</si>
  <si>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</si>
  <si>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</si>
  <si>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</si>
  <si>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</si>
  <si>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</si>
  <si>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</si>
  <si>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</si>
  <si>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</si>
  <si>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</si>
  <si>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</si>
  <si>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</si>
  <si>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</si>
  <si>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</si>
  <si>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</si>
  <si>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</si>
  <si>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</si>
  <si>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</si>
  <si>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</si>
  <si>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</si>
  <si>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</si>
  <si>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</si>
  <si>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</si>
  <si>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</si>
  <si>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</si>
  <si>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</si>
  <si>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</si>
  <si>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</si>
  <si>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</si>
  <si>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</si>
  <si>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</si>
  <si>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</si>
  <si>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</si>
  <si>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</si>
  <si>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</si>
  <si>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</si>
  <si>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</si>
  <si>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</si>
  <si>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</si>
  <si>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</si>
  <si>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</si>
  <si>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</si>
  <si>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</si>
  <si>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</si>
  <si>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</si>
  <si>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</si>
  <si>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</si>
  <si>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</si>
  <si>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</si>
  <si>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</si>
  <si>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</si>
  <si>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</si>
  <si>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</si>
  <si>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</si>
  <si>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</si>
  <si>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</si>
  <si>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</si>
  <si>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</si>
  <si>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</si>
  <si>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</si>
  <si>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</si>
  <si>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</si>
  <si>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</si>
  <si>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</si>
  <si>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</si>
  <si>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</si>
  <si>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</si>
  <si>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</si>
  <si>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</si>
  <si>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</si>
  <si>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</si>
  <si>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</si>
  <si>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</si>
  <si>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</si>
  <si>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</si>
  <si>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</si>
  <si>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</si>
  <si>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</si>
  <si>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</si>
  <si>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</si>
  <si>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</si>
  <si>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</si>
  <si>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</si>
  <si>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</si>
  <si>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</si>
  <si>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</si>
  <si>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</si>
  <si>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</si>
  <si>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</si>
  <si>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</si>
  <si>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</si>
  <si>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</si>
  <si>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</si>
  <si>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</si>
  <si>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</si>
  <si>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</si>
  <si>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</si>
  <si>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</si>
  <si>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</si>
  <si>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</si>
  <si>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</si>
  <si>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</si>
  <si>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</si>
  <si>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</si>
  <si>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</si>
  <si>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</si>
  <si>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</si>
  <si>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</si>
  <si>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</si>
  <si>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</si>
  <si>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</si>
  <si>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</si>
  <si>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</si>
  <si>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</si>
  <si>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</si>
  <si>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</si>
  <si>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</si>
  <si>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</si>
  <si>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</si>
  <si>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</si>
  <si>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</si>
  <si>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</si>
  <si>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</si>
  <si>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</si>
  <si>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</si>
  <si>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</si>
  <si>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</si>
  <si>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</si>
  <si>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</si>
  <si>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</si>
  <si>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</si>
  <si>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</si>
  <si>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</si>
  <si>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</si>
  <si>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</si>
  <si>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</si>
  <si>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</si>
  <si>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</si>
  <si>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</si>
  <si>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</si>
  <si>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</si>
  <si>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</si>
  <si>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</si>
  <si>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</si>
  <si>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</si>
  <si>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</si>
  <si>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</si>
  <si>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</si>
  <si>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</si>
  <si>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</si>
  <si>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</si>
  <si>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</si>
  <si>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</si>
  <si>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</si>
  <si>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</si>
  <si>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</si>
  <si>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</si>
  <si>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</si>
  <si>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</si>
  <si>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</si>
  <si>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</si>
  <si>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</si>
  <si>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</si>
  <si>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</si>
  <si>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</si>
  <si>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</si>
  <si>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</si>
  <si>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</si>
  <si>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</si>
  <si>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</si>
  <si>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</si>
  <si>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</si>
  <si>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</si>
  <si>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</si>
  <si>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</si>
  <si>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</si>
  <si>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</si>
  <si>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</si>
  <si>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</si>
  <si>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</si>
  <si>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</si>
  <si>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</si>
  <si>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</si>
  <si>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</si>
  <si>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</si>
  <si>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</si>
  <si>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</si>
  <si>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</si>
  <si>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</si>
  <si>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</si>
  <si>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</si>
  <si>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</si>
  <si>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</si>
  <si>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</si>
  <si>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</si>
  <si>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</si>
  <si>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</si>
  <si>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</si>
  <si>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</si>
  <si>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</si>
  <si>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</si>
  <si>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</si>
  <si>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</si>
  <si>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</si>
  <si>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</si>
  <si>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</si>
  <si>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</si>
  <si>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</si>
  <si>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</si>
  <si>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</si>
  <si>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</si>
  <si>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</si>
  <si>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</si>
  <si>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</si>
  <si>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</si>
  <si>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</si>
  <si>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</si>
  <si>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</si>
  <si>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</si>
  <si>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</si>
  <si>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</si>
  <si>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</si>
  <si>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</si>
  <si>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</si>
  <si>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</si>
  <si>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</si>
  <si>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</si>
  <si>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</si>
  <si>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</si>
  <si>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</si>
  <si>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</si>
  <si>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</si>
  <si>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</si>
  <si>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</si>
  <si>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</si>
  <si>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</si>
  <si>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</si>
  <si>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</si>
  <si>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</si>
  <si>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</si>
  <si>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</si>
  <si>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</si>
  <si>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</si>
  <si>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</si>
  <si>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</si>
  <si>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</si>
  <si>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</si>
  <si>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</si>
  <si>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</si>
  <si>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</si>
  <si>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</si>
  <si>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</si>
  <si>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</si>
  <si>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</si>
  <si>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</si>
  <si>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</si>
  <si>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</si>
  <si>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</si>
  <si>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</si>
  <si>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</si>
  <si>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</si>
  <si>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</si>
  <si>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</si>
  <si>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</si>
  <si>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</si>
  <si>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</si>
  <si>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</si>
  <si>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</si>
  <si>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</si>
  <si>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</si>
  <si>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</si>
  <si>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</si>
  <si>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</si>
  <si>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</si>
  <si>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</si>
  <si>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</si>
  <si>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</si>
  <si>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</si>
  <si>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</si>
  <si>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</si>
  <si>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</si>
  <si>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</si>
  <si>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</si>
  <si>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</si>
  <si>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</si>
  <si>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</si>
  <si>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</si>
  <si>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</si>
  <si>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</si>
  <si>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</si>
  <si>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</si>
  <si>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</si>
  <si>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</si>
  <si>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</si>
  <si>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</si>
  <si>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</si>
  <si>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</si>
  <si>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</si>
  <si>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</si>
  <si>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</si>
  <si>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</si>
  <si>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</si>
  <si>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</si>
  <si>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</si>
  <si>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</si>
  <si>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</si>
  <si>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</si>
  <si>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</si>
  <si>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</si>
  <si>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</si>
  <si>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</si>
  <si>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</si>
  <si>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</si>
  <si>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</si>
  <si>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</si>
  <si>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</si>
  <si>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</si>
  <si>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</si>
  <si>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</si>
  <si>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</si>
  <si>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</si>
  <si>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</si>
  <si>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</si>
  <si>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</si>
  <si>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</si>
  <si>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</si>
  <si>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</si>
  <si>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</si>
  <si>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</si>
  <si>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</si>
  <si>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</si>
  <si>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</si>
  <si>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</si>
  <si>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</si>
  <si>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</si>
  <si>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</si>
  <si>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</si>
  <si>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</si>
  <si>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</si>
  <si>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</si>
  <si>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</si>
  <si>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</si>
  <si>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</si>
  <si>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</si>
  <si>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</si>
  <si>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</si>
  <si>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</si>
  <si>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</si>
  <si>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</si>
  <si>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</si>
  <si>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</si>
  <si>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</si>
  <si>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</si>
  <si>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</si>
  <si>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</si>
  <si>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</si>
  <si>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</si>
  <si>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</si>
  <si>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</si>
  <si>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</si>
  <si>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</si>
  <si>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</si>
  <si>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</si>
  <si>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</si>
  <si>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</si>
  <si>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</si>
  <si>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</si>
  <si>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</si>
  <si>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</si>
  <si>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</si>
  <si>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</si>
  <si>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</si>
  <si>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</si>
  <si>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</si>
  <si>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</si>
  <si>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</si>
  <si>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</si>
  <si>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</si>
  <si>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</si>
  <si>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</si>
  <si>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</si>
  <si>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</si>
  <si>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</si>
  <si>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</si>
  <si>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</si>
  <si>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</si>
  <si>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</si>
  <si>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</si>
  <si>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</si>
  <si>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</si>
  <si>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</si>
  <si>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</si>
  <si>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</si>
  <si>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</si>
  <si>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</si>
  <si>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</si>
  <si>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</si>
  <si>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</si>
  <si>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</si>
  <si>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</si>
  <si>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</si>
  <si>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</si>
  <si>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</si>
  <si>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</si>
  <si>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</si>
  <si>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</si>
  <si>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</si>
  <si>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</si>
  <si>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</si>
  <si>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</si>
  <si>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</si>
  <si>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</si>
  <si>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</si>
  <si>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</si>
  <si>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</si>
  <si>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</si>
  <si>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</si>
  <si>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</si>
  <si>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</si>
  <si>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</si>
  <si>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</si>
  <si>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</si>
  <si>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</si>
  <si>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</si>
  <si>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</si>
  <si>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</si>
  <si>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</si>
  <si>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</si>
  <si>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</si>
  <si>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</si>
  <si>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</si>
  <si>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</si>
  <si>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</si>
  <si>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</si>
  <si>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</si>
  <si>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</si>
  <si>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</si>
  <si>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</si>
  <si>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</si>
  <si>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</si>
  <si>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</si>
  <si>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</si>
  <si>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</si>
  <si>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</si>
  <si>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</si>
  <si>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</si>
  <si>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</si>
  <si>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</si>
  <si>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</si>
  <si>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</si>
  <si>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</si>
  <si>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</si>
  <si>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</si>
  <si>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</si>
  <si>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</si>
  <si>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</si>
  <si>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</si>
  <si>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</si>
  <si>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</si>
  <si>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</si>
  <si>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</si>
  <si>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</si>
  <si>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</si>
  <si>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</si>
  <si>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</si>
  <si>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</si>
  <si>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</si>
  <si>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</si>
  <si>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</si>
  <si>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</si>
  <si>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</si>
  <si>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</si>
  <si>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</si>
  <si>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</si>
  <si>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</si>
  <si>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</si>
  <si>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</si>
  <si>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</si>
  <si>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</si>
  <si>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</si>
  <si>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</si>
  <si>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</si>
  <si>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</si>
  <si>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</si>
  <si>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</si>
  <si>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</si>
  <si>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</si>
  <si>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</si>
  <si>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</si>
  <si>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</si>
  <si>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</si>
  <si>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</si>
  <si>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</si>
  <si>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</si>
  <si>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</si>
  <si>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</si>
  <si>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</si>
  <si>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</si>
  <si>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</si>
  <si>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</si>
  <si>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</si>
  <si>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</si>
  <si>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</si>
  <si>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</si>
  <si>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</si>
  <si>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</si>
  <si>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</si>
  <si>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</si>
  <si>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</si>
  <si>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</si>
  <si>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</si>
  <si>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</si>
  <si>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</si>
  <si>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</si>
  <si>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</si>
  <si>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</si>
  <si>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</si>
  <si>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</si>
  <si>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</si>
  <si>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</si>
  <si>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</si>
  <si>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</si>
  <si>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</si>
  <si>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</si>
  <si>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</si>
  <si>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</si>
  <si>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</si>
  <si>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</si>
  <si>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</si>
  <si>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</si>
  <si>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</si>
  <si>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</si>
  <si>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</si>
  <si>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</si>
  <si>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</si>
  <si>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</si>
  <si>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</si>
  <si>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</si>
  <si>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</si>
  <si>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</si>
  <si>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</si>
  <si>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</si>
  <si>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</si>
  <si>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</si>
  <si>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</si>
  <si>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</si>
  <si>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</si>
  <si>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</si>
  <si>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</si>
  <si>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</si>
  <si>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</si>
  <si>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</si>
  <si>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</si>
  <si>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</si>
  <si>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</si>
  <si>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</si>
  <si>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</si>
  <si>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</si>
  <si>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</si>
  <si>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</si>
  <si>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</si>
  <si>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</si>
  <si>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</si>
  <si>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</si>
  <si>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</si>
  <si>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</si>
  <si>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</si>
  <si>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</si>
  <si>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</si>
  <si>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</si>
  <si>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</si>
  <si>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</si>
  <si>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</si>
  <si>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</si>
  <si>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</si>
  <si>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</si>
  <si>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</si>
  <si>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</si>
  <si>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</si>
  <si>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</si>
  <si>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</si>
  <si>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</si>
  <si>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</si>
  <si>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</si>
  <si>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</si>
  <si>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</si>
  <si>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</si>
  <si>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</si>
  <si>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</si>
  <si>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</si>
  <si>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</si>
  <si>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</si>
  <si>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</si>
  <si>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</si>
  <si>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</si>
  <si>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</si>
  <si>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</si>
  <si>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</si>
  <si>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</si>
  <si>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</si>
  <si>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</si>
  <si>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</si>
  <si>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</si>
  <si>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</si>
  <si>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</si>
  <si>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</si>
  <si>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</si>
  <si>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</si>
  <si>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</si>
  <si>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</si>
  <si>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</si>
  <si>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</si>
  <si>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</si>
  <si>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</si>
  <si>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</si>
  <si>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</si>
  <si>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</si>
  <si>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</si>
  <si>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</si>
  <si>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</si>
  <si>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</si>
  <si>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</si>
  <si>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</si>
  <si>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</si>
  <si>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</si>
  <si>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</si>
  <si>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</si>
  <si>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</si>
  <si>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</si>
  <si>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</si>
  <si>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</si>
  <si>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</si>
  <si>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</si>
  <si>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</si>
  <si>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</si>
  <si>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</si>
  <si>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</si>
  <si>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</si>
  <si>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</si>
  <si>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</si>
  <si>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</si>
  <si>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</si>
  <si>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</si>
  <si>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</si>
  <si>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</si>
  <si>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</si>
  <si>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</si>
  <si>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</si>
  <si>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</si>
  <si>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</si>
  <si>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</si>
  <si>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</si>
  <si>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</si>
  <si>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</si>
  <si>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</si>
  <si>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</si>
  <si>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</si>
  <si>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</si>
  <si>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</si>
  <si>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</si>
  <si>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</si>
  <si>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</si>
  <si>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</si>
  <si>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</si>
  <si>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</si>
  <si>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</si>
  <si>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</si>
  <si>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</si>
  <si>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</si>
  <si>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</si>
  <si>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</si>
  <si>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</si>
  <si>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</si>
  <si>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</si>
  <si>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</si>
  <si>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</si>
  <si>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</si>
  <si>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</si>
  <si>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</si>
  <si>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</si>
  <si>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</si>
  <si>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</si>
  <si>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</si>
  <si>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</si>
  <si>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</si>
  <si>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</si>
  <si>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</si>
  <si>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</si>
  <si>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</si>
  <si>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</si>
  <si>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</si>
  <si>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</si>
  <si>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</si>
  <si>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</si>
  <si>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</si>
  <si>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</si>
  <si>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</si>
  <si>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</si>
  <si>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</si>
  <si>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</si>
  <si>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</si>
  <si>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</si>
  <si>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</si>
  <si>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</si>
  <si>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</si>
  <si>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</si>
  <si>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</si>
  <si>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</si>
  <si>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</si>
  <si>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</si>
  <si>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</si>
  <si>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</si>
  <si>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</si>
  <si>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</si>
  <si>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</si>
  <si>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</si>
  <si>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</si>
  <si>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</si>
  <si>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</si>
  <si>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</si>
  <si>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</si>
  <si>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</si>
  <si>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</si>
  <si>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</si>
  <si>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</si>
  <si>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</si>
  <si>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</si>
  <si>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</si>
  <si>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</si>
  <si>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</si>
  <si>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</si>
  <si>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</si>
  <si>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</si>
  <si>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</si>
  <si>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</si>
  <si>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</si>
  <si>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</si>
  <si>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</si>
  <si>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</si>
  <si>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</si>
  <si>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</si>
  <si>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</si>
  <si>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</si>
  <si>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</si>
  <si>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</si>
  <si>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</si>
  <si>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</si>
  <si>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</si>
  <si>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</si>
  <si>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</si>
  <si>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</si>
  <si>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</si>
  <si>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</si>
  <si>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</si>
  <si>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</si>
  <si>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</si>
  <si>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</si>
  <si>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</si>
  <si>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</si>
  <si>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</si>
  <si>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</si>
  <si>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</si>
  <si>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</si>
  <si>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</si>
  <si>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</si>
  <si>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</si>
  <si>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</si>
  <si>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</si>
  <si>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</si>
  <si>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</si>
  <si>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</si>
  <si>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</si>
  <si>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</si>
  <si>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</si>
  <si>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</si>
  <si>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</si>
  <si>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</si>
  <si>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</si>
  <si>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</si>
  <si>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</si>
  <si>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</si>
  <si>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</si>
  <si>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</si>
  <si>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</si>
  <si>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</si>
  <si>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</si>
  <si>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</si>
  <si>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</si>
  <si>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</si>
  <si>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</si>
  <si>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</si>
  <si>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</si>
  <si>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</si>
  <si>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</si>
  <si>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</si>
  <si>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</si>
  <si>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</si>
  <si>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</si>
  <si>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</si>
  <si>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</si>
  <si>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</si>
  <si>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</si>
  <si>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</si>
  <si>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</si>
  <si>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</si>
  <si>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</si>
  <si>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</si>
  <si>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</si>
  <si>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</si>
  <si>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</si>
  <si>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</si>
  <si>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</si>
  <si>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</si>
  <si>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</si>
  <si>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</si>
  <si>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</si>
  <si>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</si>
  <si>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</si>
  <si>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</si>
  <si>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</si>
  <si>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</si>
  <si>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</si>
  <si>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</si>
  <si>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</si>
  <si>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</si>
  <si>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</si>
  <si>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</si>
  <si>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</si>
  <si>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</si>
  <si>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</si>
  <si>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</si>
  <si>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</si>
  <si>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</si>
  <si>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</si>
  <si>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</si>
  <si>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</si>
  <si>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</si>
  <si>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</si>
  <si>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</si>
  <si>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</si>
  <si>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</si>
  <si>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</si>
  <si>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</si>
  <si>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</si>
  <si>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</si>
  <si>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</si>
  <si>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</si>
  <si>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</si>
  <si>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</si>
  <si>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</si>
  <si>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</si>
  <si>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</si>
  <si>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</si>
  <si>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</si>
  <si>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</si>
  <si>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</si>
  <si>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</si>
  <si>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</si>
  <si>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</si>
  <si>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</si>
  <si>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</si>
  <si>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</si>
  <si>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</si>
  <si>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</si>
  <si>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</si>
  <si>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</si>
  <si>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</si>
  <si>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</si>
  <si>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</si>
  <si>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</si>
  <si>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</si>
  <si>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</si>
  <si>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</si>
  <si>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</si>
  <si>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</si>
  <si>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</si>
  <si>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</si>
  <si>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</si>
  <si>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</si>
  <si>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</si>
  <si>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</si>
  <si>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</si>
  <si>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</si>
  <si>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</si>
  <si>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</si>
  <si>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</si>
  <si>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</si>
  <si>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</si>
  <si>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</si>
  <si>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</si>
  <si>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</si>
  <si>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</si>
  <si>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</si>
  <si>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</si>
  <si>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</si>
  <si>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</si>
  <si>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</si>
  <si>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</si>
  <si>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</si>
  <si>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</si>
  <si>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</si>
  <si>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</si>
  <si>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</si>
  <si>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</si>
  <si>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</si>
  <si>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</si>
  <si>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</si>
  <si>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</si>
  <si>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</si>
  <si>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</si>
  <si>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</si>
  <si>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</si>
  <si>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</si>
  <si>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</si>
  <si>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</si>
  <si>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</si>
  <si>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</si>
  <si>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</si>
  <si>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</si>
  <si>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</si>
  <si>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</si>
  <si>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</si>
  <si>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</si>
  <si>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</si>
  <si>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</si>
  <si>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</si>
  <si>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</si>
  <si>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</si>
  <si>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</si>
  <si>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</si>
  <si>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</si>
  <si>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</si>
  <si>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</si>
  <si>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</si>
  <si>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</si>
  <si>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</si>
  <si>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</si>
  <si>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</si>
  <si>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</si>
  <si>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</si>
  <si>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</si>
  <si>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</si>
  <si>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</si>
  <si>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</si>
  <si>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</si>
  <si>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</si>
  <si>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</si>
  <si>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</si>
  <si>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</si>
  <si>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</si>
  <si>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</si>
  <si>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</si>
  <si>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</si>
  <si>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</si>
  <si>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</si>
  <si>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</si>
  <si>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</si>
  <si>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</si>
  <si>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</si>
  <si>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</si>
  <si>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</si>
  <si>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</si>
  <si>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</si>
  <si>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</si>
  <si>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</si>
  <si>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</si>
  <si>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</si>
  <si>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</si>
  <si>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</si>
  <si>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</si>
  <si>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</si>
  <si>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</si>
  <si>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</si>
  <si>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</si>
  <si>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</si>
  <si>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</si>
  <si>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</si>
  <si>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</si>
  <si>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</si>
  <si>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</si>
  <si>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</si>
  <si>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</si>
  <si>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</si>
  <si>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</si>
  <si>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</si>
  <si>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</si>
  <si>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</si>
  <si>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</si>
  <si>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</si>
  <si>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</si>
  <si>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</si>
  <si>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</si>
  <si>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</si>
  <si>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</si>
  <si>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</si>
  <si>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</si>
  <si>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</si>
  <si>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</si>
  <si>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</si>
  <si>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</si>
  <si>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</si>
  <si>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</si>
  <si>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</si>
  <si>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</si>
  <si>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</si>
  <si>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</si>
  <si>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</si>
  <si>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</si>
  <si>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</si>
  <si>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</si>
  <si>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</si>
  <si>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</si>
  <si>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</si>
  <si>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</si>
  <si>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</si>
  <si>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</si>
  <si>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</si>
  <si>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</si>
  <si>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</si>
  <si>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</si>
  <si>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</si>
  <si>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</si>
  <si>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</si>
  <si>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</si>
  <si>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</si>
  <si>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</si>
  <si>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</si>
  <si>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</si>
  <si>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</si>
  <si>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</si>
  <si>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</si>
  <si>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</si>
  <si>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</si>
  <si>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</si>
  <si>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</si>
  <si>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</si>
  <si>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</si>
  <si>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</si>
  <si>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</si>
  <si>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</si>
  <si>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</si>
  <si>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</si>
  <si>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</si>
  <si>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</si>
  <si>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</si>
  <si>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</si>
  <si>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</si>
  <si>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</si>
  <si>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</si>
  <si>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</si>
  <si>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</si>
  <si>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</si>
  <si>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</si>
  <si>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</si>
  <si>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</si>
  <si>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</si>
  <si>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</si>
  <si>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</si>
  <si>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</si>
  <si>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</si>
  <si>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</si>
  <si>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</si>
  <si>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</si>
  <si>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</si>
  <si>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</si>
  <si>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</si>
  <si>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</si>
  <si>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</si>
  <si>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</si>
  <si>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</si>
  <si>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</si>
  <si>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</si>
  <si>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</si>
  <si>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</si>
  <si>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</si>
  <si>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</si>
  <si>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</si>
  <si>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</si>
  <si>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</si>
  <si>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</si>
  <si>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</si>
  <si>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</si>
  <si>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</si>
  <si>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</si>
  <si>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</si>
  <si>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</si>
  <si>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</si>
  <si>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</si>
  <si>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</si>
  <si>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</si>
  <si>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</si>
  <si>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</si>
  <si>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</si>
  <si>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</si>
  <si>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</si>
  <si>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</si>
  <si>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</si>
  <si>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</si>
  <si>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</si>
  <si>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</si>
  <si>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</si>
  <si>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</si>
  <si>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</si>
  <si>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</si>
  <si>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</si>
  <si>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</si>
  <si>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</si>
  <si>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</si>
  <si>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</si>
  <si>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</si>
  <si>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</si>
  <si>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</si>
  <si>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</si>
  <si>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</si>
  <si>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</si>
  <si>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</si>
  <si>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</si>
  <si>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</si>
  <si>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</si>
  <si>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</si>
  <si>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</si>
  <si>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</si>
  <si>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</si>
  <si>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</si>
  <si>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</si>
  <si>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</si>
  <si>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</si>
  <si>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</si>
  <si>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</si>
  <si>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</si>
  <si>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</si>
  <si>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</si>
  <si>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</si>
  <si>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</si>
  <si>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</si>
  <si>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</si>
  <si>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</si>
  <si>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</si>
  <si>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</si>
  <si>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</si>
  <si>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</si>
  <si>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</si>
  <si>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</si>
  <si>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</si>
  <si>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</si>
  <si>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</si>
  <si>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</si>
  <si>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</si>
  <si>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</si>
  <si>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</si>
  <si>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</si>
  <si>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</si>
  <si>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</si>
  <si>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</si>
  <si>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</si>
  <si>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</si>
  <si>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</si>
  <si>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</si>
  <si>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</si>
  <si>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</si>
  <si>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</si>
  <si>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</si>
  <si>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</si>
  <si>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</si>
  <si>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</si>
  <si>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</si>
  <si>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</si>
  <si>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</si>
  <si>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</si>
  <si>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</si>
  <si>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</si>
  <si>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</si>
  <si>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</si>
  <si>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</si>
  <si>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</si>
  <si>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</si>
  <si>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</si>
  <si>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</si>
  <si>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</si>
  <si>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</si>
  <si>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</si>
  <si>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</si>
  <si>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</si>
  <si>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</si>
  <si>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</si>
  <si>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</si>
  <si>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</si>
  <si>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</si>
  <si>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</si>
  <si>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</si>
  <si>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</si>
  <si>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</si>
  <si>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</si>
  <si>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</si>
  <si>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</si>
  <si>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</si>
  <si>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</si>
  <si>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</si>
  <si>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</si>
  <si>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</si>
  <si>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</si>
  <si>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</si>
  <si>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</si>
  <si>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</si>
  <si>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</si>
  <si>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</si>
  <si>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</si>
  <si>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</si>
  <si>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</si>
  <si>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</si>
  <si>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</si>
  <si>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</si>
  <si>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</si>
  <si>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</si>
  <si>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</si>
  <si>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</si>
  <si>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</si>
  <si>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</si>
  <si>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</si>
  <si>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</si>
  <si>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</si>
  <si>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</si>
  <si>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</si>
  <si>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</si>
  <si>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</si>
  <si>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</si>
  <si>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</si>
  <si>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</si>
  <si>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</si>
  <si>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</si>
  <si>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</si>
  <si>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</si>
  <si>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</si>
  <si>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</si>
  <si>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</si>
  <si>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</si>
  <si>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</si>
  <si>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</si>
  <si>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</si>
  <si>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</si>
  <si>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</si>
  <si>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</si>
  <si>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</si>
  <si>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</si>
  <si>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</si>
  <si>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</si>
  <si>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</si>
  <si>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</si>
  <si>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</si>
  <si>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</si>
  <si>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</si>
  <si>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</si>
  <si>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</si>
  <si>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</si>
  <si>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</si>
  <si>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</si>
  <si>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</si>
  <si>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</si>
  <si>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</si>
  <si>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</si>
  <si>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</si>
  <si>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</si>
  <si>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</si>
  <si>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</si>
  <si>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</si>
  <si>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</si>
  <si>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</si>
  <si>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</si>
  <si>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</si>
  <si>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</si>
  <si>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</si>
  <si>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</si>
  <si>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</si>
  <si>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</si>
  <si>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</si>
  <si>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</si>
  <si>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</si>
  <si>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</si>
  <si>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</si>
  <si>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</si>
  <si>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</si>
  <si>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</si>
  <si>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</si>
  <si>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</si>
  <si>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</si>
  <si>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</si>
  <si>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</si>
  <si>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</si>
  <si>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</si>
  <si>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</si>
  <si>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</si>
  <si>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</si>
  <si>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</si>
  <si>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</si>
  <si>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</si>
  <si>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</si>
  <si>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</si>
  <si>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</si>
  <si>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</si>
  <si>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</si>
  <si>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</si>
  <si>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</si>
  <si>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</si>
  <si>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</si>
  <si>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</si>
  <si>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</si>
  <si>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</si>
  <si>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</si>
  <si>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</si>
  <si>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</si>
  <si>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</si>
  <si>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</si>
  <si>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</si>
  <si>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</si>
  <si>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</si>
  <si>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</si>
  <si>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</si>
  <si>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</si>
  <si>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</si>
  <si>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</si>
  <si>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</si>
  <si>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</si>
  <si>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</si>
  <si>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</si>
  <si>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</si>
  <si>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</si>
  <si>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</si>
  <si>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</si>
  <si>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</si>
  <si>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</si>
  <si>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</si>
  <si>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</si>
  <si>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</si>
  <si>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</si>
  <si>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</si>
  <si>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</si>
  <si>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</si>
  <si>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</si>
  <si>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</si>
  <si>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</si>
  <si>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</si>
  <si>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</si>
  <si>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</si>
  <si>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</si>
  <si>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</si>
  <si>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</si>
  <si>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</si>
  <si>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</si>
  <si>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</si>
  <si>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</si>
  <si>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</si>
  <si>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</si>
  <si>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</si>
  <si>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</si>
  <si>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</si>
  <si>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</si>
  <si>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</si>
  <si>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</si>
  <si>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</si>
  <si>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</si>
  <si>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</si>
  <si>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</si>
  <si>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</si>
  <si>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</si>
  <si>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</si>
  <si>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</si>
  <si>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</si>
  <si>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</si>
  <si>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</si>
  <si>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</si>
  <si>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</si>
  <si>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</si>
  <si>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</si>
  <si>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</si>
  <si>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</si>
  <si>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</si>
  <si>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</si>
  <si>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</si>
  <si>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</si>
  <si>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</si>
  <si>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</si>
  <si>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</si>
  <si>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</si>
  <si>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</si>
  <si>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</si>
  <si>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</si>
  <si>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</si>
  <si>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</si>
  <si>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</si>
  <si>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</si>
  <si>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</si>
  <si>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</si>
  <si>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</si>
  <si>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</si>
  <si>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</si>
  <si>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</si>
  <si>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</si>
  <si>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</si>
  <si>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</si>
  <si>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</si>
  <si>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</si>
  <si>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</si>
  <si>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</si>
  <si>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</si>
  <si>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</si>
  <si>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</si>
  <si>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</si>
  <si>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</si>
  <si>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</si>
  <si>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</si>
  <si>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</si>
  <si>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</si>
  <si>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</si>
  <si>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</si>
  <si>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</si>
  <si>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</si>
  <si>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</si>
  <si>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</si>
  <si>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</si>
  <si>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</si>
  <si>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</si>
  <si>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</si>
  <si>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</si>
  <si>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</si>
  <si>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</si>
  <si>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</si>
  <si>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</si>
  <si>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</si>
  <si>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</si>
  <si>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</si>
  <si>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</si>
  <si>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</si>
  <si>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</si>
  <si>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</si>
  <si>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</si>
  <si>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</si>
  <si>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</si>
  <si>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</si>
  <si>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</si>
  <si>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</si>
  <si>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</si>
  <si>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</si>
  <si>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</si>
  <si>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</si>
  <si>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</si>
  <si>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</si>
  <si>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</si>
  <si>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</si>
  <si>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</si>
  <si>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</si>
  <si>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</si>
  <si>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</si>
  <si>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</si>
  <si>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</si>
  <si>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</si>
  <si>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</si>
  <si>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</si>
  <si>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</si>
  <si>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</si>
  <si>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</si>
  <si>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</si>
  <si>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</si>
  <si>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</si>
  <si>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</si>
  <si>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</si>
  <si>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</si>
  <si>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</si>
  <si>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</si>
  <si>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</si>
  <si>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</si>
  <si>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</si>
  <si>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</si>
  <si>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</si>
  <si>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</si>
  <si>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</si>
  <si>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</si>
  <si>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</si>
  <si>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</si>
  <si>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</si>
  <si>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</si>
  <si>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</si>
  <si>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</si>
  <si>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</si>
  <si>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</si>
  <si>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</si>
  <si>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</si>
  <si>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</si>
  <si>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</si>
  <si>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</si>
  <si>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</si>
  <si>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</si>
  <si>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</si>
  <si>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</si>
  <si>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</si>
  <si>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</si>
  <si>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</si>
  <si>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</si>
  <si>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</si>
  <si>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</si>
  <si>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</si>
  <si>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</si>
  <si>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</si>
  <si>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</si>
  <si>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</si>
  <si>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</si>
  <si>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</si>
  <si>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</si>
  <si>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</si>
  <si>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</si>
  <si>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</si>
  <si>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</si>
  <si>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</si>
  <si>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</si>
  <si>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</si>
  <si>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</si>
  <si>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</si>
  <si>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</si>
  <si>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</si>
  <si>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</si>
  <si>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</si>
  <si>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</si>
  <si>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</si>
  <si>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</si>
  <si>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</si>
  <si>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</si>
  <si>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</si>
  <si>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</si>
  <si>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</si>
  <si>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</si>
  <si>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</si>
  <si>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</si>
  <si>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</si>
  <si>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</si>
  <si>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</si>
  <si>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</si>
  <si>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</si>
  <si>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</si>
  <si>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</si>
  <si>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</si>
  <si>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</si>
  <si>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</si>
  <si>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</si>
  <si>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</si>
  <si>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</si>
  <si>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</si>
  <si>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</si>
  <si>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</si>
  <si>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</si>
  <si>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</si>
  <si>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</si>
  <si>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</si>
  <si>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</si>
  <si>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</si>
  <si>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</si>
  <si>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</si>
  <si>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</si>
  <si>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</si>
  <si>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</si>
  <si>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</si>
  <si>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</si>
  <si>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</si>
  <si>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</si>
  <si>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</si>
  <si>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</si>
  <si>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</si>
  <si>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</si>
  <si>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</si>
  <si>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</si>
  <si>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</si>
  <si>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</si>
  <si>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</si>
  <si>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</si>
  <si>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</si>
  <si>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</si>
  <si>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</si>
  <si>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</si>
  <si>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</si>
  <si>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</si>
  <si>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</si>
  <si>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</si>
  <si>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</si>
  <si>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</si>
  <si>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</si>
  <si>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</si>
  <si>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</si>
  <si>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</si>
  <si>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</si>
  <si>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</si>
  <si>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</si>
  <si>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</si>
  <si>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</si>
  <si>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</si>
  <si>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</si>
  <si>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</si>
  <si>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</si>
  <si>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</si>
  <si>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</si>
  <si>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</si>
  <si>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</si>
  <si>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</si>
  <si>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</si>
  <si>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</si>
  <si>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</si>
  <si>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</si>
  <si>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</si>
  <si>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</si>
  <si>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</si>
  <si>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</si>
  <si>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</si>
  <si>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</si>
  <si>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</si>
  <si>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</si>
  <si>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</si>
  <si>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</si>
  <si>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</si>
  <si>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</si>
  <si>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</si>
  <si>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</si>
  <si>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</si>
  <si>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</si>
  <si>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</si>
  <si>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</si>
  <si>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</si>
  <si>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</si>
  <si>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</si>
  <si>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</si>
  <si>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</si>
  <si>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</si>
  <si>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</si>
  <si>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</si>
  <si>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</si>
  <si>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</si>
  <si>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</si>
  <si>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</si>
  <si>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</si>
  <si>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</si>
  <si>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</si>
  <si>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</si>
  <si>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</si>
  <si>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</si>
  <si>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</si>
  <si>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</si>
  <si>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</si>
  <si>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</si>
  <si>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</si>
  <si>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</si>
  <si>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</si>
  <si>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</si>
  <si>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</si>
  <si>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</si>
  <si>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</si>
  <si>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</si>
  <si>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</si>
  <si>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</si>
  <si>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</si>
  <si>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</si>
  <si>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</si>
  <si>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</si>
  <si>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</si>
  <si>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</si>
  <si>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</si>
  <si>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</si>
  <si>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</si>
  <si>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</si>
  <si>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</si>
  <si>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</si>
  <si>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</si>
  <si>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</si>
  <si>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</si>
  <si>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</si>
  <si>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</si>
  <si>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</si>
  <si>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</si>
  <si>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</si>
  <si>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</si>
  <si>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</si>
  <si>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</si>
  <si>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</si>
  <si>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</si>
  <si>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</si>
  <si>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</si>
  <si>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</si>
  <si>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</si>
  <si>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</si>
  <si>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</si>
  <si>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</si>
  <si>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</si>
  <si>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</si>
  <si>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</si>
  <si>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</si>
  <si>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</si>
  <si>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</si>
  <si>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</si>
  <si>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</si>
  <si>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</si>
  <si>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</si>
  <si>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</si>
  <si>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</si>
  <si>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</si>
  <si>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</si>
  <si>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</si>
  <si>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</si>
  <si>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</si>
  <si>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</si>
  <si>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</si>
  <si>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</si>
  <si>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</si>
  <si>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</si>
  <si>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</si>
  <si>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</si>
  <si>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</si>
  <si>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</si>
  <si>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</si>
  <si>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</si>
  <si>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</si>
  <si>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</si>
  <si>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</si>
  <si>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</si>
  <si>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</si>
  <si>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</si>
  <si>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</si>
  <si>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</si>
  <si>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</si>
  <si>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</si>
  <si>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</si>
  <si>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</si>
  <si>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</si>
  <si>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</si>
  <si>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</si>
  <si>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</si>
  <si>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</si>
  <si>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</si>
  <si>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</si>
  <si>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</si>
  <si>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</si>
  <si>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</si>
  <si>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</si>
  <si>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</si>
  <si>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</si>
  <si>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</si>
  <si>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</si>
  <si>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</si>
  <si>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</si>
  <si>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</si>
  <si>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</si>
  <si>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</si>
  <si>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</si>
  <si>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</si>
  <si>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</si>
  <si>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</si>
  <si>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</si>
  <si>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</si>
  <si>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</si>
  <si>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</si>
  <si>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</si>
  <si>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</si>
  <si>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</si>
  <si>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</si>
  <si>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</si>
  <si>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</si>
  <si>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</si>
  <si>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</si>
  <si>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</si>
  <si>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</si>
  <si>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</si>
  <si>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</si>
  <si>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</si>
  <si>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</si>
  <si>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</si>
  <si>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</si>
  <si>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</si>
  <si>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</si>
  <si>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</si>
  <si>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</si>
  <si>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</si>
  <si>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</si>
  <si>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</si>
  <si>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</si>
  <si>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</si>
  <si>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</si>
  <si>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</si>
  <si>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</si>
  <si>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</si>
  <si>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</si>
  <si>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</si>
  <si>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</si>
  <si>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</si>
  <si>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</si>
  <si>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</si>
  <si>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</si>
  <si>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</si>
  <si>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</si>
  <si>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</si>
  <si>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</si>
  <si>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</si>
  <si>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</si>
  <si>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</si>
  <si>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</si>
  <si>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</si>
  <si>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</si>
  <si>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</si>
  <si>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</si>
  <si>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</si>
  <si>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</si>
  <si>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</si>
  <si>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</si>
  <si>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</si>
  <si>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</si>
  <si>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</si>
  <si>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</si>
  <si>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</si>
  <si>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</si>
  <si>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</si>
  <si>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</si>
  <si>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</si>
  <si>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</si>
  <si>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</si>
  <si>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</si>
  <si>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</si>
  <si>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</si>
  <si>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</si>
  <si>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</si>
  <si>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</si>
  <si>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</si>
  <si>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</si>
  <si>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</si>
  <si>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</si>
  <si>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</si>
  <si>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</si>
  <si>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</si>
  <si>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</si>
  <si>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</si>
  <si>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</si>
  <si>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</si>
  <si>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</si>
  <si>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</si>
  <si>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</si>
  <si>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</si>
  <si>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</si>
  <si>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</si>
  <si>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</si>
  <si>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</si>
  <si>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</si>
  <si>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</si>
  <si>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</si>
  <si>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</si>
  <si>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</si>
  <si>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</si>
  <si>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</si>
  <si>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</si>
  <si>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</si>
  <si>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</si>
  <si>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</si>
  <si>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</si>
  <si>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</si>
  <si>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</si>
  <si>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</si>
  <si>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</si>
  <si>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</si>
  <si>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</si>
  <si>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</si>
  <si>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</si>
  <si>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</si>
  <si>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</si>
  <si>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</si>
  <si>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</si>
  <si>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</si>
  <si>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</si>
  <si>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</si>
  <si>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</si>
  <si>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</si>
  <si>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</si>
  <si>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</si>
  <si>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</si>
  <si>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</si>
  <si>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</si>
  <si>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</si>
  <si>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</si>
  <si>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</si>
  <si>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</si>
  <si>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</si>
  <si>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</si>
  <si>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</si>
  <si>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</si>
  <si>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</si>
  <si>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</si>
  <si>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</si>
  <si>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</si>
  <si>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</si>
  <si>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</si>
  <si>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</si>
  <si>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</si>
  <si>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</si>
  <si>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</si>
  <si>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</si>
  <si>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</si>
  <si>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</si>
  <si>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</si>
  <si>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</si>
  <si>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</si>
  <si>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</si>
  <si>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</si>
  <si>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</si>
  <si>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</si>
  <si>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</si>
  <si>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</si>
  <si>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</si>
  <si>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</si>
  <si>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</si>
  <si>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</si>
  <si>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</si>
  <si>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</si>
  <si>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</si>
  <si>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</si>
  <si>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</si>
  <si>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</si>
  <si>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</si>
  <si>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</si>
  <si>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</si>
  <si>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</si>
  <si>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</si>
  <si>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</si>
  <si>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</si>
  <si>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</si>
  <si>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</si>
  <si>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</si>
  <si>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</si>
  <si>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</si>
  <si>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</si>
  <si>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</si>
  <si>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</si>
  <si>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</si>
  <si>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</si>
  <si>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</si>
  <si>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</si>
  <si>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</si>
  <si>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</si>
  <si>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</si>
  <si>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</si>
  <si>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</si>
  <si>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</si>
  <si>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</si>
  <si>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</si>
  <si>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</si>
  <si>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</si>
  <si>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</si>
  <si>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</si>
  <si>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</si>
  <si>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</si>
  <si>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</si>
  <si>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</si>
  <si>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</si>
  <si>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</si>
  <si>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</si>
  <si>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</si>
  <si>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</si>
  <si>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</si>
  <si>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</si>
  <si>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</si>
  <si>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</si>
  <si>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</si>
  <si>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</si>
  <si>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</si>
  <si>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</si>
  <si>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</si>
  <si>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</si>
  <si>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</si>
  <si>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</si>
  <si>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</si>
  <si>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</si>
  <si>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</si>
  <si>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</si>
  <si>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</si>
  <si>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</si>
  <si>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</si>
  <si>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</si>
  <si>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</si>
  <si>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</si>
  <si>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</si>
  <si>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</si>
  <si>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</si>
  <si>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</si>
  <si>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</si>
  <si>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</si>
  <si>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</si>
  <si>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</si>
  <si>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</si>
  <si>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</si>
  <si>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</si>
  <si>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</si>
  <si>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</si>
  <si>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</si>
  <si>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</si>
  <si>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</si>
  <si>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</si>
  <si>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</si>
  <si>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</si>
  <si>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</si>
  <si>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</si>
  <si>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</si>
  <si>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</si>
  <si>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</si>
  <si>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</si>
  <si>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</si>
  <si>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</si>
  <si>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</si>
  <si>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</si>
  <si>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</si>
  <si>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</si>
  <si>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</si>
  <si>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</si>
  <si>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</si>
  <si>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</si>
  <si>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</si>
  <si>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</si>
  <si>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</si>
  <si>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</si>
  <si>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</si>
  <si>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</si>
  <si>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</si>
  <si>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</si>
  <si>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</si>
  <si>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</si>
  <si>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</si>
  <si>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</si>
  <si>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</si>
  <si>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</si>
  <si>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</si>
  <si>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</si>
  <si>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</si>
  <si>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</si>
  <si>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</si>
  <si>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</si>
  <si>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</si>
  <si>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</si>
  <si>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</si>
  <si>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</si>
  <si>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</si>
  <si>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</si>
  <si>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</si>
  <si>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</si>
  <si>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</si>
  <si>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</si>
  <si>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</si>
  <si>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</si>
  <si>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</si>
  <si>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</si>
  <si>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</si>
  <si>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</si>
  <si>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</si>
  <si>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</si>
  <si>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</si>
  <si>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</si>
  <si>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</si>
  <si>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</si>
  <si>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</si>
  <si>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</si>
  <si>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</si>
  <si>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</si>
  <si>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</si>
  <si>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</si>
  <si>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</si>
  <si>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</si>
  <si>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</si>
  <si>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</si>
  <si>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</si>
  <si>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</si>
  <si>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</si>
  <si>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</si>
  <si>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</si>
  <si>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</si>
  <si>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</si>
  <si>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</si>
  <si>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</si>
  <si>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</si>
  <si>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</si>
  <si>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</si>
  <si>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</si>
  <si>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</si>
  <si>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</si>
  <si>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</si>
  <si>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</si>
  <si>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</si>
  <si>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</si>
  <si>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</si>
  <si>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</si>
  <si>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</si>
  <si>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</si>
  <si>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</si>
  <si>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</si>
  <si>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</si>
  <si>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</si>
  <si>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</si>
  <si>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</si>
  <si>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</si>
  <si>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</si>
  <si>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</si>
  <si>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</si>
  <si>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</si>
  <si>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</si>
  <si>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</si>
  <si>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</si>
  <si>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</si>
  <si>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</si>
  <si>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</si>
  <si>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</si>
  <si>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</si>
  <si>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</si>
  <si>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</si>
  <si>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</si>
  <si>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</si>
  <si>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</si>
  <si>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</si>
  <si>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</si>
  <si>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</si>
  <si>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</si>
  <si>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</si>
  <si>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</si>
  <si>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</si>
  <si>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</si>
  <si>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</si>
  <si>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</si>
  <si>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</si>
  <si>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</si>
  <si>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</si>
  <si>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</si>
  <si>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</si>
  <si>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</si>
  <si>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</si>
  <si>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</si>
  <si>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</si>
  <si>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</si>
  <si>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</si>
  <si>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</si>
  <si>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</si>
  <si>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</si>
  <si>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</si>
  <si>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</si>
  <si>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</si>
  <si>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</si>
  <si>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</si>
  <si>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</si>
  <si>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</si>
  <si>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</si>
  <si>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</si>
  <si>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</si>
  <si>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</si>
  <si>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</si>
  <si>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</si>
  <si>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</si>
  <si>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</si>
  <si>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</si>
  <si>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</si>
  <si>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</si>
  <si>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</si>
  <si>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</si>
  <si>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</si>
  <si>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</si>
  <si>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</si>
  <si>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</si>
  <si>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</si>
  <si>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</si>
  <si>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</si>
  <si>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</si>
  <si>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</si>
  <si>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</si>
  <si>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</si>
  <si>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</si>
  <si>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</si>
  <si>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</si>
  <si>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</si>
  <si>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</si>
  <si>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</si>
  <si>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</si>
  <si>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</si>
  <si>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</si>
  <si>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</si>
  <si>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</si>
  <si>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</si>
  <si>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</si>
  <si>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</si>
  <si>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</si>
  <si>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</si>
  <si>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</si>
  <si>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</si>
  <si>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</si>
  <si>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</si>
  <si>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</si>
  <si>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</si>
  <si>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</si>
  <si>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</si>
  <si>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</si>
  <si>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</si>
  <si>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</si>
  <si>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</si>
  <si>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</si>
  <si>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</si>
  <si>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</si>
  <si>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</si>
  <si>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</si>
  <si>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</si>
  <si>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</si>
  <si>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</si>
  <si>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</si>
  <si>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</si>
  <si>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</si>
  <si>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</si>
  <si>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</si>
  <si>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</si>
  <si>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</si>
  <si>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</si>
  <si>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</si>
  <si>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</si>
  <si>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</si>
  <si>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</si>
  <si>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</si>
  <si>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</si>
  <si>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</si>
  <si>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</si>
  <si>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</si>
  <si>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</si>
  <si>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</si>
  <si>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</si>
  <si>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</si>
  <si>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</si>
  <si>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</si>
  <si>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</si>
  <si>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</si>
  <si>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</si>
  <si>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</si>
  <si>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</si>
  <si>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</si>
  <si>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</si>
  <si>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</si>
  <si>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</si>
  <si>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</si>
  <si>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</si>
  <si>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</si>
  <si>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</si>
  <si>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</si>
  <si>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</si>
  <si>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</si>
  <si>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</si>
  <si>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</si>
  <si>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</si>
  <si>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</si>
  <si>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</si>
  <si>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</si>
  <si>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</si>
  <si>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</si>
  <si>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</si>
  <si>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</si>
  <si>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</si>
  <si>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</si>
  <si>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</si>
  <si>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</si>
  <si>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</si>
  <si>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</si>
  <si>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</si>
  <si>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</si>
  <si>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</si>
  <si>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</si>
  <si>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</si>
  <si>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</si>
  <si>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</si>
  <si>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</si>
  <si>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</si>
  <si>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</si>
  <si>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</si>
  <si>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</si>
  <si>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</si>
  <si>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</si>
  <si>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</si>
  <si>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</si>
  <si>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</si>
  <si>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</si>
  <si>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</si>
  <si>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</si>
  <si>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</si>
  <si>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</si>
  <si>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</si>
  <si>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</si>
  <si>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</si>
  <si>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</si>
  <si>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</si>
  <si>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</si>
  <si>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</si>
  <si>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</si>
  <si>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</si>
  <si>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</si>
  <si>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</si>
  <si>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</si>
  <si>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</si>
  <si>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</si>
  <si>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</si>
  <si>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</si>
  <si>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</si>
  <si>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</si>
  <si>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</si>
  <si>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</si>
  <si>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</si>
  <si>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</si>
  <si>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</si>
  <si>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</si>
  <si>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</si>
  <si>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</si>
  <si>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</si>
  <si>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</si>
  <si>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</si>
  <si>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</si>
  <si>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</si>
  <si>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</si>
  <si>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</si>
  <si>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</si>
  <si>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</si>
  <si>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</si>
  <si>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</si>
  <si>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</si>
  <si>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</si>
  <si>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</si>
  <si>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</si>
  <si>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</si>
  <si>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</si>
  <si>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</si>
  <si>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</si>
  <si>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</si>
  <si>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</si>
  <si>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</si>
  <si>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</si>
  <si>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</si>
  <si>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</si>
  <si>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</si>
  <si>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</si>
  <si>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</si>
  <si>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</si>
  <si>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</si>
  <si>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</si>
  <si>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</si>
  <si>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</si>
  <si>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</si>
  <si>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</si>
  <si>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</si>
  <si>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</si>
  <si>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</si>
  <si>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</si>
  <si>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</si>
  <si>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</si>
  <si>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</si>
  <si>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</si>
  <si>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</si>
  <si>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</si>
  <si>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</si>
  <si>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</si>
  <si>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</si>
  <si>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</si>
  <si>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</si>
  <si>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</si>
  <si>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</si>
  <si>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</si>
  <si>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</si>
  <si>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</si>
  <si>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</si>
  <si>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</si>
  <si>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</si>
  <si>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</si>
  <si>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</si>
  <si>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</si>
  <si>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</si>
  <si>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</si>
  <si>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</si>
  <si>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</si>
  <si>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</si>
  <si>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</si>
  <si>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</si>
  <si>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</si>
  <si>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</si>
  <si>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</si>
  <si>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</si>
  <si>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</si>
  <si>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</si>
  <si>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</si>
  <si>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</si>
  <si>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</si>
  <si>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</si>
  <si>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</si>
  <si>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</si>
  <si>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</si>
  <si>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</si>
  <si>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</si>
  <si>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</si>
  <si>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</si>
  <si>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</si>
  <si>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</si>
  <si>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</si>
  <si>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</si>
  <si>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</si>
  <si>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</si>
  <si>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</si>
  <si>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</si>
  <si>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</si>
  <si>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</si>
  <si>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</si>
  <si>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</si>
  <si>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</si>
  <si>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</si>
  <si>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</si>
  <si>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</si>
  <si>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</si>
  <si>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</si>
  <si>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</si>
  <si>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</si>
  <si>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</si>
  <si>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</si>
  <si>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</si>
  <si>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</si>
  <si>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</si>
  <si>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</si>
  <si>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</si>
  <si>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</si>
  <si>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</si>
  <si>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</si>
  <si>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</si>
  <si>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</si>
  <si>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</si>
  <si>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</si>
  <si>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</si>
  <si>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</si>
  <si>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</si>
  <si>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</si>
  <si>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</si>
  <si>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</si>
  <si>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</si>
  <si>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</si>
  <si>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</si>
  <si>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</si>
  <si>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</si>
  <si>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</si>
  <si>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</si>
  <si>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</si>
  <si>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</si>
  <si>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</si>
  <si>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</si>
  <si>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</si>
  <si>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</si>
  <si>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</si>
  <si>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</si>
  <si>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</si>
  <si>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</si>
  <si>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</si>
  <si>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</si>
  <si>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</si>
  <si>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</si>
  <si>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</si>
  <si>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</si>
  <si>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</si>
  <si>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</si>
  <si>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</si>
  <si>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</si>
  <si>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</si>
  <si>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</si>
  <si>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</si>
  <si>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</si>
  <si>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</si>
  <si>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</si>
  <si>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</si>
  <si>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</si>
  <si>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</si>
  <si>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</si>
  <si>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</si>
  <si>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</si>
  <si>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</si>
  <si>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</si>
  <si>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</si>
  <si>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</si>
  <si>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</si>
  <si>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</si>
  <si>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</si>
  <si>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</si>
  <si>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</si>
  <si>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</si>
  <si>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</si>
  <si>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</si>
  <si>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</si>
  <si>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</si>
  <si>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</si>
  <si>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</si>
  <si>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</si>
  <si>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</si>
  <si>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</si>
  <si>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</si>
  <si>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</si>
  <si>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</si>
  <si>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</si>
  <si>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</si>
  <si>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</si>
  <si>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</si>
  <si>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</si>
  <si>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</si>
  <si>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</si>
  <si>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</si>
  <si>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</si>
  <si>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</si>
  <si>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</si>
  <si>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</si>
  <si>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</si>
  <si>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</si>
  <si>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</si>
  <si>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</si>
  <si>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</si>
  <si>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</si>
  <si>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</si>
  <si>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</si>
  <si>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</si>
  <si>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</si>
  <si>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</si>
  <si>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</si>
  <si>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</si>
  <si>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</si>
  <si>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</si>
  <si>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</si>
  <si>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</si>
  <si>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</si>
  <si>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</si>
  <si>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</si>
  <si>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</si>
  <si>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</si>
  <si>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</si>
  <si>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</si>
  <si>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</si>
  <si>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</si>
  <si>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</si>
  <si>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</si>
  <si>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</si>
  <si>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</si>
  <si>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</si>
  <si>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</si>
  <si>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</si>
  <si>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</si>
  <si>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</si>
  <si>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</si>
  <si>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</si>
  <si>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</si>
  <si>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</si>
  <si>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</si>
  <si>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</si>
  <si>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</si>
  <si>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</si>
  <si>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</si>
  <si>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</si>
  <si>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</si>
  <si>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</si>
  <si>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</si>
  <si>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</si>
  <si>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</si>
  <si>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</si>
  <si>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</si>
  <si>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</si>
  <si>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</si>
  <si>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</si>
  <si>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</si>
  <si>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</si>
  <si>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</si>
  <si>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</si>
  <si>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</si>
  <si>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</si>
  <si>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</si>
  <si>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</si>
  <si>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</si>
  <si>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</si>
  <si>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</si>
  <si>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</si>
  <si>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</si>
  <si>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</si>
  <si>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</si>
  <si>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</si>
  <si>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</si>
  <si>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</si>
  <si>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</si>
  <si>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</si>
  <si>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</si>
  <si>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</si>
  <si>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</si>
  <si>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</si>
  <si>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</si>
  <si>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</si>
  <si>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</si>
  <si>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</si>
  <si>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</si>
  <si>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</si>
  <si>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</si>
  <si>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</si>
  <si>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</si>
  <si>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</si>
  <si>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</si>
  <si>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</si>
  <si>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</si>
  <si>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</si>
  <si>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</si>
  <si>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</si>
  <si>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</si>
  <si>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</si>
  <si>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</si>
  <si>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</si>
  <si>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</si>
  <si>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</si>
  <si>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</si>
  <si>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</si>
  <si>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</si>
  <si>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</si>
  <si>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</si>
  <si>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</si>
  <si>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</si>
  <si>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</si>
  <si>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</si>
  <si>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</si>
  <si>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</si>
  <si>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</si>
  <si>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</si>
  <si>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</si>
  <si>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</si>
  <si>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</si>
  <si>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</si>
  <si>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</si>
  <si>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</si>
  <si>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</si>
  <si>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</si>
  <si>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</si>
  <si>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</si>
  <si>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</si>
  <si>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</si>
  <si>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</si>
  <si>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</si>
  <si>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</si>
  <si>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</si>
  <si>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</si>
  <si>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</si>
  <si>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</si>
  <si>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</si>
  <si>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</si>
  <si>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</si>
  <si>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</si>
  <si>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</si>
  <si>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</si>
  <si>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</si>
  <si>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</si>
  <si>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</si>
  <si>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</si>
  <si>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</si>
  <si>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</si>
  <si>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</si>
  <si>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</si>
  <si>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</si>
  <si>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</si>
  <si>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</si>
  <si>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</si>
  <si>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</si>
  <si>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</si>
  <si>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</si>
  <si>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</si>
  <si>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</si>
  <si>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</si>
  <si>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</si>
  <si>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</si>
  <si>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</si>
  <si>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</si>
  <si>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</si>
  <si>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</si>
  <si>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</si>
  <si>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</si>
  <si>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</si>
  <si>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</si>
  <si>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</si>
  <si>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</si>
  <si>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</si>
  <si>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</si>
  <si>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</si>
  <si>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</si>
  <si>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</si>
  <si>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</si>
  <si>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</si>
  <si>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</si>
  <si>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</si>
  <si>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</si>
  <si>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</si>
  <si>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</si>
  <si>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</si>
  <si>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</si>
  <si>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</si>
  <si>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</si>
  <si>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</si>
  <si>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</si>
  <si>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</si>
  <si>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</si>
  <si>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</si>
  <si>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</si>
  <si>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</si>
  <si>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</si>
  <si>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</si>
  <si>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</si>
  <si>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</si>
  <si>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</si>
  <si>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</si>
  <si>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</si>
  <si>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</si>
  <si>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</si>
  <si>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</si>
  <si>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</si>
  <si>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</si>
  <si>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</si>
  <si>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</si>
  <si>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</si>
  <si>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</si>
  <si>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</si>
  <si>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</si>
  <si>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</si>
  <si>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</si>
  <si>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</si>
  <si>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</si>
  <si>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</si>
  <si>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</si>
  <si>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</si>
  <si>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</si>
  <si>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</si>
  <si>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</si>
  <si>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</si>
  <si>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</si>
  <si>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</si>
  <si>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</si>
  <si>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</si>
  <si>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</si>
  <si>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</si>
  <si>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</si>
  <si>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</si>
  <si>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</si>
  <si>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</si>
  <si>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</si>
  <si>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</si>
  <si>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</si>
  <si>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</si>
  <si>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</si>
  <si>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</si>
  <si>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</si>
  <si>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</si>
  <si>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</si>
  <si>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</si>
  <si>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</si>
  <si>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</si>
  <si>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</si>
  <si>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</si>
  <si>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</si>
  <si>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</si>
  <si>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</si>
  <si>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</si>
  <si>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</si>
  <si>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</si>
  <si>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</si>
  <si>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</si>
  <si>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</si>
  <si>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</si>
  <si>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</si>
  <si>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</si>
  <si>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</si>
  <si>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</si>
  <si>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</si>
  <si>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</si>
  <si>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</si>
  <si>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</si>
  <si>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</si>
  <si>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</si>
  <si>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</si>
  <si>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</si>
  <si>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</si>
  <si>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</si>
  <si>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</si>
  <si>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</si>
  <si>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</si>
  <si>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</si>
  <si>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</si>
  <si>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</si>
  <si>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</si>
  <si>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</si>
  <si>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</si>
  <si>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</si>
  <si>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</si>
  <si>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</si>
  <si>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</si>
  <si>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</si>
  <si>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</si>
  <si>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</si>
  <si>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</si>
  <si>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</si>
  <si>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</si>
  <si>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</si>
  <si>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</si>
  <si>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</si>
  <si>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</si>
  <si>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</si>
  <si>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</si>
  <si>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</si>
  <si>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</si>
  <si>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</si>
  <si>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</si>
  <si>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</si>
  <si>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</si>
  <si>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</si>
  <si>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</si>
  <si>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</si>
  <si>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</si>
  <si>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</si>
  <si>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</si>
  <si>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</si>
  <si>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</si>
  <si>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</si>
  <si>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</si>
  <si>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</si>
  <si>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</si>
  <si>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</si>
  <si>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</si>
  <si>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</si>
  <si>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</si>
  <si>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</si>
  <si>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</si>
  <si>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</si>
  <si>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</si>
  <si>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</si>
  <si>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</si>
  <si>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</si>
  <si>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</si>
  <si>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</si>
  <si>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</si>
  <si>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</si>
  <si>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</si>
  <si>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</si>
  <si>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</si>
  <si>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</si>
  <si>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</si>
  <si>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</si>
  <si>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</si>
  <si>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</si>
  <si>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</si>
  <si>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</si>
  <si>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</si>
  <si>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</si>
  <si>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</si>
  <si>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</si>
  <si>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</si>
  <si>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</si>
  <si>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</si>
  <si>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</si>
  <si>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</si>
  <si>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</si>
  <si>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</si>
  <si>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</si>
  <si>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</si>
  <si>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</si>
  <si>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</si>
  <si>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</si>
  <si>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</si>
  <si>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</si>
  <si>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</si>
  <si>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</si>
  <si>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</si>
  <si>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</si>
  <si>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</si>
  <si>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</si>
  <si>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</si>
  <si>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</si>
  <si>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</si>
  <si>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</si>
  <si>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</si>
  <si>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</si>
  <si>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</si>
  <si>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</si>
  <si>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</si>
  <si>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</si>
  <si>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</si>
  <si>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</si>
  <si>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</si>
  <si>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</si>
  <si>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</si>
  <si>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</si>
  <si>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</si>
  <si>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</si>
  <si>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</si>
  <si>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</si>
  <si>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</si>
  <si>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</si>
  <si>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</si>
  <si>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</si>
  <si>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</si>
  <si>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</si>
  <si>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</si>
  <si>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</si>
  <si>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</si>
  <si>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</si>
  <si>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</si>
  <si>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</si>
  <si>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</si>
  <si>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</si>
  <si>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</si>
  <si>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</si>
  <si>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</si>
  <si>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</si>
  <si>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</si>
  <si>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</si>
  <si>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</si>
  <si>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</si>
  <si>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</si>
  <si>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</si>
  <si>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</si>
  <si>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</si>
  <si>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</si>
  <si>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</si>
  <si>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</si>
  <si>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</si>
  <si>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</si>
  <si>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</si>
  <si>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</si>
  <si>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</si>
  <si>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</si>
  <si>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</si>
  <si>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</si>
  <si>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</si>
  <si>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</si>
  <si>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</si>
  <si>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</si>
  <si>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</si>
  <si>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</si>
  <si>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</si>
  <si>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</si>
  <si>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</si>
  <si>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</si>
  <si>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</si>
  <si>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</si>
  <si>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</si>
  <si>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</si>
  <si>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</si>
  <si>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</si>
  <si>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</si>
  <si>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</si>
  <si>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</si>
  <si>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</si>
  <si>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</si>
  <si>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</si>
  <si>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</si>
  <si>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</si>
  <si>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</si>
  <si>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</si>
  <si>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</si>
  <si>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</si>
  <si>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</si>
  <si>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</si>
  <si>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</si>
  <si>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</si>
  <si>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</si>
  <si>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</si>
  <si>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</si>
  <si>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</si>
  <si>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</si>
  <si>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</si>
  <si>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</si>
  <si>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</si>
  <si>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</si>
  <si>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</si>
  <si>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</si>
  <si>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</si>
  <si>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</si>
  <si>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</si>
  <si>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</si>
  <si>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</si>
  <si>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</si>
  <si>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</si>
  <si>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</si>
  <si>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</si>
  <si>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</si>
  <si>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</si>
  <si>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</si>
  <si>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</si>
  <si>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</si>
  <si>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</si>
  <si>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</si>
  <si>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</si>
  <si>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</si>
  <si>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</si>
  <si>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</si>
  <si>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</si>
  <si>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</si>
  <si>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</si>
  <si>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</si>
  <si>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</si>
  <si>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</si>
  <si>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</si>
  <si>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</si>
  <si>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</si>
  <si>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</si>
  <si>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</si>
  <si>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</si>
  <si>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</si>
  <si>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</si>
  <si>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</si>
  <si>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</si>
  <si>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</si>
  <si>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</si>
  <si>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</si>
  <si>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</si>
  <si>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</si>
  <si>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</si>
  <si>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</si>
  <si>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</si>
  <si>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</si>
  <si>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</si>
  <si>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</si>
  <si>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</si>
  <si>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</si>
  <si>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</si>
  <si>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</si>
  <si>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</si>
  <si>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</si>
  <si>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</si>
  <si>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</si>
  <si>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</si>
  <si>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</si>
  <si>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</si>
  <si>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</si>
  <si>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</si>
  <si>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</si>
  <si>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</si>
  <si>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</si>
  <si>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</si>
  <si>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</si>
  <si>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</si>
  <si>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</si>
  <si>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</si>
  <si>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</si>
  <si>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</si>
  <si>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</si>
  <si>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</si>
  <si>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</si>
  <si>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</si>
  <si>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</si>
  <si>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</si>
  <si>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</si>
  <si>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</si>
  <si>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</si>
  <si>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</si>
  <si>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</si>
  <si>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</si>
  <si>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</si>
  <si>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</si>
  <si>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</si>
  <si>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</si>
  <si>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</si>
  <si>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</si>
  <si>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</si>
  <si>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</si>
  <si>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</si>
  <si>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</si>
  <si>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</si>
  <si>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</si>
  <si>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</si>
  <si>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</si>
  <si>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</si>
  <si>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</si>
  <si>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</si>
  <si>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</si>
  <si>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</si>
  <si>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</si>
  <si>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</si>
  <si>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</si>
  <si>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</si>
  <si>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</si>
  <si>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</si>
  <si>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</si>
  <si>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</si>
  <si>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</si>
  <si>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</si>
  <si>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</si>
  <si>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</si>
  <si>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</si>
  <si>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</si>
  <si>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</si>
  <si>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</si>
  <si>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</si>
  <si>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</si>
  <si>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</si>
  <si>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</si>
  <si>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</si>
  <si>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</si>
  <si>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</si>
  <si>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</si>
  <si>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</si>
  <si>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</si>
  <si>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</si>
  <si>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</si>
  <si>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</si>
  <si>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</si>
  <si>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</si>
  <si>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</si>
  <si>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</si>
  <si>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</si>
  <si>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</si>
  <si>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</si>
  <si>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</si>
  <si>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</si>
  <si>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</si>
  <si>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</si>
  <si>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</si>
  <si>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</si>
  <si>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</si>
  <si>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</si>
  <si>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</si>
  <si>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</si>
  <si>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</si>
  <si>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</si>
  <si>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</si>
  <si>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</si>
  <si>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</si>
  <si>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</si>
  <si>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</si>
  <si>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</si>
  <si>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</si>
  <si>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</si>
  <si>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</si>
  <si>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</si>
  <si>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</si>
  <si>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</si>
  <si>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</si>
  <si>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</si>
  <si>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</si>
  <si>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</si>
  <si>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</si>
  <si>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</si>
  <si>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</si>
  <si>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</si>
  <si>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</si>
  <si>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</si>
  <si>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</si>
  <si>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</si>
  <si>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</si>
  <si>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</si>
  <si>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</si>
  <si>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</si>
  <si>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</si>
  <si>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</si>
  <si>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</si>
  <si>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</si>
  <si>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</si>
  <si>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</si>
  <si>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</si>
  <si>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</si>
  <si>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</si>
  <si>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</si>
  <si>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</si>
  <si>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</si>
  <si>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</si>
  <si>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</si>
  <si>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</si>
  <si>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</si>
  <si>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</si>
  <si>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</si>
  <si>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</si>
  <si>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</si>
  <si>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</si>
  <si>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</si>
  <si>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</si>
  <si>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</si>
  <si>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</si>
  <si>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</si>
  <si>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</si>
  <si>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</si>
  <si>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</si>
  <si>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</si>
  <si>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</si>
  <si>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</si>
  <si>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</si>
  <si>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</si>
  <si>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</si>
  <si>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</si>
  <si>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</si>
  <si>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</si>
  <si>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</si>
  <si>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</si>
  <si>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</si>
  <si>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</si>
  <si>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</si>
  <si>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</si>
  <si>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</si>
  <si>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</si>
  <si>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</si>
  <si>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</si>
  <si>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</si>
  <si>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</si>
  <si>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</si>
  <si>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</si>
  <si>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</si>
  <si>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</si>
  <si>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</si>
  <si>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</si>
  <si>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</si>
  <si>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</si>
  <si>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</si>
  <si>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</si>
  <si>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</si>
  <si>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</si>
  <si>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</si>
  <si>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</si>
  <si>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</si>
  <si>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</si>
  <si>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</si>
  <si>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</si>
  <si>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</si>
  <si>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</si>
  <si>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</si>
  <si>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</si>
  <si>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</si>
  <si>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</si>
  <si>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</si>
  <si>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</si>
  <si>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</si>
  <si>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</si>
  <si>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</si>
  <si>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</si>
  <si>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</si>
  <si>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</si>
  <si>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</si>
  <si>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</si>
  <si>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</si>
  <si>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</si>
  <si>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</si>
  <si>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</si>
  <si>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</si>
  <si>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</si>
  <si>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</si>
  <si>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</si>
  <si>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</si>
  <si>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</si>
  <si>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</si>
  <si>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</si>
  <si>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</si>
  <si>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</si>
  <si>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</si>
  <si>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</si>
  <si>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</si>
  <si>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</si>
  <si>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</si>
  <si>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</si>
  <si>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</si>
  <si>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</si>
  <si>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</si>
  <si>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</si>
  <si>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</si>
  <si>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</si>
  <si>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</si>
  <si>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</si>
  <si>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</si>
  <si>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</si>
  <si>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</si>
  <si>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</si>
  <si>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</si>
  <si>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</si>
  <si>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</si>
  <si>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</si>
  <si>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</si>
  <si>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</si>
  <si>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</si>
  <si>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</si>
  <si>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</si>
  <si>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</si>
  <si>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</si>
  <si>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</si>
  <si>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</si>
  <si>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</si>
  <si>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</si>
  <si>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</si>
  <si>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</si>
  <si>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</si>
  <si>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</si>
  <si>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</si>
  <si>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</si>
  <si>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</si>
  <si>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</si>
  <si>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</si>
  <si>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</si>
  <si>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</si>
  <si>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</si>
  <si>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</si>
  <si>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</si>
  <si>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</si>
  <si>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</si>
  <si>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</si>
  <si>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</si>
  <si>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</si>
  <si>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</si>
  <si>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</si>
  <si>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</si>
  <si>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</si>
  <si>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</si>
  <si>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</si>
  <si>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</si>
  <si>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</si>
  <si>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</si>
  <si>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</si>
  <si>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</si>
  <si>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</si>
  <si>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</si>
  <si>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</si>
  <si>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</si>
  <si>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</si>
  <si>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</si>
  <si>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</si>
  <si>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</si>
  <si>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</si>
  <si>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</si>
  <si>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</si>
  <si>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</si>
  <si>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</si>
  <si>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</si>
  <si>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</si>
  <si>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</si>
  <si>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</si>
  <si>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</si>
  <si>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</si>
  <si>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</si>
  <si>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</si>
  <si>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</si>
  <si>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</si>
  <si>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</si>
  <si>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</si>
  <si>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</si>
  <si>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</si>
  <si>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</si>
  <si>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</si>
  <si>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</si>
  <si>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</si>
  <si>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</si>
  <si>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</si>
  <si>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</si>
  <si>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</si>
  <si>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</si>
  <si>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</si>
  <si>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</si>
  <si>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</si>
  <si>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</si>
  <si>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</si>
  <si>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</si>
  <si>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</si>
  <si>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</si>
  <si>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</si>
  <si>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</si>
  <si>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</si>
  <si>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</si>
  <si>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</si>
  <si>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</si>
  <si>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</si>
  <si>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</si>
  <si>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</si>
  <si>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</si>
  <si>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</si>
  <si>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</si>
  <si>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</si>
  <si>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</si>
  <si>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</si>
  <si>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</si>
  <si>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</si>
  <si>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</si>
  <si>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</si>
  <si>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</si>
  <si>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</si>
  <si>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</si>
  <si>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</si>
  <si>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</si>
  <si>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</si>
  <si>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</si>
  <si>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</si>
  <si>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</si>
  <si>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</si>
  <si>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</si>
  <si>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</si>
  <si>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</si>
  <si>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</si>
  <si>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</si>
  <si>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</si>
  <si>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</si>
  <si>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</si>
  <si>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</si>
  <si>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</si>
  <si>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</si>
  <si>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</si>
  <si>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</si>
  <si>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</si>
  <si>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</si>
  <si>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</si>
  <si>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</si>
  <si>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</si>
  <si>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</si>
  <si>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</si>
  <si>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</si>
  <si>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</si>
  <si>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</si>
  <si>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</si>
  <si>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</si>
  <si>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</si>
  <si>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</si>
  <si>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</si>
  <si>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</si>
  <si>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</si>
  <si>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</si>
  <si>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</si>
  <si>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</si>
  <si>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</si>
  <si>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</si>
  <si>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</si>
  <si>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</si>
  <si>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</si>
  <si>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</si>
  <si>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</si>
  <si>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</si>
  <si>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</si>
  <si>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</si>
  <si>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</si>
  <si>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</si>
  <si>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</si>
  <si>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</si>
  <si>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</si>
  <si>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</si>
  <si>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</si>
  <si>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</si>
  <si>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</si>
  <si>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</si>
  <si>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</si>
  <si>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</si>
  <si>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</si>
  <si>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</si>
  <si>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</si>
  <si>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</si>
  <si>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</si>
  <si>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</si>
  <si>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</si>
  <si>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</si>
  <si>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</si>
  <si>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</si>
  <si>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</si>
  <si>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</si>
  <si>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</si>
  <si>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</si>
  <si>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</si>
  <si>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</si>
  <si>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</si>
  <si>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</si>
  <si>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</si>
  <si>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</si>
  <si>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</si>
  <si>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</si>
  <si>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</si>
  <si>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</si>
  <si>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</si>
  <si>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</si>
  <si>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</si>
  <si>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</si>
  <si>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</si>
  <si>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</si>
  <si>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</si>
  <si>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</si>
  <si>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</si>
  <si>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</si>
  <si>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</si>
  <si>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</si>
  <si>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</si>
  <si>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</si>
  <si>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</si>
  <si>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</si>
  <si>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</si>
  <si>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</si>
  <si>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</si>
  <si>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</si>
  <si>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</si>
  <si>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</si>
  <si>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</si>
  <si>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</si>
  <si>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</si>
  <si>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</si>
  <si>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</si>
  <si>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</si>
  <si>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</si>
  <si>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</si>
  <si>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</si>
  <si>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</si>
  <si>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</si>
  <si>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</si>
  <si>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</si>
  <si>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</si>
  <si>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</si>
  <si>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</si>
  <si>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</si>
  <si>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</si>
  <si>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</si>
  <si>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</si>
  <si>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</si>
  <si>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</si>
  <si>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</si>
  <si>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</si>
  <si>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</si>
  <si>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</si>
  <si>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</si>
  <si>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</si>
  <si>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</si>
  <si>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</si>
  <si>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</si>
  <si>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</si>
  <si>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</si>
  <si>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</si>
  <si>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</si>
  <si>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</si>
  <si>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</si>
  <si>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</si>
  <si>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</si>
  <si>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</si>
  <si>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</si>
  <si>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</si>
  <si>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</si>
  <si>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</si>
  <si>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</si>
  <si>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</si>
  <si>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</si>
  <si>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</si>
  <si>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</si>
  <si>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</si>
  <si>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</si>
  <si>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</si>
  <si>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</si>
  <si>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</si>
  <si>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</si>
  <si>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</si>
  <si>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</si>
  <si>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</si>
  <si>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</si>
  <si>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</si>
  <si>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</si>
  <si>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</si>
  <si>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</si>
  <si>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</si>
  <si>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</si>
  <si>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</si>
  <si>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</si>
  <si>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</si>
  <si>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</si>
  <si>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</si>
  <si>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</si>
  <si>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</si>
  <si>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</si>
  <si>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</si>
  <si>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</si>
  <si>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</si>
  <si>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</si>
  <si>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</si>
  <si>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</si>
  <si>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</si>
  <si>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</si>
  <si>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</si>
  <si>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</si>
  <si>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</si>
  <si>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</si>
  <si>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</si>
  <si>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</si>
  <si>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</si>
  <si>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</si>
  <si>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</si>
  <si>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</si>
  <si>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</si>
  <si>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</si>
  <si>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</si>
  <si>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</si>
  <si>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</si>
  <si>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</si>
  <si>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</si>
  <si>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</si>
  <si>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</si>
  <si>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</si>
  <si>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</si>
  <si>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</si>
  <si>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</si>
  <si>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</si>
  <si>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</si>
  <si>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</si>
  <si>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</si>
  <si>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</si>
  <si>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</si>
  <si>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</si>
  <si>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</si>
  <si>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</si>
  <si>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</si>
  <si>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</si>
  <si>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</si>
  <si>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</si>
  <si>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</si>
  <si>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</si>
  <si>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</si>
  <si>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</si>
  <si>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</si>
  <si>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</si>
  <si>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</si>
  <si>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</si>
  <si>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</si>
  <si>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</si>
  <si>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</si>
  <si>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</si>
  <si>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</si>
  <si>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</si>
  <si>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</si>
  <si>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</si>
  <si>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</si>
  <si>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</si>
  <si>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</si>
  <si>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</si>
  <si>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</si>
  <si>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</si>
  <si>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</si>
  <si>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</si>
  <si>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</si>
  <si>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</si>
  <si>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</si>
  <si>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</si>
  <si>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</si>
  <si>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</si>
  <si>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</si>
  <si>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</si>
  <si>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</si>
  <si>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</si>
  <si>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</si>
  <si>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</si>
  <si>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</si>
  <si>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</si>
  <si>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</si>
  <si>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</si>
  <si>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</si>
  <si>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</si>
  <si>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</si>
  <si>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</si>
  <si>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</si>
  <si>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</si>
  <si>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</si>
  <si>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</si>
  <si>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</si>
  <si>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</si>
  <si>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</si>
  <si>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</si>
  <si>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</si>
  <si>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</si>
  <si>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</si>
  <si>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</si>
  <si>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</si>
  <si>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</si>
  <si>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</si>
  <si>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</si>
  <si>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</si>
  <si>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</si>
  <si>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</si>
  <si>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</si>
  <si>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</si>
  <si>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</si>
  <si>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</si>
  <si>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</si>
  <si>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</si>
  <si>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</si>
  <si>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</si>
  <si>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</si>
  <si>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</si>
  <si>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</si>
  <si>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</si>
  <si>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</si>
  <si>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</si>
  <si>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</si>
  <si>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</si>
  <si>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</si>
  <si>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</si>
  <si>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</si>
  <si>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</si>
  <si>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</si>
  <si>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</si>
  <si>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</si>
  <si>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</si>
  <si>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</si>
  <si>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</si>
  <si>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</si>
  <si>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</si>
  <si>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</si>
  <si>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</si>
  <si>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</si>
  <si>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</si>
  <si>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</si>
  <si>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</si>
  <si>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</si>
  <si>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</si>
  <si>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</si>
  <si>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</si>
  <si>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</si>
  <si>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</si>
  <si>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</si>
  <si>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</si>
  <si>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</si>
  <si>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</si>
  <si>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</si>
  <si>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</si>
  <si>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</si>
  <si>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</si>
  <si>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</si>
  <si>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</si>
  <si>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</si>
  <si>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</si>
  <si>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</si>
  <si>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</si>
  <si>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</si>
  <si>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</si>
  <si>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</si>
  <si>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</si>
  <si>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</si>
  <si>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</si>
  <si>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</si>
  <si>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</si>
  <si>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</si>
  <si>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</si>
  <si>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</si>
  <si>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</si>
  <si>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</si>
  <si>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</si>
  <si>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</si>
  <si>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</si>
  <si>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</si>
  <si>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</si>
  <si>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</si>
  <si>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</si>
  <si>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</si>
  <si>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</si>
  <si>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</si>
  <si>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</si>
  <si>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</si>
  <si>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</si>
  <si>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</si>
  <si>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</si>
  <si>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</si>
  <si>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</si>
  <si>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</si>
  <si>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</si>
  <si>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</si>
  <si>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</si>
  <si>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</si>
  <si>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</si>
  <si>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</si>
  <si>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</si>
  <si>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</si>
  <si>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</si>
  <si>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</si>
  <si>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</si>
  <si>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</si>
  <si>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</si>
  <si>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</si>
  <si>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</si>
  <si>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</si>
  <si>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</si>
  <si>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</si>
  <si>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</si>
  <si>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</si>
  <si>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</si>
  <si>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</si>
  <si>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</si>
  <si>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</si>
  <si>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</si>
  <si>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</si>
  <si>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</si>
  <si>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</si>
  <si>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</si>
  <si>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</si>
  <si>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</si>
  <si>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</si>
  <si>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</si>
  <si>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</si>
  <si>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</si>
  <si>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</si>
  <si>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</si>
  <si>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</si>
  <si>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</si>
  <si>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</si>
  <si>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</si>
  <si>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</si>
  <si>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</si>
  <si>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</si>
  <si>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</si>
  <si>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</si>
  <si>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</si>
  <si>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</si>
  <si>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</si>
  <si>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</si>
  <si>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</si>
  <si>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</si>
  <si>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</si>
  <si>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</si>
  <si>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</si>
  <si>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</si>
  <si>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</si>
  <si>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</si>
  <si>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</si>
  <si>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</si>
  <si>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</si>
  <si>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</si>
  <si>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</si>
  <si>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</si>
  <si>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</si>
  <si>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</si>
  <si>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</si>
  <si>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</si>
  <si>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</si>
  <si>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</si>
  <si>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</si>
  <si>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</si>
  <si>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</si>
  <si>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</si>
  <si>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</si>
  <si>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</si>
  <si>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</si>
  <si>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</si>
  <si>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</si>
  <si>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</si>
  <si>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</si>
  <si>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</si>
  <si>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</si>
  <si>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</si>
  <si>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</si>
  <si>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</si>
  <si>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</si>
  <si>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</si>
  <si>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</si>
  <si>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</si>
  <si>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</si>
  <si>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</si>
  <si>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</si>
  <si>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</si>
  <si>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</si>
  <si>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</si>
  <si>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</si>
  <si>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</si>
  <si>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</si>
  <si>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</si>
  <si>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</si>
  <si>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</si>
  <si>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</si>
  <si>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</si>
  <si>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</si>
  <si>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</si>
  <si>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</si>
  <si>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</si>
  <si>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</si>
  <si>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</si>
  <si>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</si>
  <si>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</si>
  <si>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</si>
  <si>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</si>
  <si>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</si>
  <si>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</si>
  <si>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</si>
  <si>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</si>
  <si>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</si>
  <si>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</si>
  <si>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</si>
  <si>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</si>
  <si>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</si>
  <si>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</si>
  <si>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</si>
  <si>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</si>
  <si>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</si>
  <si>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</si>
  <si>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</si>
  <si>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</si>
  <si>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</si>
  <si>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</si>
  <si>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</si>
  <si>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</si>
  <si>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</si>
  <si>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</si>
  <si>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</si>
  <si>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</si>
  <si>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</si>
  <si>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</si>
  <si>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</si>
  <si>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</si>
  <si>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</si>
  <si>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</si>
  <si>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</si>
  <si>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</si>
  <si>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</si>
  <si>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</si>
  <si>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</si>
  <si>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</si>
  <si>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</si>
  <si>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</si>
  <si>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</si>
  <si>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</si>
  <si>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</si>
  <si>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</si>
  <si>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</si>
  <si>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</si>
  <si>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</si>
  <si>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</si>
  <si>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</si>
  <si>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</si>
  <si>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</si>
  <si>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</si>
  <si>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</si>
  <si>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</si>
  <si>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</si>
  <si>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</si>
  <si>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</si>
  <si>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</si>
  <si>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</si>
  <si>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</si>
  <si>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</si>
  <si>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</si>
  <si>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</si>
  <si>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</si>
  <si>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</si>
  <si>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</si>
  <si>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</si>
  <si>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</si>
  <si>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</si>
  <si>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</si>
  <si>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</si>
  <si>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</si>
  <si>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</si>
  <si>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</si>
  <si>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</si>
  <si>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</si>
  <si>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</si>
  <si>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</si>
  <si>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</si>
  <si>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</si>
  <si>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</si>
  <si>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</si>
  <si>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</si>
  <si>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</si>
  <si>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</si>
  <si>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</si>
  <si>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</si>
  <si>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</si>
  <si>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</si>
  <si>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</si>
  <si>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</si>
  <si>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</si>
  <si>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</si>
  <si>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</si>
  <si>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</si>
  <si>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</si>
  <si>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</si>
  <si>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</si>
  <si>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</si>
  <si>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</si>
  <si>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</si>
  <si>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</si>
  <si>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</si>
  <si>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</si>
  <si>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</si>
  <si>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</si>
  <si>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</si>
  <si>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</si>
  <si>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</si>
  <si>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</si>
  <si>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</si>
  <si>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</si>
  <si>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</si>
  <si>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</si>
  <si>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</si>
  <si>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</si>
  <si>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</si>
  <si>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</si>
  <si>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</si>
  <si>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</si>
  <si>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</si>
  <si>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</si>
  <si>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</si>
  <si>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</si>
  <si>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</si>
  <si>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</si>
  <si>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</si>
  <si>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</si>
  <si>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</si>
  <si>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</si>
  <si>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</si>
  <si>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</si>
  <si>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</si>
  <si>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</si>
  <si>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</si>
  <si>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</si>
  <si>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</si>
  <si>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</si>
  <si>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</si>
  <si>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</si>
  <si>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</si>
  <si>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</si>
  <si>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</si>
  <si>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</si>
  <si>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</si>
  <si>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</si>
  <si>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</si>
  <si>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</si>
  <si>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</si>
  <si>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</si>
  <si>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</si>
  <si>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</si>
  <si>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</si>
  <si>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</si>
  <si>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</si>
  <si>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</si>
  <si>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</si>
  <si>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</si>
  <si>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</si>
  <si>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</si>
  <si>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</si>
  <si>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</si>
  <si>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</si>
  <si>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</si>
  <si>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</si>
  <si>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</si>
  <si>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</si>
  <si>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</si>
  <si>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</si>
  <si>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</si>
  <si>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</si>
  <si>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</si>
  <si>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</si>
  <si>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</si>
  <si>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</si>
  <si>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</si>
  <si>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</si>
  <si>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</si>
  <si>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</si>
  <si>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</si>
  <si>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</si>
  <si>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</si>
  <si>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</si>
  <si>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</si>
  <si>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</si>
  <si>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</si>
  <si>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</si>
  <si>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</si>
  <si>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</si>
  <si>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</si>
  <si>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</si>
  <si>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</si>
  <si>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</si>
  <si>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</si>
  <si>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</si>
  <si>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</si>
  <si>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</si>
  <si>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</si>
  <si>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</si>
  <si>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</si>
  <si>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</si>
  <si>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</si>
  <si>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</si>
  <si>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</si>
  <si>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</si>
  <si>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</si>
  <si>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</si>
  <si>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</si>
  <si>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</si>
  <si>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</si>
  <si>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</si>
  <si>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</si>
  <si>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</si>
  <si>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</si>
  <si>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</si>
  <si>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</si>
  <si>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</si>
  <si>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</si>
  <si>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</si>
  <si>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</si>
  <si>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</si>
  <si>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</si>
  <si>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</si>
  <si>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</si>
  <si>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</si>
  <si>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</si>
  <si>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</si>
  <si>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</si>
  <si>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</si>
  <si>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</si>
  <si>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</si>
  <si>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</si>
  <si>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</si>
  <si>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</si>
  <si>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</si>
  <si>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</si>
  <si>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</si>
  <si>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</si>
  <si>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</si>
  <si>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</si>
  <si>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</si>
  <si>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</si>
  <si>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</si>
  <si>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</si>
  <si>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</si>
  <si>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</si>
  <si>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</si>
  <si>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</si>
  <si>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</si>
  <si>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</si>
  <si>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</si>
  <si>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</si>
  <si>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</si>
  <si>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</si>
  <si>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</si>
  <si>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</si>
  <si>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</si>
  <si>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</si>
  <si>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</si>
  <si>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</si>
  <si>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</si>
  <si>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</si>
  <si>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</si>
  <si>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</si>
  <si>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</si>
  <si>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</si>
  <si>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</si>
  <si>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</si>
  <si>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</si>
  <si>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</si>
  <si>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</si>
  <si>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</si>
  <si>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</si>
  <si>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</si>
  <si>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</si>
  <si>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</si>
  <si>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</si>
  <si>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</si>
  <si>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</si>
  <si>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</si>
  <si>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</si>
  <si>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</si>
  <si>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</si>
  <si>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</si>
  <si>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</si>
  <si>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</si>
  <si>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</si>
  <si>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</si>
  <si>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</si>
  <si>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</si>
  <si>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</si>
  <si>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</si>
  <si>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</si>
  <si>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</si>
  <si>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</si>
  <si>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</si>
  <si>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</si>
  <si>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</si>
  <si>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</si>
  <si>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</si>
  <si>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</si>
  <si>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</si>
  <si>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</si>
  <si>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</si>
  <si>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</si>
  <si>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</si>
  <si>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</si>
  <si>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</si>
  <si>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</si>
  <si>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</si>
  <si>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</si>
  <si>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</si>
  <si>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</si>
  <si>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</si>
  <si>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</si>
  <si>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</si>
  <si>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</si>
  <si>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</si>
  <si>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</si>
  <si>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</si>
  <si>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</si>
  <si>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</si>
  <si>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</si>
  <si>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</si>
  <si>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</si>
  <si>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</si>
  <si>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</si>
  <si>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</si>
  <si>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</si>
  <si>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</si>
  <si>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</si>
  <si>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</si>
  <si>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</si>
  <si>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</si>
  <si>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</si>
  <si>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</si>
  <si>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</si>
  <si>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</si>
  <si>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</si>
  <si>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</si>
  <si>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</si>
  <si>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</si>
  <si>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</si>
  <si>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</si>
  <si>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</si>
  <si>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</si>
  <si>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</si>
  <si>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</si>
  <si>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</si>
  <si>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</si>
  <si>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</si>
  <si>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</si>
  <si>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</si>
  <si>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</si>
  <si>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</si>
  <si>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</si>
  <si>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</si>
  <si>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</si>
  <si>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</si>
  <si>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</si>
  <si>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</si>
  <si>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</si>
  <si>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</si>
  <si>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</si>
  <si>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</si>
  <si>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</si>
  <si>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</si>
  <si>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</si>
  <si>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</si>
  <si>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</si>
  <si>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</si>
  <si>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</si>
  <si>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</si>
  <si>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</si>
  <si>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</si>
  <si>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</si>
  <si>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</si>
  <si>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</si>
  <si>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</si>
  <si>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</si>
  <si>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</si>
  <si>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</si>
  <si>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</si>
  <si>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</si>
  <si>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</si>
  <si>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</si>
  <si>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</si>
  <si>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</si>
  <si>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</si>
  <si>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</si>
  <si>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</si>
  <si>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</si>
  <si>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</si>
  <si>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</si>
  <si>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</si>
  <si>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</si>
  <si>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</si>
  <si>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</si>
  <si>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</si>
  <si>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</si>
  <si>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</si>
  <si>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</si>
  <si>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</si>
  <si>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</si>
  <si>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</si>
  <si>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</si>
  <si>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</si>
  <si>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</si>
  <si>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</si>
  <si>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</si>
  <si>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</si>
  <si>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</si>
  <si>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</si>
  <si>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</si>
  <si>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</si>
  <si>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</si>
  <si>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</si>
  <si>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</si>
  <si>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</si>
  <si>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</si>
  <si>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</si>
  <si>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</si>
  <si>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</si>
  <si>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</si>
  <si>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</si>
  <si>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</si>
  <si>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</si>
  <si>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</si>
  <si>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</si>
  <si>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</si>
  <si>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</si>
  <si>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</si>
  <si>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</si>
  <si>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</si>
  <si>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</si>
  <si>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</si>
  <si>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</si>
  <si>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</si>
  <si>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</si>
  <si>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</si>
  <si>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</si>
  <si>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</si>
  <si>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</si>
  <si>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</si>
  <si>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</si>
  <si>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</si>
  <si>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</si>
  <si>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</si>
  <si>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</si>
  <si>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</si>
  <si>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</si>
  <si>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</si>
  <si>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</si>
  <si>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</si>
  <si>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</si>
  <si>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</si>
  <si>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</si>
  <si>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</si>
  <si>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</si>
  <si>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</si>
  <si>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</si>
  <si>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</si>
  <si>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</si>
  <si>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</si>
  <si>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</si>
  <si>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</si>
  <si>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</si>
  <si>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</si>
  <si>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</si>
  <si>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</si>
  <si>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</si>
  <si>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</si>
  <si>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</si>
  <si>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</si>
  <si>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</si>
  <si>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</si>
  <si>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</si>
  <si>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</si>
  <si>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</si>
  <si>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</si>
  <si>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</si>
  <si>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</si>
  <si>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</si>
  <si>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</si>
  <si>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</si>
  <si>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</si>
  <si>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</si>
  <si>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</si>
  <si>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</si>
  <si>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</si>
  <si>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</si>
  <si>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</si>
  <si>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</si>
  <si>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</si>
  <si>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</si>
  <si>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</si>
  <si>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</si>
  <si>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</si>
  <si>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</si>
  <si>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</si>
  <si>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</si>
  <si>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</si>
  <si>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</si>
  <si>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</si>
  <si>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</si>
  <si>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</si>
  <si>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</si>
  <si>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</si>
  <si>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</si>
  <si>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</si>
  <si>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</si>
  <si>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</si>
  <si>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</si>
  <si>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</si>
  <si>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</si>
  <si>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</si>
  <si>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</si>
  <si>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</si>
  <si>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</si>
  <si>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</si>
  <si>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</si>
  <si>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</si>
  <si>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</si>
  <si>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</si>
  <si>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</si>
  <si>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</si>
  <si>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</si>
  <si>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</si>
  <si>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</si>
  <si>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</si>
  <si>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</si>
  <si>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</si>
  <si>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</si>
  <si>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</si>
  <si>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</si>
  <si>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</si>
  <si>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</si>
  <si>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</si>
  <si>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</si>
  <si>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</si>
  <si>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</si>
  <si>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</si>
  <si>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</si>
  <si>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</si>
  <si>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</si>
  <si>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</si>
  <si>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</si>
  <si>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</si>
  <si>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</si>
  <si>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</si>
  <si>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</si>
  <si>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</si>
  <si>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</si>
  <si>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</si>
  <si>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</si>
  <si>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</si>
  <si>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</si>
  <si>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</si>
  <si>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</si>
  <si>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</si>
  <si>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</si>
  <si>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</si>
  <si>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</si>
  <si>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</si>
  <si>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</si>
  <si>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</si>
  <si>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</si>
  <si>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</si>
  <si>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</si>
  <si>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</si>
  <si>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</si>
  <si>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</si>
  <si>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</si>
  <si>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</si>
  <si>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</si>
  <si>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</si>
  <si>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</si>
  <si>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</si>
  <si>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</si>
  <si>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</si>
  <si>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</si>
  <si>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</si>
  <si>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</si>
  <si>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</si>
  <si>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</si>
  <si>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</si>
  <si>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</si>
  <si>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</si>
  <si>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</si>
  <si>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</si>
  <si>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</si>
  <si>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</si>
  <si>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</si>
  <si>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</si>
  <si>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</si>
  <si>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</si>
  <si>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</si>
  <si>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</si>
  <si>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</si>
  <si>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</si>
  <si>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</si>
  <si>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</si>
  <si>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</si>
  <si>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</si>
  <si>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</si>
  <si>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</si>
  <si>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</si>
  <si>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</si>
  <si>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</si>
  <si>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</si>
  <si>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</si>
  <si>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</si>
  <si>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</si>
  <si>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</si>
  <si>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</si>
  <si>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</si>
  <si>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</si>
  <si>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</si>
  <si>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</si>
  <si>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</si>
  <si>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</si>
  <si>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</si>
  <si>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</si>
  <si>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</si>
  <si>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</si>
  <si>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</si>
  <si>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</si>
  <si>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</si>
  <si>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</si>
  <si>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</si>
  <si>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</si>
  <si>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</si>
  <si>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</si>
  <si>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</si>
  <si>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</si>
  <si>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</si>
  <si>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</si>
  <si>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</si>
  <si>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</si>
  <si>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</si>
  <si>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</si>
  <si>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</si>
  <si>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</si>
  <si>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</si>
  <si>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</si>
  <si>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</si>
  <si>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</si>
  <si>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</si>
  <si>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</si>
  <si>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</si>
  <si>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</si>
  <si>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</si>
  <si>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</si>
  <si>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</si>
  <si>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</si>
  <si>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</si>
  <si>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</si>
  <si>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</si>
  <si>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</si>
  <si>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</si>
  <si>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</si>
  <si>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</si>
  <si>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</si>
  <si>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</si>
  <si>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</si>
  <si>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</si>
  <si>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</si>
  <si>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</si>
  <si>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</si>
  <si>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</si>
  <si>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</si>
  <si>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</si>
  <si>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</si>
  <si>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</si>
  <si>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</si>
  <si>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</si>
  <si>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</si>
  <si>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</si>
  <si>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</si>
  <si>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</si>
  <si>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</si>
  <si>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</si>
  <si>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</si>
  <si>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</si>
  <si>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</si>
  <si>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</si>
  <si>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</si>
  <si>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</si>
  <si>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</si>
  <si>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</si>
  <si>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</si>
  <si>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</si>
  <si>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</si>
  <si>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</si>
  <si>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</si>
  <si>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</si>
  <si>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</si>
  <si>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</si>
  <si>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</si>
  <si>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</si>
  <si>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</si>
  <si>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</si>
  <si>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</si>
  <si>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</si>
  <si>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</si>
  <si>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</si>
  <si>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</si>
  <si>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</si>
  <si>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</si>
  <si>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</si>
  <si>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</si>
  <si>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</si>
  <si>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</si>
  <si>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</si>
  <si>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</si>
  <si>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</si>
  <si>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</si>
  <si>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</si>
  <si>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</si>
  <si>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</si>
  <si>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</si>
  <si>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</si>
  <si>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</si>
  <si>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</si>
  <si>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</si>
  <si>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</si>
  <si>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</si>
  <si>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</si>
  <si>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</si>
  <si>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</si>
  <si>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</si>
  <si>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</si>
  <si>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</si>
  <si>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</si>
  <si>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</si>
  <si>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</si>
  <si>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</si>
  <si>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</si>
  <si>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</si>
  <si>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</si>
  <si>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</si>
  <si>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</si>
  <si>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</si>
  <si>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</si>
  <si>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</si>
  <si>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</si>
  <si>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</si>
  <si>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</si>
  <si>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</si>
  <si>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</si>
  <si>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</si>
  <si>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</si>
  <si>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</si>
  <si>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</si>
  <si>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</si>
  <si>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</si>
  <si>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</si>
  <si>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</si>
  <si>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</si>
  <si>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</si>
  <si>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</si>
  <si>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</si>
  <si>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</si>
  <si>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</si>
  <si>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</si>
  <si>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</si>
  <si>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</si>
  <si>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</si>
  <si>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</si>
  <si>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</si>
  <si>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</si>
  <si>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</si>
  <si>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</si>
  <si>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</si>
  <si>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</si>
  <si>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</si>
  <si>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</si>
  <si>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</si>
  <si>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</si>
  <si>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</si>
  <si>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</si>
  <si>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</si>
  <si>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</si>
  <si>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</si>
  <si>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</si>
  <si>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</si>
  <si>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</si>
  <si>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</si>
  <si>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</si>
  <si>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</si>
  <si>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</si>
  <si>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</si>
  <si>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</si>
  <si>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</si>
  <si>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</si>
  <si>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</si>
  <si>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</si>
  <si>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</si>
  <si>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</si>
  <si>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</si>
  <si>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</si>
  <si>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</si>
  <si>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</si>
  <si>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</si>
  <si>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</si>
  <si>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</si>
  <si>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</si>
  <si>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</si>
  <si>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</si>
  <si>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</si>
  <si>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</si>
  <si>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</si>
  <si>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</si>
  <si>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</si>
  <si>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</si>
  <si>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</si>
  <si>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</si>
  <si>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</si>
  <si>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</si>
  <si>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</si>
  <si>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</si>
  <si>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</si>
  <si>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</si>
  <si>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</si>
  <si>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</si>
  <si>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</si>
  <si>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</si>
  <si>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</si>
  <si>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</si>
  <si>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</si>
  <si>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</si>
  <si>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</si>
  <si>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</si>
  <si>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</si>
  <si>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</si>
  <si>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</si>
  <si>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</si>
  <si>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</si>
  <si>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</si>
  <si>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</si>
  <si>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</si>
  <si>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</si>
  <si>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</si>
  <si>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</si>
  <si>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</si>
  <si>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</si>
  <si>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</si>
  <si>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</si>
  <si>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</si>
  <si>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</si>
  <si>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</si>
  <si>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</si>
  <si>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</si>
  <si>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</si>
  <si>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</si>
  <si>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</si>
  <si>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</si>
  <si>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</si>
  <si>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</si>
  <si>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</si>
  <si>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</si>
  <si>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</si>
  <si>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</si>
  <si>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</si>
  <si>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</si>
  <si>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</si>
  <si>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</si>
  <si>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</si>
  <si>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</si>
  <si>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</si>
  <si>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</si>
  <si>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</si>
  <si>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</si>
  <si>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</si>
  <si>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</si>
  <si>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</si>
  <si>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</si>
  <si>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</si>
  <si>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</si>
  <si>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</si>
  <si>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</si>
  <si>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</si>
  <si>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</si>
  <si>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</si>
  <si>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</si>
  <si>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</si>
  <si>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</si>
  <si>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</si>
  <si>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</si>
  <si>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</si>
  <si>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</si>
  <si>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</si>
  <si>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</si>
  <si>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</si>
  <si>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</si>
  <si>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</si>
  <si>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</si>
  <si>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</si>
  <si>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</si>
  <si>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</si>
  <si>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</si>
  <si>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</si>
  <si>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</si>
  <si>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</si>
  <si>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</si>
  <si>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</si>
  <si>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</si>
  <si>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</si>
  <si>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</si>
  <si>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</si>
  <si>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</si>
  <si>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</si>
  <si>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</si>
  <si>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</si>
  <si>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</si>
  <si>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</si>
  <si>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</si>
  <si>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</si>
  <si>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</si>
  <si>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</si>
  <si>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</si>
  <si>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</si>
  <si>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</si>
  <si>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</si>
  <si>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</si>
  <si>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</si>
  <si>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</si>
  <si>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</si>
  <si>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</si>
  <si>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</si>
  <si>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</si>
  <si>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</si>
  <si>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</si>
  <si>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</si>
  <si>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</si>
  <si>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</si>
  <si>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</si>
  <si>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</si>
  <si>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</si>
  <si>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</si>
  <si>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</si>
  <si>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</si>
  <si>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</si>
  <si>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</si>
  <si>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</si>
  <si>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</si>
  <si>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</si>
  <si>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</si>
  <si>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</si>
  <si>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</si>
  <si>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</si>
  <si>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</si>
  <si>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</si>
  <si>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</si>
  <si>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</si>
  <si>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</si>
  <si>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</si>
  <si>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</si>
  <si>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</si>
  <si>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</si>
  <si>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</si>
  <si>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</si>
  <si>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</si>
  <si>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</si>
  <si>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</si>
  <si>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</si>
  <si>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</si>
  <si>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</si>
  <si>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</si>
  <si>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</si>
  <si>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</si>
  <si>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</si>
  <si>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</si>
  <si>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</si>
  <si>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</si>
  <si>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</si>
  <si>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</si>
  <si>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</si>
  <si>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</si>
  <si>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</si>
  <si>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</si>
  <si>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</si>
  <si>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</si>
  <si>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</si>
  <si>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</si>
  <si>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</si>
  <si>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</si>
  <si>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</si>
  <si>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</si>
  <si>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</si>
  <si>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</si>
  <si>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</si>
  <si>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</si>
  <si>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</si>
  <si>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</si>
  <si>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</si>
  <si>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</si>
  <si>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</si>
  <si>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</si>
  <si>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</si>
  <si>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</si>
  <si>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</si>
  <si>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</si>
  <si>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</si>
  <si>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</si>
  <si>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</si>
  <si>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</si>
  <si>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</si>
  <si>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</si>
  <si>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</si>
  <si>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</si>
  <si>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</si>
  <si>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</si>
  <si>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</si>
  <si>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</si>
  <si>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</si>
  <si>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</si>
  <si>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</si>
  <si>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</si>
  <si>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</si>
  <si>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</si>
  <si>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</si>
  <si>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</si>
  <si>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</si>
  <si>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</si>
  <si>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</si>
  <si>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</si>
  <si>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</si>
  <si>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</si>
  <si>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</si>
  <si>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</si>
  <si>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</si>
  <si>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</si>
  <si>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</si>
  <si>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</si>
  <si>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</si>
  <si>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</si>
  <si>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</si>
  <si>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</si>
  <si>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</si>
  <si>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</si>
  <si>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</si>
  <si>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</si>
  <si>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</si>
  <si>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</si>
  <si>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</si>
  <si>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</si>
  <si>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</si>
  <si>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</si>
  <si>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</si>
  <si>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</si>
  <si>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</si>
  <si>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</si>
  <si>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</si>
  <si>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</si>
  <si>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</si>
  <si>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</si>
  <si>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</si>
  <si>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</si>
  <si>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</si>
  <si>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</si>
  <si>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</si>
  <si>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</si>
  <si>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</si>
  <si>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</si>
  <si>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</si>
  <si>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</si>
  <si>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</si>
  <si>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</si>
  <si>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</si>
  <si>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</si>
  <si>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</si>
  <si>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</si>
  <si>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</si>
  <si>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</si>
  <si>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</si>
  <si>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</si>
  <si>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</si>
  <si>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</si>
  <si>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</si>
  <si>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</si>
  <si>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</si>
  <si>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</si>
  <si>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</si>
  <si>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</si>
  <si>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</si>
  <si>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</si>
  <si>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</si>
  <si>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</si>
  <si>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</si>
  <si>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</si>
  <si>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</si>
  <si>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</si>
  <si>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</si>
  <si>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</si>
  <si>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</si>
  <si>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</si>
  <si>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</si>
  <si>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</si>
  <si>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</si>
  <si>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</si>
  <si>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</si>
  <si>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</si>
  <si>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</si>
  <si>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</si>
  <si>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</si>
  <si>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</si>
  <si>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</si>
  <si>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</si>
  <si>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</si>
  <si>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</si>
  <si>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</si>
  <si>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</si>
  <si>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</si>
  <si>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</si>
  <si>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</si>
  <si>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</si>
  <si>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</si>
  <si>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</si>
  <si>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</si>
  <si>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</si>
  <si>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</si>
  <si>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</si>
  <si>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</si>
  <si>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</si>
  <si>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</si>
  <si>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</si>
  <si>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</si>
  <si>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</si>
  <si>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</si>
  <si>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</si>
  <si>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</si>
  <si>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</si>
  <si>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</si>
  <si>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</si>
  <si>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</si>
  <si>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</si>
  <si>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</si>
  <si>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</si>
  <si>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</si>
  <si>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</si>
  <si>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</si>
  <si>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</si>
  <si>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</si>
  <si>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</si>
  <si>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</si>
  <si>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</si>
  <si>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</si>
  <si>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</si>
  <si>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</si>
  <si>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</si>
  <si>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</si>
  <si>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</si>
  <si>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</si>
  <si>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</si>
  <si>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</si>
  <si>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</si>
  <si>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</si>
  <si>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</si>
  <si>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</si>
  <si>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</si>
  <si>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</si>
  <si>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</si>
  <si>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</si>
  <si>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</si>
  <si>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</si>
  <si>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</si>
  <si>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</si>
  <si>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</si>
  <si>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</si>
  <si>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</si>
  <si>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</si>
  <si>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</si>
  <si>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</si>
  <si>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</si>
  <si>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</si>
  <si>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</si>
  <si>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</si>
  <si>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</si>
  <si>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</si>
  <si>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</si>
  <si>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</si>
  <si>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</si>
  <si>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</si>
  <si>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</si>
  <si>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</si>
  <si>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</si>
  <si>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</si>
  <si>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</si>
  <si>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</si>
  <si>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</si>
  <si>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</si>
  <si>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</si>
  <si>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</si>
  <si>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</si>
  <si>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</si>
  <si>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</si>
  <si>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</si>
  <si>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</si>
  <si>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</si>
  <si>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</si>
  <si>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</si>
  <si>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</si>
  <si>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</si>
  <si>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</si>
  <si>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</si>
  <si>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</si>
  <si>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</si>
  <si>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</si>
  <si>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</si>
  <si>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</si>
  <si>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</si>
  <si>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</si>
  <si>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</si>
  <si>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</si>
  <si>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</si>
  <si>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</si>
  <si>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</si>
  <si>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</si>
  <si>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</si>
  <si>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</si>
  <si>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</si>
  <si>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</si>
  <si>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</si>
  <si>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</si>
  <si>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</si>
  <si>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</si>
  <si>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</si>
  <si>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</si>
  <si>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</si>
  <si>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</si>
  <si>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</si>
  <si>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</si>
  <si>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</si>
  <si>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</si>
  <si>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</si>
  <si>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</si>
  <si>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</si>
  <si>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</si>
  <si>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</si>
  <si>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</si>
  <si>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</si>
  <si>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</si>
  <si>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</si>
  <si>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</si>
  <si>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</si>
  <si>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</si>
  <si>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</si>
  <si>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</si>
  <si>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</si>
  <si>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</si>
  <si>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</si>
  <si>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</si>
  <si>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</si>
  <si>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</si>
  <si>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</si>
  <si>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</si>
  <si>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</si>
  <si>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</si>
  <si>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</si>
  <si>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</si>
  <si>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</si>
  <si>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</si>
  <si>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</si>
  <si>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</si>
  <si>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</si>
  <si>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</si>
  <si>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</si>
  <si>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</si>
  <si>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</si>
  <si>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</si>
  <si>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</si>
  <si>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</si>
  <si>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</si>
  <si>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</si>
  <si>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</si>
  <si>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</si>
  <si>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</si>
  <si>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</si>
  <si>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</si>
  <si>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</si>
  <si>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</si>
  <si>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</si>
  <si>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</si>
  <si>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</si>
  <si>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</si>
  <si>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</si>
  <si>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</si>
  <si>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</si>
  <si>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</si>
  <si>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</si>
  <si>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</si>
  <si>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</si>
  <si>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</si>
  <si>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</si>
  <si>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</si>
  <si>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</si>
  <si>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</si>
  <si>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</si>
  <si>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</si>
  <si>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</si>
  <si>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</si>
  <si>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</si>
  <si>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</si>
  <si>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</si>
  <si>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</si>
  <si>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</si>
  <si>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</si>
  <si>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</si>
  <si>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</si>
  <si>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</si>
  <si>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</si>
  <si>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</si>
  <si>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</si>
  <si>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</si>
  <si>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</si>
  <si>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</si>
  <si>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</si>
  <si>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</si>
  <si>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</si>
  <si>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</si>
  <si>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</si>
  <si>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</si>
  <si>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</si>
  <si>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</si>
  <si>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</si>
  <si>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</si>
  <si>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</si>
  <si>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</si>
  <si>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</si>
  <si>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</si>
  <si>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</si>
  <si>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</si>
  <si>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</si>
  <si>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</si>
  <si>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</si>
  <si>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</si>
  <si>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</si>
  <si>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</si>
  <si>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</si>
  <si>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</si>
  <si>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</si>
  <si>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</si>
  <si>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</si>
  <si>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</si>
  <si>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</si>
  <si>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</si>
  <si>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</si>
  <si>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</si>
  <si>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</si>
  <si>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</si>
  <si>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</si>
  <si>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</si>
  <si>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</si>
  <si>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</si>
  <si>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</si>
  <si>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</si>
  <si>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</si>
  <si>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</si>
  <si>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</si>
  <si>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</si>
  <si>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</si>
  <si>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</si>
  <si>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</si>
  <si>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</si>
  <si>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</si>
  <si>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</si>
  <si>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</si>
  <si>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</si>
  <si>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</si>
  <si>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</si>
  <si>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</si>
  <si>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</si>
  <si>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</si>
  <si>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</si>
  <si>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</si>
  <si>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</si>
  <si>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</si>
  <si>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</si>
  <si>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</si>
  <si>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</si>
  <si>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</si>
  <si>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</si>
  <si>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</si>
  <si>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</si>
  <si>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</si>
  <si>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</si>
  <si>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</si>
  <si>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</si>
  <si>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</si>
  <si>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</si>
  <si>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</si>
  <si>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</si>
  <si>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</si>
  <si>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</si>
  <si>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</si>
  <si>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</si>
  <si>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</si>
  <si>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</si>
  <si>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</si>
  <si>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</si>
  <si>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</si>
  <si>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</si>
  <si>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</si>
  <si>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</si>
  <si>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</si>
  <si>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</si>
  <si>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</si>
  <si>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</si>
  <si>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</si>
  <si>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</si>
  <si>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</si>
  <si>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</si>
  <si>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</si>
  <si>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</si>
  <si>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</si>
  <si>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</si>
  <si>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</si>
  <si>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</si>
  <si>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</si>
  <si>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</si>
  <si>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</si>
  <si>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</si>
  <si>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</si>
  <si>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</si>
  <si>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</si>
  <si>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</si>
  <si>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</si>
  <si>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</si>
  <si>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</si>
  <si>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</si>
  <si>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</si>
  <si>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</si>
  <si>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</si>
  <si>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</si>
  <si>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</si>
  <si>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</si>
  <si>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</si>
  <si>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</si>
  <si>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</si>
  <si>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</si>
  <si>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</si>
  <si>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</si>
  <si>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</si>
  <si>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</si>
  <si>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</si>
  <si>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</si>
  <si>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</si>
  <si>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</si>
  <si>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</si>
  <si>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</si>
  <si>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</si>
  <si>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</si>
  <si>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</si>
  <si>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</si>
  <si>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</si>
  <si>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</si>
  <si>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</si>
  <si>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</si>
  <si>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</si>
  <si>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</si>
  <si>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</si>
  <si>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</si>
  <si>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</si>
  <si>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</si>
  <si>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</si>
  <si>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</si>
  <si>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</si>
  <si>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</si>
  <si>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</si>
  <si>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</si>
  <si>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</si>
  <si>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</si>
  <si>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</si>
  <si>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</si>
  <si>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</si>
  <si>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</si>
  <si>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</si>
  <si>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</si>
  <si>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</si>
  <si>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</si>
  <si>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</si>
  <si>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</si>
  <si>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</si>
  <si>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</si>
  <si>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</si>
  <si>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</si>
  <si>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</si>
  <si>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</si>
  <si>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</si>
  <si>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</si>
  <si>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</si>
  <si>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</si>
  <si>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</si>
  <si>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</si>
  <si>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</si>
  <si>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</si>
  <si>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</si>
  <si>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</si>
  <si>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</si>
  <si>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</si>
  <si>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</si>
  <si>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</si>
  <si>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</si>
  <si>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</si>
  <si>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</si>
  <si>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</si>
  <si>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</si>
  <si>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</si>
  <si>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</si>
  <si>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</si>
  <si>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</si>
  <si>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</si>
  <si>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</si>
  <si>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</si>
  <si>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</si>
  <si>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</si>
  <si>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</si>
  <si>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</si>
  <si>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</si>
  <si>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</si>
  <si>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</si>
  <si>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</si>
  <si>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</si>
  <si>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</si>
  <si>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</si>
  <si>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</si>
  <si>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</si>
  <si>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</si>
  <si>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</si>
  <si>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</si>
  <si>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</si>
  <si>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</si>
  <si>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</si>
  <si>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</si>
  <si>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</si>
  <si>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</si>
  <si>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</si>
  <si>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</si>
  <si>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</si>
  <si>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</si>
  <si>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</si>
  <si>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</si>
  <si>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</si>
  <si>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</si>
  <si>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</si>
  <si>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</si>
  <si>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</si>
  <si>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</si>
  <si>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</si>
  <si>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</si>
  <si>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</si>
  <si>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</si>
  <si>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</si>
  <si>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</si>
  <si>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</si>
  <si>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</si>
  <si>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</si>
  <si>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</si>
  <si>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</si>
  <si>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</si>
  <si>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</si>
  <si>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</si>
  <si>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</si>
  <si>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</si>
  <si>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</si>
  <si>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</si>
  <si>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</si>
  <si>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</si>
  <si>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</si>
  <si>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</si>
  <si>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</si>
  <si>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</si>
  <si>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</si>
  <si>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</si>
  <si>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</si>
  <si>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</si>
  <si>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</si>
  <si>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</si>
  <si>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</si>
  <si>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</si>
  <si>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</si>
  <si>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</si>
  <si>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</si>
  <si>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</si>
  <si>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</si>
  <si>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</si>
  <si>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</si>
  <si>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</si>
  <si>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</si>
  <si>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</si>
  <si>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</si>
  <si>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</si>
  <si>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</si>
  <si>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</si>
  <si>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</si>
  <si>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</si>
  <si>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</si>
  <si>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</si>
  <si>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</si>
  <si>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</si>
  <si>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</si>
  <si>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</si>
  <si>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</si>
  <si>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</si>
  <si>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</si>
  <si>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</si>
  <si>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</si>
  <si>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</si>
  <si>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</si>
  <si>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</si>
  <si>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</si>
  <si>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</si>
  <si>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</si>
  <si>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</si>
  <si>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</si>
  <si>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</si>
  <si>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</si>
  <si>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</si>
  <si>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</si>
  <si>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</si>
  <si>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</si>
  <si>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</si>
  <si>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</si>
  <si>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</si>
  <si>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</si>
  <si>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</si>
  <si>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</si>
  <si>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</si>
  <si>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</si>
  <si>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</si>
  <si>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</si>
  <si>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</si>
  <si>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</si>
  <si>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</si>
  <si>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</si>
  <si>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</si>
  <si>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</si>
  <si>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</si>
  <si>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</si>
  <si>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</si>
  <si>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</si>
  <si>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</si>
  <si>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</si>
  <si>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</si>
  <si>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</si>
  <si>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</si>
  <si>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</si>
  <si>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</si>
  <si>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</si>
  <si>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</si>
  <si>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</si>
  <si>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</si>
  <si>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</si>
  <si>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</si>
  <si>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</si>
  <si>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</si>
  <si>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</si>
  <si>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</si>
  <si>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</si>
  <si>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</si>
  <si>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</si>
  <si>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</si>
  <si>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</si>
  <si>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</si>
  <si>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</si>
  <si>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</si>
  <si>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</si>
  <si>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</si>
  <si>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</si>
  <si>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</si>
  <si>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</si>
  <si>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</si>
  <si>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</si>
  <si>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</si>
  <si>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</si>
  <si>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</si>
  <si>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</si>
  <si>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</si>
  <si>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</si>
  <si>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</si>
  <si>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</si>
  <si>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</si>
  <si>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</si>
  <si>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</si>
  <si>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</si>
  <si>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</si>
  <si>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</si>
  <si>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</si>
  <si>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</si>
  <si>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</si>
  <si>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</si>
  <si>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</si>
  <si>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</si>
  <si>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</si>
  <si>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</si>
  <si>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</si>
  <si>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</si>
  <si>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</si>
  <si>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</si>
  <si>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</si>
  <si>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</si>
  <si>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</si>
  <si>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</si>
  <si>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</si>
  <si>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</si>
  <si>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</si>
  <si>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</si>
  <si>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</si>
  <si>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</si>
  <si>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</si>
  <si>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</si>
  <si>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</si>
  <si>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</si>
  <si>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</si>
  <si>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</si>
  <si>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</si>
  <si>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</si>
  <si>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</si>
  <si>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</si>
  <si>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</si>
  <si>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</si>
  <si>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</si>
  <si>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</si>
  <si>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</si>
  <si>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</si>
  <si>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</si>
  <si>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</si>
  <si>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</si>
  <si>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</si>
  <si>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</si>
  <si>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</si>
  <si>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</si>
  <si>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</si>
  <si>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</si>
  <si>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</si>
  <si>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</si>
  <si>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</si>
  <si>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</si>
  <si>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</si>
  <si>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</si>
  <si>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</si>
  <si>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</si>
  <si>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</si>
  <si>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</si>
  <si>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</si>
  <si>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</si>
  <si>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</si>
  <si>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</si>
  <si>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</si>
  <si>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</si>
  <si>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</si>
  <si>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</si>
  <si>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</si>
  <si>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</si>
  <si>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</si>
  <si>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</si>
  <si>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</si>
  <si>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</si>
  <si>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</si>
  <si>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</si>
  <si>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</si>
  <si>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</si>
  <si>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</si>
  <si>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</si>
  <si>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</si>
  <si>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</si>
  <si>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</si>
  <si>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</si>
  <si>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</si>
  <si>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</si>
  <si>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</si>
  <si>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</si>
  <si>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</si>
  <si>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</si>
  <si>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</si>
  <si>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</si>
  <si>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</si>
  <si>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</si>
  <si>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</si>
  <si>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</si>
  <si>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</si>
  <si>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</si>
  <si>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</si>
  <si>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</si>
  <si>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</si>
  <si>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</si>
  <si>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</si>
  <si>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</si>
  <si>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</si>
  <si>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</si>
  <si>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</si>
  <si>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</si>
  <si>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</si>
  <si>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</si>
  <si>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</si>
  <si>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</si>
  <si>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</si>
  <si>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</si>
  <si>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</si>
  <si>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</si>
  <si>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</si>
  <si>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</si>
  <si>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</si>
  <si>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</si>
  <si>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</si>
  <si>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</si>
  <si>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</si>
  <si>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</si>
  <si>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</si>
  <si>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</si>
  <si>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</si>
  <si>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</si>
  <si>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</si>
  <si>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</si>
  <si>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</si>
  <si>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</si>
  <si>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</si>
  <si>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</si>
  <si>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</si>
  <si>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</si>
  <si>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</si>
  <si>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</si>
  <si>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</si>
  <si>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</si>
  <si>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</si>
  <si>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</si>
  <si>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</si>
  <si>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</si>
  <si>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</si>
  <si>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</si>
  <si>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</si>
  <si>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</si>
  <si>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</si>
  <si>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</si>
  <si>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</si>
  <si>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</si>
  <si>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</si>
  <si>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</si>
  <si>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</si>
  <si>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</si>
  <si>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</si>
  <si>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</si>
  <si>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</si>
  <si>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</si>
  <si>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</si>
  <si>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</si>
  <si>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</si>
  <si>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</si>
  <si>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</si>
  <si>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</si>
  <si>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</si>
  <si>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</si>
  <si>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</si>
  <si>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</si>
  <si>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</si>
  <si>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</si>
  <si>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</si>
  <si>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</si>
  <si>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</si>
  <si>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</si>
  <si>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</si>
  <si>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</si>
  <si>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</si>
  <si>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</si>
  <si>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</si>
  <si>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</si>
  <si>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</si>
  <si>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</si>
  <si>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</si>
  <si>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</si>
  <si>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</si>
  <si>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</si>
  <si>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</si>
  <si>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</si>
  <si>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</si>
  <si>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</si>
  <si>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</si>
  <si>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</si>
  <si>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</si>
  <si>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</si>
  <si>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</si>
  <si>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</si>
  <si>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</si>
  <si>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</si>
  <si>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</si>
  <si>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</si>
  <si>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</si>
  <si>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</si>
  <si>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</si>
  <si>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</si>
  <si>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</si>
  <si>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</si>
  <si>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</si>
  <si>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</si>
  <si>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</si>
  <si>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</si>
  <si>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</si>
  <si>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</si>
  <si>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</si>
  <si>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</si>
  <si>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</si>
  <si>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</si>
  <si>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</si>
  <si>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</si>
  <si>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</si>
  <si>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</si>
  <si>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</si>
  <si>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</si>
  <si>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</si>
  <si>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</si>
  <si>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</si>
  <si>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</si>
  <si>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</si>
  <si>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</si>
  <si>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</si>
  <si>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</si>
  <si>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</si>
  <si>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</si>
  <si>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</si>
  <si>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</si>
  <si>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</si>
  <si>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</si>
  <si>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</si>
  <si>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</si>
  <si>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</si>
  <si>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</si>
  <si>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</si>
  <si>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</si>
  <si>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</si>
  <si>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</si>
  <si>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</si>
  <si>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</si>
  <si>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</si>
  <si>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</si>
  <si>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</si>
  <si>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</si>
  <si>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</si>
  <si>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</si>
  <si>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</si>
  <si>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</si>
  <si>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</si>
  <si>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</si>
  <si>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</si>
  <si>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</si>
  <si>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</si>
  <si>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</si>
  <si>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</si>
  <si>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</si>
  <si>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</si>
  <si>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</si>
  <si>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</si>
  <si>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</si>
  <si>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</si>
  <si>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</si>
  <si>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</si>
  <si>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</si>
  <si>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</si>
  <si>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</si>
  <si>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</si>
  <si>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</si>
  <si>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</si>
  <si>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</si>
  <si>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</si>
  <si>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</si>
  <si>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</si>
  <si>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</si>
  <si>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</si>
  <si>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</si>
  <si>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</si>
  <si>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</si>
  <si>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</si>
  <si>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</si>
  <si>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</si>
  <si>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</si>
  <si>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</si>
  <si>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</si>
  <si>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</si>
  <si>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</si>
  <si>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</si>
  <si>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</si>
  <si>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</si>
  <si>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</si>
  <si>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</si>
  <si>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</si>
  <si>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</si>
  <si>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</si>
  <si>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</si>
  <si>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</si>
  <si>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</si>
  <si>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</si>
  <si>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</si>
  <si>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</si>
  <si>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</si>
  <si>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</si>
  <si>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</si>
  <si>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</si>
  <si>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</si>
  <si>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</si>
  <si>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</si>
  <si>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</si>
  <si>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</si>
  <si>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</si>
  <si>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</si>
  <si>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</si>
  <si>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</si>
  <si>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</si>
  <si>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</si>
  <si>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</si>
  <si>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</si>
  <si>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</si>
  <si>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</si>
  <si>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</si>
  <si>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</si>
  <si>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</si>
  <si>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</si>
  <si>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</si>
  <si>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</si>
  <si>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</si>
  <si>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</si>
  <si>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</si>
  <si>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</si>
  <si>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</si>
  <si>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</si>
  <si>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</si>
  <si>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</si>
  <si>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</si>
  <si>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</si>
  <si>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</si>
  <si>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</si>
  <si>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</si>
  <si>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</si>
  <si>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</si>
  <si>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</si>
  <si>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</si>
  <si>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</si>
  <si>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</si>
  <si>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</si>
  <si>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</si>
  <si>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</si>
  <si>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</si>
  <si>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</si>
  <si>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</si>
  <si>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</si>
  <si>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</si>
  <si>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</si>
  <si>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</si>
  <si>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</si>
  <si>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</si>
  <si>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</si>
  <si>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</si>
  <si>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</si>
  <si>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</si>
  <si>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</si>
  <si>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</si>
  <si>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</si>
  <si>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</si>
  <si>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</si>
  <si>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</si>
  <si>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</si>
  <si>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</si>
  <si>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</si>
  <si>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</si>
  <si>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</si>
  <si>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</si>
  <si>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</si>
  <si>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</si>
  <si>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</si>
  <si>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</si>
  <si>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</si>
  <si>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</si>
  <si>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</si>
  <si>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</si>
  <si>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</si>
  <si>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</si>
  <si>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</si>
  <si>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</si>
  <si>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</si>
  <si>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</si>
  <si>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</si>
  <si>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</si>
  <si>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</si>
  <si>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</si>
  <si>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</si>
  <si>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</si>
  <si>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</si>
  <si>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</si>
  <si>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</si>
  <si>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</si>
  <si>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</si>
  <si>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</si>
  <si>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</si>
  <si>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</si>
  <si>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</si>
  <si>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</si>
  <si>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</si>
  <si>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</si>
  <si>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</si>
  <si>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</si>
  <si>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</si>
  <si>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</si>
  <si>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</si>
  <si>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</si>
  <si>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</si>
  <si>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</si>
  <si>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</si>
  <si>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</si>
  <si>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</si>
  <si>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</si>
  <si>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</si>
  <si>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</si>
  <si>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</si>
  <si>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</si>
  <si>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</si>
  <si>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</si>
  <si>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</si>
  <si>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</si>
  <si>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</si>
  <si>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</si>
  <si>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</si>
  <si>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</si>
  <si>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</si>
  <si>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</si>
  <si>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</si>
  <si>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</si>
  <si>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</si>
  <si>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</si>
  <si>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</si>
  <si>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</si>
  <si>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</si>
  <si>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</si>
  <si>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</si>
  <si>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</si>
  <si>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</si>
  <si>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</si>
  <si>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</si>
  <si>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</si>
  <si>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</si>
  <si>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</si>
  <si>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</si>
  <si>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</si>
  <si>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</si>
  <si>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</si>
  <si>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</si>
  <si>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</si>
  <si>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</si>
  <si>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</si>
  <si>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</si>
  <si>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</si>
  <si>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</si>
  <si>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</si>
  <si>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</si>
  <si>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</si>
  <si>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</si>
  <si>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</si>
  <si>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</si>
  <si>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</si>
  <si>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</si>
  <si>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</si>
  <si>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</si>
  <si>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</si>
  <si>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</si>
  <si>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</si>
  <si>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</si>
  <si>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</si>
  <si>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</si>
  <si>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</si>
  <si>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</si>
  <si>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</si>
  <si>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</si>
  <si>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</si>
  <si>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</si>
  <si>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</si>
  <si>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</si>
  <si>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</si>
  <si>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</si>
  <si>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</si>
  <si>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</si>
  <si>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</si>
  <si>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</si>
  <si>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</si>
  <si>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</si>
  <si>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</si>
  <si>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</si>
  <si>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</si>
  <si>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</si>
  <si>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</si>
  <si>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</si>
  <si>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</si>
  <si>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</si>
  <si>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</si>
  <si>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</si>
  <si>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</si>
  <si>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</si>
  <si>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</si>
  <si>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</si>
  <si>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</si>
  <si>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</si>
  <si>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</si>
  <si>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</si>
  <si>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</si>
  <si>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</si>
  <si>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</si>
  <si>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</si>
  <si>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</si>
  <si>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</si>
  <si>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</si>
  <si>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</si>
  <si>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</si>
  <si>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</si>
  <si>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</si>
  <si>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</si>
  <si>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</si>
  <si>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</si>
  <si>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</si>
  <si>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</si>
  <si>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</si>
  <si>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</si>
  <si>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</si>
  <si>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</si>
  <si>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</si>
  <si>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</si>
  <si>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</si>
  <si>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</si>
  <si>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</si>
  <si>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</si>
  <si>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</si>
  <si>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</si>
  <si>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</si>
  <si>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</si>
  <si>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</si>
  <si>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</si>
  <si>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</si>
  <si>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</si>
  <si>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</si>
  <si>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</si>
  <si>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</si>
  <si>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</si>
  <si>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</si>
  <si>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</si>
  <si>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</si>
  <si>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</si>
  <si>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</si>
  <si>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</si>
  <si>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</si>
  <si>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</si>
  <si>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</si>
  <si>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</si>
  <si>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</si>
  <si>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</si>
  <si>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</si>
  <si>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</si>
  <si>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</si>
  <si>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</si>
  <si>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</si>
  <si>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</si>
  <si>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</si>
  <si>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</si>
  <si>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</si>
  <si>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</si>
  <si>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</si>
  <si>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</si>
  <si>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</si>
  <si>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</si>
  <si>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</si>
  <si>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</si>
  <si>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</si>
  <si>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</si>
  <si>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</si>
  <si>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</si>
  <si>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</si>
  <si>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</si>
  <si>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</si>
  <si>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</si>
  <si>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</si>
  <si>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</si>
  <si>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</si>
  <si>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</si>
  <si>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</si>
  <si>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</si>
  <si>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</si>
  <si>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</si>
  <si>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</si>
  <si>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</si>
  <si>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</si>
  <si>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</si>
  <si>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</si>
  <si>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</si>
  <si>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</si>
  <si>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</si>
  <si>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</si>
  <si>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</si>
  <si>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</si>
  <si>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</si>
  <si>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</si>
  <si>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</si>
  <si>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</si>
  <si>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</si>
  <si>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</si>
  <si>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</si>
  <si>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</si>
  <si>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</si>
  <si>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</si>
  <si>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</si>
  <si>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</si>
  <si>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</si>
  <si>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</si>
  <si>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</si>
  <si>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</si>
  <si>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</si>
  <si>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</si>
  <si>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</si>
  <si>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</si>
  <si>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</si>
  <si>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</si>
  <si>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</si>
  <si>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</si>
  <si>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</si>
  <si>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</si>
  <si>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</si>
  <si>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</si>
  <si>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</si>
  <si>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</si>
  <si>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</si>
  <si>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</si>
  <si>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</si>
  <si>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</si>
  <si>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</si>
  <si>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</si>
  <si>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</si>
  <si>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</si>
  <si>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</si>
  <si>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</si>
  <si>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</si>
  <si>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</si>
  <si>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</si>
  <si>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</si>
  <si>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</si>
  <si>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</si>
  <si>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</si>
  <si>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</si>
  <si>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</si>
  <si>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</si>
  <si>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</si>
  <si>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</si>
  <si>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</si>
  <si>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</si>
  <si>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</si>
  <si>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</si>
  <si>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</si>
  <si>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</si>
  <si>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</si>
  <si>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</si>
  <si>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</si>
  <si>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</si>
  <si>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</si>
  <si>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</si>
  <si>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</si>
  <si>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</si>
  <si>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</si>
  <si>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</si>
  <si>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</si>
  <si>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</si>
  <si>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</si>
  <si>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</si>
  <si>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</si>
  <si>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</si>
  <si>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</si>
  <si>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</si>
  <si>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</si>
  <si>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</si>
  <si>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</si>
  <si>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</si>
  <si>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</si>
  <si>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</si>
  <si>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</si>
  <si>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</si>
  <si>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</si>
  <si>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</si>
  <si>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</si>
  <si>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</si>
  <si>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</si>
  <si>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</si>
  <si>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</si>
  <si>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</si>
  <si>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</si>
  <si>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</si>
  <si>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</si>
  <si>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</si>
  <si>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</si>
  <si>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</si>
  <si>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</si>
  <si>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</si>
  <si>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</si>
  <si>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</si>
  <si>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</si>
  <si>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</si>
  <si>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</si>
  <si>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</si>
  <si>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</si>
  <si>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</si>
  <si>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</si>
  <si>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</si>
  <si>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</si>
  <si>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</si>
  <si>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</si>
  <si>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</si>
  <si>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</si>
  <si>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</si>
  <si>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</si>
  <si>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</si>
  <si>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</si>
  <si>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</si>
  <si>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</si>
  <si>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</si>
  <si>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</si>
  <si>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</si>
  <si>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</si>
  <si>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</si>
  <si>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</si>
  <si>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</si>
  <si>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</si>
  <si>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</si>
  <si>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</si>
  <si>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</si>
  <si>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</si>
  <si>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</si>
  <si>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</si>
  <si>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</si>
  <si>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</si>
  <si>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</si>
  <si>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</si>
  <si>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</si>
  <si>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</si>
  <si>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</si>
  <si>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</si>
  <si>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</si>
  <si>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</si>
  <si>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</si>
  <si>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</si>
  <si>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</si>
  <si>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</si>
  <si>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</si>
  <si>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</si>
  <si>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</si>
  <si>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</si>
  <si>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</si>
  <si>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</si>
  <si>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</si>
  <si>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</si>
  <si>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</si>
  <si>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</si>
  <si>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</si>
  <si>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</si>
  <si>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</si>
  <si>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</si>
  <si>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</si>
  <si>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</si>
  <si>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</si>
  <si>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</si>
  <si>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</si>
  <si>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</si>
  <si>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</si>
  <si>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</si>
  <si>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</si>
  <si>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</si>
  <si>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</si>
  <si>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</si>
  <si>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</si>
  <si>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</si>
  <si>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</si>
  <si>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</si>
  <si>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</si>
  <si>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</si>
  <si>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</si>
  <si>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</si>
  <si>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</si>
  <si>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</si>
  <si>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</si>
  <si>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</si>
  <si>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</si>
  <si>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</si>
  <si>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</si>
  <si>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</si>
  <si>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</si>
  <si>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</si>
  <si>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</si>
  <si>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</si>
  <si>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</si>
  <si>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</si>
  <si>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</si>
  <si>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</si>
  <si>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</si>
  <si>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</si>
  <si>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</si>
  <si>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</si>
  <si>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</si>
  <si>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</si>
  <si>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</si>
  <si>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</si>
  <si>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</si>
  <si>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</si>
  <si>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</si>
  <si>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</si>
  <si>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</si>
  <si>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</si>
  <si>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</si>
  <si>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</si>
  <si>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</si>
  <si>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</si>
  <si>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</si>
  <si>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</si>
  <si>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</si>
  <si>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</si>
  <si>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</si>
  <si>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</si>
  <si>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</si>
  <si>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</si>
  <si>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</si>
  <si>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</si>
  <si>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</si>
  <si>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</si>
  <si>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</si>
  <si>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</si>
  <si>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</si>
  <si>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</si>
  <si>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</si>
  <si>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</si>
  <si>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</si>
  <si>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</si>
  <si>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</si>
  <si>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</si>
  <si>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</si>
  <si>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</si>
  <si>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</si>
  <si>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</si>
  <si>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</si>
  <si>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</si>
  <si>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</si>
  <si>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</si>
  <si>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</si>
  <si>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</si>
  <si>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</si>
  <si>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</si>
  <si>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</si>
  <si>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</si>
  <si>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</si>
  <si>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</si>
  <si>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</si>
  <si>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</si>
  <si>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</si>
  <si>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</si>
  <si>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</si>
  <si>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</si>
  <si>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</si>
  <si>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</si>
  <si>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</si>
  <si>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</si>
  <si>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</si>
  <si>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</si>
  <si>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</si>
  <si>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</si>
  <si>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</si>
  <si>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</si>
  <si>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</si>
  <si>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</si>
  <si>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</si>
  <si>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</si>
  <si>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</si>
  <si>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</si>
  <si>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</si>
  <si>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</si>
  <si>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</si>
  <si>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</si>
  <si>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</si>
  <si>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</si>
  <si>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</si>
  <si>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</si>
  <si>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</si>
  <si>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</si>
  <si>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</si>
  <si>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</si>
  <si>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</si>
  <si>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</si>
  <si>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</si>
  <si>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</si>
  <si>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</si>
  <si>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</si>
  <si>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</si>
  <si>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</si>
  <si>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</si>
  <si>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</si>
  <si>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</si>
  <si>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</si>
  <si>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</si>
  <si>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</si>
  <si>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</si>
  <si>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</si>
  <si>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</si>
  <si>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</si>
  <si>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</si>
  <si>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</si>
  <si>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</si>
  <si>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</si>
  <si>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</si>
  <si>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</si>
  <si>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</si>
  <si>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</si>
  <si>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</si>
  <si>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</si>
  <si>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</si>
  <si>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</si>
  <si>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</si>
  <si>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</si>
  <si>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</si>
  <si>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</si>
  <si>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</si>
  <si>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</si>
  <si>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</si>
  <si>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</si>
  <si>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</si>
  <si>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</si>
  <si>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</si>
  <si>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</si>
  <si>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</si>
  <si>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</si>
  <si>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</si>
  <si>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</si>
  <si>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</si>
  <si>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</si>
  <si>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</si>
  <si>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</si>
  <si>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</si>
  <si>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</si>
  <si>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</si>
  <si>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</si>
  <si>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</si>
  <si>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</si>
  <si>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</si>
  <si>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</si>
  <si>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</si>
  <si>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</si>
  <si>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</si>
  <si>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</si>
  <si>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</si>
  <si>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</si>
  <si>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</si>
  <si>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</si>
  <si>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</si>
  <si>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</si>
  <si>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</si>
  <si>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</si>
  <si>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</si>
  <si>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</si>
  <si>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</si>
  <si>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</si>
  <si>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</si>
  <si>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</si>
  <si>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</si>
  <si>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</si>
  <si>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</si>
  <si>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</si>
  <si>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</si>
  <si>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</si>
  <si>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</si>
  <si>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</si>
  <si>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</si>
  <si>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</si>
  <si>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</si>
  <si>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</si>
  <si>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</si>
  <si>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</si>
  <si>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</si>
  <si>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</si>
  <si>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</si>
  <si>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</si>
  <si>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</si>
  <si>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</si>
  <si>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</si>
  <si>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</si>
  <si>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</si>
  <si>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</si>
  <si>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</si>
  <si>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</si>
  <si>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</si>
  <si>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</si>
  <si>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</si>
  <si>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</si>
  <si>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</si>
  <si>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</si>
  <si>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</si>
  <si>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</si>
  <si>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</si>
  <si>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</si>
  <si>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</si>
  <si>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</si>
  <si>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</si>
  <si>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</si>
  <si>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</si>
  <si>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</si>
  <si>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</si>
  <si>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</si>
  <si>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</si>
  <si>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</si>
  <si>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</si>
  <si>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</si>
  <si>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</si>
  <si>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</si>
  <si>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</si>
  <si>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</si>
  <si>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</si>
  <si>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</si>
  <si>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</si>
  <si>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</si>
  <si>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</si>
  <si>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</si>
  <si>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</si>
  <si>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</si>
  <si>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</si>
  <si>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</si>
  <si>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</si>
  <si>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</si>
  <si>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</si>
  <si>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</si>
  <si>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</si>
  <si>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</si>
  <si>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</si>
  <si>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</si>
  <si>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</si>
  <si>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</si>
  <si>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</si>
  <si>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</si>
  <si>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</si>
  <si>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</si>
  <si>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</si>
  <si>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</si>
  <si>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</si>
  <si>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</si>
  <si>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</si>
  <si>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</si>
  <si>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</si>
  <si>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</si>
  <si>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</si>
  <si>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</si>
  <si>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</si>
  <si>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</si>
  <si>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</si>
  <si>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</si>
  <si>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</si>
  <si>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</si>
  <si>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</si>
  <si>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</si>
  <si>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</si>
  <si>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</si>
  <si>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</si>
  <si>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</si>
  <si>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</si>
  <si>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</si>
  <si>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</si>
  <si>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</si>
  <si>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</si>
  <si>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</si>
  <si>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</si>
  <si>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</si>
  <si>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</si>
  <si>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</si>
  <si>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</si>
  <si>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</si>
  <si>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</si>
  <si>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</si>
  <si>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</si>
  <si>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</si>
  <si>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</si>
  <si>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</si>
  <si>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</si>
  <si>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</si>
  <si>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</si>
  <si>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</si>
  <si>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</si>
  <si>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</si>
  <si>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</si>
  <si>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</si>
  <si>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</si>
  <si>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</si>
  <si>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</si>
  <si>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</si>
  <si>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</si>
  <si>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</si>
  <si>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</si>
  <si>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</si>
  <si>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</si>
  <si>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</si>
  <si>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</si>
  <si>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</si>
  <si>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</si>
  <si>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</si>
  <si>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</si>
  <si>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</si>
  <si>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</si>
  <si>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</si>
  <si>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</si>
  <si>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</si>
  <si>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</si>
  <si>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</si>
  <si>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</si>
  <si>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</si>
  <si>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</si>
  <si>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</si>
  <si>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</si>
  <si>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</si>
  <si>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</si>
  <si>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</si>
  <si>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</si>
  <si>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</si>
  <si>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</si>
  <si>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</si>
  <si>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</si>
  <si>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</si>
  <si>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</si>
  <si>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</si>
  <si>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</si>
  <si>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</si>
  <si>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</si>
  <si>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</si>
  <si>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</si>
  <si>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</si>
  <si>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</si>
  <si>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</si>
  <si>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</si>
  <si>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</si>
  <si>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</si>
  <si>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</si>
  <si>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</si>
  <si>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</si>
  <si>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</si>
  <si>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</si>
  <si>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</si>
  <si>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</si>
  <si>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</si>
  <si>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</si>
  <si>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</si>
  <si>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</si>
  <si>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</si>
  <si>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</si>
  <si>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</si>
  <si>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</si>
  <si>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</si>
  <si>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</si>
  <si>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</si>
  <si>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</si>
  <si>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</si>
  <si>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</si>
  <si>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</si>
  <si>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</si>
  <si>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</si>
  <si>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</si>
  <si>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</si>
  <si>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</si>
  <si>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</si>
  <si>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</si>
  <si>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</si>
  <si>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</si>
  <si>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</si>
  <si>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</si>
  <si>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</si>
  <si>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</si>
  <si>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</si>
  <si>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</si>
  <si>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</si>
  <si>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</si>
  <si>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</si>
  <si>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</si>
  <si>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</si>
  <si>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</si>
  <si>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</si>
  <si>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</si>
  <si>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</si>
  <si>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</si>
  <si>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</si>
  <si>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</si>
  <si>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</si>
  <si>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</si>
  <si>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</si>
  <si>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</si>
  <si>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</si>
  <si>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</si>
  <si>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</si>
  <si>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</si>
  <si>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</si>
  <si>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</si>
  <si>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</si>
  <si>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</si>
  <si>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</si>
  <si>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</si>
  <si>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</si>
  <si>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</si>
  <si>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</si>
  <si>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</si>
  <si>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</si>
  <si>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</si>
  <si>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</si>
  <si>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</si>
  <si>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</si>
  <si>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</si>
  <si>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</si>
  <si>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</si>
  <si>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</si>
  <si>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</si>
  <si>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</si>
  <si>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</si>
  <si>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</si>
  <si>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</si>
  <si>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</si>
  <si>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</si>
  <si>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</si>
  <si>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</si>
  <si>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</si>
  <si>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</si>
  <si>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</si>
  <si>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</si>
  <si>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</si>
  <si>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</si>
  <si>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</si>
  <si>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</si>
  <si>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</si>
  <si>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</si>
  <si>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</si>
  <si>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</si>
  <si>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</si>
  <si>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</si>
  <si>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</si>
  <si>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</si>
  <si>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</si>
  <si>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</si>
  <si>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</si>
  <si>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</si>
  <si>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</si>
  <si>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</si>
  <si>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</si>
  <si>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</si>
  <si>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</si>
  <si>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</si>
  <si>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</si>
  <si>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</si>
  <si>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</si>
  <si>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</si>
  <si>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</si>
  <si>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</si>
  <si>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</si>
  <si>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</si>
  <si>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</si>
  <si>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</si>
  <si>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</si>
  <si>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</si>
  <si>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</si>
  <si>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</si>
  <si>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</si>
  <si>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</si>
  <si>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</si>
  <si>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</si>
  <si>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</si>
  <si>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</si>
  <si>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</si>
  <si>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</si>
  <si>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</si>
  <si>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</si>
  <si>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</si>
  <si>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</si>
  <si>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</si>
  <si>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</si>
  <si>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</si>
  <si>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</si>
  <si>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</si>
  <si>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</si>
  <si>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</si>
  <si>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</si>
  <si>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</si>
  <si>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</si>
  <si>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</si>
  <si>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</si>
  <si>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</si>
  <si>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</si>
  <si>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</si>
  <si>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</si>
  <si>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</si>
  <si>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</si>
  <si>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</si>
  <si>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</si>
  <si>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</si>
  <si>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</si>
  <si>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</si>
  <si>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</si>
  <si>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</si>
  <si>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</si>
  <si>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</si>
  <si>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</si>
  <si>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</si>
  <si>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</si>
  <si>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</si>
  <si>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</si>
  <si>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</si>
  <si>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</si>
  <si>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</si>
  <si>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</si>
  <si>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</si>
  <si>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</si>
  <si>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</si>
  <si>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</si>
  <si>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</si>
  <si>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</si>
  <si>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</si>
  <si>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</si>
  <si>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</si>
  <si>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</si>
  <si>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</si>
  <si>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</si>
  <si>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</si>
  <si>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</si>
  <si>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</si>
  <si>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</si>
  <si>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</si>
  <si>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</si>
  <si>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</si>
  <si>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</si>
  <si>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</si>
  <si>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</si>
  <si>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</si>
  <si>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</si>
  <si>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</si>
  <si>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</si>
  <si>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</si>
  <si>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</si>
  <si>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</si>
  <si>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</si>
  <si>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</si>
  <si>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</si>
  <si>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</si>
  <si>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</si>
  <si>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</si>
  <si>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</si>
  <si>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</si>
  <si>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</si>
  <si>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</si>
  <si>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</si>
  <si>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</si>
  <si>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</si>
  <si>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</si>
  <si>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</si>
  <si>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</si>
  <si>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</si>
  <si>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</si>
  <si>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</si>
  <si>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</si>
  <si>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</si>
  <si>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</si>
  <si>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</si>
  <si>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</si>
  <si>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</si>
  <si>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</si>
  <si>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</si>
  <si>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</si>
  <si>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</si>
  <si>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</si>
  <si>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</si>
  <si>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</si>
  <si>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</si>
  <si>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</si>
  <si>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</si>
  <si>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</si>
  <si>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</si>
  <si>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</si>
  <si>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</si>
  <si>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</si>
  <si>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</si>
  <si>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</si>
  <si>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</si>
  <si>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</si>
  <si>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</si>
  <si>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</si>
  <si>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</si>
  <si>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</si>
  <si>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</si>
  <si>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</si>
  <si>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</si>
  <si>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</si>
  <si>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</si>
  <si>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</si>
  <si>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</si>
  <si>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</si>
  <si>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</si>
  <si>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</si>
  <si>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</si>
  <si>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</si>
  <si>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</si>
  <si>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</si>
  <si>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</si>
  <si>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</si>
  <si>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</si>
  <si>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</si>
  <si>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</si>
  <si>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</si>
  <si>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</si>
  <si>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</si>
  <si>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</si>
  <si>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</si>
  <si>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</si>
  <si>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</si>
  <si>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</si>
  <si>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</si>
  <si>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</si>
  <si>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</si>
  <si>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</si>
  <si>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</si>
  <si>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</si>
  <si>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</si>
  <si>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</si>
  <si>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</si>
  <si>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</si>
  <si>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</si>
  <si>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</si>
  <si>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</si>
  <si>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</si>
  <si>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</si>
  <si>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</si>
  <si>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</si>
  <si>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</si>
  <si>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</si>
  <si>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</si>
  <si>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</si>
  <si>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</si>
  <si>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</si>
  <si>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</si>
  <si>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</si>
  <si>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</si>
  <si>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</si>
  <si>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</si>
  <si>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</si>
  <si>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</si>
  <si>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</si>
  <si>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</si>
  <si>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</si>
  <si>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</si>
  <si>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</si>
  <si>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</si>
  <si>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</si>
  <si>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</si>
  <si>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</si>
  <si>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</si>
  <si>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</si>
  <si>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</si>
  <si>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</si>
  <si>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</si>
  <si>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</si>
  <si>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</si>
  <si>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</si>
  <si>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</si>
  <si>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</si>
  <si>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</si>
  <si>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</si>
  <si>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</si>
  <si>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</si>
  <si>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</si>
  <si>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</si>
  <si>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</si>
  <si>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</si>
  <si>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</si>
  <si>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</si>
  <si>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</si>
  <si>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</si>
  <si>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</si>
  <si>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</si>
  <si>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</si>
  <si>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</si>
  <si>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</si>
  <si>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</si>
  <si>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</si>
  <si>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</si>
  <si>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</si>
  <si>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</si>
  <si>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</si>
  <si>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</si>
  <si>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</si>
  <si>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</si>
  <si>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</si>
  <si>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</si>
  <si>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</si>
  <si>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</si>
  <si>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</si>
  <si>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</si>
  <si>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</si>
  <si>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</si>
  <si>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</si>
  <si>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</si>
  <si>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</si>
  <si>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</si>
  <si>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</si>
  <si>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</si>
  <si>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</si>
  <si>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</si>
  <si>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</si>
  <si>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</si>
  <si>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</si>
  <si>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</si>
  <si>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</si>
  <si>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</si>
  <si>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</si>
  <si>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</si>
  <si>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</si>
  <si>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</si>
  <si>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</si>
  <si>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</si>
  <si>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</si>
  <si>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</si>
  <si>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</si>
  <si>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</si>
  <si>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</si>
  <si>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</si>
  <si>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</si>
  <si>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</si>
  <si>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</si>
  <si>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</si>
  <si>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</si>
  <si>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</si>
  <si>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</si>
  <si>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</si>
  <si>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</si>
  <si>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</si>
  <si>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</si>
  <si>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</si>
  <si>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</si>
  <si>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</si>
  <si>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</si>
  <si>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</si>
  <si>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</si>
  <si>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</si>
  <si>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</si>
  <si>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</si>
  <si>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</si>
  <si>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</si>
  <si>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</si>
  <si>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</si>
  <si>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</si>
  <si>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</si>
  <si>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</si>
  <si>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</si>
  <si>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</si>
  <si>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</si>
  <si>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</si>
  <si>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</si>
  <si>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</si>
  <si>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</si>
  <si>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</si>
  <si>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</si>
  <si>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</si>
  <si>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</si>
  <si>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</si>
  <si>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</si>
  <si>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</si>
  <si>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</si>
  <si>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</si>
  <si>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</si>
  <si>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</si>
  <si>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</si>
  <si>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</si>
  <si>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</si>
  <si>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</si>
  <si>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</si>
  <si>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</si>
  <si>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</si>
  <si>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</si>
  <si>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</si>
  <si>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</si>
  <si>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</si>
  <si>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</si>
  <si>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</si>
  <si>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</si>
  <si>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</si>
  <si>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</si>
  <si>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</si>
  <si>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</si>
  <si>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</si>
  <si>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</si>
  <si>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</si>
  <si>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</si>
  <si>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</si>
  <si>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</si>
  <si>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</si>
  <si>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</si>
  <si>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</si>
  <si>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</si>
  <si>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</si>
  <si>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</si>
  <si>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</si>
  <si>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</si>
  <si>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</si>
  <si>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</si>
  <si>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</si>
  <si>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</si>
  <si>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</si>
  <si>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</si>
  <si>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</si>
  <si>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</si>
  <si>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</si>
  <si>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</si>
  <si>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</si>
  <si>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</si>
  <si>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</si>
  <si>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</si>
  <si>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</si>
  <si>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</si>
  <si>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</si>
  <si>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</si>
  <si>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</si>
  <si>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</si>
  <si>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</si>
  <si>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</si>
  <si>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</si>
  <si>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</si>
  <si>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</si>
  <si>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</si>
  <si>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</si>
  <si>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</si>
  <si>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</si>
  <si>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</si>
  <si>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</si>
  <si>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</si>
  <si>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</si>
  <si>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</si>
  <si>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</si>
  <si>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</si>
  <si>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</si>
  <si>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</si>
  <si>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</si>
  <si>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</si>
  <si>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</si>
  <si>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</si>
  <si>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</si>
  <si>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</si>
  <si>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</si>
  <si>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</si>
  <si>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</si>
  <si>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</si>
  <si>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</si>
  <si>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</si>
  <si>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</si>
  <si>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</si>
  <si>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</si>
  <si>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</si>
  <si>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</si>
  <si>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</si>
  <si>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</si>
  <si>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</si>
  <si>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</si>
  <si>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</si>
  <si>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</si>
  <si>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</si>
  <si>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</si>
  <si>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</si>
  <si>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</si>
  <si>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</si>
  <si>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</si>
  <si>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</si>
  <si>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</si>
  <si>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</si>
  <si>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</si>
  <si>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</si>
  <si>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</si>
  <si>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</si>
  <si>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</si>
  <si>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</si>
  <si>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</si>
  <si>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</si>
  <si>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</si>
  <si>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</si>
  <si>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</si>
  <si>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</si>
  <si>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</si>
  <si>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</si>
  <si>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</si>
  <si>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</si>
  <si>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</si>
  <si>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</si>
  <si>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</si>
  <si>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</si>
  <si>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</si>
  <si>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</si>
  <si>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</si>
  <si>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</si>
  <si>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</si>
  <si>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</si>
  <si>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</si>
  <si>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</si>
  <si>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</si>
  <si>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</si>
  <si>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</si>
  <si>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</si>
  <si>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</si>
  <si>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</si>
  <si>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</si>
  <si>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</si>
  <si>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</si>
  <si>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</si>
  <si>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</si>
  <si>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</si>
  <si>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</si>
  <si>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</si>
  <si>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</si>
  <si>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</si>
  <si>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</si>
  <si>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</si>
  <si>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</si>
  <si>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</si>
  <si>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</si>
  <si>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</si>
  <si>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</si>
  <si>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</si>
  <si>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</si>
  <si>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</si>
  <si>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</si>
  <si>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</si>
  <si>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</si>
  <si>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</si>
  <si>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</si>
  <si>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</si>
  <si>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</si>
  <si>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</si>
  <si>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</si>
  <si>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</si>
  <si>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</si>
  <si>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</si>
  <si>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</si>
  <si>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</si>
  <si>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</si>
  <si>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</si>
  <si>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</si>
  <si>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</si>
  <si>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</si>
  <si>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</si>
  <si>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</si>
  <si>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</si>
  <si>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</si>
  <si>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</si>
  <si>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</si>
  <si>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</si>
  <si>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</si>
  <si>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</si>
  <si>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</si>
  <si>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</si>
  <si>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</si>
  <si>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</si>
  <si>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</si>
  <si>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</si>
  <si>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</si>
  <si>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</si>
  <si>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</si>
  <si>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</si>
  <si>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</si>
  <si>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</si>
  <si>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</si>
  <si>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</si>
  <si>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</si>
  <si>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</si>
  <si>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</si>
  <si>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</si>
  <si>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</si>
  <si>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</si>
  <si>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</si>
  <si>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</si>
  <si>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</si>
  <si>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</si>
  <si>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</si>
  <si>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</si>
  <si>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</si>
  <si>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</si>
  <si>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</si>
  <si>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</si>
  <si>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</si>
  <si>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</si>
  <si>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</si>
  <si>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</si>
  <si>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</si>
  <si>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</si>
  <si>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</si>
  <si>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</si>
  <si>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</si>
  <si>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</si>
  <si>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</si>
  <si>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</si>
  <si>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</si>
  <si>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</si>
  <si>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</si>
  <si>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</si>
  <si>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</si>
  <si>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</si>
  <si>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</si>
  <si>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</si>
  <si>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</si>
  <si>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</si>
  <si>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</si>
  <si>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</si>
  <si>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</si>
  <si>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</si>
  <si>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</si>
  <si>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</si>
  <si>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</si>
  <si>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</si>
  <si>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</si>
  <si>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</si>
  <si>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</si>
  <si>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</si>
  <si>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</si>
  <si>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</si>
  <si>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</si>
  <si>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</si>
  <si>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</si>
  <si>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</si>
  <si>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</si>
  <si>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</si>
  <si>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</si>
  <si>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</si>
  <si>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</si>
  <si>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</si>
  <si>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</si>
  <si>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</si>
  <si>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</si>
  <si>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</si>
  <si>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</si>
  <si>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</si>
  <si>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</si>
  <si>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</si>
  <si>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</si>
  <si>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</si>
  <si>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</si>
  <si>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</si>
  <si>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</si>
  <si>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</si>
  <si>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</si>
  <si>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</si>
  <si>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</si>
  <si>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</si>
  <si>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</si>
  <si>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</si>
  <si>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</si>
  <si>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</si>
  <si>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</si>
  <si>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</si>
  <si>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</si>
  <si>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</si>
  <si>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</si>
  <si>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</si>
  <si>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</si>
  <si>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</si>
  <si>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</si>
  <si>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</si>
  <si>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</si>
  <si>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</si>
  <si>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</si>
  <si>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</si>
  <si>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</si>
  <si>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</si>
  <si>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</si>
  <si>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</si>
  <si>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</si>
  <si>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</si>
  <si>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</si>
  <si>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</si>
  <si>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</si>
  <si>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</si>
  <si>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</si>
  <si>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</si>
  <si>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</si>
  <si>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</si>
  <si>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</si>
  <si>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</si>
  <si>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</si>
  <si>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</si>
  <si>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</si>
  <si>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</si>
  <si>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</si>
  <si>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</si>
  <si>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</si>
  <si>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</si>
  <si>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</si>
  <si>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</si>
  <si>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</si>
  <si>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</si>
  <si>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</si>
  <si>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</si>
  <si>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</si>
  <si>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</si>
  <si>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</si>
  <si>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</si>
  <si>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</si>
  <si>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</si>
  <si>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</si>
  <si>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</si>
  <si>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</si>
  <si>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</si>
  <si>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</si>
  <si>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</si>
  <si>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</si>
  <si>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</si>
  <si>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</si>
  <si>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</si>
  <si>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</si>
  <si>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</si>
  <si>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</si>
  <si>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</si>
  <si>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</si>
  <si>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</si>
  <si>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</si>
  <si>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</si>
  <si>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</si>
  <si>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</si>
  <si>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</si>
  <si>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</si>
  <si>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</si>
  <si>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</si>
  <si>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</si>
  <si>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</si>
  <si>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</si>
  <si>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</si>
  <si>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</si>
  <si>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</si>
  <si>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</si>
  <si>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</si>
  <si>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</si>
  <si>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</si>
  <si>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</si>
  <si>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</si>
  <si>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</si>
  <si>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</si>
  <si>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</si>
  <si>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</si>
  <si>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</si>
  <si>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</si>
  <si>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</si>
  <si>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</si>
  <si>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</si>
  <si>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</si>
  <si>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</si>
  <si>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</si>
  <si>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</si>
  <si>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</si>
  <si>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</si>
  <si>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</si>
  <si>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生野支援学校</t>
    <rPh sb="0" eb="2">
      <t>イクノ</t>
    </rPh>
    <rPh sb="2" eb="4">
      <t>シエン</t>
    </rPh>
    <rPh sb="4" eb="6">
      <t>ガッコウ</t>
    </rPh>
    <phoneticPr fontId="15"/>
  </si>
  <si>
    <t>国語</t>
    <rPh sb="0" eb="2">
      <t>コクゴ</t>
    </rPh>
    <phoneticPr fontId="15"/>
  </si>
  <si>
    <t>ウ</t>
  </si>
  <si>
    <t>A</t>
    <phoneticPr fontId="15"/>
  </si>
  <si>
    <t>1</t>
    <phoneticPr fontId="15"/>
  </si>
  <si>
    <t>B</t>
    <phoneticPr fontId="15"/>
  </si>
  <si>
    <t>イ</t>
  </si>
  <si>
    <t>社会</t>
    <rPh sb="0" eb="2">
      <t>シャカイ</t>
    </rPh>
    <phoneticPr fontId="15"/>
  </si>
  <si>
    <t>地図</t>
    <rPh sb="0" eb="2">
      <t>チズ</t>
    </rPh>
    <phoneticPr fontId="15"/>
  </si>
  <si>
    <t>ア</t>
  </si>
  <si>
    <t>数学</t>
    <rPh sb="0" eb="2">
      <t>スウガク</t>
    </rPh>
    <phoneticPr fontId="15"/>
  </si>
  <si>
    <t>１</t>
    <phoneticPr fontId="15"/>
  </si>
  <si>
    <t>１～２～３</t>
    <phoneticPr fontId="15"/>
  </si>
  <si>
    <t>C</t>
    <phoneticPr fontId="15"/>
  </si>
  <si>
    <t>音楽</t>
    <rPh sb="0" eb="2">
      <t>オンガク</t>
    </rPh>
    <phoneticPr fontId="15"/>
  </si>
  <si>
    <t>器楽</t>
    <rPh sb="0" eb="2">
      <t>キガク</t>
    </rPh>
    <phoneticPr fontId="15"/>
  </si>
  <si>
    <t>美術</t>
    <rPh sb="0" eb="2">
      <t>ビジュツ</t>
    </rPh>
    <phoneticPr fontId="15"/>
  </si>
  <si>
    <t>保健体育</t>
    <rPh sb="0" eb="2">
      <t>ホケン</t>
    </rPh>
    <rPh sb="2" eb="4">
      <t>タイイク</t>
    </rPh>
    <phoneticPr fontId="15"/>
  </si>
  <si>
    <t>外国語</t>
    <rPh sb="0" eb="3">
      <t>ガイコクゴ</t>
    </rPh>
    <phoneticPr fontId="15"/>
  </si>
  <si>
    <t>B・C</t>
    <phoneticPr fontId="15"/>
  </si>
  <si>
    <t>1～２～３</t>
    <phoneticPr fontId="15"/>
  </si>
  <si>
    <t>全</t>
    <rPh sb="0" eb="1">
      <t>ゼン</t>
    </rPh>
    <phoneticPr fontId="15"/>
  </si>
  <si>
    <t>〇</t>
  </si>
  <si>
    <t>２～３</t>
    <phoneticPr fontId="15"/>
  </si>
  <si>
    <t>Ａ</t>
    <phoneticPr fontId="15"/>
  </si>
  <si>
    <t>外国語</t>
    <rPh sb="0" eb="2">
      <t>ガイコク</t>
    </rPh>
    <rPh sb="2" eb="3">
      <t>ゴ</t>
    </rPh>
    <phoneticPr fontId="15"/>
  </si>
  <si>
    <t>国語</t>
    <rPh sb="0" eb="2">
      <t>コクゴ</t>
    </rPh>
    <phoneticPr fontId="15"/>
  </si>
  <si>
    <t>A・B</t>
    <phoneticPr fontId="15"/>
  </si>
  <si>
    <t>C</t>
    <phoneticPr fontId="15"/>
  </si>
  <si>
    <t>2～3</t>
    <phoneticPr fontId="15"/>
  </si>
  <si>
    <t>g160</t>
    <phoneticPr fontId="15"/>
  </si>
  <si>
    <t>C</t>
    <phoneticPr fontId="15"/>
  </si>
  <si>
    <t>R06b137</t>
    <phoneticPr fontId="15"/>
  </si>
  <si>
    <t>g164</t>
    <phoneticPr fontId="15"/>
  </si>
  <si>
    <t>g179</t>
    <phoneticPr fontId="15"/>
  </si>
  <si>
    <t>R06b177</t>
    <phoneticPr fontId="15"/>
  </si>
  <si>
    <t>R06b181</t>
    <phoneticPr fontId="15"/>
  </si>
  <si>
    <t>g171</t>
    <phoneticPr fontId="15"/>
  </si>
  <si>
    <t>２～３</t>
    <phoneticPr fontId="15"/>
  </si>
  <si>
    <t>1～２～３</t>
    <phoneticPr fontId="15"/>
  </si>
  <si>
    <t>g175</t>
    <phoneticPr fontId="15"/>
  </si>
  <si>
    <t>R06b175</t>
    <phoneticPr fontId="15"/>
  </si>
  <si>
    <t>R06b176</t>
    <phoneticPr fontId="15"/>
  </si>
  <si>
    <t>社会</t>
    <rPh sb="0" eb="2">
      <t>シャカイ</t>
    </rPh>
    <phoneticPr fontId="15"/>
  </si>
  <si>
    <t>地図</t>
    <rPh sb="0" eb="2">
      <t>チズ</t>
    </rPh>
    <phoneticPr fontId="15"/>
  </si>
  <si>
    <t>数学</t>
    <rPh sb="0" eb="2">
      <t>スウガク</t>
    </rPh>
    <phoneticPr fontId="15"/>
  </si>
  <si>
    <t>A</t>
    <phoneticPr fontId="15"/>
  </si>
  <si>
    <t>B</t>
    <phoneticPr fontId="15"/>
  </si>
  <si>
    <t>音楽</t>
    <rPh sb="0" eb="2">
      <t>オンガク</t>
    </rPh>
    <phoneticPr fontId="15"/>
  </si>
  <si>
    <t>美術</t>
    <rPh sb="0" eb="2">
      <t>ビジュツ</t>
    </rPh>
    <phoneticPr fontId="15"/>
  </si>
  <si>
    <t>保健体育</t>
    <rPh sb="0" eb="2">
      <t>ホケン</t>
    </rPh>
    <rPh sb="2" eb="4">
      <t>タイイク</t>
    </rPh>
    <phoneticPr fontId="15"/>
  </si>
  <si>
    <t>外国語</t>
    <rPh sb="0" eb="3">
      <t>ガイコクゴ</t>
    </rPh>
    <phoneticPr fontId="15"/>
  </si>
  <si>
    <t>器楽</t>
    <rPh sb="0" eb="2">
      <t>キガク</t>
    </rPh>
    <phoneticPr fontId="15"/>
  </si>
  <si>
    <t>B・C</t>
    <phoneticPr fontId="15"/>
  </si>
  <si>
    <t>全</t>
    <rPh sb="0" eb="1">
      <t>ゼン</t>
    </rPh>
    <phoneticPr fontId="15"/>
  </si>
  <si>
    <t>R06b178</t>
    <phoneticPr fontId="15"/>
  </si>
  <si>
    <t>R06b179</t>
    <phoneticPr fontId="15"/>
  </si>
  <si>
    <t>A</t>
    <phoneticPr fontId="15"/>
  </si>
  <si>
    <t>02-1
岩崎書房</t>
    <rPh sb="5" eb="7">
      <t>イワサキ</t>
    </rPh>
    <rPh sb="7" eb="9">
      <t>ショボウ</t>
    </rPh>
    <phoneticPr fontId="15"/>
  </si>
  <si>
    <t>五味太郎のことばとかずの絵本
ことばのあいうえお</t>
    <rPh sb="0" eb="2">
      <t>ゴミ</t>
    </rPh>
    <rPh sb="2" eb="4">
      <t>タロウ</t>
    </rPh>
    <rPh sb="12" eb="14">
      <t>エホン</t>
    </rPh>
    <phoneticPr fontId="15"/>
  </si>
  <si>
    <t>Ａ　自立活動を中心としたグループ</t>
    <phoneticPr fontId="15"/>
  </si>
  <si>
    <t>Ｃ　教科学習を中心としたグループ</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</si>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</sst>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5">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54" fillId="0" borderId="7" xfId="5" applyNumberFormat="1" applyFont="1" applyFill="1" applyBorder="1" applyAlignment="1" applyProtection="1">
      <alignment horizontal="center" vertical="center" wrapText="1" shrinkToFit="1"/>
    </xf>
    <xf numFmtId="0" fontId="54" fillId="0" borderId="6" xfId="5" applyNumberFormat="1" applyFont="1" applyFill="1" applyBorder="1" applyAlignment="1" applyProtection="1">
      <alignment horizontal="center" vertical="center" wrapText="1"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49" fontId="55" fillId="2" borderId="8" xfId="5" applyNumberFormat="1" applyFont="1" applyFill="1" applyBorder="1" applyAlignment="1" applyProtection="1">
      <alignment horizontal="center" vertical="center" wrapText="1" shrinkToFit="1"/>
      <protection locked="0"/>
    </xf>
    <xf numFmtId="49" fontId="55" fillId="2" borderId="4" xfId="5" applyNumberFormat="1" applyFont="1" applyFill="1" applyBorder="1" applyAlignment="1" applyProtection="1">
      <alignment horizontal="center" vertical="center" shrinkToFi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70" zoomScaleNormal="100" zoomScaleSheetLayoutView="7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4" t="s">
        <v>5653</v>
      </c>
      <c r="B1" s="354"/>
      <c r="C1" s="354"/>
      <c r="D1" s="354"/>
      <c r="E1" s="354"/>
      <c r="F1" s="159"/>
      <c r="G1" s="355" t="s">
        <v>5665</v>
      </c>
      <c r="H1" s="355"/>
      <c r="I1" s="355"/>
      <c r="J1" s="355"/>
      <c r="K1" s="355"/>
      <c r="L1" s="355"/>
      <c r="M1" s="355"/>
      <c r="N1" s="355"/>
      <c r="O1" s="356" t="s">
        <v>10087</v>
      </c>
      <c r="P1" s="229"/>
      <c r="AB1" s="159"/>
      <c r="AC1" s="159"/>
    </row>
    <row r="2" spans="1:29" ht="3" customHeight="1" thickBot="1" x14ac:dyDescent="0.5">
      <c r="G2" s="355"/>
      <c r="H2" s="355"/>
      <c r="I2" s="355"/>
      <c r="J2" s="355"/>
      <c r="K2" s="355"/>
      <c r="L2" s="355"/>
      <c r="M2" s="355"/>
      <c r="N2" s="355"/>
      <c r="O2" s="356"/>
      <c r="P2" s="229"/>
      <c r="AB2" s="159"/>
      <c r="AC2" s="159"/>
    </row>
    <row r="3" spans="1:29" ht="12.6" customHeight="1" x14ac:dyDescent="0.45">
      <c r="B3" s="158" t="s">
        <v>5654</v>
      </c>
      <c r="G3" s="355"/>
      <c r="H3" s="355"/>
      <c r="I3" s="355"/>
      <c r="J3" s="355"/>
      <c r="K3" s="355"/>
      <c r="L3" s="355"/>
      <c r="M3" s="355"/>
      <c r="N3" s="355"/>
      <c r="O3" s="356"/>
      <c r="S3" s="158"/>
      <c r="W3" s="357" t="s">
        <v>5666</v>
      </c>
      <c r="X3" s="357"/>
      <c r="Y3" s="357"/>
      <c r="Z3" s="357" t="s">
        <v>5667</v>
      </c>
      <c r="AA3" s="357"/>
      <c r="AB3" s="357"/>
      <c r="AC3" s="159"/>
    </row>
    <row r="4" spans="1:29" ht="13.2" thickBot="1" x14ac:dyDescent="0.5">
      <c r="B4" s="158" t="s">
        <v>5655</v>
      </c>
      <c r="S4" s="158"/>
      <c r="W4" s="358" t="s">
        <v>5668</v>
      </c>
      <c r="X4" s="358"/>
      <c r="Y4" s="360" t="s">
        <v>10025</v>
      </c>
      <c r="Z4" s="362" t="s">
        <v>529</v>
      </c>
      <c r="AA4" s="362"/>
      <c r="AB4" s="362"/>
      <c r="AC4" s="162"/>
    </row>
    <row r="5" spans="1:29" ht="16.8" thickBot="1" x14ac:dyDescent="0.5">
      <c r="B5" s="158" t="s">
        <v>5656</v>
      </c>
      <c r="G5" s="163"/>
      <c r="H5" s="163"/>
      <c r="I5" s="163"/>
      <c r="K5" s="161"/>
      <c r="L5" s="161"/>
      <c r="M5" s="161"/>
      <c r="N5" s="164"/>
      <c r="S5" s="158"/>
      <c r="W5" s="359"/>
      <c r="X5" s="359"/>
      <c r="Y5" s="361"/>
      <c r="Z5" s="362"/>
      <c r="AA5" s="362"/>
      <c r="AB5" s="362"/>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13" t="s">
        <v>10085</v>
      </c>
      <c r="Q8" s="314"/>
      <c r="R8" s="314"/>
      <c r="S8" s="314"/>
      <c r="T8" s="314"/>
      <c r="U8" s="314"/>
      <c r="V8" s="315"/>
      <c r="W8" s="174"/>
      <c r="X8" s="218" t="s">
        <v>2233</v>
      </c>
      <c r="Y8" s="219" t="s">
        <v>1998</v>
      </c>
      <c r="Z8" s="220">
        <v>4</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16" t="s">
        <v>2006</v>
      </c>
      <c r="Q9" s="317"/>
      <c r="R9" s="317"/>
      <c r="S9" s="317"/>
      <c r="T9" s="317"/>
      <c r="U9" s="317"/>
      <c r="V9" s="318"/>
      <c r="W9" s="174"/>
      <c r="X9" s="222" t="s">
        <v>2234</v>
      </c>
      <c r="Y9" s="223" t="s">
        <v>1999</v>
      </c>
      <c r="Z9" s="224">
        <v>5</v>
      </c>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16" t="s">
        <v>10086</v>
      </c>
      <c r="Q10" s="317"/>
      <c r="R10" s="317"/>
      <c r="S10" s="317"/>
      <c r="T10" s="317"/>
      <c r="U10" s="317"/>
      <c r="V10" s="318"/>
      <c r="W10" s="174"/>
      <c r="X10" s="225" t="s">
        <v>2235</v>
      </c>
      <c r="Y10" s="226" t="s">
        <v>2236</v>
      </c>
      <c r="Z10" s="227">
        <v>13</v>
      </c>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16"/>
      <c r="Q11" s="317"/>
      <c r="R11" s="317"/>
      <c r="S11" s="317"/>
      <c r="T11" s="317"/>
      <c r="U11" s="317"/>
      <c r="V11" s="318"/>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3" t="s">
        <v>5664</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44" t="s">
        <v>534</v>
      </c>
      <c r="B16" s="342"/>
      <c r="C16" s="342"/>
      <c r="D16" s="342"/>
      <c r="E16" s="342"/>
      <c r="F16" s="342"/>
      <c r="G16" s="342"/>
      <c r="H16" s="342"/>
      <c r="I16" s="342"/>
      <c r="J16" s="189"/>
      <c r="K16" s="342" t="s">
        <v>535</v>
      </c>
      <c r="L16" s="342"/>
      <c r="M16" s="342"/>
      <c r="N16" s="342"/>
      <c r="O16" s="342"/>
      <c r="P16" s="342"/>
      <c r="Q16" s="342"/>
      <c r="R16" s="342"/>
      <c r="S16" s="345"/>
      <c r="T16" s="341" t="s">
        <v>536</v>
      </c>
      <c r="U16" s="342"/>
      <c r="V16" s="342"/>
      <c r="W16" s="342"/>
      <c r="X16" s="342"/>
      <c r="Y16" s="342"/>
      <c r="Z16" s="342"/>
      <c r="AA16" s="342"/>
      <c r="AB16" s="342"/>
      <c r="AC16" s="343"/>
    </row>
    <row r="17" spans="1:29" s="195" customFormat="1" ht="24" customHeight="1" x14ac:dyDescent="0.45">
      <c r="A17" s="191" t="s">
        <v>1982</v>
      </c>
      <c r="B17" s="331" t="s">
        <v>537</v>
      </c>
      <c r="C17" s="192" t="s">
        <v>538</v>
      </c>
      <c r="D17" s="346" t="s">
        <v>539</v>
      </c>
      <c r="E17" s="346" t="s">
        <v>540</v>
      </c>
      <c r="F17" s="348" t="s">
        <v>541</v>
      </c>
      <c r="G17" s="325" t="s">
        <v>542</v>
      </c>
      <c r="H17" s="329" t="s">
        <v>543</v>
      </c>
      <c r="I17" s="335" t="s">
        <v>5651</v>
      </c>
      <c r="J17" s="193" t="s">
        <v>1982</v>
      </c>
      <c r="K17" s="337" t="s">
        <v>537</v>
      </c>
      <c r="L17" s="194" t="s">
        <v>538</v>
      </c>
      <c r="M17" s="329" t="s">
        <v>539</v>
      </c>
      <c r="N17" s="329" t="s">
        <v>540</v>
      </c>
      <c r="O17" s="339" t="s">
        <v>544</v>
      </c>
      <c r="P17" s="325" t="s">
        <v>542</v>
      </c>
      <c r="Q17" s="325" t="s">
        <v>543</v>
      </c>
      <c r="R17" s="325" t="s">
        <v>5651</v>
      </c>
      <c r="S17" s="333" t="s">
        <v>545</v>
      </c>
      <c r="T17" s="193" t="s">
        <v>1982</v>
      </c>
      <c r="U17" s="363" t="s">
        <v>537</v>
      </c>
      <c r="V17" s="194" t="s">
        <v>538</v>
      </c>
      <c r="W17" s="329" t="s">
        <v>539</v>
      </c>
      <c r="X17" s="329" t="s">
        <v>540</v>
      </c>
      <c r="Y17" s="350" t="s">
        <v>544</v>
      </c>
      <c r="Z17" s="325" t="s">
        <v>542</v>
      </c>
      <c r="AA17" s="325" t="s">
        <v>543</v>
      </c>
      <c r="AB17" s="325" t="s">
        <v>5652</v>
      </c>
      <c r="AC17" s="327" t="s">
        <v>545</v>
      </c>
    </row>
    <row r="18" spans="1:29" s="200" customFormat="1" ht="27" customHeight="1" x14ac:dyDescent="0.45">
      <c r="A18" s="196" t="s">
        <v>1983</v>
      </c>
      <c r="B18" s="332"/>
      <c r="C18" s="197" t="s">
        <v>546</v>
      </c>
      <c r="D18" s="347"/>
      <c r="E18" s="347"/>
      <c r="F18" s="349"/>
      <c r="G18" s="326"/>
      <c r="H18" s="330"/>
      <c r="I18" s="336"/>
      <c r="J18" s="198" t="s">
        <v>1983</v>
      </c>
      <c r="K18" s="338"/>
      <c r="L18" s="199" t="s">
        <v>546</v>
      </c>
      <c r="M18" s="330"/>
      <c r="N18" s="330"/>
      <c r="O18" s="340"/>
      <c r="P18" s="326"/>
      <c r="Q18" s="326"/>
      <c r="R18" s="326"/>
      <c r="S18" s="334"/>
      <c r="T18" s="198" t="s">
        <v>1983</v>
      </c>
      <c r="U18" s="364"/>
      <c r="V18" s="199" t="s">
        <v>546</v>
      </c>
      <c r="W18" s="330"/>
      <c r="X18" s="330"/>
      <c r="Y18" s="351"/>
      <c r="Z18" s="326"/>
      <c r="AA18" s="326"/>
      <c r="AB18" s="326"/>
      <c r="AC18" s="328"/>
    </row>
    <row r="19" spans="1:29" s="200" customFormat="1" ht="16.2" customHeight="1" x14ac:dyDescent="0.45">
      <c r="A19" s="201" t="s">
        <v>1957</v>
      </c>
      <c r="B19" s="289" t="s">
        <v>10026</v>
      </c>
      <c r="C19" s="202" t="s">
        <v>10026</v>
      </c>
      <c r="D19" s="277" t="str">
        <f>IF(C20="ア",VLOOKUP(A20,ア!$A$2:$E$1684,2,FALSE),IF(C20="イ",VLOOKUP(A20,イ!$A$2:$E$1563,2,FALSE),IF(C20="ウ",HLOOKUP(A20,ウ!$B$1:$QI$6,4,FALSE),IF(C20="エ",VLOOKUP(A20,エ!$A$4:$E$1000,3,FALSE)&amp;"　"&amp;VLOOKUP(A20,エ!$A$4:$E$1000,4,FALSE),""))))</f>
        <v>12-10　視覚デザイン研究所</v>
      </c>
      <c r="E19" s="277" t="str">
        <f>IF(C20="ア",VLOOKUP(A20,ア!$A$2:$E$1684,4,FALSE),IF(C20="イ",VLOOKUP(A20,イ!$A$2:$E$1563,4,FALSE),IF(C20="ウ",IF(HLOOKUP(A20,ウ!$B$1:$QI$6,3,FALSE)="","",HLOOKUP(A20,ウ!$B$1:$QI$6,3,FALSE)),"")))</f>
        <v/>
      </c>
      <c r="F19" s="279" t="str">
        <f>IF(C20="ア",VLOOKUP(A20,ア!$A$2:$E$1684,5,FALSE),IF(C20="イ",VLOOKUP(A20,イ!$A$2:$E$1563,5,FALSE),IF(C20="ウ",HLOOKUP(A20,ウ!$B$1:$QI$6,5,FALSE),IF(C20="エ",VLOOKUP(A20,エ!$A$4:$E$1000,5,FALSE),""))))&amp;"　"&amp;IF(C20="ウ",HLOOKUP(A20,ウ!$B$1:$QI$6,6,FALSE),"")</f>
        <v>かたちでおぼえる　あいうえお</v>
      </c>
      <c r="G19" s="281" t="s">
        <v>10028</v>
      </c>
      <c r="H19" s="283"/>
      <c r="I19" s="291" t="s">
        <v>10029</v>
      </c>
      <c r="J19" s="203" t="s">
        <v>1970</v>
      </c>
      <c r="K19" s="322" t="s">
        <v>10026</v>
      </c>
      <c r="L19" s="202" t="s">
        <v>10026</v>
      </c>
      <c r="M19" s="277" t="s">
        <v>10083</v>
      </c>
      <c r="N19" s="277"/>
      <c r="O19" s="279" t="s">
        <v>10084</v>
      </c>
      <c r="P19" s="281" t="s">
        <v>10082</v>
      </c>
      <c r="Q19" s="283"/>
      <c r="R19" s="291" t="s">
        <v>10048</v>
      </c>
      <c r="S19" s="293"/>
      <c r="T19" s="203" t="s">
        <v>1985</v>
      </c>
      <c r="U19" s="322" t="s">
        <v>10051</v>
      </c>
      <c r="V19" s="202" t="s">
        <v>10051</v>
      </c>
      <c r="W19" s="277" t="str">
        <f>IF(V20="ア",VLOOKUP(T20,ア!$A$2:$E$1684,2,FALSE),IF(V20="イ",VLOOKUP(T20,イ!$A$2:$E$1563,2,FALSE),IF(V20="ウ",HLOOKUP(T20,ウ!$B$1:$QI$6,4,FALSE),IF(V20="エ",VLOOKUP(T20,エ!$A$4:$E$1000,3,FALSE)&amp;"　"&amp;VLOOKUP(T20,エ!$A$4:$E$1000,4,FALSE),""))))</f>
        <v>06-1　偕　成　社</v>
      </c>
      <c r="X19" s="277" t="str">
        <f>IF(V20="ア",VLOOKUP(T20,ア!$A$2:$E$1684,4,FALSE),IF(V20="イ",VLOOKUP(T20,イ!$A$2:$E$1563,4,FALSE),IF(V20="ウ",IF(HLOOKUP(T20,ウ!$B$1:$QI$6,3,FALSE)="","",HLOOKUP(T20,ウ!$B$1:$QI$6,3,FALSE)),"")))</f>
        <v/>
      </c>
      <c r="Y19" s="279" t="str">
        <f>IF(V20="ア",VLOOKUP(T20,ア!$A$2:$E$1684,5,FALSE),IF(V20="イ",VLOOKUP(T20,イ!$A$2:$E$1563,5,FALSE),IF(V20="ウ",HLOOKUP(T20,ウ!$B$1:$QI$6,5,FALSE),IF(V20="エ",VLOOKUP(T20,エ!$A$4:$E$1000,5,FALSE),""))))&amp;"　"&amp;IF(V20="ウ",HLOOKUP(T20,ウ!$B$1:$QI$6,6,FALSE),"")</f>
        <v>五味太郎・言葉図鑑（10）　なまえのことば</v>
      </c>
      <c r="Z19" s="281" t="s">
        <v>10052</v>
      </c>
      <c r="AA19" s="283"/>
      <c r="AB19" s="285" t="s">
        <v>10054</v>
      </c>
      <c r="AC19" s="287" t="s">
        <v>10047</v>
      </c>
    </row>
    <row r="20" spans="1:29" s="200" customFormat="1" ht="16.2" customHeight="1" x14ac:dyDescent="0.45">
      <c r="A20" s="204">
        <v>9784881082195</v>
      </c>
      <c r="B20" s="298"/>
      <c r="C20" s="205" t="s">
        <v>10027</v>
      </c>
      <c r="D20" s="299"/>
      <c r="E20" s="299"/>
      <c r="F20" s="300"/>
      <c r="G20" s="301"/>
      <c r="H20" s="295"/>
      <c r="I20" s="302"/>
      <c r="J20" s="206">
        <v>9784265903016</v>
      </c>
      <c r="K20" s="298"/>
      <c r="L20" s="205" t="s">
        <v>10027</v>
      </c>
      <c r="M20" s="299"/>
      <c r="N20" s="299"/>
      <c r="O20" s="300"/>
      <c r="P20" s="301"/>
      <c r="Q20" s="295"/>
      <c r="R20" s="302"/>
      <c r="S20" s="303"/>
      <c r="T20" s="204">
        <v>9784033431000</v>
      </c>
      <c r="U20" s="298"/>
      <c r="V20" s="205" t="s">
        <v>10027</v>
      </c>
      <c r="W20" s="299"/>
      <c r="X20" s="299"/>
      <c r="Y20" s="300"/>
      <c r="Z20" s="301"/>
      <c r="AA20" s="295"/>
      <c r="AB20" s="296"/>
      <c r="AC20" s="297"/>
    </row>
    <row r="21" spans="1:29" s="200" customFormat="1" ht="16.2" customHeight="1" x14ac:dyDescent="0.45">
      <c r="A21" s="207" t="s">
        <v>1958</v>
      </c>
      <c r="B21" s="289" t="s">
        <v>10026</v>
      </c>
      <c r="C21" s="202" t="s">
        <v>10026</v>
      </c>
      <c r="D21" s="277" t="str">
        <f>IF(C22="ア",VLOOKUP(A22,ア!$A$2:$E$1684,2,FALSE),IF(C22="イ",VLOOKUP(A22,イ!$A$2:$E$1563,2,FALSE),IF(C22="ウ",HLOOKUP(A22,ウ!$B$1:$QI$6,4,FALSE),IF(C22="エ",VLOOKUP(A22,エ!$A$4:$E$1000,3,FALSE)&amp;"　"&amp;VLOOKUP(A22,エ!$A$4:$E$1000,4,FALSE),""))))</f>
        <v>28-1　福　音　館</v>
      </c>
      <c r="E21" s="277" t="str">
        <f>IF(C22="ア",VLOOKUP(A22,ア!$A$2:$E$1684,4,FALSE),IF(C22="イ",VLOOKUP(A22,イ!$A$2:$E$1563,4,FALSE),IF(C22="ウ",IF(HLOOKUP(A22,ウ!$B$1:$QI$6,3,FALSE)="","",HLOOKUP(A22,ウ!$B$1:$QI$6,3,FALSE)),"")))</f>
        <v/>
      </c>
      <c r="F21" s="279" t="str">
        <f>IF(C22="ア",VLOOKUP(A22,ア!$A$2:$E$1684,5,FALSE),IF(C22="イ",VLOOKUP(A22,イ!$A$2:$E$1563,5,FALSE),IF(C22="ウ",HLOOKUP(A22,ウ!$B$1:$QI$6,5,FALSE),IF(C22="エ",VLOOKUP(A22,エ!$A$4:$E$1000,5,FALSE),""))))&amp;"　"&amp;IF(C22="ウ",HLOOKUP(A22,ウ!$B$1:$QI$6,6,FALSE),"")</f>
        <v>こどものとも絵本　おおきなかぶ</v>
      </c>
      <c r="G21" s="281" t="s">
        <v>10030</v>
      </c>
      <c r="H21" s="283"/>
      <c r="I21" s="291" t="s">
        <v>10029</v>
      </c>
      <c r="J21" s="208" t="s">
        <v>1971</v>
      </c>
      <c r="K21" s="289" t="s">
        <v>10026</v>
      </c>
      <c r="L21" s="202" t="s">
        <v>10026</v>
      </c>
      <c r="M21" s="277" t="str">
        <f>IF(L22="ア",VLOOKUP(J22,ア!$A$2:$E$1684,2,FALSE),IF(L22="イ",VLOOKUP(J22,イ!$A$2:$E$1563,2,FALSE),IF(L22="ウ",HLOOKUP(J22,ウ!$B$1:$QI$6,4,FALSE),IF(L22="エ",VLOOKUP(J22,エ!$A$4:$E$1000,3,FALSE)&amp;"　"&amp;VLOOKUP(J22,エ!$A$4:$E$1000,4,FALSE),""))))</f>
        <v>01-1　あ か ね 書 房</v>
      </c>
      <c r="N21" s="277" t="str">
        <f>IF(L22="ア",VLOOKUP(J22,ア!$A$2:$E$1684,4,FALSE),IF(L22="イ",VLOOKUP(J22,イ!$A$2:$E$1563,4,FALSE),IF(L22="ウ",IF(HLOOKUP(J22,ウ!$B$1:$QI$6,3,FALSE)="","",HLOOKUP(J22,ウ!$B$1:$QI$6,3,FALSE)),"")))</f>
        <v/>
      </c>
      <c r="O21" s="279" t="str">
        <f>IF(L22="ア",VLOOKUP(J22,ア!$A$2:$E$1684,5,FALSE),IF(L22="イ",VLOOKUP(J22,イ!$A$2:$E$1563,5,FALSE),IF(L22="ウ",HLOOKUP(J22,ウ!$B$1:$QI$6,5,FALSE),IF(L22="エ",VLOOKUP(J22,エ!$A$4:$E$1000,5,FALSE),""))))&amp;"　"&amp;IF(L22="ウ",HLOOKUP(J22,ウ!$B$1:$QI$6,6,FALSE),"")</f>
        <v>もじのえほん　 かたかなアイウエオ</v>
      </c>
      <c r="P21" s="281" t="s">
        <v>10030</v>
      </c>
      <c r="Q21" s="283"/>
      <c r="R21" s="291" t="s">
        <v>10048</v>
      </c>
      <c r="S21" s="293"/>
      <c r="T21" s="207" t="s">
        <v>1986</v>
      </c>
      <c r="U21" s="289" t="s">
        <v>10051</v>
      </c>
      <c r="V21" s="202" t="s">
        <v>10051</v>
      </c>
      <c r="W21" s="277" t="str">
        <f>IF(V22="ア",VLOOKUP(T22,ア!$A$2:$E$1684,2,FALSE),IF(V22="イ",VLOOKUP(T22,イ!$A$2:$E$1563,2,FALSE),IF(V22="ウ",HLOOKUP(T22,ウ!$B$1:$QI$6,4,FALSE),IF(V22="エ",VLOOKUP(T22,エ!$A$4:$E$1000,3,FALSE)&amp;"　"&amp;VLOOKUP(T22,エ!$A$4:$E$1000,4,FALSE),""))))</f>
        <v>2
東書</v>
      </c>
      <c r="X21" s="277" t="str">
        <f>IF(V22="ア",VLOOKUP(T22,ア!$A$2:$E$1684,4,FALSE),IF(V22="イ",VLOOKUP(T22,イ!$A$2:$E$1563,4,FALSE),IF(V22="ウ",IF(HLOOKUP(T22,ウ!$B$1:$QI$6,3,FALSE)="","",HLOOKUP(T22,ウ!$B$1:$QI$6,3,FALSE)),"")))</f>
        <v>国語
C-721</v>
      </c>
      <c r="Y21" s="279" t="str">
        <f>IF(V22="ア",VLOOKUP(T22,ア!$A$2:$E$1684,5,FALSE),IF(V22="イ",VLOOKUP(T22,イ!$A$2:$E$1563,5,FALSE),IF(V22="ウ",HLOOKUP(T22,ウ!$B$1:$QI$6,5,FALSE),IF(V22="エ",VLOOKUP(T22,エ!$A$4:$E$1000,5,FALSE),""))))&amp;"　"&amp;IF(V22="ウ",HLOOKUP(T22,ウ!$B$1:$QI$6,6,FALSE),"")</f>
        <v>国語　☆☆☆☆　</v>
      </c>
      <c r="Z21" s="281" t="s">
        <v>10053</v>
      </c>
      <c r="AA21" s="283"/>
      <c r="AB21" s="285" t="s">
        <v>10054</v>
      </c>
      <c r="AC21" s="287" t="s">
        <v>10047</v>
      </c>
    </row>
    <row r="22" spans="1:29" s="200" customFormat="1" ht="16.2" customHeight="1" x14ac:dyDescent="0.45">
      <c r="A22" s="204">
        <v>9784834000627</v>
      </c>
      <c r="B22" s="298"/>
      <c r="C22" s="205" t="s">
        <v>10027</v>
      </c>
      <c r="D22" s="299"/>
      <c r="E22" s="299"/>
      <c r="F22" s="300"/>
      <c r="G22" s="301"/>
      <c r="H22" s="295"/>
      <c r="I22" s="302"/>
      <c r="J22" s="206">
        <v>9784251002044</v>
      </c>
      <c r="K22" s="298"/>
      <c r="L22" s="205" t="s">
        <v>10027</v>
      </c>
      <c r="M22" s="299"/>
      <c r="N22" s="299"/>
      <c r="O22" s="300"/>
      <c r="P22" s="301"/>
      <c r="Q22" s="295"/>
      <c r="R22" s="302"/>
      <c r="S22" s="303"/>
      <c r="T22" s="204" t="s">
        <v>10062</v>
      </c>
      <c r="U22" s="298"/>
      <c r="V22" s="205" t="s">
        <v>10031</v>
      </c>
      <c r="W22" s="299"/>
      <c r="X22" s="299"/>
      <c r="Y22" s="300"/>
      <c r="Z22" s="301"/>
      <c r="AA22" s="295"/>
      <c r="AB22" s="296"/>
      <c r="AC22" s="297"/>
    </row>
    <row r="23" spans="1:29" s="200" customFormat="1" ht="16.2" customHeight="1" x14ac:dyDescent="0.45">
      <c r="A23" s="207" t="s">
        <v>1959</v>
      </c>
      <c r="B23" s="289" t="s">
        <v>10026</v>
      </c>
      <c r="C23" s="202" t="s">
        <v>10026</v>
      </c>
      <c r="D23" s="277" t="str">
        <f>IF(C24="ア",VLOOKUP(A24,ア!$A$2:$E$1684,2,FALSE),IF(C24="イ",VLOOKUP(A24,イ!$A$2:$E$1563,2,FALSE),IF(C24="ウ",HLOOKUP(A24,ウ!$B$1:$QI$6,4,FALSE),IF(C24="エ",VLOOKUP(A24,エ!$A$4:$E$1000,3,FALSE)&amp;"　"&amp;VLOOKUP(A24,エ!$A$4:$E$1000,4,FALSE),""))))</f>
        <v>2
東書</v>
      </c>
      <c r="E23" s="277" t="str">
        <f>IF(C24="ア",VLOOKUP(A24,ア!$A$2:$E$1684,4,FALSE),IF(C24="イ",VLOOKUP(A24,イ!$A$2:$E$1563,4,FALSE),IF(C24="ウ",IF(HLOOKUP(A24,ウ!$B$1:$QI$6,3,FALSE)="","",HLOOKUP(A24,ウ!$B$1:$QI$6,3,FALSE)),"")))</f>
        <v>国語
C-123</v>
      </c>
      <c r="F23" s="279" t="str">
        <f>IF(C24="ア",VLOOKUP(A24,ア!$A$2:$E$1684,5,FALSE),IF(C24="イ",VLOOKUP(A24,イ!$A$2:$E$1563,5,FALSE),IF(C24="ウ",HLOOKUP(A24,ウ!$B$1:$QI$6,5,FALSE),IF(C24="エ",VLOOKUP(A24,エ!$A$4:$E$1000,5,FALSE),""))))&amp;"　"&amp;IF(C24="ウ",HLOOKUP(A24,ウ!$B$1:$QI$6,6,FALSE),"")</f>
        <v>こくご　☆☆☆　</v>
      </c>
      <c r="G23" s="281" t="s">
        <v>10056</v>
      </c>
      <c r="H23" s="283"/>
      <c r="I23" s="291" t="s">
        <v>10036</v>
      </c>
      <c r="J23" s="208" t="s">
        <v>1972</v>
      </c>
      <c r="K23" s="289" t="s">
        <v>10026</v>
      </c>
      <c r="L23" s="202" t="s">
        <v>10026</v>
      </c>
      <c r="M23" s="277" t="str">
        <f>IF(L24="ア",VLOOKUP(J24,ア!$A$2:$E$1684,2,FALSE),IF(L24="イ",VLOOKUP(J24,イ!$A$2:$E$1563,2,FALSE),IF(L24="ウ",HLOOKUP(J24,ウ!$B$1:$QI$6,4,FALSE),IF(L24="エ",VLOOKUP(J24,エ!$A$4:$E$1000,3,FALSE)&amp;"　"&amp;VLOOKUP(J24,エ!$A$4:$E$1000,4,FALSE),""))))</f>
        <v>2
東書</v>
      </c>
      <c r="N23" s="277" t="str">
        <f>IF(L24="ア",VLOOKUP(J24,ア!$A$2:$E$1684,4,FALSE),IF(L24="イ",VLOOKUP(J24,イ!$A$2:$E$1563,4,FALSE),IF(L24="ウ",IF(HLOOKUP(J24,ウ!$B$1:$QI$6,3,FALSE)="","",HLOOKUP(J24,ウ!$B$1:$QI$6,3,FALSE)),"")))</f>
        <v>国語
C-721</v>
      </c>
      <c r="O23" s="279" t="str">
        <f>IF(L24="ア",VLOOKUP(J24,ア!$A$2:$E$1684,5,FALSE),IF(L24="イ",VLOOKUP(J24,イ!$A$2:$E$1563,5,FALSE),IF(L24="ウ",HLOOKUP(J24,ウ!$B$1:$QI$6,5,FALSE),IF(L24="エ",VLOOKUP(J24,エ!$A$4:$E$1000,5,FALSE),""))))&amp;"　"&amp;IF(L24="ウ",HLOOKUP(J24,ウ!$B$1:$QI$6,6,FALSE),"")</f>
        <v>国語　☆☆☆☆　</v>
      </c>
      <c r="P23" s="281" t="s">
        <v>10056</v>
      </c>
      <c r="Q23" s="283"/>
      <c r="R23" s="291" t="s">
        <v>10063</v>
      </c>
      <c r="S23" s="293"/>
      <c r="T23" s="207" t="s">
        <v>1987</v>
      </c>
      <c r="U23" s="289" t="s">
        <v>10068</v>
      </c>
      <c r="V23" s="202" t="s">
        <v>10069</v>
      </c>
      <c r="W23" s="277" t="str">
        <f>IF(V24="ア",VLOOKUP(T24,ア!$A$2:$E$1684,2,FALSE),IF(V24="イ",VLOOKUP(T24,イ!$A$2:$E$1563,2,FALSE),IF(V24="ウ",HLOOKUP(T24,ウ!$B$1:$QI$6,4,FALSE),IF(V24="エ",VLOOKUP(T24,エ!$A$4:$E$1000,3,FALSE)&amp;"　"&amp;VLOOKUP(T24,エ!$A$4:$E$1000,4,FALSE),""))))</f>
        <v>46
帝国</v>
      </c>
      <c r="X23" s="277" t="str">
        <f>IF(V24="ア",VLOOKUP(T24,ア!$A$2:$E$1684,4,FALSE),IF(V24="イ",VLOOKUP(T24,イ!$A$2:$E$1563,4,FALSE),IF(V24="ウ",IF(HLOOKUP(T24,ウ!$B$1:$QI$6,3,FALSE)="","",HLOOKUP(T24,ウ!$B$1:$QI$6,3,FALSE)),"")))</f>
        <v>地図
046-72
※／◆</v>
      </c>
      <c r="Y23" s="279" t="str">
        <f>IF(V24="ア",VLOOKUP(T24,ア!$A$2:$E$1684,5,FALSE),IF(V24="イ",VLOOKUP(T24,イ!$A$2:$E$1563,5,FALSE),IF(V24="ウ",HLOOKUP(T24,ウ!$B$1:$QI$6,5,FALSE),IF(V24="エ",VLOOKUP(T24,エ!$A$4:$E$1000,5,FALSE),""))))&amp;"　"&amp;IF(V24="ウ",HLOOKUP(T24,ウ!$B$1:$QI$6,6,FALSE),"")</f>
        <v>中学校社会科地図　</v>
      </c>
      <c r="Z23" s="281" t="s">
        <v>10038</v>
      </c>
      <c r="AA23" s="283"/>
      <c r="AB23" s="285" t="s">
        <v>10064</v>
      </c>
      <c r="AC23" s="287" t="s">
        <v>10047</v>
      </c>
    </row>
    <row r="24" spans="1:29" s="200" customFormat="1" ht="16.2" customHeight="1" x14ac:dyDescent="0.45">
      <c r="A24" s="204" t="s">
        <v>10055</v>
      </c>
      <c r="B24" s="298"/>
      <c r="C24" s="205" t="s">
        <v>10031</v>
      </c>
      <c r="D24" s="299"/>
      <c r="E24" s="299"/>
      <c r="F24" s="300"/>
      <c r="G24" s="301"/>
      <c r="H24" s="295"/>
      <c r="I24" s="302"/>
      <c r="J24" s="206" t="s">
        <v>10062</v>
      </c>
      <c r="K24" s="298"/>
      <c r="L24" s="205" t="s">
        <v>10031</v>
      </c>
      <c r="M24" s="299"/>
      <c r="N24" s="299"/>
      <c r="O24" s="300"/>
      <c r="P24" s="301"/>
      <c r="Q24" s="295"/>
      <c r="R24" s="302"/>
      <c r="S24" s="303"/>
      <c r="T24" s="204" t="s">
        <v>10057</v>
      </c>
      <c r="U24" s="298"/>
      <c r="V24" s="205" t="s">
        <v>10034</v>
      </c>
      <c r="W24" s="299"/>
      <c r="X24" s="299"/>
      <c r="Y24" s="300"/>
      <c r="Z24" s="301"/>
      <c r="AA24" s="295"/>
      <c r="AB24" s="296"/>
      <c r="AC24" s="297"/>
    </row>
    <row r="25" spans="1:29" s="200" customFormat="1" ht="16.2" customHeight="1" x14ac:dyDescent="0.45">
      <c r="A25" s="207" t="s">
        <v>1960</v>
      </c>
      <c r="B25" s="289" t="s">
        <v>10032</v>
      </c>
      <c r="C25" s="202" t="s">
        <v>10033</v>
      </c>
      <c r="D25" s="277" t="str">
        <f>IF(C26="ア",VLOOKUP(A26,ア!$A$2:$E$1684,2,FALSE),IF(C26="イ",VLOOKUP(A26,イ!$A$2:$E$1563,2,FALSE),IF(C26="ウ",HLOOKUP(A26,ウ!$B$1:$QI$6,4,FALSE),IF(C26="エ",VLOOKUP(A26,エ!$A$4:$E$1000,3,FALSE)&amp;"　"&amp;VLOOKUP(A26,エ!$A$4:$E$1000,4,FALSE),""))))</f>
        <v>46
帝国</v>
      </c>
      <c r="E25" s="277" t="str">
        <f>IF(C26="ア",VLOOKUP(A26,ア!$A$2:$E$1684,4,FALSE),IF(C26="イ",VLOOKUP(A26,イ!$A$2:$E$1563,4,FALSE),IF(C26="ウ",IF(HLOOKUP(A26,ウ!$B$1:$QI$6,3,FALSE)="","",HLOOKUP(A26,ウ!$B$1:$QI$6,3,FALSE)),"")))</f>
        <v>地図
046-72
※／◆</v>
      </c>
      <c r="F25" s="279" t="str">
        <f>IF(C26="ア",VLOOKUP(A26,ア!$A$2:$E$1684,5,FALSE),IF(C26="イ",VLOOKUP(A26,イ!$A$2:$E$1563,5,FALSE),IF(C26="ウ",HLOOKUP(A26,ウ!$B$1:$QI$6,5,FALSE),IF(C26="エ",VLOOKUP(A26,エ!$A$4:$E$1000,5,FALSE),""))))&amp;"　"&amp;IF(C26="ウ",HLOOKUP(A26,ウ!$B$1:$QI$6,6,FALSE),"")</f>
        <v>中学校社会科地図　</v>
      </c>
      <c r="G25" s="281" t="s">
        <v>10056</v>
      </c>
      <c r="H25" s="283"/>
      <c r="I25" s="352" t="s">
        <v>10064</v>
      </c>
      <c r="J25" s="208" t="s">
        <v>1973</v>
      </c>
      <c r="K25" s="289" t="s">
        <v>10032</v>
      </c>
      <c r="L25" s="202" t="s">
        <v>10033</v>
      </c>
      <c r="M25" s="277" t="str">
        <f>IF(L26="ア",VLOOKUP(J26,ア!$A$2:$E$1684,2,FALSE),IF(L26="イ",VLOOKUP(J26,イ!$A$2:$E$1563,2,FALSE),IF(L26="ウ",HLOOKUP(J26,ウ!$B$1:$QI$6,4,FALSE),IF(L26="エ",VLOOKUP(J26,エ!$A$4:$E$1000,3,FALSE)&amp;"　"&amp;VLOOKUP(J26,エ!$A$4:$E$1000,4,FALSE),""))))</f>
        <v>46
帝国</v>
      </c>
      <c r="N25" s="277" t="str">
        <f>IF(L26="ア",VLOOKUP(J26,ア!$A$2:$E$1684,4,FALSE),IF(L26="イ",VLOOKUP(J26,イ!$A$2:$E$1563,4,FALSE),IF(L26="ウ",IF(HLOOKUP(J26,ウ!$B$1:$QI$6,3,FALSE)="","",HLOOKUP(J26,ウ!$B$1:$QI$6,3,FALSE)),"")))</f>
        <v>地図
046-72
※／◆</v>
      </c>
      <c r="O25" s="279" t="str">
        <f>IF(L26="ア",VLOOKUP(J26,ア!$A$2:$E$1684,5,FALSE),IF(L26="イ",VLOOKUP(J26,イ!$A$2:$E$1563,5,FALSE),IF(L26="ウ",HLOOKUP(J26,ウ!$B$1:$QI$6,5,FALSE),IF(L26="エ",VLOOKUP(J26,エ!$A$4:$E$1000,5,FALSE),""))))&amp;"　"&amp;IF(L26="ウ",HLOOKUP(J26,ウ!$B$1:$QI$6,6,FALSE),"")</f>
        <v>中学校社会科地図　</v>
      </c>
      <c r="P25" s="281" t="s">
        <v>10056</v>
      </c>
      <c r="Q25" s="283"/>
      <c r="R25" s="291" t="s">
        <v>10064</v>
      </c>
      <c r="S25" s="293" t="s">
        <v>10047</v>
      </c>
      <c r="T25" s="207" t="s">
        <v>1988</v>
      </c>
      <c r="U25" s="289" t="s">
        <v>10070</v>
      </c>
      <c r="V25" s="202" t="s">
        <v>10070</v>
      </c>
      <c r="W25" s="277" t="str">
        <f>IF(V26="ア",VLOOKUP(T26,ア!$A$2:$E$1684,2,FALSE),IF(V26="イ",VLOOKUP(T26,イ!$A$2:$E$1563,2,FALSE),IF(V26="ウ",HLOOKUP(T26,ウ!$B$1:$QI$6,4,FALSE),IF(V26="エ",VLOOKUP(T26,エ!$A$4:$E$1000,3,FALSE)&amp;"　"&amp;VLOOKUP(T26,エ!$A$4:$E$1000,4,FALSE),""))))</f>
        <v>10-4　こ　ぐ　ま　社</v>
      </c>
      <c r="X25" s="277" t="str">
        <f>IF(V26="ア",VLOOKUP(T26,ア!$A$2:$E$1684,4,FALSE),IF(V26="イ",VLOOKUP(T26,イ!$A$2:$E$1563,4,FALSE),IF(V26="ウ",IF(HLOOKUP(T26,ウ!$B$1:$QI$6,3,FALSE)="","",HLOOKUP(T26,ウ!$B$1:$QI$6,3,FALSE)),"")))</f>
        <v/>
      </c>
      <c r="Y25" s="279" t="str">
        <f>IF(V26="ア",VLOOKUP(T26,ア!$A$2:$E$1684,5,FALSE),IF(V26="イ",VLOOKUP(T26,イ!$A$2:$E$1563,5,FALSE),IF(V26="ウ",HLOOKUP(T26,ウ!$B$1:$QI$6,5,FALSE),IF(V26="エ",VLOOKUP(T26,エ!$A$4:$E$1000,5,FALSE),""))))&amp;"　"&amp;IF(V26="ウ",HLOOKUP(T26,ウ!$B$1:$QI$6,6,FALSE),"")</f>
        <v>こぐまちゃんえほん別冊　さよならさんかく</v>
      </c>
      <c r="Z25" s="281" t="s">
        <v>10071</v>
      </c>
      <c r="AA25" s="283"/>
      <c r="AB25" s="285" t="s">
        <v>10054</v>
      </c>
      <c r="AC25" s="287" t="s">
        <v>10047</v>
      </c>
    </row>
    <row r="26" spans="1:29" s="200" customFormat="1" ht="16.2" customHeight="1" x14ac:dyDescent="0.45">
      <c r="A26" s="204" t="s">
        <v>10057</v>
      </c>
      <c r="B26" s="298"/>
      <c r="C26" s="205" t="s">
        <v>10034</v>
      </c>
      <c r="D26" s="299"/>
      <c r="E26" s="299"/>
      <c r="F26" s="300"/>
      <c r="G26" s="301"/>
      <c r="H26" s="295"/>
      <c r="I26" s="353"/>
      <c r="J26" s="206" t="s">
        <v>10057</v>
      </c>
      <c r="K26" s="298"/>
      <c r="L26" s="205" t="s">
        <v>10034</v>
      </c>
      <c r="M26" s="299"/>
      <c r="N26" s="299"/>
      <c r="O26" s="300"/>
      <c r="P26" s="301"/>
      <c r="Q26" s="295"/>
      <c r="R26" s="302"/>
      <c r="S26" s="303"/>
      <c r="T26" s="204">
        <v>9784772100526</v>
      </c>
      <c r="U26" s="298"/>
      <c r="V26" s="205" t="s">
        <v>10027</v>
      </c>
      <c r="W26" s="299"/>
      <c r="X26" s="299"/>
      <c r="Y26" s="300"/>
      <c r="Z26" s="301"/>
      <c r="AA26" s="295"/>
      <c r="AB26" s="296"/>
      <c r="AC26" s="297"/>
    </row>
    <row r="27" spans="1:29" s="200" customFormat="1" ht="16.2" customHeight="1" x14ac:dyDescent="0.45">
      <c r="A27" s="207" t="s">
        <v>1961</v>
      </c>
      <c r="B27" s="289" t="s">
        <v>10035</v>
      </c>
      <c r="C27" s="202" t="s">
        <v>10035</v>
      </c>
      <c r="D27" s="277" t="str">
        <f>IF(C28="ア",VLOOKUP(A28,ア!$A$2:$E$1684,2,FALSE),IF(C28="イ",VLOOKUP(A28,イ!$A$2:$E$1563,2,FALSE),IF(C28="ウ",HLOOKUP(A28,ウ!$B$1:$QI$6,4,FALSE),IF(C28="エ",VLOOKUP(A28,エ!$A$4:$E$1000,3,FALSE)&amp;"　"&amp;VLOOKUP(A28,エ!$A$4:$E$1000,4,FALSE),""))))</f>
        <v>27-1　ひかりのくに</v>
      </c>
      <c r="E27" s="277" t="str">
        <f>IF(C28="ア",VLOOKUP(A28,ア!$A$2:$E$1684,4,FALSE),IF(C28="イ",VLOOKUP(A28,イ!$A$2:$E$1563,4,FALSE),IF(C28="ウ",IF(HLOOKUP(A28,ウ!$B$1:$QI$6,3,FALSE)="","",HLOOKUP(A28,ウ!$B$1:$QI$6,3,FALSE)),"")))</f>
        <v/>
      </c>
      <c r="F27" s="279" t="str">
        <f>IF(C28="ア",VLOOKUP(A28,ア!$A$2:$E$1684,5,FALSE),IF(C28="イ",VLOOKUP(A28,イ!$A$2:$E$1563,5,FALSE),IF(C28="ウ",HLOOKUP(A28,ウ!$B$1:$QI$6,5,FALSE),IF(C28="エ",VLOOKUP(A28,エ!$A$4:$E$1000,5,FALSE),""))))&amp;"　"&amp;IF(C28="ウ",HLOOKUP(A28,ウ!$B$1:$QI$6,6,FALSE),"")</f>
        <v>指さし・指なぞり　１２３かず</v>
      </c>
      <c r="G27" s="281" t="s">
        <v>10028</v>
      </c>
      <c r="H27" s="283"/>
      <c r="I27" s="291" t="s">
        <v>10036</v>
      </c>
      <c r="J27" s="208" t="s">
        <v>1974</v>
      </c>
      <c r="K27" s="289" t="s">
        <v>10035</v>
      </c>
      <c r="L27" s="202" t="s">
        <v>10035</v>
      </c>
      <c r="M27" s="277" t="str">
        <f>IF(L28="ア",VLOOKUP(J28,ア!$A$2:$E$1684,2,FALSE),IF(L28="イ",VLOOKUP(J28,イ!$A$2:$E$1563,2,FALSE),IF(L28="ウ",HLOOKUP(J28,ウ!$B$1:$QI$6,4,FALSE),IF(L28="エ",VLOOKUP(J28,エ!$A$4:$E$1000,3,FALSE)&amp;"　"&amp;VLOOKUP(J28,エ!$A$4:$E$1000,4,FALSE),""))))</f>
        <v>28-1　福　音　館</v>
      </c>
      <c r="N27" s="277" t="str">
        <f>IF(L28="ア",VLOOKUP(J28,ア!$A$2:$E$1684,4,FALSE),IF(L28="イ",VLOOKUP(J28,イ!$A$2:$E$1563,4,FALSE),IF(L28="ウ",IF(HLOOKUP(J28,ウ!$B$1:$QI$6,3,FALSE)="","",HLOOKUP(J28,ウ!$B$1:$QI$6,3,FALSE)),"")))</f>
        <v/>
      </c>
      <c r="O27" s="279" t="str">
        <f>IF(L28="ア",VLOOKUP(J28,ア!$A$2:$E$1684,5,FALSE),IF(L28="イ",VLOOKUP(J28,イ!$A$2:$E$1563,5,FALSE),IF(L28="ウ",HLOOKUP(J28,ウ!$B$1:$QI$6,5,FALSE),IF(L28="エ",VLOOKUP(J28,エ!$A$4:$E$1000,5,FALSE),""))))&amp;"　"&amp;IF(L28="ウ",HLOOKUP(J28,ウ!$B$1:$QI$6,6,FALSE),"")</f>
        <v>ブルーナの絵本　まる､しかく､さんかく</v>
      </c>
      <c r="P27" s="281" t="s">
        <v>10049</v>
      </c>
      <c r="Q27" s="283"/>
      <c r="R27" s="291" t="s">
        <v>10048</v>
      </c>
      <c r="S27" s="293"/>
      <c r="T27" s="207" t="s">
        <v>1989</v>
      </c>
      <c r="U27" s="289" t="s">
        <v>10070</v>
      </c>
      <c r="V27" s="202" t="s">
        <v>10070</v>
      </c>
      <c r="W27" s="277" t="str">
        <f>IF(V28="ア",VLOOKUP(T28,ア!$A$2:$E$1684,2,FALSE),IF(V28="イ",VLOOKUP(T28,イ!$A$2:$E$1563,2,FALSE),IF(V28="ウ",HLOOKUP(T28,ウ!$B$1:$QI$6,4,FALSE),IF(V28="エ",VLOOKUP(T28,エ!$A$4:$E$1000,3,FALSE)&amp;"　"&amp;VLOOKUP(T28,エ!$A$4:$E$1000,4,FALSE),""))))</f>
        <v>27-3　ひ　さ　か　た</v>
      </c>
      <c r="X27" s="277" t="str">
        <f>IF(V28="ア",VLOOKUP(T28,ア!$A$2:$E$1684,4,FALSE),IF(V28="イ",VLOOKUP(T28,イ!$A$2:$E$1563,4,FALSE),IF(V28="ウ",IF(HLOOKUP(T28,ウ!$B$1:$QI$6,3,FALSE)="","",HLOOKUP(T28,ウ!$B$1:$QI$6,3,FALSE)),"")))</f>
        <v/>
      </c>
      <c r="Y27" s="279" t="str">
        <f>IF(V28="ア",VLOOKUP(T28,ア!$A$2:$E$1684,5,FALSE),IF(V28="イ",VLOOKUP(T28,イ!$A$2:$E$1563,5,FALSE),IF(V28="ウ",HLOOKUP(T28,ウ!$B$1:$QI$6,5,FALSE),IF(V28="エ",VLOOKUP(T28,エ!$A$4:$E$1000,5,FALSE),""))))&amp;"　"&amp;IF(V28="ウ",HLOOKUP(T28,ウ!$B$1:$QI$6,6,FALSE),"")</f>
        <v>スキンシップ絵本　かずのえほん</v>
      </c>
      <c r="Z27" s="281" t="s">
        <v>10072</v>
      </c>
      <c r="AA27" s="283"/>
      <c r="AB27" s="285" t="s">
        <v>10054</v>
      </c>
      <c r="AC27" s="287" t="s">
        <v>10047</v>
      </c>
    </row>
    <row r="28" spans="1:29" s="200" customFormat="1" ht="16.2" customHeight="1" x14ac:dyDescent="0.45">
      <c r="A28" s="204">
        <v>9784564004957</v>
      </c>
      <c r="B28" s="298"/>
      <c r="C28" s="205" t="s">
        <v>10027</v>
      </c>
      <c r="D28" s="299"/>
      <c r="E28" s="299"/>
      <c r="F28" s="300"/>
      <c r="G28" s="301"/>
      <c r="H28" s="295"/>
      <c r="I28" s="302"/>
      <c r="J28" s="206">
        <v>9784834009590</v>
      </c>
      <c r="K28" s="298"/>
      <c r="L28" s="205" t="s">
        <v>10027</v>
      </c>
      <c r="M28" s="299"/>
      <c r="N28" s="299"/>
      <c r="O28" s="300"/>
      <c r="P28" s="301"/>
      <c r="Q28" s="295"/>
      <c r="R28" s="302"/>
      <c r="S28" s="303"/>
      <c r="T28" s="204">
        <v>9784893250797</v>
      </c>
      <c r="U28" s="298"/>
      <c r="V28" s="205" t="s">
        <v>10027</v>
      </c>
      <c r="W28" s="299"/>
      <c r="X28" s="299"/>
      <c r="Y28" s="300"/>
      <c r="Z28" s="301"/>
      <c r="AA28" s="295"/>
      <c r="AB28" s="296"/>
      <c r="AC28" s="297"/>
    </row>
    <row r="29" spans="1:29" s="200" customFormat="1" ht="16.2" customHeight="1" x14ac:dyDescent="0.45">
      <c r="A29" s="207" t="s">
        <v>1962</v>
      </c>
      <c r="B29" s="289" t="s">
        <v>10035</v>
      </c>
      <c r="C29" s="202" t="s">
        <v>10035</v>
      </c>
      <c r="D29" s="277" t="str">
        <f>IF(C30="ア",VLOOKUP(A30,ア!$A$2:$E$1684,2,FALSE),IF(C30="イ",VLOOKUP(A30,イ!$A$2:$E$1563,2,FALSE),IF(C30="ウ",HLOOKUP(A30,ウ!$B$1:$QI$6,4,FALSE),IF(C30="エ",VLOOKUP(A30,エ!$A$4:$E$1000,3,FALSE)&amp;"　"&amp;VLOOKUP(A30,エ!$A$4:$E$1000,4,FALSE),""))))</f>
        <v>04-1　絵　本　館</v>
      </c>
      <c r="E29" s="277" t="str">
        <f>IF(C30="ア",VLOOKUP(A30,ア!$A$2:$E$1684,4,FALSE),IF(C30="イ",VLOOKUP(A30,イ!$A$2:$E$1563,4,FALSE),IF(C30="ウ",IF(HLOOKUP(A30,ウ!$B$1:$QI$6,3,FALSE)="","",HLOOKUP(A30,ウ!$B$1:$QI$6,3,FALSE)),"")))</f>
        <v/>
      </c>
      <c r="F29" s="279" t="str">
        <f>IF(C30="ア",VLOOKUP(A30,ア!$A$2:$E$1684,5,FALSE),IF(C30="イ",VLOOKUP(A30,イ!$A$2:$E$1563,5,FALSE),IF(C30="ウ",HLOOKUP(A30,ウ!$B$1:$QI$6,5,FALSE),IF(C30="エ",VLOOKUP(A30,エ!$A$4:$E$1000,5,FALSE),""))))&amp;"　"&amp;IF(C30="ウ",HLOOKUP(A30,ウ!$B$1:$QI$6,6,FALSE),"")</f>
        <v>五味太郎の絵本　かずのえほん１・２・３</v>
      </c>
      <c r="G29" s="281" t="s">
        <v>10030</v>
      </c>
      <c r="H29" s="283"/>
      <c r="I29" s="291" t="s">
        <v>10036</v>
      </c>
      <c r="J29" s="208" t="s">
        <v>1975</v>
      </c>
      <c r="K29" s="289" t="s">
        <v>10035</v>
      </c>
      <c r="L29" s="202" t="s">
        <v>10035</v>
      </c>
      <c r="M29" s="277" t="str">
        <f>IF(L30="ア",VLOOKUP(J30,ア!$A$2:$E$1684,2,FALSE),IF(L30="イ",VLOOKUP(J30,イ!$A$2:$E$1563,2,FALSE),IF(L30="ウ",HLOOKUP(J30,ウ!$B$1:$QI$6,4,FALSE),IF(L30="エ",VLOOKUP(J30,エ!$A$4:$E$1000,3,FALSE)&amp;"　"&amp;VLOOKUP(J30,エ!$A$4:$E$1000,4,FALSE),""))))</f>
        <v>20-4　戸田デザイン</v>
      </c>
      <c r="N29" s="277" t="str">
        <f>IF(L30="ア",VLOOKUP(J30,ア!$A$2:$E$1684,4,FALSE),IF(L30="イ",VLOOKUP(J30,イ!$A$2:$E$1563,4,FALSE),IF(L30="ウ",IF(HLOOKUP(J30,ウ!$B$1:$QI$6,3,FALSE)="","",HLOOKUP(J30,ウ!$B$1:$QI$6,3,FALSE)),"")))</f>
        <v/>
      </c>
      <c r="O29" s="279" t="str">
        <f>IF(L30="ア",VLOOKUP(J30,ア!$A$2:$E$1684,5,FALSE),IF(L30="イ",VLOOKUP(J30,イ!$A$2:$E$1563,5,FALSE),IF(L30="ウ",HLOOKUP(J30,ウ!$B$1:$QI$6,5,FALSE),IF(L30="エ",VLOOKUP(J30,エ!$A$4:$E$1000,5,FALSE),""))))&amp;"　"&amp;IF(L30="ウ",HLOOKUP(J30,ウ!$B$1:$QI$6,6,FALSE),"")</f>
        <v>とけいのえほん　</v>
      </c>
      <c r="P29" s="281" t="s">
        <v>10030</v>
      </c>
      <c r="Q29" s="283"/>
      <c r="R29" s="291" t="s">
        <v>10048</v>
      </c>
      <c r="S29" s="293"/>
      <c r="T29" s="207" t="s">
        <v>1990</v>
      </c>
      <c r="U29" s="289" t="s">
        <v>10070</v>
      </c>
      <c r="V29" s="202" t="s">
        <v>10070</v>
      </c>
      <c r="W29" s="277" t="str">
        <f>IF(V30="ア",VLOOKUP(T30,ア!$A$2:$E$1684,2,FALSE),IF(V30="イ",VLOOKUP(T30,イ!$A$2:$E$1563,2,FALSE),IF(V30="ウ",HLOOKUP(T30,ウ!$B$1:$QI$6,4,FALSE),IF(V30="エ",VLOOKUP(T30,エ!$A$4:$E$1000,3,FALSE)&amp;"　"&amp;VLOOKUP(T30,エ!$A$4:$E$1000,4,FALSE),""))))</f>
        <v>17
教出</v>
      </c>
      <c r="X29" s="277" t="str">
        <f>IF(V30="ア",VLOOKUP(T30,ア!$A$2:$E$1684,4,FALSE),IF(V30="イ",VLOOKUP(T30,イ!$A$2:$E$1563,4,FALSE),IF(V30="ウ",IF(HLOOKUP(T30,ウ!$B$1:$QI$6,3,FALSE)="","",HLOOKUP(T30,ウ!$B$1:$QI$6,3,FALSE)),"")))</f>
        <v>数学
C-721</v>
      </c>
      <c r="Y29" s="279" t="str">
        <f>IF(V30="ア",VLOOKUP(T30,ア!$A$2:$E$1684,5,FALSE),IF(V30="イ",VLOOKUP(T30,イ!$A$2:$E$1563,5,FALSE),IF(V30="ウ",HLOOKUP(T30,ウ!$B$1:$QI$6,5,FALSE),IF(V30="エ",VLOOKUP(T30,エ!$A$4:$E$1000,5,FALSE),""))))&amp;"　"&amp;IF(V30="ウ",HLOOKUP(T30,ウ!$B$1:$QI$6,6,FALSE),"")</f>
        <v>数学　☆☆☆☆　</v>
      </c>
      <c r="Z29" s="281" t="s">
        <v>10038</v>
      </c>
      <c r="AA29" s="283"/>
      <c r="AB29" s="285" t="s">
        <v>10054</v>
      </c>
      <c r="AC29" s="287" t="s">
        <v>10047</v>
      </c>
    </row>
    <row r="30" spans="1:29" s="200" customFormat="1" ht="16.2" customHeight="1" x14ac:dyDescent="0.45">
      <c r="A30" s="204">
        <v>9784871100120</v>
      </c>
      <c r="B30" s="298"/>
      <c r="C30" s="205" t="s">
        <v>10027</v>
      </c>
      <c r="D30" s="299"/>
      <c r="E30" s="299"/>
      <c r="F30" s="300"/>
      <c r="G30" s="301"/>
      <c r="H30" s="295"/>
      <c r="I30" s="302"/>
      <c r="J30" s="206">
        <v>9784924710405</v>
      </c>
      <c r="K30" s="298"/>
      <c r="L30" s="205" t="s">
        <v>10027</v>
      </c>
      <c r="M30" s="299"/>
      <c r="N30" s="299"/>
      <c r="O30" s="300"/>
      <c r="P30" s="301"/>
      <c r="Q30" s="295"/>
      <c r="R30" s="302"/>
      <c r="S30" s="303"/>
      <c r="T30" s="204" t="s">
        <v>10065</v>
      </c>
      <c r="U30" s="298"/>
      <c r="V30" s="205" t="s">
        <v>10031</v>
      </c>
      <c r="W30" s="299"/>
      <c r="X30" s="299"/>
      <c r="Y30" s="300"/>
      <c r="Z30" s="301"/>
      <c r="AA30" s="295"/>
      <c r="AB30" s="296"/>
      <c r="AC30" s="297"/>
    </row>
    <row r="31" spans="1:29" s="200" customFormat="1" ht="16.2" customHeight="1" x14ac:dyDescent="0.45">
      <c r="A31" s="207" t="s">
        <v>1963</v>
      </c>
      <c r="B31" s="289" t="s">
        <v>10035</v>
      </c>
      <c r="C31" s="202" t="s">
        <v>10035</v>
      </c>
      <c r="D31" s="277" t="str">
        <f>IF(C32="ア",VLOOKUP(A32,ア!$A$2:$E$1684,2,FALSE),IF(C32="イ",VLOOKUP(A32,イ!$A$2:$E$1563,2,FALSE),IF(C32="ウ",HLOOKUP(A32,ウ!$B$1:$QI$6,4,FALSE),IF(C32="エ",VLOOKUP(A32,エ!$A$4:$E$1000,3,FALSE)&amp;"　"&amp;VLOOKUP(A32,エ!$A$4:$E$1000,4,FALSE),""))))</f>
        <v>17
教出</v>
      </c>
      <c r="E31" s="277" t="str">
        <f>IF(C32="ア",VLOOKUP(A32,ア!$A$2:$E$1684,4,FALSE),IF(C32="イ",VLOOKUP(A32,イ!$A$2:$E$1563,4,FALSE),IF(C32="ウ",IF(HLOOKUP(A32,ウ!$B$1:$QI$6,3,FALSE)="","",HLOOKUP(A32,ウ!$B$1:$QI$6,3,FALSE)),"")))</f>
        <v>算数
C-124</v>
      </c>
      <c r="F31" s="279" t="str">
        <f>IF(C32="ア",VLOOKUP(A32,ア!$A$2:$E$1684,5,FALSE),IF(C32="イ",VLOOKUP(A32,イ!$A$2:$E$1563,5,FALSE),IF(C32="ウ",HLOOKUP(A32,ウ!$B$1:$QI$6,5,FALSE),IF(C32="エ",VLOOKUP(A32,エ!$A$4:$E$1000,5,FALSE),""))))&amp;"　"&amp;IF(C32="ウ",HLOOKUP(A32,ウ!$B$1:$QI$6,6,FALSE),"")</f>
        <v>さんすう　☆☆☆　</v>
      </c>
      <c r="G31" s="281" t="s">
        <v>10038</v>
      </c>
      <c r="H31" s="283"/>
      <c r="I31" s="291" t="s">
        <v>10036</v>
      </c>
      <c r="J31" s="208" t="s">
        <v>1976</v>
      </c>
      <c r="K31" s="289" t="s">
        <v>10035</v>
      </c>
      <c r="L31" s="202" t="s">
        <v>10035</v>
      </c>
      <c r="M31" s="277" t="str">
        <f>IF(L32="ア",VLOOKUP(J32,ア!$A$2:$E$1684,2,FALSE),IF(L32="イ",VLOOKUP(J32,イ!$A$2:$E$1563,2,FALSE),IF(L32="ウ",HLOOKUP(J32,ウ!$B$1:$QI$6,4,FALSE),IF(L32="エ",VLOOKUP(J32,エ!$A$4:$E$1000,3,FALSE)&amp;"　"&amp;VLOOKUP(J32,エ!$A$4:$E$1000,4,FALSE),""))))</f>
        <v>17
教出</v>
      </c>
      <c r="N31" s="277" t="str">
        <f>IF(L32="ア",VLOOKUP(J32,ア!$A$2:$E$1684,4,FALSE),IF(L32="イ",VLOOKUP(J32,イ!$A$2:$E$1563,4,FALSE),IF(L32="ウ",IF(HLOOKUP(J32,ウ!$B$1:$QI$6,3,FALSE)="","",HLOOKUP(J32,ウ!$B$1:$QI$6,3,FALSE)),"")))</f>
        <v>数学
C-721</v>
      </c>
      <c r="O31" s="279" t="str">
        <f>IF(L32="ア",VLOOKUP(J32,ア!$A$2:$E$1684,5,FALSE),IF(L32="イ",VLOOKUP(J32,イ!$A$2:$E$1563,5,FALSE),IF(L32="ウ",HLOOKUP(J32,ウ!$B$1:$QI$6,5,FALSE),IF(L32="エ",VLOOKUP(J32,エ!$A$4:$E$1000,5,FALSE),""))))&amp;"　"&amp;IF(L32="ウ",HLOOKUP(J32,ウ!$B$1:$QI$6,6,FALSE),"")</f>
        <v>数学　☆☆☆☆　</v>
      </c>
      <c r="P31" s="281" t="s">
        <v>10038</v>
      </c>
      <c r="Q31" s="283"/>
      <c r="R31" s="291" t="s">
        <v>10048</v>
      </c>
      <c r="S31" s="293"/>
      <c r="T31" s="207" t="s">
        <v>1991</v>
      </c>
      <c r="U31" s="289" t="s">
        <v>10073</v>
      </c>
      <c r="V31" s="202" t="s">
        <v>10073</v>
      </c>
      <c r="W31" s="277" t="str">
        <f>IF(V32="ア",VLOOKUP(T32,ア!$A$2:$E$1684,2,FALSE),IF(V32="イ",VLOOKUP(T32,イ!$A$2:$E$1563,2,FALSE),IF(V32="ウ",HLOOKUP(T32,ウ!$B$1:$QI$6,4,FALSE),IF(V32="エ",VLOOKUP(T32,エ!$A$4:$E$1000,3,FALSE)&amp;"　"&amp;VLOOKUP(T32,エ!$A$4:$E$1000,4,FALSE),""))))</f>
        <v>2
東書</v>
      </c>
      <c r="X31" s="277" t="str">
        <f>IF(V32="ア",VLOOKUP(T32,ア!$A$2:$E$1684,4,FALSE),IF(V32="イ",VLOOKUP(T32,イ!$A$2:$E$1563,4,FALSE),IF(V32="ウ",IF(HLOOKUP(T32,ウ!$B$1:$QI$6,3,FALSE)="","",HLOOKUP(T32,ウ!$B$1:$QI$6,3,FALSE)),"")))</f>
        <v>音楽
C-721</v>
      </c>
      <c r="Y31" s="279" t="str">
        <f>IF(V32="ア",VLOOKUP(T32,ア!$A$2:$E$1684,5,FALSE),IF(V32="イ",VLOOKUP(T32,イ!$A$2:$E$1563,5,FALSE),IF(V32="ウ",HLOOKUP(T32,ウ!$B$1:$QI$6,5,FALSE),IF(V32="エ",VLOOKUP(T32,エ!$A$4:$E$1000,5,FALSE),""))))&amp;"　"&amp;IF(V32="ウ",HLOOKUP(T32,ウ!$B$1:$QI$6,6,FALSE),"")</f>
        <v>音楽　☆☆☆☆　</v>
      </c>
      <c r="Z31" s="281" t="s">
        <v>10072</v>
      </c>
      <c r="AA31" s="283"/>
      <c r="AB31" s="285" t="s">
        <v>10064</v>
      </c>
      <c r="AC31" s="287" t="s">
        <v>10047</v>
      </c>
    </row>
    <row r="32" spans="1:29" s="200" customFormat="1" ht="16.2" customHeight="1" x14ac:dyDescent="0.45">
      <c r="A32" s="204" t="s">
        <v>10058</v>
      </c>
      <c r="B32" s="298"/>
      <c r="C32" s="205" t="s">
        <v>10031</v>
      </c>
      <c r="D32" s="299"/>
      <c r="E32" s="299"/>
      <c r="F32" s="300"/>
      <c r="G32" s="301"/>
      <c r="H32" s="295"/>
      <c r="I32" s="302"/>
      <c r="J32" s="206" t="s">
        <v>10065</v>
      </c>
      <c r="K32" s="298"/>
      <c r="L32" s="205" t="s">
        <v>10031</v>
      </c>
      <c r="M32" s="299"/>
      <c r="N32" s="299"/>
      <c r="O32" s="300"/>
      <c r="P32" s="301"/>
      <c r="Q32" s="295"/>
      <c r="R32" s="302"/>
      <c r="S32" s="303"/>
      <c r="T32" s="204" t="s">
        <v>10059</v>
      </c>
      <c r="U32" s="298"/>
      <c r="V32" s="205" t="s">
        <v>10031</v>
      </c>
      <c r="W32" s="299"/>
      <c r="X32" s="299"/>
      <c r="Y32" s="300"/>
      <c r="Z32" s="301"/>
      <c r="AA32" s="295"/>
      <c r="AB32" s="296"/>
      <c r="AC32" s="297"/>
    </row>
    <row r="33" spans="1:30" s="200" customFormat="1" ht="16.2" customHeight="1" x14ac:dyDescent="0.45">
      <c r="A33" s="207" t="s">
        <v>1964</v>
      </c>
      <c r="B33" s="289" t="s">
        <v>10039</v>
      </c>
      <c r="C33" s="202" t="s">
        <v>10039</v>
      </c>
      <c r="D33" s="277" t="str">
        <f>IF(C34="ア",VLOOKUP(A34,ア!$A$2:$E$1684,2,FALSE),IF(C34="イ",VLOOKUP(A34,イ!$A$2:$E$1563,2,FALSE),IF(C34="ウ",HLOOKUP(A34,ウ!$B$1:$QI$6,4,FALSE),IF(C34="エ",VLOOKUP(A34,エ!$A$4:$E$1000,3,FALSE)&amp;"　"&amp;VLOOKUP(A34,エ!$A$4:$E$1000,4,FALSE),""))))</f>
        <v>2
東書</v>
      </c>
      <c r="E33" s="277" t="str">
        <f>IF(C34="ア",VLOOKUP(A34,ア!$A$2:$E$1684,4,FALSE),IF(C34="イ",VLOOKUP(A34,イ!$A$2:$E$1563,4,FALSE),IF(C34="ウ",IF(HLOOKUP(A34,ウ!$B$1:$QI$6,3,FALSE)="","",HLOOKUP(A34,ウ!$B$1:$QI$6,3,FALSE)),"")))</f>
        <v>音楽
C-721</v>
      </c>
      <c r="F33" s="279" t="str">
        <f>IF(C34="ア",VLOOKUP(A34,ア!$A$2:$E$1684,5,FALSE),IF(C34="イ",VLOOKUP(A34,イ!$A$2:$E$1563,5,FALSE),IF(C34="ウ",HLOOKUP(A34,ウ!$B$1:$QI$6,5,FALSE),IF(C34="エ",VLOOKUP(A34,エ!$A$4:$E$1000,5,FALSE),""))))&amp;"　"&amp;IF(C34="ウ",HLOOKUP(A34,ウ!$B$1:$QI$6,6,FALSE),"")</f>
        <v>音楽　☆☆☆☆　</v>
      </c>
      <c r="G33" s="281" t="s">
        <v>10030</v>
      </c>
      <c r="H33" s="283"/>
      <c r="I33" s="291" t="s">
        <v>10045</v>
      </c>
      <c r="J33" s="208" t="s">
        <v>1977</v>
      </c>
      <c r="K33" s="289" t="s">
        <v>10039</v>
      </c>
      <c r="L33" s="202" t="s">
        <v>10039</v>
      </c>
      <c r="M33" s="277" t="str">
        <f>IF(L34="ア",VLOOKUP(J34,ア!$A$2:$E$1684,2,FALSE),IF(L34="イ",VLOOKUP(J34,イ!$A$2:$E$1563,2,FALSE),IF(L34="ウ",HLOOKUP(J34,ウ!$B$1:$QI$6,4,FALSE),IF(L34="エ",VLOOKUP(J34,エ!$A$4:$E$1000,3,FALSE)&amp;"　"&amp;VLOOKUP(J34,エ!$A$4:$E$1000,4,FALSE),""))))</f>
        <v>2
東書</v>
      </c>
      <c r="N33" s="277" t="str">
        <f>IF(L34="ア",VLOOKUP(J34,ア!$A$2:$E$1684,4,FALSE),IF(L34="イ",VLOOKUP(J34,イ!$A$2:$E$1563,4,FALSE),IF(L34="ウ",IF(HLOOKUP(J34,ウ!$B$1:$QI$6,3,FALSE)="","",HLOOKUP(J34,ウ!$B$1:$QI$6,3,FALSE)),"")))</f>
        <v>音楽
C-721</v>
      </c>
      <c r="O33" s="279" t="str">
        <f>IF(L34="ア",VLOOKUP(J34,ア!$A$2:$E$1684,5,FALSE),IF(L34="イ",VLOOKUP(J34,イ!$A$2:$E$1563,5,FALSE),IF(L34="ウ",HLOOKUP(J34,ウ!$B$1:$QI$6,5,FALSE),IF(L34="エ",VLOOKUP(J34,エ!$A$4:$E$1000,5,FALSE),""))))&amp;"　"&amp;IF(L34="ウ",HLOOKUP(J34,ウ!$B$1:$QI$6,6,FALSE),"")</f>
        <v>音楽　☆☆☆☆　</v>
      </c>
      <c r="P33" s="281" t="s">
        <v>10030</v>
      </c>
      <c r="Q33" s="283"/>
      <c r="R33" s="291" t="s">
        <v>10037</v>
      </c>
      <c r="S33" s="293" t="s">
        <v>10047</v>
      </c>
      <c r="T33" s="207" t="s">
        <v>1992</v>
      </c>
      <c r="U33" s="289" t="s">
        <v>10073</v>
      </c>
      <c r="V33" s="202" t="s">
        <v>10073</v>
      </c>
      <c r="W33" s="277" t="str">
        <f>IF(V34="ア",VLOOKUP(T34,ア!$A$2:$E$1684,2,FALSE),IF(V34="イ",VLOOKUP(T34,イ!$A$2:$E$1563,2,FALSE),IF(V34="ウ",HLOOKUP(T34,ウ!$B$1:$QI$6,4,FALSE),IF(V34="エ",VLOOKUP(T34,エ!$A$4:$E$1000,3,FALSE)&amp;"　"&amp;VLOOKUP(T34,エ!$A$4:$E$1000,4,FALSE),""))))</f>
        <v>17
教出</v>
      </c>
      <c r="X33" s="277" t="str">
        <f>IF(V34="ア",VLOOKUP(T34,ア!$A$2:$E$1684,4,FALSE),IF(V34="イ",VLOOKUP(T34,イ!$A$2:$E$1563,4,FALSE),IF(V34="ウ",IF(HLOOKUP(T34,ウ!$B$1:$QI$6,3,FALSE)="","",HLOOKUP(T34,ウ!$B$1:$QI$6,3,FALSE)),"")))</f>
        <v>音楽
017-83
※／◆</v>
      </c>
      <c r="Y33" s="279" t="str">
        <f>IF(V34="ア",VLOOKUP(T34,ア!$A$2:$E$1684,5,FALSE),IF(V34="イ",VLOOKUP(T34,イ!$A$2:$E$1563,5,FALSE),IF(V34="ウ",HLOOKUP(T34,ウ!$B$1:$QI$6,5,FALSE),IF(V34="エ",VLOOKUP(T34,エ!$A$4:$E$1000,5,FALSE),""))))&amp;"　"&amp;IF(V34="ウ",HLOOKUP(T34,ウ!$B$1:$QI$6,6,FALSE),"")</f>
        <v>中学音楽 ２・３上　音楽のおくりもの　</v>
      </c>
      <c r="Z33" s="281" t="s">
        <v>10038</v>
      </c>
      <c r="AA33" s="283"/>
      <c r="AB33" s="285" t="s">
        <v>10054</v>
      </c>
      <c r="AC33" s="287" t="s">
        <v>10047</v>
      </c>
    </row>
    <row r="34" spans="1:30" s="200" customFormat="1" ht="16.2" customHeight="1" x14ac:dyDescent="0.45">
      <c r="A34" s="204" t="s">
        <v>10059</v>
      </c>
      <c r="B34" s="298"/>
      <c r="C34" s="205" t="s">
        <v>10031</v>
      </c>
      <c r="D34" s="299"/>
      <c r="E34" s="299"/>
      <c r="F34" s="300"/>
      <c r="G34" s="301"/>
      <c r="H34" s="295"/>
      <c r="I34" s="302"/>
      <c r="J34" s="206" t="s">
        <v>10059</v>
      </c>
      <c r="K34" s="298"/>
      <c r="L34" s="205" t="s">
        <v>10031</v>
      </c>
      <c r="M34" s="299"/>
      <c r="N34" s="299"/>
      <c r="O34" s="300"/>
      <c r="P34" s="301"/>
      <c r="Q34" s="295"/>
      <c r="R34" s="302"/>
      <c r="S34" s="303"/>
      <c r="T34" s="204" t="s">
        <v>10066</v>
      </c>
      <c r="U34" s="298"/>
      <c r="V34" s="205" t="s">
        <v>10034</v>
      </c>
      <c r="W34" s="299"/>
      <c r="X34" s="299"/>
      <c r="Y34" s="300"/>
      <c r="Z34" s="301"/>
      <c r="AA34" s="295"/>
      <c r="AB34" s="296"/>
      <c r="AC34" s="297"/>
    </row>
    <row r="35" spans="1:30" s="200" customFormat="1" ht="16.2" customHeight="1" x14ac:dyDescent="0.45">
      <c r="A35" s="207" t="s">
        <v>1965</v>
      </c>
      <c r="B35" s="289" t="s">
        <v>10039</v>
      </c>
      <c r="C35" s="202" t="s">
        <v>10039</v>
      </c>
      <c r="D35" s="277" t="str">
        <f>IF(C36="ア",VLOOKUP(A36,ア!$A$2:$E$1684,2,FALSE),IF(C36="イ",VLOOKUP(A36,イ!$A$2:$E$1563,2,FALSE),IF(C36="ウ",HLOOKUP(A36,ウ!$B$1:$QI$6,4,FALSE),IF(C36="エ",VLOOKUP(A36,エ!$A$4:$E$1000,3,FALSE)&amp;"　"&amp;VLOOKUP(A36,エ!$A$4:$E$1000,4,FALSE),""))))</f>
        <v>27
教芸</v>
      </c>
      <c r="E35" s="277" t="str">
        <f>IF(C36="ア",VLOOKUP(A36,ア!$A$2:$E$1684,4,FALSE),IF(C36="イ",VLOOKUP(A36,イ!$A$2:$E$1563,4,FALSE),IF(C36="ウ",IF(HLOOKUP(A36,ウ!$B$1:$QI$6,3,FALSE)="","",HLOOKUP(A36,ウ!$B$1:$QI$6,3,FALSE)),"")))</f>
        <v>音楽
027-72
※／◆</v>
      </c>
      <c r="F35" s="279" t="str">
        <f>IF(C36="ア",VLOOKUP(A36,ア!$A$2:$E$1684,5,FALSE),IF(C36="イ",VLOOKUP(A36,イ!$A$2:$E$1563,5,FALSE),IF(C36="ウ",HLOOKUP(A36,ウ!$B$1:$QI$6,5,FALSE),IF(C36="エ",VLOOKUP(A36,エ!$A$4:$E$1000,5,FALSE),""))))&amp;"　"&amp;IF(C36="ウ",HLOOKUP(A36,ウ!$B$1:$QI$6,6,FALSE),"")</f>
        <v>中学生の音楽　１　</v>
      </c>
      <c r="G35" s="281" t="s">
        <v>10038</v>
      </c>
      <c r="H35" s="283"/>
      <c r="I35" s="291" t="s">
        <v>10036</v>
      </c>
      <c r="J35" s="208" t="s">
        <v>1978</v>
      </c>
      <c r="K35" s="289" t="s">
        <v>10039</v>
      </c>
      <c r="L35" s="202" t="s">
        <v>10039</v>
      </c>
      <c r="M35" s="277" t="str">
        <f>IF(L36="ア",VLOOKUP(J36,ア!$A$2:$E$1684,2,FALSE),IF(L36="イ",VLOOKUP(J36,イ!$A$2:$E$1563,2,FALSE),IF(L36="ウ",HLOOKUP(J36,ウ!$B$1:$QI$6,4,FALSE),IF(L36="エ",VLOOKUP(J36,エ!$A$4:$E$1000,3,FALSE)&amp;"　"&amp;VLOOKUP(J36,エ!$A$4:$E$1000,4,FALSE),""))))</f>
        <v>27
教芸</v>
      </c>
      <c r="N35" s="277" t="str">
        <f>IF(L36="ア",VLOOKUP(J36,ア!$A$2:$E$1684,4,FALSE),IF(L36="イ",VLOOKUP(J36,イ!$A$2:$E$1563,4,FALSE),IF(L36="ウ",IF(HLOOKUP(J36,ウ!$B$1:$QI$6,3,FALSE)="","",HLOOKUP(J36,ウ!$B$1:$QI$6,3,FALSE)),"")))</f>
        <v>音楽
027-83
※／◆</v>
      </c>
      <c r="O35" s="279" t="str">
        <f>IF(L36="ア",VLOOKUP(J36,ア!$A$2:$E$1684,5,FALSE),IF(L36="イ",VLOOKUP(J36,イ!$A$2:$E$1563,5,FALSE),IF(L36="ウ",HLOOKUP(J36,ウ!$B$1:$QI$6,5,FALSE),IF(L36="エ",VLOOKUP(J36,エ!$A$4:$E$1000,5,FALSE),""))))&amp;"　"&amp;IF(L36="ウ",HLOOKUP(J36,ウ!$B$1:$QI$6,6,FALSE),"")</f>
        <v>中学生の音楽　２・３上　</v>
      </c>
      <c r="P35" s="281" t="s">
        <v>10038</v>
      </c>
      <c r="Q35" s="283"/>
      <c r="R35" s="291" t="s">
        <v>10048</v>
      </c>
      <c r="S35" s="293"/>
      <c r="T35" s="207" t="s">
        <v>1993</v>
      </c>
      <c r="U35" s="289" t="s">
        <v>10073</v>
      </c>
      <c r="V35" s="202" t="s">
        <v>10073</v>
      </c>
      <c r="W35" s="277" t="str">
        <f>IF(V36="ア",VLOOKUP(T36,ア!$A$2:$E$1684,2,FALSE),IF(V36="イ",VLOOKUP(T36,イ!$A$2:$E$1563,2,FALSE),IF(V36="ウ",HLOOKUP(T36,ウ!$B$1:$QI$6,4,FALSE),IF(V36="エ",VLOOKUP(T36,エ!$A$4:$E$1000,3,FALSE)&amp;"　"&amp;VLOOKUP(T36,エ!$A$4:$E$1000,4,FALSE),""))))</f>
        <v>17
教出</v>
      </c>
      <c r="X35" s="277" t="str">
        <f>IF(V36="ア",VLOOKUP(T36,ア!$A$2:$E$1684,4,FALSE),IF(V36="イ",VLOOKUP(T36,イ!$A$2:$E$1563,4,FALSE),IF(V36="ウ",IF(HLOOKUP(T36,ウ!$B$1:$QI$6,3,FALSE)="","",HLOOKUP(T36,ウ!$B$1:$QI$6,3,FALSE)),"")))</f>
        <v>音楽
017-84
※／◆</v>
      </c>
      <c r="Y35" s="279" t="str">
        <f>IF(V36="ア",VLOOKUP(T36,ア!$A$2:$E$1684,5,FALSE),IF(V36="イ",VLOOKUP(T36,イ!$A$2:$E$1563,5,FALSE),IF(V36="ウ",HLOOKUP(T36,ウ!$B$1:$QI$6,5,FALSE),IF(V36="エ",VLOOKUP(T36,エ!$A$4:$E$1000,5,FALSE),""))))&amp;"　"&amp;IF(V36="ウ",HLOOKUP(T36,ウ!$B$1:$QI$6,6,FALSE),"")</f>
        <v>中学音楽 ２・３下　音楽のおくりもの　</v>
      </c>
      <c r="Z35" s="281" t="s">
        <v>10038</v>
      </c>
      <c r="AA35" s="283"/>
      <c r="AB35" s="285" t="s">
        <v>10054</v>
      </c>
      <c r="AC35" s="287" t="s">
        <v>10047</v>
      </c>
    </row>
    <row r="36" spans="1:30" s="200" customFormat="1" ht="16.2" customHeight="1" x14ac:dyDescent="0.45">
      <c r="A36" s="204" t="s">
        <v>10060</v>
      </c>
      <c r="B36" s="298"/>
      <c r="C36" s="205" t="s">
        <v>10034</v>
      </c>
      <c r="D36" s="299"/>
      <c r="E36" s="299"/>
      <c r="F36" s="300"/>
      <c r="G36" s="301"/>
      <c r="H36" s="295"/>
      <c r="I36" s="302"/>
      <c r="J36" s="206" t="s">
        <v>10080</v>
      </c>
      <c r="K36" s="298"/>
      <c r="L36" s="205" t="s">
        <v>10034</v>
      </c>
      <c r="M36" s="299"/>
      <c r="N36" s="299"/>
      <c r="O36" s="300"/>
      <c r="P36" s="301"/>
      <c r="Q36" s="295"/>
      <c r="R36" s="302"/>
      <c r="S36" s="303"/>
      <c r="T36" s="204" t="s">
        <v>10067</v>
      </c>
      <c r="U36" s="298"/>
      <c r="V36" s="205" t="s">
        <v>10034</v>
      </c>
      <c r="W36" s="299"/>
      <c r="X36" s="299"/>
      <c r="Y36" s="300"/>
      <c r="Z36" s="301"/>
      <c r="AA36" s="295"/>
      <c r="AB36" s="296"/>
      <c r="AC36" s="297"/>
    </row>
    <row r="37" spans="1:30" s="200" customFormat="1" ht="16.2" customHeight="1" x14ac:dyDescent="0.45">
      <c r="A37" s="207" t="s">
        <v>1966</v>
      </c>
      <c r="B37" s="289" t="s">
        <v>10039</v>
      </c>
      <c r="C37" s="202" t="s">
        <v>10040</v>
      </c>
      <c r="D37" s="277" t="str">
        <f>IF(C38="ア",VLOOKUP(A38,ア!$A$2:$E$1684,2,FALSE),IF(C38="イ",VLOOKUP(A38,イ!$A$2:$E$1563,2,FALSE),IF(C38="ウ",HLOOKUP(A38,ウ!$B$1:$QI$6,4,FALSE),IF(C38="エ",VLOOKUP(A38,エ!$A$4:$E$1000,3,FALSE)&amp;"　"&amp;VLOOKUP(A38,エ!$A$4:$E$1000,4,FALSE),""))))</f>
        <v>27
教芸</v>
      </c>
      <c r="E37" s="277" t="str">
        <f>IF(C38="ア",VLOOKUP(A38,ア!$A$2:$E$1684,4,FALSE),IF(C38="イ",VLOOKUP(A38,イ!$A$2:$E$1563,4,FALSE),IF(C38="ウ",IF(HLOOKUP(A38,ウ!$B$1:$QI$6,3,FALSE)="","",HLOOKUP(A38,ウ!$B$1:$QI$6,3,FALSE)),"")))</f>
        <v>器楽
027-72
※／◆</v>
      </c>
      <c r="F37" s="279" t="str">
        <f>IF(C38="ア",VLOOKUP(A38,ア!$A$2:$E$1684,5,FALSE),IF(C38="イ",VLOOKUP(A38,イ!$A$2:$E$1563,5,FALSE),IF(C38="ウ",HLOOKUP(A38,ウ!$B$1:$QI$6,5,FALSE),IF(C38="エ",VLOOKUP(A38,エ!$A$4:$E$1000,5,FALSE),""))))&amp;"　"&amp;IF(C38="ウ",HLOOKUP(A38,ウ!$B$1:$QI$6,6,FALSE),"")</f>
        <v>中学生の器楽　</v>
      </c>
      <c r="G37" s="281" t="s">
        <v>10044</v>
      </c>
      <c r="H37" s="283"/>
      <c r="I37" s="291" t="s">
        <v>10045</v>
      </c>
      <c r="J37" s="208" t="s">
        <v>1979</v>
      </c>
      <c r="K37" s="289" t="s">
        <v>10039</v>
      </c>
      <c r="L37" s="202" t="s">
        <v>10039</v>
      </c>
      <c r="M37" s="277" t="str">
        <f>IF(L38="ア",VLOOKUP(J38,ア!$A$2:$E$1684,2,FALSE),IF(L38="イ",VLOOKUP(J38,イ!$A$2:$E$1563,2,FALSE),IF(L38="ウ",HLOOKUP(J38,ウ!$B$1:$QI$6,4,FALSE),IF(L38="エ",VLOOKUP(J38,エ!$A$4:$E$1000,3,FALSE)&amp;"　"&amp;VLOOKUP(J38,エ!$A$4:$E$1000,4,FALSE),""))))</f>
        <v>27
教芸</v>
      </c>
      <c r="N37" s="277" t="str">
        <f>IF(L38="ア",VLOOKUP(J38,ア!$A$2:$E$1684,4,FALSE),IF(L38="イ",VLOOKUP(J38,イ!$A$2:$E$1563,4,FALSE),IF(L38="ウ",IF(HLOOKUP(J38,ウ!$B$1:$QI$6,3,FALSE)="","",HLOOKUP(J38,ウ!$B$1:$QI$6,3,FALSE)),"")))</f>
        <v>音楽
027-84
※／◆</v>
      </c>
      <c r="O37" s="279" t="str">
        <f>IF(L38="ア",VLOOKUP(J38,ア!$A$2:$E$1684,5,FALSE),IF(L38="イ",VLOOKUP(J38,イ!$A$2:$E$1563,5,FALSE),IF(L38="ウ",HLOOKUP(J38,ウ!$B$1:$QI$6,5,FALSE),IF(L38="エ",VLOOKUP(J38,エ!$A$4:$E$1000,5,FALSE),""))))&amp;"　"&amp;IF(L38="ウ",HLOOKUP(J38,ウ!$B$1:$QI$6,6,FALSE),"")</f>
        <v>中学生の音楽　２・３下　</v>
      </c>
      <c r="P37" s="281" t="s">
        <v>10038</v>
      </c>
      <c r="Q37" s="283"/>
      <c r="R37" s="291" t="s">
        <v>10048</v>
      </c>
      <c r="S37" s="293"/>
      <c r="T37" s="207" t="s">
        <v>1994</v>
      </c>
      <c r="U37" s="289" t="s">
        <v>10073</v>
      </c>
      <c r="V37" s="202" t="s">
        <v>10077</v>
      </c>
      <c r="W37" s="277" t="str">
        <f>IF(V38="ア",VLOOKUP(T38,ア!$A$2:$E$1684,2,FALSE),IF(V38="イ",VLOOKUP(T38,イ!$A$2:$E$1563,2,FALSE),IF(V38="ウ",HLOOKUP(T38,ウ!$B$1:$QI$6,4,FALSE),IF(V38="エ",VLOOKUP(T38,エ!$A$4:$E$1000,3,FALSE)&amp;"　"&amp;VLOOKUP(T38,エ!$A$4:$E$1000,4,FALSE),""))))</f>
        <v>27
教芸</v>
      </c>
      <c r="X37" s="277" t="str">
        <f>IF(V38="ア",VLOOKUP(T38,ア!$A$2:$E$1684,4,FALSE),IF(V38="イ",VLOOKUP(T38,イ!$A$2:$E$1563,4,FALSE),IF(V38="ウ",IF(HLOOKUP(T38,ウ!$B$1:$QI$6,3,FALSE)="","",HLOOKUP(T38,ウ!$B$1:$QI$6,3,FALSE)),"")))</f>
        <v>器楽
027-72
※／◆</v>
      </c>
      <c r="Y37" s="279" t="str">
        <f>IF(V38="ア",VLOOKUP(T38,ア!$A$2:$E$1684,5,FALSE),IF(V38="イ",VLOOKUP(T38,イ!$A$2:$E$1563,5,FALSE),IF(V38="ウ",HLOOKUP(T38,ウ!$B$1:$QI$6,5,FALSE),IF(V38="エ",VLOOKUP(T38,エ!$A$4:$E$1000,5,FALSE),""))))&amp;"　"&amp;IF(V38="ウ",HLOOKUP(T38,ウ!$B$1:$QI$6,6,FALSE),"")</f>
        <v>中学生の器楽　</v>
      </c>
      <c r="Z37" s="281" t="s">
        <v>10078</v>
      </c>
      <c r="AA37" s="283"/>
      <c r="AB37" s="285" t="s">
        <v>10064</v>
      </c>
      <c r="AC37" s="287" t="s">
        <v>10047</v>
      </c>
    </row>
    <row r="38" spans="1:30" s="200" customFormat="1" ht="16.2" customHeight="1" x14ac:dyDescent="0.45">
      <c r="A38" s="204" t="s">
        <v>10061</v>
      </c>
      <c r="B38" s="298"/>
      <c r="C38" s="205" t="s">
        <v>10034</v>
      </c>
      <c r="D38" s="299"/>
      <c r="E38" s="299"/>
      <c r="F38" s="300"/>
      <c r="G38" s="301"/>
      <c r="H38" s="295"/>
      <c r="I38" s="302"/>
      <c r="J38" s="206" t="s">
        <v>10081</v>
      </c>
      <c r="K38" s="298"/>
      <c r="L38" s="205" t="s">
        <v>10034</v>
      </c>
      <c r="M38" s="299"/>
      <c r="N38" s="299"/>
      <c r="O38" s="300"/>
      <c r="P38" s="301"/>
      <c r="Q38" s="295"/>
      <c r="R38" s="302"/>
      <c r="S38" s="303"/>
      <c r="T38" s="204" t="s">
        <v>10061</v>
      </c>
      <c r="U38" s="298"/>
      <c r="V38" s="205" t="s">
        <v>10034</v>
      </c>
      <c r="W38" s="299"/>
      <c r="X38" s="299"/>
      <c r="Y38" s="300"/>
      <c r="Z38" s="301"/>
      <c r="AA38" s="295"/>
      <c r="AB38" s="296"/>
      <c r="AC38" s="297"/>
    </row>
    <row r="39" spans="1:30" s="200" customFormat="1" ht="16.2" customHeight="1" x14ac:dyDescent="0.45">
      <c r="A39" s="207" t="s">
        <v>1967</v>
      </c>
      <c r="B39" s="289" t="s">
        <v>10041</v>
      </c>
      <c r="C39" s="202" t="s">
        <v>10041</v>
      </c>
      <c r="D39" s="277" t="str">
        <f>IF(C40="ア",VLOOKUP(A40,ア!$A$2:$E$1684,2,FALSE),IF(C40="イ",VLOOKUP(A40,イ!$A$2:$E$1563,2,FALSE),IF(C40="ウ",HLOOKUP(A40,ウ!$B$1:$QI$6,4,FALSE),IF(C40="エ",VLOOKUP(A40,エ!$A$4:$E$1000,3,FALSE)&amp;"　"&amp;VLOOKUP(A40,エ!$A$4:$E$1000,4,FALSE),""))))</f>
        <v>12-2　小　学　館</v>
      </c>
      <c r="E39" s="277" t="str">
        <f>IF(C40="ア",VLOOKUP(A40,ア!$A$2:$E$1684,4,FALSE),IF(C40="イ",VLOOKUP(A40,イ!$A$2:$E$1563,4,FALSE),IF(C40="ウ",IF(HLOOKUP(A40,ウ!$B$1:$QI$6,3,FALSE)="","",HLOOKUP(A40,ウ!$B$1:$QI$6,3,FALSE)),"")))</f>
        <v/>
      </c>
      <c r="F39" s="279" t="str">
        <f>IF(C40="ア",VLOOKUP(A40,ア!$A$2:$E$1684,5,FALSE),IF(C40="イ",VLOOKUP(A40,イ!$A$2:$E$1563,5,FALSE),IF(C40="ウ",HLOOKUP(A40,ウ!$B$1:$QI$6,5,FALSE),IF(C40="エ",VLOOKUP(A40,エ!$A$4:$E$1000,5,FALSE),""))))&amp;"　"&amp;IF(C40="ウ",HLOOKUP(A40,ウ!$B$1:$QI$6,6,FALSE),"")</f>
        <v>あーとぶっく　ひらめき美術館第１館</v>
      </c>
      <c r="G39" s="281" t="s">
        <v>10046</v>
      </c>
      <c r="H39" s="283"/>
      <c r="I39" s="291" t="s">
        <v>10036</v>
      </c>
      <c r="J39" s="208" t="s">
        <v>1980</v>
      </c>
      <c r="K39" s="289" t="s">
        <v>10039</v>
      </c>
      <c r="L39" s="202" t="s">
        <v>10040</v>
      </c>
      <c r="M39" s="277" t="str">
        <f>IF(L40="ア",VLOOKUP(J40,ア!$A$2:$E$1684,2,FALSE),IF(L40="イ",VLOOKUP(J40,イ!$A$2:$E$1563,2,FALSE),IF(L40="ウ",HLOOKUP(J40,ウ!$B$1:$QI$6,4,FALSE),IF(L40="エ",VLOOKUP(J40,エ!$A$4:$E$1000,3,FALSE)&amp;"　"&amp;VLOOKUP(J40,エ!$A$4:$E$1000,4,FALSE),""))))</f>
        <v>27
教芸</v>
      </c>
      <c r="N39" s="277" t="str">
        <f>IF(L40="ア",VLOOKUP(J40,ア!$A$2:$E$1684,4,FALSE),IF(L40="イ",VLOOKUP(J40,イ!$A$2:$E$1563,4,FALSE),IF(L40="ウ",IF(HLOOKUP(J40,ウ!$B$1:$QI$6,3,FALSE)="","",HLOOKUP(J40,ウ!$B$1:$QI$6,3,FALSE)),"")))</f>
        <v>器楽
027-72
※／◆</v>
      </c>
      <c r="O39" s="279" t="str">
        <f>IF(L40="ア",VLOOKUP(J40,ア!$A$2:$E$1684,5,FALSE),IF(L40="イ",VLOOKUP(J40,イ!$A$2:$E$1563,5,FALSE),IF(L40="ウ",HLOOKUP(J40,ウ!$B$1:$QI$6,5,FALSE),IF(L40="エ",VLOOKUP(J40,エ!$A$4:$E$1000,5,FALSE),""))))&amp;"　"&amp;IF(L40="ウ",HLOOKUP(J40,ウ!$B$1:$QI$6,6,FALSE),"")</f>
        <v>中学生の器楽　</v>
      </c>
      <c r="P39" s="281" t="s">
        <v>10044</v>
      </c>
      <c r="Q39" s="283"/>
      <c r="R39" s="291" t="s">
        <v>10037</v>
      </c>
      <c r="S39" s="293" t="s">
        <v>10047</v>
      </c>
      <c r="T39" s="207" t="s">
        <v>1995</v>
      </c>
      <c r="U39" s="289" t="s">
        <v>10074</v>
      </c>
      <c r="V39" s="202" t="s">
        <v>10074</v>
      </c>
      <c r="W39" s="277" t="str">
        <f>IF(V40="ア",VLOOKUP(T40,ア!$A$2:$E$1684,2,FALSE),IF(V40="イ",VLOOKUP(T40,イ!$A$2:$E$1563,2,FALSE),IF(V40="ウ",HLOOKUP(T40,ウ!$B$1:$QI$6,4,FALSE),IF(V40="エ",VLOOKUP(T40,エ!$A$4:$E$1000,3,FALSE)&amp;"　"&amp;VLOOKUP(T40,エ!$A$4:$E$1000,4,FALSE),""))))</f>
        <v>06-1　偕　成　社</v>
      </c>
      <c r="X39" s="277" t="str">
        <f>IF(V40="ア",VLOOKUP(T40,ア!$A$2:$E$1684,4,FALSE),IF(V40="イ",VLOOKUP(T40,イ!$A$2:$E$1563,4,FALSE),IF(V40="ウ",IF(HLOOKUP(T40,ウ!$B$1:$QI$6,3,FALSE)="","",HLOOKUP(T40,ウ!$B$1:$QI$6,3,FALSE)),"")))</f>
        <v/>
      </c>
      <c r="Y39" s="279" t="str">
        <f>IF(V40="ア",VLOOKUP(T40,ア!$A$2:$E$1684,5,FALSE),IF(V40="イ",VLOOKUP(T40,イ!$A$2:$E$1563,5,FALSE),IF(V40="ウ",HLOOKUP(T40,ウ!$B$1:$QI$6,5,FALSE),IF(V40="エ",VLOOKUP(T40,エ!$A$4:$E$1000,5,FALSE),""))))&amp;"　"&amp;IF(V40="ウ",HLOOKUP(T40,ウ!$B$1:$QI$6,6,FALSE),"")</f>
        <v>かこさとし　うつくしい絵</v>
      </c>
      <c r="Z39" s="281" t="s">
        <v>10079</v>
      </c>
      <c r="AA39" s="283"/>
      <c r="AB39" s="285" t="s">
        <v>10054</v>
      </c>
      <c r="AC39" s="287" t="s">
        <v>10047</v>
      </c>
    </row>
    <row r="40" spans="1:30" s="200" customFormat="1" ht="16.2" customHeight="1" x14ac:dyDescent="0.45">
      <c r="A40" s="204">
        <v>9784097272311</v>
      </c>
      <c r="B40" s="298"/>
      <c r="C40" s="205" t="s">
        <v>10027</v>
      </c>
      <c r="D40" s="299"/>
      <c r="E40" s="299"/>
      <c r="F40" s="300"/>
      <c r="G40" s="301"/>
      <c r="H40" s="295"/>
      <c r="I40" s="302"/>
      <c r="J40" s="206" t="s">
        <v>10061</v>
      </c>
      <c r="K40" s="298"/>
      <c r="L40" s="205" t="s">
        <v>10034</v>
      </c>
      <c r="M40" s="299"/>
      <c r="N40" s="299"/>
      <c r="O40" s="300"/>
      <c r="P40" s="301"/>
      <c r="Q40" s="295"/>
      <c r="R40" s="302"/>
      <c r="S40" s="303"/>
      <c r="T40" s="204">
        <v>9784034170106</v>
      </c>
      <c r="U40" s="298"/>
      <c r="V40" s="205" t="s">
        <v>10027</v>
      </c>
      <c r="W40" s="299"/>
      <c r="X40" s="299"/>
      <c r="Y40" s="300"/>
      <c r="Z40" s="301"/>
      <c r="AA40" s="295"/>
      <c r="AB40" s="296"/>
      <c r="AC40" s="297"/>
    </row>
    <row r="41" spans="1:30" s="200" customFormat="1" ht="16.2" customHeight="1" x14ac:dyDescent="0.45">
      <c r="A41" s="207" t="s">
        <v>1968</v>
      </c>
      <c r="B41" s="289" t="s">
        <v>10042</v>
      </c>
      <c r="C41" s="202" t="s">
        <v>10042</v>
      </c>
      <c r="D41" s="277" t="str">
        <f>IF(C42="ア",VLOOKUP(A42,ア!$A$2:$E$1684,2,FALSE),IF(C42="イ",VLOOKUP(A42,イ!$A$2:$E$1563,2,FALSE),IF(C42="ウ",HLOOKUP(A42,ウ!$B$1:$QI$6,4,FALSE),IF(C42="エ",VLOOKUP(A42,エ!$A$4:$E$1000,3,FALSE)&amp;"　"&amp;VLOOKUP(A42,エ!$A$4:$E$1000,4,FALSE),""))))</f>
        <v>10-8　合　同　出　版</v>
      </c>
      <c r="E41" s="277" t="str">
        <f>IF(C42="ア",VLOOKUP(A42,ア!$A$2:$E$1684,4,FALSE),IF(C42="イ",VLOOKUP(A42,イ!$A$2:$E$1563,4,FALSE),IF(C42="ウ",IF(HLOOKUP(A42,ウ!$B$1:$QI$6,3,FALSE)="","",HLOOKUP(A42,ウ!$B$1:$QI$6,3,FALSE)),"")))</f>
        <v/>
      </c>
      <c r="F41" s="323" t="str">
        <f>IF(C42="ア",VLOOKUP(A42,ア!$A$2:$E$1684,5,FALSE),IF(C42="イ",VLOOKUP(A42,イ!$A$2:$E$1563,5,FALSE),IF(C42="ウ",HLOOKUP(A42,ウ!$B$1:$QI$6,5,FALSE),IF(C42="エ",VLOOKUP(A42,エ!$A$4:$E$1000,5,FALSE),""))))&amp;"　"&amp;IF(C42="ウ",HLOOKUP(A42,ウ!$B$1:$QI$6,6,FALSE),"")</f>
        <v>運動が得意になる43の
基本レッスン　イラスト版体育のコツ</v>
      </c>
      <c r="G41" s="281" t="s">
        <v>10046</v>
      </c>
      <c r="H41" s="283"/>
      <c r="I41" s="291" t="s">
        <v>10037</v>
      </c>
      <c r="J41" s="208" t="s">
        <v>1981</v>
      </c>
      <c r="K41" s="289" t="s">
        <v>10041</v>
      </c>
      <c r="L41" s="202" t="s">
        <v>10041</v>
      </c>
      <c r="M41" s="277" t="str">
        <f>IF(L42="ア",VLOOKUP(J42,ア!$A$2:$E$1684,2,FALSE),IF(L42="イ",VLOOKUP(J42,イ!$A$2:$E$1563,2,FALSE),IF(L42="ウ",HLOOKUP(J42,ウ!$B$1:$QI$6,4,FALSE),IF(L42="エ",VLOOKUP(J42,エ!$A$4:$E$1000,3,FALSE)&amp;"　"&amp;VLOOKUP(J42,エ!$A$4:$E$1000,4,FALSE),""))))</f>
        <v>06-1　偕　成　社</v>
      </c>
      <c r="N41" s="277" t="str">
        <f>IF(L42="ア",VLOOKUP(J42,ア!$A$2:$E$1684,4,FALSE),IF(L42="イ",VLOOKUP(J42,イ!$A$2:$E$1563,4,FALSE),IF(L42="ウ",IF(HLOOKUP(J42,ウ!$B$1:$QI$6,3,FALSE)="","",HLOOKUP(J42,ウ!$B$1:$QI$6,3,FALSE)),"")))</f>
        <v/>
      </c>
      <c r="O41" s="279" t="str">
        <f>IF(L42="ア",VLOOKUP(J42,ア!$A$2:$E$1684,5,FALSE),IF(L42="イ",VLOOKUP(J42,イ!$A$2:$E$1563,5,FALSE),IF(L42="ウ",HLOOKUP(J42,ウ!$B$1:$QI$6,5,FALSE),IF(L42="エ",VLOOKUP(J42,エ!$A$4:$E$1000,5,FALSE),""))))&amp;"　"&amp;IF(L42="ウ",HLOOKUP(J42,ウ!$B$1:$QI$6,6,FALSE),"")</f>
        <v>かこさとし　うつくしい絵</v>
      </c>
      <c r="P41" s="281" t="s">
        <v>10046</v>
      </c>
      <c r="Q41" s="283"/>
      <c r="R41" s="291" t="s">
        <v>10048</v>
      </c>
      <c r="S41" s="293"/>
      <c r="T41" s="207" t="s">
        <v>1996</v>
      </c>
      <c r="U41" s="289" t="s">
        <v>10075</v>
      </c>
      <c r="V41" s="202" t="s">
        <v>10075</v>
      </c>
      <c r="W41" s="277" t="str">
        <f>IF(V42="ア",VLOOKUP(T42,ア!$A$2:$E$1684,2,FALSE),IF(V42="イ",VLOOKUP(T42,イ!$A$2:$E$1563,2,FALSE),IF(V42="ウ",HLOOKUP(T42,ウ!$B$1:$QI$6,4,FALSE),IF(V42="エ",VLOOKUP(T42,エ!$A$4:$E$1000,3,FALSE)&amp;"　"&amp;VLOOKUP(T42,エ!$A$4:$E$1000,4,FALSE),""))))</f>
        <v>10-8　合　同　出　版</v>
      </c>
      <c r="X41" s="277" t="str">
        <f>IF(V42="ア",VLOOKUP(T42,ア!$A$2:$E$1684,4,FALSE),IF(V42="イ",VLOOKUP(T42,イ!$A$2:$E$1563,4,FALSE),IF(V42="ウ",IF(HLOOKUP(T42,ウ!$B$1:$QI$6,3,FALSE)="","",HLOOKUP(T42,ウ!$B$1:$QI$6,3,FALSE)),"")))</f>
        <v/>
      </c>
      <c r="Y41" s="323" t="str">
        <f>IF(V42="ア",VLOOKUP(T42,ア!$A$2:$E$1684,5,FALSE),IF(V42="イ",VLOOKUP(T42,イ!$A$2:$E$1563,5,FALSE),IF(V42="ウ",HLOOKUP(T42,ウ!$B$1:$QI$6,5,FALSE),IF(V42="エ",VLOOKUP(T42,エ!$A$4:$E$1000,5,FALSE),""))))&amp;"　"&amp;IF(V42="ウ",HLOOKUP(T42,ウ!$B$1:$QI$6,6,FALSE),"")</f>
        <v>運動が得意になる43の
基本レッスン　イラスト版体育のコツ</v>
      </c>
      <c r="Z41" s="281" t="s">
        <v>10079</v>
      </c>
      <c r="AA41" s="283"/>
      <c r="AB41" s="285" t="s">
        <v>10064</v>
      </c>
      <c r="AC41" s="287" t="s">
        <v>10047</v>
      </c>
    </row>
    <row r="42" spans="1:30" s="200" customFormat="1" ht="16.2" customHeight="1" x14ac:dyDescent="0.45">
      <c r="A42" s="204">
        <v>9784772603669</v>
      </c>
      <c r="B42" s="298"/>
      <c r="C42" s="205" t="s">
        <v>10027</v>
      </c>
      <c r="D42" s="299"/>
      <c r="E42" s="299"/>
      <c r="F42" s="324"/>
      <c r="G42" s="301"/>
      <c r="H42" s="295"/>
      <c r="I42" s="302"/>
      <c r="J42" s="206">
        <v>9784034170106</v>
      </c>
      <c r="K42" s="298"/>
      <c r="L42" s="205" t="s">
        <v>10027</v>
      </c>
      <c r="M42" s="299"/>
      <c r="N42" s="299"/>
      <c r="O42" s="300"/>
      <c r="P42" s="301"/>
      <c r="Q42" s="295"/>
      <c r="R42" s="302"/>
      <c r="S42" s="303"/>
      <c r="T42" s="204">
        <v>9784772603669</v>
      </c>
      <c r="U42" s="298"/>
      <c r="V42" s="205" t="s">
        <v>10027</v>
      </c>
      <c r="W42" s="299"/>
      <c r="X42" s="299"/>
      <c r="Y42" s="324"/>
      <c r="Z42" s="301"/>
      <c r="AA42" s="295"/>
      <c r="AB42" s="296"/>
      <c r="AC42" s="297"/>
    </row>
    <row r="43" spans="1:30" s="200" customFormat="1" ht="16.2" customHeight="1" x14ac:dyDescent="0.45">
      <c r="A43" s="207" t="s">
        <v>1969</v>
      </c>
      <c r="B43" s="289" t="s">
        <v>10043</v>
      </c>
      <c r="C43" s="202" t="s">
        <v>10043</v>
      </c>
      <c r="D43" s="277" t="str">
        <f>IF(C44="ア",VLOOKUP(A44,ア!$A$2:$E$1684,2,FALSE),IF(C44="イ",VLOOKUP(A44,イ!$A$2:$E$1563,2,FALSE),IF(C44="ウ",HLOOKUP(A44,ウ!$B$1:$QI$6,4,FALSE),IF(C44="エ",VLOOKUP(A44,エ!$A$4:$E$1000,3,FALSE)&amp;"　"&amp;VLOOKUP(A44,エ!$A$4:$E$1000,4,FALSE),""))))</f>
        <v>12-2　小　学　館</v>
      </c>
      <c r="E43" s="277" t="str">
        <f>IF(C44="ア",VLOOKUP(A44,ア!$A$2:$E$1684,4,FALSE),IF(C44="イ",VLOOKUP(A44,イ!$A$2:$E$1563,4,FALSE),IF(C44="ウ",IF(HLOOKUP(A44,ウ!$B$1:$QI$6,3,FALSE)="","",HLOOKUP(A44,ウ!$B$1:$QI$6,3,FALSE)),"")))</f>
        <v/>
      </c>
      <c r="F43" s="279" t="str">
        <f>IF(C44="ア",VLOOKUP(A44,ア!$A$2:$E$1684,5,FALSE),IF(C44="イ",VLOOKUP(A44,イ!$A$2:$E$1563,5,FALSE),IF(C44="ウ",HLOOKUP(A44,ウ!$B$1:$QI$6,5,FALSE),IF(C44="エ",VLOOKUP(A44,エ!$A$4:$E$1000,5,FALSE),""))))&amp;"　"&amp;IF(C44="ウ",HLOOKUP(A44,ウ!$B$1:$QI$6,6,FALSE),"")</f>
        <v>ポケモンえいごじてん　</v>
      </c>
      <c r="G43" s="281" t="s">
        <v>10038</v>
      </c>
      <c r="H43" s="283"/>
      <c r="I43" s="291" t="s">
        <v>10036</v>
      </c>
      <c r="J43" s="208" t="s">
        <v>1984</v>
      </c>
      <c r="K43" s="289" t="s">
        <v>10042</v>
      </c>
      <c r="L43" s="202" t="s">
        <v>10042</v>
      </c>
      <c r="M43" s="277" t="str">
        <f>IF(L44="ア",VLOOKUP(J44,ア!$A$2:$E$1684,2,FALSE),IF(L44="イ",VLOOKUP(J44,イ!$A$2:$E$1563,2,FALSE),IF(L44="ウ",HLOOKUP(J44,ウ!$B$1:$QI$6,4,FALSE),IF(L44="エ",VLOOKUP(J44,エ!$A$4:$E$1000,3,FALSE)&amp;"　"&amp;VLOOKUP(J44,エ!$A$4:$E$1000,4,FALSE),""))))</f>
        <v>10-8　合　同　出　版</v>
      </c>
      <c r="N43" s="277" t="str">
        <f>IF(L44="ア",VLOOKUP(J44,ア!$A$2:$E$1684,4,FALSE),IF(L44="イ",VLOOKUP(J44,イ!$A$2:$E$1563,4,FALSE),IF(L44="ウ",IF(HLOOKUP(J44,ウ!$B$1:$QI$6,3,FALSE)="","",HLOOKUP(J44,ウ!$B$1:$QI$6,3,FALSE)),"")))</f>
        <v/>
      </c>
      <c r="O43" s="323" t="str">
        <f>IF(L44="ア",VLOOKUP(J44,ア!$A$2:$E$1684,5,FALSE),IF(L44="イ",VLOOKUP(J44,イ!$A$2:$E$1563,5,FALSE),IF(L44="ウ",HLOOKUP(J44,ウ!$B$1:$QI$6,5,FALSE),IF(L44="エ",VLOOKUP(J44,エ!$A$4:$E$1000,5,FALSE),""))))&amp;"　"&amp;IF(L44="ウ",HLOOKUP(J44,ウ!$B$1:$QI$6,6,FALSE),"")</f>
        <v>運動が得意になる43の
基本レッスン　イラスト版体育のコツ</v>
      </c>
      <c r="P43" s="281" t="s">
        <v>10046</v>
      </c>
      <c r="Q43" s="283"/>
      <c r="R43" s="291" t="s">
        <v>10037</v>
      </c>
      <c r="S43" s="293" t="s">
        <v>10047</v>
      </c>
      <c r="T43" s="207" t="s">
        <v>1997</v>
      </c>
      <c r="U43" s="289" t="s">
        <v>10076</v>
      </c>
      <c r="V43" s="202" t="s">
        <v>10076</v>
      </c>
      <c r="W43" s="277" t="str">
        <f>IF(V44="ア",VLOOKUP(T44,ア!$A$2:$E$1684,2,FALSE),IF(V44="イ",VLOOKUP(T44,イ!$A$2:$E$1563,2,FALSE),IF(V44="ウ",HLOOKUP(T44,ウ!$B$1:$QI$6,4,FALSE),IF(V44="エ",VLOOKUP(T44,エ!$A$4:$E$1000,3,FALSE)&amp;"　"&amp;VLOOKUP(T44,エ!$A$4:$E$1000,4,FALSE),""))))</f>
        <v>82-4 光村教育図書</v>
      </c>
      <c r="X43" s="277" t="str">
        <f>IF(V44="ア",VLOOKUP(T44,ア!$A$2:$E$1684,4,FALSE),IF(V44="イ",VLOOKUP(T44,イ!$A$2:$E$1563,4,FALSE),IF(V44="ウ",IF(HLOOKUP(T44,ウ!$B$1:$QI$6,3,FALSE)="","",HLOOKUP(T44,ウ!$B$1:$QI$6,3,FALSE)),"")))</f>
        <v/>
      </c>
      <c r="Y43" s="277" t="str">
        <f>IF(V44="ア",VLOOKUP(T44,ア!$A$2:$E$1684,5,FALSE),IF(V44="イ",VLOOKUP(T44,イ!$A$2:$E$1563,5,FALSE),IF(V44="ウ",HLOOKUP(T44,ウ!$B$1:$QI$6,5,FALSE),IF(V44="エ",VLOOKUP(T44,エ!$A$4:$E$1000,5,FALSE),""))))&amp;"　"&amp;IF(V44="ウ",HLOOKUP(T44,ウ!$B$1:$QI$6,6,FALSE),"")</f>
        <v>英語で学び、考える
今日は何の日　around the world
世界のトピック4月5月6月</v>
      </c>
      <c r="Z43" s="281" t="s">
        <v>10038</v>
      </c>
      <c r="AA43" s="283"/>
      <c r="AB43" s="285" t="s">
        <v>10054</v>
      </c>
      <c r="AC43" s="287" t="s">
        <v>10047</v>
      </c>
    </row>
    <row r="44" spans="1:30" s="200" customFormat="1" ht="16.2" customHeight="1" x14ac:dyDescent="0.45">
      <c r="A44" s="204">
        <v>9784095108506</v>
      </c>
      <c r="B44" s="298"/>
      <c r="C44" s="205" t="s">
        <v>10027</v>
      </c>
      <c r="D44" s="299"/>
      <c r="E44" s="299"/>
      <c r="F44" s="300"/>
      <c r="G44" s="301"/>
      <c r="H44" s="295"/>
      <c r="I44" s="302"/>
      <c r="J44" s="206">
        <v>9784772603669</v>
      </c>
      <c r="K44" s="298"/>
      <c r="L44" s="205" t="s">
        <v>10027</v>
      </c>
      <c r="M44" s="299"/>
      <c r="N44" s="299"/>
      <c r="O44" s="324"/>
      <c r="P44" s="301"/>
      <c r="Q44" s="295"/>
      <c r="R44" s="302"/>
      <c r="S44" s="303"/>
      <c r="T44" s="204">
        <v>9784895729581</v>
      </c>
      <c r="U44" s="298"/>
      <c r="V44" s="205" t="s">
        <v>10027</v>
      </c>
      <c r="W44" s="299"/>
      <c r="X44" s="299"/>
      <c r="Y44" s="299"/>
      <c r="Z44" s="301"/>
      <c r="AA44" s="295"/>
      <c r="AB44" s="296"/>
      <c r="AC44" s="297"/>
    </row>
    <row r="45" spans="1:30" s="200" customFormat="1" ht="16.2" customHeight="1" x14ac:dyDescent="0.45">
      <c r="A45" s="207" t="s">
        <v>2000</v>
      </c>
      <c r="B45" s="289"/>
      <c r="C45" s="202"/>
      <c r="D45" s="277" t="str">
        <f>IF(C46="ア",VLOOKUP(A46,ア!$A$2:$E$1684,2,FALSE),IF(C46="イ",VLOOKUP(A46,イ!$A$2:$E$1563,2,FALSE),IF(C46="ウ",HLOOKUP(A46,ウ!$B$1:$QI$6,4,FALSE),IF(C46="エ",VLOOKUP(A46,エ!$A$4:$E$1000,3,FALSE)&amp;"　"&amp;VLOOKUP(A46,エ!$A$4:$E$1000,4,FALSE),""))))</f>
        <v/>
      </c>
      <c r="E45" s="277" t="str">
        <f>IF(C46="ア",VLOOKUP(A46,ア!$A$2:$E$1684,4,FALSE),IF(C46="イ",VLOOKUP(A46,イ!$A$2:$E$1563,4,FALSE),IF(C46="ウ",IF(HLOOKUP(A46,ウ!$B$1:$QI$6,3,FALSE)="","",HLOOKUP(A46,ウ!$B$1:$QI$6,3,FALSE)),"")))</f>
        <v/>
      </c>
      <c r="F45" s="279" t="str">
        <f>IF(C46="ア",VLOOKUP(A46,ア!$A$2:$E$1684,5,FALSE),IF(C46="イ",VLOOKUP(A46,イ!$A$2:$E$1563,5,FALSE),IF(C46="ウ",HLOOKUP(A46,ウ!$B$1:$QI$6,5,FALSE),IF(C46="エ",VLOOKUP(A46,エ!$A$4:$E$1000,5,FALSE),""))))&amp;"　"&amp;IF(C46="ウ",HLOOKUP(A46,ウ!$B$1:$QI$6,6,FALSE),"")</f>
        <v>　</v>
      </c>
      <c r="G45" s="281"/>
      <c r="H45" s="283"/>
      <c r="I45" s="291"/>
      <c r="J45" s="208" t="s">
        <v>2002</v>
      </c>
      <c r="K45" s="289" t="s">
        <v>10043</v>
      </c>
      <c r="L45" s="202" t="s">
        <v>10050</v>
      </c>
      <c r="M45" s="277" t="str">
        <f>IF(L46="ア",VLOOKUP(J46,ア!$A$2:$E$1684,2,FALSE),IF(L46="イ",VLOOKUP(J46,イ!$A$2:$E$1563,2,FALSE),IF(L46="ウ",HLOOKUP(J46,ウ!$B$1:$QI$6,4,FALSE),IF(L46="エ",VLOOKUP(J46,エ!$A$4:$E$1000,3,FALSE)&amp;"　"&amp;VLOOKUP(J46,エ!$A$4:$E$1000,4,FALSE),""))))</f>
        <v>76-16　パ イ イ ン タ</v>
      </c>
      <c r="N45" s="277" t="str">
        <f>IF(L46="ア",VLOOKUP(J46,ア!$A$2:$E$1684,4,FALSE),IF(L46="イ",VLOOKUP(J46,イ!$A$2:$E$1563,4,FALSE),IF(L46="ウ",IF(HLOOKUP(J46,ウ!$B$1:$QI$6,3,FALSE)="","",HLOOKUP(J46,ウ!$B$1:$QI$6,3,FALSE)),"")))</f>
        <v/>
      </c>
      <c r="O45" s="279" t="str">
        <f>IF(L46="ア",VLOOKUP(J46,ア!$A$2:$E$1684,5,FALSE),IF(L46="イ",VLOOKUP(J46,イ!$A$2:$E$1563,5,FALSE),IF(L46="ウ",HLOOKUP(J46,ウ!$B$1:$QI$6,5,FALSE),IF(L46="エ",VLOOKUP(J46,エ!$A$4:$E$1000,5,FALSE),""))))&amp;"　"&amp;IF(L46="ウ",HLOOKUP(J46,ウ!$B$1:$QI$6,6,FALSE),"")</f>
        <v>はじめてのえいごで　おしゃべりえほん</v>
      </c>
      <c r="P45" s="281" t="s">
        <v>10038</v>
      </c>
      <c r="Q45" s="283"/>
      <c r="R45" s="291" t="s">
        <v>10048</v>
      </c>
      <c r="S45" s="293"/>
      <c r="T45" s="207" t="s">
        <v>2004</v>
      </c>
      <c r="U45" s="289"/>
      <c r="V45" s="202"/>
      <c r="W45" s="277" t="str">
        <f>IF(V46="ア",VLOOKUP(T46,ア!$A$2:$E$1684,2,FALSE),IF(V46="イ",VLOOKUP(T46,イ!$A$2:$E$1563,2,FALSE),IF(V46="ウ",HLOOKUP(T46,ウ!$B$1:$QI$6,4,FALSE),IF(V46="エ",VLOOKUP(T46,エ!$A$4:$E$1000,3,FALSE)&amp;"　"&amp;VLOOKUP(T46,エ!$A$4:$E$1000,4,FALSE),""))))</f>
        <v/>
      </c>
      <c r="X45" s="277" t="str">
        <f>IF(V46="ア",VLOOKUP(T46,ア!$A$2:$E$1684,4,FALSE),IF(V46="イ",VLOOKUP(T46,イ!$A$2:$E$1563,4,FALSE),IF(V46="ウ",IF(HLOOKUP(T46,ウ!$B$1:$QI$6,3,FALSE)="","",HLOOKUP(T46,ウ!$B$1:$QI$6,3,FALSE)),"")))</f>
        <v/>
      </c>
      <c r="Y45" s="279" t="str">
        <f>IF(V46="ア",VLOOKUP(T46,ア!$A$2:$E$1684,5,FALSE),IF(V46="イ",VLOOKUP(T46,イ!$A$2:$E$1563,5,FALSE),IF(V46="ウ",HLOOKUP(T46,ウ!$B$1:$QI$6,5,FALSE),IF(V46="エ",VLOOKUP(T46,エ!$A$4:$E$1000,5,FALSE),""))))&amp;"　"&amp;IF(V46="ウ",HLOOKUP(T46,ウ!$B$1:$QI$6,6,FALSE),"")</f>
        <v>　</v>
      </c>
      <c r="Z45" s="281"/>
      <c r="AA45" s="283"/>
      <c r="AB45" s="285"/>
      <c r="AC45" s="287"/>
    </row>
    <row r="46" spans="1:30" s="200" customFormat="1" ht="16.2" customHeight="1" x14ac:dyDescent="0.45">
      <c r="A46" s="204"/>
      <c r="B46" s="298"/>
      <c r="C46" s="205"/>
      <c r="D46" s="299"/>
      <c r="E46" s="299"/>
      <c r="F46" s="300"/>
      <c r="G46" s="301"/>
      <c r="H46" s="295"/>
      <c r="I46" s="302"/>
      <c r="J46" s="206">
        <v>9784756240484</v>
      </c>
      <c r="K46" s="298"/>
      <c r="L46" s="205" t="s">
        <v>10027</v>
      </c>
      <c r="M46" s="299"/>
      <c r="N46" s="299"/>
      <c r="O46" s="300"/>
      <c r="P46" s="301"/>
      <c r="Q46" s="295"/>
      <c r="R46" s="302"/>
      <c r="S46" s="303"/>
      <c r="T46" s="204"/>
      <c r="U46" s="298"/>
      <c r="V46" s="205"/>
      <c r="W46" s="299"/>
      <c r="X46" s="299"/>
      <c r="Y46" s="300"/>
      <c r="Z46" s="301"/>
      <c r="AA46" s="295"/>
      <c r="AB46" s="296"/>
      <c r="AC46" s="297"/>
    </row>
    <row r="47" spans="1:30" s="200" customFormat="1" ht="16.2" customHeight="1" x14ac:dyDescent="0.45">
      <c r="A47" s="207" t="s">
        <v>2001</v>
      </c>
      <c r="B47" s="289"/>
      <c r="C47" s="202"/>
      <c r="D47" s="277" t="str">
        <f>IF(C48="ア",VLOOKUP(A48,ア!$A$2:$E$1684,2,FALSE),IF(C48="イ",VLOOKUP(A48,イ!$A$2:$E$1563,2,FALSE),IF(C48="ウ",HLOOKUP(A48,ウ!$B$1:$QI$6,4,FALSE),IF(C48="エ",VLOOKUP(A48,エ!$A$4:$E$1000,3,FALSE)&amp;"　"&amp;VLOOKUP(A48,エ!$A$4:$E$1000,4,FALSE),""))))</f>
        <v/>
      </c>
      <c r="E47" s="277" t="str">
        <f>IF(C48="ア",VLOOKUP(A48,ア!$A$2:$E$1684,4,FALSE),IF(C48="イ",VLOOKUP(A48,イ!$A$2:$E$1563,4,FALSE),IF(C48="ウ",IF(HLOOKUP(A48,ウ!$B$1:$QI$6,3,FALSE)="","",HLOOKUP(A48,ウ!$B$1:$QI$6,3,FALSE)),"")))</f>
        <v/>
      </c>
      <c r="F47" s="279" t="str">
        <f>IF(C48="ア",VLOOKUP(A48,ア!$A$2:$E$1684,5,FALSE),IF(C48="イ",VLOOKUP(A48,イ!$A$2:$E$1563,5,FALSE),IF(C48="ウ",HLOOKUP(A48,ウ!$B$1:$QI$6,5,FALSE),IF(C48="エ",VLOOKUP(A48,エ!$A$4:$E$1000,5,FALSE),""))))&amp;"　"&amp;IF(C48="ウ",HLOOKUP(A48,ウ!$B$1:$QI$6,6,FALSE),"")</f>
        <v>　</v>
      </c>
      <c r="G47" s="281"/>
      <c r="H47" s="283"/>
      <c r="I47" s="291"/>
      <c r="J47" s="208" t="s">
        <v>2003</v>
      </c>
      <c r="K47" s="289"/>
      <c r="L47" s="202"/>
      <c r="M47" s="277" t="str">
        <f>IF(L48="ア",VLOOKUP(J48,ア!$A$2:$E$1684,2,FALSE),IF(L48="イ",VLOOKUP(J48,イ!$A$2:$E$1563,2,FALSE),IF(L48="ウ",HLOOKUP(J48,ウ!$B$1:$QI$6,4,FALSE),IF(L48="エ",VLOOKUP(J48,エ!$A$4:$E$1000,3,FALSE)&amp;"　"&amp;VLOOKUP(J48,エ!$A$4:$E$1000,4,FALSE),""))))</f>
        <v/>
      </c>
      <c r="N47" s="277" t="str">
        <f>IF(L48="ア",VLOOKUP(J48,ア!$A$2:$E$1684,4,FALSE),IF(L48="イ",VLOOKUP(J48,イ!$A$2:$E$1563,4,FALSE),IF(L48="ウ",IF(HLOOKUP(J48,ウ!$B$1:$QI$6,3,FALSE)="","",HLOOKUP(J48,ウ!$B$1:$QI$6,3,FALSE)),"")))</f>
        <v/>
      </c>
      <c r="O47" s="279" t="str">
        <f>IF(L48="ア",VLOOKUP(J48,ア!$A$2:$E$1684,5,FALSE),IF(L48="イ",VLOOKUP(J48,イ!$A$2:$E$1563,5,FALSE),IF(L48="ウ",HLOOKUP(J48,ウ!$B$1:$QI$6,5,FALSE),IF(L48="エ",VLOOKUP(J48,エ!$A$4:$E$1000,5,FALSE),""))))&amp;"　"&amp;IF(L48="ウ",HLOOKUP(J48,ウ!$B$1:$QI$6,6,FALSE),"")</f>
        <v>　</v>
      </c>
      <c r="P47" s="281"/>
      <c r="Q47" s="283"/>
      <c r="R47" s="291"/>
      <c r="S47" s="293"/>
      <c r="T47" s="207" t="s">
        <v>2005</v>
      </c>
      <c r="U47" s="289"/>
      <c r="V47" s="202"/>
      <c r="W47" s="277" t="str">
        <f>IF(V48="ア",VLOOKUP(T48,ア!$A$2:$E$1684,2,FALSE),IF(V48="イ",VLOOKUP(T48,イ!$A$2:$E$1563,2,FALSE),IF(V48="ウ",HLOOKUP(T48,ウ!$B$1:$QI$6,4,FALSE),IF(V48="エ",VLOOKUP(T48,エ!$A$4:$E$1000,3,FALSE)&amp;"　"&amp;VLOOKUP(T48,エ!$A$4:$E$1000,4,FALSE),""))))</f>
        <v/>
      </c>
      <c r="X47" s="277" t="str">
        <f>IF(V48="ア",VLOOKUP(T48,ア!$A$2:$E$1684,4,FALSE),IF(V48="イ",VLOOKUP(T48,イ!$A$2:$E$1563,4,FALSE),IF(V48="ウ",IF(HLOOKUP(T48,ウ!$B$1:$QI$6,3,FALSE)="","",HLOOKUP(T48,ウ!$B$1:$QI$6,3,FALSE)),"")))</f>
        <v/>
      </c>
      <c r="Y47" s="279" t="str">
        <f>IF(V48="ア",VLOOKUP(T48,ア!$A$2:$E$1684,5,FALSE),IF(V48="イ",VLOOKUP(T48,イ!$A$2:$E$1563,5,FALSE),IF(V48="ウ",HLOOKUP(T48,ウ!$B$1:$QI$6,5,FALSE),IF(V48="エ",VLOOKUP(T48,エ!$A$4:$E$1000,5,FALSE),""))))&amp;"　"&amp;IF(V48="ウ",HLOOKUP(T48,ウ!$B$1:$QI$6,6,FALSE),"")</f>
        <v>　</v>
      </c>
      <c r="Z47" s="281"/>
      <c r="AA47" s="283"/>
      <c r="AB47" s="285"/>
      <c r="AC47" s="287"/>
      <c r="AD47" s="209"/>
    </row>
    <row r="48" spans="1:30" s="176" customFormat="1" ht="16.2" customHeight="1" thickBot="1" x14ac:dyDescent="0.2">
      <c r="A48" s="210"/>
      <c r="B48" s="290"/>
      <c r="C48" s="211"/>
      <c r="D48" s="278"/>
      <c r="E48" s="278"/>
      <c r="F48" s="280"/>
      <c r="G48" s="282"/>
      <c r="H48" s="284"/>
      <c r="I48" s="292"/>
      <c r="J48" s="212"/>
      <c r="K48" s="290"/>
      <c r="L48" s="211"/>
      <c r="M48" s="278"/>
      <c r="N48" s="278"/>
      <c r="O48" s="280"/>
      <c r="P48" s="282"/>
      <c r="Q48" s="284"/>
      <c r="R48" s="292"/>
      <c r="S48" s="294"/>
      <c r="T48" s="210"/>
      <c r="U48" s="290"/>
      <c r="V48" s="211"/>
      <c r="W48" s="278"/>
      <c r="X48" s="278"/>
      <c r="Y48" s="280"/>
      <c r="Z48" s="282"/>
      <c r="AA48" s="284"/>
      <c r="AB48" s="286"/>
      <c r="AC48" s="288"/>
      <c r="AD48" s="174"/>
    </row>
    <row r="49" spans="1:29" s="200" customFormat="1" ht="16.2" customHeight="1" x14ac:dyDescent="0.45">
      <c r="A49" s="230" t="s">
        <v>2007</v>
      </c>
      <c r="B49" s="308"/>
      <c r="C49" s="231"/>
      <c r="D49" s="309" t="str">
        <f>IF(C50="ア",VLOOKUP(A50,ア!$A$2:$E$1684,2,FALSE),IF(C50="イ",VLOOKUP(A50,イ!$A$2:$E$1563,2,FALSE),IF(C50="ウ",HLOOKUP(A50,ウ!$B$1:$QI$6,4,FALSE),IF(C50="エ",VLOOKUP(A50,エ!$A$4:$E$1000,3,FALSE)&amp;"　"&amp;VLOOKUP(A50,エ!$A$4:$E$1000,4,FALSE),""))))</f>
        <v/>
      </c>
      <c r="E49" s="309" t="str">
        <f>IF(C50="ア",VLOOKUP(A50,ア!$A$2:$E$1684,4,FALSE),IF(C50="イ",VLOOKUP(A50,イ!$A$2:$E$1563,4,FALSE),IF(C50="ウ",IF(HLOOKUP(A50,ウ!$B$1:$QI$6,3,FALSE)="","",HLOOKUP(A50,ウ!$B$1:$QI$6,3,FALSE)),"")))</f>
        <v/>
      </c>
      <c r="F49" s="310" t="str">
        <f>IF(C50="ア",VLOOKUP(A50,ア!$A$2:$E$1684,5,FALSE),IF(C50="イ",VLOOKUP(A50,イ!$A$2:$E$1563,5,FALSE),IF(C50="ウ",HLOOKUP(A50,ウ!$B$1:$QI$6,5,FALSE),IF(C50="エ",VLOOKUP(A50,エ!$A$4:$E$1000,5,FALSE),""))))&amp;"　"&amp;IF(C50="ウ",HLOOKUP(A50,ウ!$B$1:$QI$6,6,FALSE),"")</f>
        <v>　</v>
      </c>
      <c r="G49" s="304"/>
      <c r="H49" s="305"/>
      <c r="I49" s="311"/>
      <c r="J49" s="230" t="s">
        <v>2022</v>
      </c>
      <c r="K49" s="308"/>
      <c r="L49" s="231"/>
      <c r="M49" s="309" t="str">
        <f>IF(L50="ア",VLOOKUP(J50,ア!$A$2:$E$1684,2,FALSE),IF(L50="イ",VLOOKUP(J50,イ!$A$2:$E$1563,2,FALSE),IF(L50="ウ",HLOOKUP(J50,ウ!$B$1:$QI$6,4,FALSE),IF(L50="エ",VLOOKUP(J50,エ!$A$4:$E$1000,3,FALSE)&amp;"　"&amp;VLOOKUP(J50,エ!$A$4:$E$1000,4,FALSE),""))))</f>
        <v/>
      </c>
      <c r="N49" s="309" t="str">
        <f>IF(L50="ア",VLOOKUP(J50,ア!$A$2:$E$1684,4,FALSE),IF(L50="イ",VLOOKUP(J50,イ!$A$2:$E$1563,4,FALSE),IF(L50="ウ",IF(HLOOKUP(J50,ウ!$B$1:$QI$6,3,FALSE)="","",HLOOKUP(J50,ウ!$B$1:$QI$6,3,FALSE)),"")))</f>
        <v/>
      </c>
      <c r="O49" s="310" t="str">
        <f>IF(L50="ア",VLOOKUP(J50,ア!$A$2:$E$1684,5,FALSE),IF(L50="イ",VLOOKUP(J50,イ!$A$2:$E$1563,5,FALSE),IF(L50="ウ",HLOOKUP(J50,ウ!$B$1:$QI$6,5,FALSE),IF(L50="エ",VLOOKUP(J50,エ!$A$4:$E$1000,5,FALSE),""))))&amp;"　"&amp;IF(L50="ウ",HLOOKUP(J50,ウ!$B$1:$QI$6,6,FALSE),"")</f>
        <v>　</v>
      </c>
      <c r="P49" s="304"/>
      <c r="Q49" s="305"/>
      <c r="R49" s="311"/>
      <c r="S49" s="312"/>
      <c r="T49" s="230" t="s">
        <v>2037</v>
      </c>
      <c r="U49" s="308"/>
      <c r="V49" s="231"/>
      <c r="W49" s="309" t="str">
        <f>IF(V50="ア",VLOOKUP(T50,ア!$A$2:$E$1684,2,FALSE),IF(V50="イ",VLOOKUP(T50,イ!$A$2:$E$1563,2,FALSE),IF(V50="ウ",HLOOKUP(T50,ウ!$B$1:$QI$6,4,FALSE),IF(V50="エ",VLOOKUP(T50,エ!$A$4:$E$1000,3,FALSE)&amp;"　"&amp;VLOOKUP(T50,エ!$A$4:$E$1000,4,FALSE),""))))</f>
        <v/>
      </c>
      <c r="X49" s="309" t="str">
        <f>IF(V50="ア",VLOOKUP(T50,ア!$A$2:$E$1684,4,FALSE),IF(V50="イ",VLOOKUP(T50,イ!$A$2:$E$1563,4,FALSE),IF(V50="ウ",IF(HLOOKUP(T50,ウ!$B$1:$QI$6,3,FALSE)="","",HLOOKUP(T50,ウ!$B$1:$QI$6,3,FALSE)),"")))</f>
        <v/>
      </c>
      <c r="Y49" s="310" t="str">
        <f>IF(V50="ア",VLOOKUP(T50,ア!$A$2:$E$1684,5,FALSE),IF(V50="イ",VLOOKUP(T50,イ!$A$2:$E$1563,5,FALSE),IF(V50="ウ",HLOOKUP(T50,ウ!$B$1:$QI$6,5,FALSE),IF(V50="エ",VLOOKUP(T50,エ!$A$4:$E$1000,5,FALSE),""))))&amp;"　"&amp;IF(V50="ウ",HLOOKUP(T50,ウ!$B$1:$QI$6,6,FALSE),"")</f>
        <v>　</v>
      </c>
      <c r="Z49" s="304"/>
      <c r="AA49" s="305"/>
      <c r="AB49" s="306"/>
      <c r="AC49" s="307"/>
    </row>
    <row r="50" spans="1:29" s="200" customFormat="1" ht="16.2" customHeight="1" x14ac:dyDescent="0.45">
      <c r="A50" s="204"/>
      <c r="B50" s="298"/>
      <c r="C50" s="205"/>
      <c r="D50" s="299"/>
      <c r="E50" s="299"/>
      <c r="F50" s="300"/>
      <c r="G50" s="301"/>
      <c r="H50" s="295"/>
      <c r="I50" s="302"/>
      <c r="J50" s="204"/>
      <c r="K50" s="298"/>
      <c r="L50" s="205"/>
      <c r="M50" s="299"/>
      <c r="N50" s="299"/>
      <c r="O50" s="300"/>
      <c r="P50" s="301"/>
      <c r="Q50" s="295"/>
      <c r="R50" s="302"/>
      <c r="S50" s="303"/>
      <c r="T50" s="204"/>
      <c r="U50" s="298"/>
      <c r="V50" s="205"/>
      <c r="W50" s="299"/>
      <c r="X50" s="299"/>
      <c r="Y50" s="300"/>
      <c r="Z50" s="301"/>
      <c r="AA50" s="295"/>
      <c r="AB50" s="296"/>
      <c r="AC50" s="297"/>
    </row>
    <row r="51" spans="1:29" s="200" customFormat="1" ht="16.2" customHeight="1" x14ac:dyDescent="0.45">
      <c r="A51" s="207" t="s">
        <v>2008</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2023</v>
      </c>
      <c r="K51" s="289"/>
      <c r="L51" s="202"/>
      <c r="M51" s="277" t="str">
        <f>IF(L52="ア",VLOOKUP(J52,ア!$A$2:$E$1684,2,FALSE),IF(L52="イ",VLOOKUP(J52,イ!$A$2:$E$1563,2,FALSE),IF(L52="ウ",HLOOKUP(J52,ウ!$B$1:$QI$6,4,FALSE),IF(L52="エ",VLOOKUP(J52,エ!$A$4:$E$1000,3,FALSE)&amp;"　"&amp;VLOOKUP(J52,エ!$A$4:$E$1000,4,FALSE),""))))</f>
        <v/>
      </c>
      <c r="N51" s="277" t="str">
        <f>IF(L52="ア",VLOOKUP(J52,ア!$A$2:$E$1684,4,FALSE),IF(L52="イ",VLOOKUP(J52,イ!$A$2:$E$1563,4,FALSE),IF(L52="ウ",IF(HLOOKUP(J52,ウ!$B$1:$QI$6,3,FALSE)="","",HLOOKUP(J52,ウ!$B$1:$QI$6,3,FALSE)),"")))</f>
        <v/>
      </c>
      <c r="O51" s="279" t="str">
        <f>IF(L52="ア",VLOOKUP(J52,ア!$A$2:$E$1684,5,FALSE),IF(L52="イ",VLOOKUP(J52,イ!$A$2:$E$1563,5,FALSE),IF(L52="ウ",HLOOKUP(J52,ウ!$B$1:$QI$6,5,FALSE),IF(L52="エ",VLOOKUP(J52,エ!$A$4:$E$1000,5,FALSE),""))))&amp;"　"&amp;IF(L52="ウ",HLOOKUP(J52,ウ!$B$1:$QI$6,6,FALSE),"")</f>
        <v>　</v>
      </c>
      <c r="P51" s="281"/>
      <c r="Q51" s="283"/>
      <c r="R51" s="291"/>
      <c r="S51" s="293"/>
      <c r="T51" s="207" t="s">
        <v>2038</v>
      </c>
      <c r="U51" s="289"/>
      <c r="V51" s="202"/>
      <c r="W51" s="277" t="str">
        <f>IF(V52="ア",VLOOKUP(T52,ア!$A$2:$E$1684,2,FALSE),IF(V52="イ",VLOOKUP(T52,イ!$A$2:$E$1563,2,FALSE),IF(V52="ウ",HLOOKUP(T52,ウ!$B$1:$QI$6,4,FALSE),IF(V52="エ",VLOOKUP(T52,エ!$A$4:$E$1000,3,FALSE)&amp;"　"&amp;VLOOKUP(T52,エ!$A$4:$E$1000,4,FALSE),""))))</f>
        <v/>
      </c>
      <c r="X51" s="277" t="str">
        <f>IF(V52="ア",VLOOKUP(T52,ア!$A$2:$E$1684,4,FALSE),IF(V52="イ",VLOOKUP(T52,イ!$A$2:$E$1563,4,FALSE),IF(V52="ウ",IF(HLOOKUP(T52,ウ!$B$1:$QI$6,3,FALSE)="","",HLOOKUP(T52,ウ!$B$1:$QI$6,3,FALSE)),"")))</f>
        <v/>
      </c>
      <c r="Y51" s="279" t="str">
        <f>IF(V52="ア",VLOOKUP(T52,ア!$A$2:$E$1684,5,FALSE),IF(V52="イ",VLOOKUP(T52,イ!$A$2:$E$1563,5,FALSE),IF(V52="ウ",HLOOKUP(T52,ウ!$B$1:$QI$6,5,FALSE),IF(V52="エ",VLOOKUP(T52,エ!$A$4:$E$1000,5,FALSE),""))))&amp;"　"&amp;IF(V52="ウ",HLOOKUP(T52,ウ!$B$1:$QI$6,6,FALSE),"")</f>
        <v>　</v>
      </c>
      <c r="Z51" s="281"/>
      <c r="AA51" s="283"/>
      <c r="AB51" s="285"/>
      <c r="AC51" s="287"/>
    </row>
    <row r="52" spans="1:29" s="200" customFormat="1" ht="16.2" customHeight="1" x14ac:dyDescent="0.45">
      <c r="A52" s="204"/>
      <c r="B52" s="298"/>
      <c r="C52" s="205"/>
      <c r="D52" s="299"/>
      <c r="E52" s="299"/>
      <c r="F52" s="300"/>
      <c r="G52" s="301"/>
      <c r="H52" s="295"/>
      <c r="I52" s="302"/>
      <c r="J52" s="204"/>
      <c r="K52" s="298"/>
      <c r="L52" s="205"/>
      <c r="M52" s="299"/>
      <c r="N52" s="299"/>
      <c r="O52" s="300"/>
      <c r="P52" s="301"/>
      <c r="Q52" s="295"/>
      <c r="R52" s="302"/>
      <c r="S52" s="303"/>
      <c r="T52" s="204"/>
      <c r="U52" s="298"/>
      <c r="V52" s="205"/>
      <c r="W52" s="299"/>
      <c r="X52" s="299"/>
      <c r="Y52" s="300"/>
      <c r="Z52" s="301"/>
      <c r="AA52" s="295"/>
      <c r="AB52" s="296"/>
      <c r="AC52" s="297"/>
    </row>
    <row r="53" spans="1:29" s="200" customFormat="1" ht="16.2" customHeight="1" x14ac:dyDescent="0.45">
      <c r="A53" s="207" t="s">
        <v>2009</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2024</v>
      </c>
      <c r="K53" s="289"/>
      <c r="L53" s="202"/>
      <c r="M53" s="277" t="str">
        <f>IF(L54="ア",VLOOKUP(J54,ア!$A$2:$E$1684,2,FALSE),IF(L54="イ",VLOOKUP(J54,イ!$A$2:$E$1563,2,FALSE),IF(L54="ウ",HLOOKUP(J54,ウ!$B$1:$QI$6,4,FALSE),IF(L54="エ",VLOOKUP(J54,エ!$A$4:$E$1000,3,FALSE)&amp;"　"&amp;VLOOKUP(J54,エ!$A$4:$E$1000,4,FALSE),""))))</f>
        <v/>
      </c>
      <c r="N53" s="277" t="str">
        <f>IF(L54="ア",VLOOKUP(J54,ア!$A$2:$E$1684,4,FALSE),IF(L54="イ",VLOOKUP(J54,イ!$A$2:$E$1563,4,FALSE),IF(L54="ウ",IF(HLOOKUP(J54,ウ!$B$1:$QI$6,3,FALSE)="","",HLOOKUP(J54,ウ!$B$1:$QI$6,3,FALSE)),"")))</f>
        <v/>
      </c>
      <c r="O53" s="279" t="str">
        <f>IF(L54="ア",VLOOKUP(J54,ア!$A$2:$E$1684,5,FALSE),IF(L54="イ",VLOOKUP(J54,イ!$A$2:$E$1563,5,FALSE),IF(L54="ウ",HLOOKUP(J54,ウ!$B$1:$QI$6,5,FALSE),IF(L54="エ",VLOOKUP(J54,エ!$A$4:$E$1000,5,FALSE),""))))&amp;"　"&amp;IF(L54="ウ",HLOOKUP(J54,ウ!$B$1:$QI$6,6,FALSE),"")</f>
        <v>　</v>
      </c>
      <c r="P53" s="281"/>
      <c r="Q53" s="283"/>
      <c r="R53" s="291"/>
      <c r="S53" s="293"/>
      <c r="T53" s="207" t="s">
        <v>2039</v>
      </c>
      <c r="U53" s="289"/>
      <c r="V53" s="202"/>
      <c r="W53" s="277" t="str">
        <f>IF(V54="ア",VLOOKUP(T54,ア!$A$2:$E$1684,2,FALSE),IF(V54="イ",VLOOKUP(T54,イ!$A$2:$E$1563,2,FALSE),IF(V54="ウ",HLOOKUP(T54,ウ!$B$1:$QI$6,4,FALSE),IF(V54="エ",VLOOKUP(T54,エ!$A$4:$E$1000,3,FALSE)&amp;"　"&amp;VLOOKUP(T54,エ!$A$4:$E$1000,4,FALSE),""))))</f>
        <v/>
      </c>
      <c r="X53" s="277" t="str">
        <f>IF(V54="ア",VLOOKUP(T54,ア!$A$2:$E$1684,4,FALSE),IF(V54="イ",VLOOKUP(T54,イ!$A$2:$E$1563,4,FALSE),IF(V54="ウ",IF(HLOOKUP(T54,ウ!$B$1:$QI$6,3,FALSE)="","",HLOOKUP(T54,ウ!$B$1:$QI$6,3,FALSE)),"")))</f>
        <v/>
      </c>
      <c r="Y53" s="279" t="str">
        <f>IF(V54="ア",VLOOKUP(T54,ア!$A$2:$E$1684,5,FALSE),IF(V54="イ",VLOOKUP(T54,イ!$A$2:$E$1563,5,FALSE),IF(V54="ウ",HLOOKUP(T54,ウ!$B$1:$QI$6,5,FALSE),IF(V54="エ",VLOOKUP(T54,エ!$A$4:$E$1000,5,FALSE),""))))&amp;"　"&amp;IF(V54="ウ",HLOOKUP(T54,ウ!$B$1:$QI$6,6,FALSE),"")</f>
        <v>　</v>
      </c>
      <c r="Z53" s="281"/>
      <c r="AA53" s="283"/>
      <c r="AB53" s="285"/>
      <c r="AC53" s="287"/>
    </row>
    <row r="54" spans="1:29" s="200" customFormat="1" ht="16.2" customHeight="1" x14ac:dyDescent="0.45">
      <c r="A54" s="204"/>
      <c r="B54" s="298"/>
      <c r="C54" s="205"/>
      <c r="D54" s="299"/>
      <c r="E54" s="299"/>
      <c r="F54" s="300"/>
      <c r="G54" s="301"/>
      <c r="H54" s="295"/>
      <c r="I54" s="302"/>
      <c r="J54" s="204"/>
      <c r="K54" s="298"/>
      <c r="L54" s="205"/>
      <c r="M54" s="299"/>
      <c r="N54" s="299"/>
      <c r="O54" s="300"/>
      <c r="P54" s="301"/>
      <c r="Q54" s="295"/>
      <c r="R54" s="302"/>
      <c r="S54" s="303"/>
      <c r="T54" s="204"/>
      <c r="U54" s="298"/>
      <c r="V54" s="205"/>
      <c r="W54" s="299"/>
      <c r="X54" s="299"/>
      <c r="Y54" s="300"/>
      <c r="Z54" s="301"/>
      <c r="AA54" s="295"/>
      <c r="AB54" s="296"/>
      <c r="AC54" s="297"/>
    </row>
    <row r="55" spans="1:29" s="200" customFormat="1" ht="16.2" customHeight="1" x14ac:dyDescent="0.45">
      <c r="A55" s="207" t="s">
        <v>2010</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2025</v>
      </c>
      <c r="K55" s="289"/>
      <c r="L55" s="202"/>
      <c r="M55" s="277" t="str">
        <f>IF(L56="ア",VLOOKUP(J56,ア!$A$2:$E$1684,2,FALSE),IF(L56="イ",VLOOKUP(J56,イ!$A$2:$E$1563,2,FALSE),IF(L56="ウ",HLOOKUP(J56,ウ!$B$1:$QI$6,4,FALSE),IF(L56="エ",VLOOKUP(J56,エ!$A$4:$E$1000,3,FALSE)&amp;"　"&amp;VLOOKUP(J56,エ!$A$4:$E$1000,4,FALSE),""))))</f>
        <v/>
      </c>
      <c r="N55" s="277" t="str">
        <f>IF(L56="ア",VLOOKUP(J56,ア!$A$2:$E$1684,4,FALSE),IF(L56="イ",VLOOKUP(J56,イ!$A$2:$E$1563,4,FALSE),IF(L56="ウ",IF(HLOOKUP(J56,ウ!$B$1:$QI$6,3,FALSE)="","",HLOOKUP(J56,ウ!$B$1:$QI$6,3,FALSE)),"")))</f>
        <v/>
      </c>
      <c r="O55" s="279" t="str">
        <f>IF(L56="ア",VLOOKUP(J56,ア!$A$2:$E$1684,5,FALSE),IF(L56="イ",VLOOKUP(J56,イ!$A$2:$E$1563,5,FALSE),IF(L56="ウ",HLOOKUP(J56,ウ!$B$1:$QI$6,5,FALSE),IF(L56="エ",VLOOKUP(J56,エ!$A$4:$E$1000,5,FALSE),""))))&amp;"　"&amp;IF(L56="ウ",HLOOKUP(J56,ウ!$B$1:$QI$6,6,FALSE),"")</f>
        <v>　</v>
      </c>
      <c r="P55" s="281"/>
      <c r="Q55" s="283"/>
      <c r="R55" s="291"/>
      <c r="S55" s="293"/>
      <c r="T55" s="207" t="s">
        <v>2040</v>
      </c>
      <c r="U55" s="289"/>
      <c r="V55" s="202"/>
      <c r="W55" s="277" t="str">
        <f>IF(V56="ア",VLOOKUP(T56,ア!$A$2:$E$1684,2,FALSE),IF(V56="イ",VLOOKUP(T56,イ!$A$2:$E$1563,2,FALSE),IF(V56="ウ",HLOOKUP(T56,ウ!$B$1:$QI$6,4,FALSE),IF(V56="エ",VLOOKUP(T56,エ!$A$4:$E$1000,3,FALSE)&amp;"　"&amp;VLOOKUP(T56,エ!$A$4:$E$1000,4,FALSE),""))))</f>
        <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2011</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2026</v>
      </c>
      <c r="K57" s="289"/>
      <c r="L57" s="202"/>
      <c r="M57" s="277" t="str">
        <f>IF(L58="ア",VLOOKUP(J58,ア!$A$2:$E$1684,2,FALSE),IF(L58="イ",VLOOKUP(J58,イ!$A$2:$E$1563,2,FALSE),IF(L58="ウ",HLOOKUP(J58,ウ!$B$1:$QI$6,4,FALSE),IF(L58="エ",VLOOKUP(J58,エ!$A$4:$E$1000,3,FALSE)&amp;"　"&amp;VLOOKUP(J58,エ!$A$4:$E$1000,4,FALSE),""))))</f>
        <v/>
      </c>
      <c r="N57" s="277" t="str">
        <f>IF(L58="ア",VLOOKUP(J58,ア!$A$2:$E$1684,4,FALSE),IF(L58="イ",VLOOKUP(J58,イ!$A$2:$E$1563,4,FALSE),IF(L58="ウ",IF(HLOOKUP(J58,ウ!$B$1:$QI$6,3,FALSE)="","",HLOOKUP(J58,ウ!$B$1:$QI$6,3,FALSE)),"")))</f>
        <v/>
      </c>
      <c r="O57" s="279" t="str">
        <f>IF(L58="ア",VLOOKUP(J58,ア!$A$2:$E$1684,5,FALSE),IF(L58="イ",VLOOKUP(J58,イ!$A$2:$E$1563,5,FALSE),IF(L58="ウ",HLOOKUP(J58,ウ!$B$1:$QI$6,5,FALSE),IF(L58="エ",VLOOKUP(J58,エ!$A$4:$E$1000,5,FALSE),""))))&amp;"　"&amp;IF(L58="ウ",HLOOKUP(J58,ウ!$B$1:$QI$6,6,FALSE),"")</f>
        <v>　</v>
      </c>
      <c r="P57" s="281"/>
      <c r="Q57" s="283"/>
      <c r="R57" s="291"/>
      <c r="S57" s="293"/>
      <c r="T57" s="207" t="s">
        <v>2041</v>
      </c>
      <c r="U57" s="289"/>
      <c r="V57" s="202"/>
      <c r="W57" s="277" t="str">
        <f>IF(V58="ア",VLOOKUP(T58,ア!$A$2:$E$1684,2,FALSE),IF(V58="イ",VLOOKUP(T58,イ!$A$2:$E$1563,2,FALSE),IF(V58="ウ",HLOOKUP(T58,ウ!$B$1:$QI$6,4,FALSE),IF(V58="エ",VLOOKUP(T58,エ!$A$4:$E$1000,3,FALSE)&amp;"　"&amp;VLOOKUP(T58,エ!$A$4:$E$1000,4,FALSE),""))))</f>
        <v/>
      </c>
      <c r="X57" s="277" t="str">
        <f>IF(V58="ア",VLOOKUP(T58,ア!$A$2:$E$1684,4,FALSE),IF(V58="イ",VLOOKUP(T58,イ!$A$2:$E$1563,4,FALSE),IF(V58="ウ",IF(HLOOKUP(T58,ウ!$B$1:$QI$6,3,FALSE)="","",HLOOKUP(T58,ウ!$B$1:$QI$6,3,FALSE)),"")))</f>
        <v/>
      </c>
      <c r="Y57" s="279" t="str">
        <f>IF(V58="ア",VLOOKUP(T58,ア!$A$2:$E$1684,5,FALSE),IF(V58="イ",VLOOKUP(T58,イ!$A$2:$E$1563,5,FALSE),IF(V58="ウ",HLOOKUP(T58,ウ!$B$1:$QI$6,5,FALSE),IF(V58="エ",VLOOKUP(T58,エ!$A$4:$E$1000,5,FALSE),""))))&amp;"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2012</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2027</v>
      </c>
      <c r="K59" s="289"/>
      <c r="L59" s="202"/>
      <c r="M59" s="277" t="str">
        <f>IF(L60="ア",VLOOKUP(J60,ア!$A$2:$E$1684,2,FALSE),IF(L60="イ",VLOOKUP(J60,イ!$A$2:$E$1563,2,FALSE),IF(L60="ウ",HLOOKUP(J60,ウ!$B$1:$QI$6,4,FALSE),IF(L60="エ",VLOOKUP(J60,エ!$A$4:$E$1000,3,FALSE)&amp;"　"&amp;VLOOKUP(J60,エ!$A$4:$E$1000,4,FALSE),""))))</f>
        <v/>
      </c>
      <c r="N59" s="277" t="str">
        <f>IF(L60="ア",VLOOKUP(J60,ア!$A$2:$E$1684,4,FALSE),IF(L60="イ",VLOOKUP(J60,イ!$A$2:$E$1563,4,FALSE),IF(L60="ウ",IF(HLOOKUP(J60,ウ!$B$1:$QI$6,3,FALSE)="","",HLOOKUP(J60,ウ!$B$1:$QI$6,3,FALSE)),"")))</f>
        <v/>
      </c>
      <c r="O59" s="279" t="str">
        <f>IF(L60="ア",VLOOKUP(J60,ア!$A$2:$E$1684,5,FALSE),IF(L60="イ",VLOOKUP(J60,イ!$A$2:$E$1563,5,FALSE),IF(L60="ウ",HLOOKUP(J60,ウ!$B$1:$QI$6,5,FALSE),IF(L60="エ",VLOOKUP(J60,エ!$A$4:$E$1000,5,FALSE),""))))&amp;"　"&amp;IF(L60="ウ",HLOOKUP(J60,ウ!$B$1:$QI$6,6,FALSE),"")</f>
        <v>　</v>
      </c>
      <c r="P59" s="281"/>
      <c r="Q59" s="283"/>
      <c r="R59" s="291"/>
      <c r="S59" s="293"/>
      <c r="T59" s="207" t="s">
        <v>2042</v>
      </c>
      <c r="U59" s="289"/>
      <c r="V59" s="202"/>
      <c r="W59" s="277" t="str">
        <f>IF(V60="ア",VLOOKUP(T60,ア!$A$2:$E$1684,2,FALSE),IF(V60="イ",VLOOKUP(T60,イ!$A$2:$E$1563,2,FALSE),IF(V60="ウ",HLOOKUP(T60,ウ!$B$1:$QI$6,4,FALSE),IF(V60="エ",VLOOKUP(T60,エ!$A$4:$E$1000,3,FALSE)&amp;"　"&amp;VLOOKUP(T60,エ!$A$4:$E$1000,4,FALSE),""))))</f>
        <v/>
      </c>
      <c r="X59" s="277" t="str">
        <f>IF(V60="ア",VLOOKUP(T60,ア!$A$2:$E$1684,4,FALSE),IF(V60="イ",VLOOKUP(T60,イ!$A$2:$E$1563,4,FALSE),IF(V60="ウ",IF(HLOOKUP(T60,ウ!$B$1:$QI$6,3,FALSE)="","",HLOOKUP(T60,ウ!$B$1:$QI$6,3,FALSE)),"")))</f>
        <v/>
      </c>
      <c r="Y59" s="279" t="str">
        <f>IF(V60="ア",VLOOKUP(T60,ア!$A$2:$E$1684,5,FALSE),IF(V60="イ",VLOOKUP(T60,イ!$A$2:$E$1563,5,FALSE),IF(V60="ウ",HLOOKUP(T60,ウ!$B$1:$QI$6,5,FALSE),IF(V60="エ",VLOOKUP(T60,エ!$A$4:$E$1000,5,FALSE),""))))&amp;"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2013</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2028</v>
      </c>
      <c r="K61" s="289"/>
      <c r="L61" s="202"/>
      <c r="M61" s="277" t="str">
        <f>IF(L62="ア",VLOOKUP(J62,ア!$A$2:$E$1684,2,FALSE),IF(L62="イ",VLOOKUP(J62,イ!$A$2:$E$1563,2,FALSE),IF(L62="ウ",HLOOKUP(J62,ウ!$B$1:$QI$6,4,FALSE),IF(L62="エ",VLOOKUP(J62,エ!$A$4:$E$1000,3,FALSE)&amp;"　"&amp;VLOOKUP(J62,エ!$A$4:$E$1000,4,FALSE),""))))</f>
        <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　</v>
      </c>
      <c r="P61" s="281"/>
      <c r="Q61" s="283"/>
      <c r="R61" s="291"/>
      <c r="S61" s="293"/>
      <c r="T61" s="207" t="s">
        <v>2043</v>
      </c>
      <c r="U61" s="289"/>
      <c r="V61" s="202"/>
      <c r="W61" s="277" t="str">
        <f>IF(V62="ア",VLOOKUP(T62,ア!$A$2:$E$1684,2,FALSE),IF(V62="イ",VLOOKUP(T62,イ!$A$2:$E$1563,2,FALSE),IF(V62="ウ",HLOOKUP(T62,ウ!$B$1:$QI$6,4,FALSE),IF(V62="エ",VLOOKUP(T62,エ!$A$4:$E$1000,3,FALSE)&amp;"　"&amp;VLOOKUP(T62,エ!$A$4:$E$1000,4,FALSE),""))))</f>
        <v/>
      </c>
      <c r="X61" s="277" t="str">
        <f>IF(V62="ア",VLOOKUP(T62,ア!$A$2:$E$1684,4,FALSE),IF(V62="イ",VLOOKUP(T62,イ!$A$2:$E$1563,4,FALSE),IF(V62="ウ",IF(HLOOKUP(T62,ウ!$B$1:$QI$6,3,FALSE)="","",HLOOKUP(T62,ウ!$B$1:$QI$6,3,FALSE)),"")))</f>
        <v/>
      </c>
      <c r="Y61" s="279" t="str">
        <f>IF(V62="ア",VLOOKUP(T62,ア!$A$2:$E$1684,5,FALSE),IF(V62="イ",VLOOKUP(T62,イ!$A$2:$E$1563,5,FALSE),IF(V62="ウ",HLOOKUP(T62,ウ!$B$1:$QI$6,5,FALSE),IF(V62="エ",VLOOKUP(T62,エ!$A$4:$E$1000,5,FALSE),""))))&amp;"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2014</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2029</v>
      </c>
      <c r="K63" s="289"/>
      <c r="L63" s="202"/>
      <c r="M63" s="277" t="str">
        <f>IF(L64="ア",VLOOKUP(J64,ア!$A$2:$E$1684,2,FALSE),IF(L64="イ",VLOOKUP(J64,イ!$A$2:$E$1563,2,FALSE),IF(L64="ウ",HLOOKUP(J64,ウ!$B$1:$QI$6,4,FALSE),IF(L64="エ",VLOOKUP(J64,エ!$A$4:$E$1000,3,FALSE)&amp;"　"&amp;VLOOKUP(J64,エ!$A$4:$E$1000,4,FALSE),""))))</f>
        <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　</v>
      </c>
      <c r="P63" s="281"/>
      <c r="Q63" s="283"/>
      <c r="R63" s="291"/>
      <c r="S63" s="293"/>
      <c r="T63" s="207" t="s">
        <v>2044</v>
      </c>
      <c r="U63" s="289"/>
      <c r="V63" s="202"/>
      <c r="W63" s="277" t="str">
        <f>IF(V64="ア",VLOOKUP(T64,ア!$A$2:$E$1684,2,FALSE),IF(V64="イ",VLOOKUP(T64,イ!$A$2:$E$1563,2,FALSE),IF(V64="ウ",HLOOKUP(T64,ウ!$B$1:$QI$6,4,FALSE),IF(V64="エ",VLOOKUP(T64,エ!$A$4:$E$1000,3,FALSE)&amp;"　"&amp;VLOOKUP(T64,エ!$A$4:$E$1000,4,FALSE),""))))</f>
        <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2015</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2030</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2045</v>
      </c>
      <c r="U65" s="289"/>
      <c r="V65" s="202"/>
      <c r="W65" s="277" t="str">
        <f>IF(V66="ア",VLOOKUP(T66,ア!$A$2:$E$1684,2,FALSE),IF(V66="イ",VLOOKUP(T66,イ!$A$2:$E$1563,2,FALSE),IF(V66="ウ",HLOOKUP(T66,ウ!$B$1:$QI$6,4,FALSE),IF(V66="エ",VLOOKUP(T66,エ!$A$4:$E$1000,3,FALSE)&amp;"　"&amp;VLOOKUP(T66,エ!$A$4:$E$1000,4,FALSE),""))))</f>
        <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2016</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2031</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2046</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2017</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2032</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2047</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2018</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2033</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2048</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2019</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2034</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2049</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2020</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2035</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2050</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2021</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2036</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2051</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2052</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2067</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2082</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2053</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2068</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2083</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2054</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2069</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2084</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2055</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2070</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2085</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2056</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2071</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2086</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2057</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2072</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2087</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2058</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2073</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2088</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2059</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2074</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2089</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2060</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2075</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2090</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2061</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2076</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2091</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2062</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2077</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2092</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2063</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2078</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2093</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2064</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2079</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2094</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2065</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2080</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2095</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2066</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2081</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2096</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2173</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2202</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2217</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2175</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2203</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2218</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2177</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2204</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2219</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2179</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2205</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2220</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2181</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2206</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2221</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2183</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2207</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2222</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2185</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2208</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2223</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2189</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2209</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2224</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2187</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2210</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2225</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2191</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2211</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2226</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2193</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2212</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2227</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2195</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2213</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2228</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2197</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2214</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2229</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2199</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2215</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2230</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2201</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2216</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2231</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様式4・中学部</vt:lpstr>
      <vt:lpstr>ア</vt:lpstr>
      <vt:lpstr>イ</vt:lpstr>
      <vt:lpstr>ウ</vt:lpstr>
      <vt:lpstr>エ</vt:lpstr>
      <vt:lpstr>Sheet2</vt:lpstr>
      <vt:lpstr>ア!Print_Area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2024-11-10T05:28:48Z</cp:lastPrinted>
  <dcterms:created xsi:type="dcterms:W3CDTF">2019-06-05T06:28:00Z</dcterms:created>
  <dcterms:modified xsi:type="dcterms:W3CDTF">2024-11-19T02:14:29Z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