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55FFFF8E-9FD4-466C-BB23-D51370953F6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<sst xmlns="http://schemas.openxmlformats.org/spreadsheetml/2006/main" count="21960" uniqueCount="11531">
  <si>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</si>
  <si>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</si>
  <si>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</si>
  <si>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</si>
  <si>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</si>
  <si>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</si>
  <si>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</si>
  <si>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</si>
  <si>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</si>
  <si>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</si>
  <si>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</si>
  <si>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</si>
  <si>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</si>
  <si>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</si>
  <si>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</si>
  <si>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</si>
  <si>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</si>
  <si>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</si>
  <si>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</si>
  <si>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</si>
  <si>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</si>
  <si>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</si>
  <si>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</si>
  <si>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</si>
  <si>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</si>
  <si>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</si>
  <si>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</si>
  <si>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</si>
  <si>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</si>
  <si>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</si>
  <si>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</si>
  <si>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</si>
  <si>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</si>
  <si>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</si>
  <si>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</si>
  <si>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</si>
  <si>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</si>
  <si>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</si>
  <si>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</si>
  <si>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</si>
  <si>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</si>
  <si>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</si>
  <si>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</si>
  <si>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</si>
  <si>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</si>
  <si>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</si>
  <si>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</si>
  <si>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</si>
  <si>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</si>
  <si>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</si>
  <si>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</si>
  <si>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</si>
  <si>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</si>
  <si>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</si>
  <si>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</si>
  <si>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</si>
  <si>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</si>
  <si>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</si>
  <si>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</si>
  <si>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</si>
  <si>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</si>
  <si>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</si>
  <si>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</si>
  <si>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</si>
  <si>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</si>
  <si>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</si>
  <si>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</si>
  <si>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</si>
  <si>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</si>
  <si>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</si>
  <si>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</si>
  <si>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</si>
  <si>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</si>
  <si>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</si>
  <si>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</si>
  <si>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</si>
  <si>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</si>
  <si>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</si>
  <si>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</si>
  <si>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</si>
  <si>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</si>
  <si>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</si>
  <si>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</si>
  <si>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</si>
  <si>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</si>
  <si>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</si>
  <si>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</si>
  <si>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</si>
  <si>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</si>
  <si>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</si>
  <si>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</si>
  <si>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</si>
  <si>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</si>
  <si>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</si>
  <si>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</si>
  <si>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</si>
  <si>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</si>
  <si>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</si>
  <si>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</si>
  <si>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</si>
  <si>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</si>
  <si>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</si>
  <si>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</si>
  <si>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</si>
  <si>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</si>
  <si>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</si>
  <si>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</si>
  <si>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</si>
  <si>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</si>
  <si>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</si>
  <si>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</si>
  <si>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</si>
  <si>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</si>
  <si>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</si>
  <si>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</si>
  <si>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</si>
  <si>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</si>
  <si>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</si>
  <si>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</si>
  <si>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</si>
  <si>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</si>
  <si>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</si>
  <si>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</si>
  <si>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</si>
  <si>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</si>
  <si>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</si>
  <si>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</si>
  <si>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</si>
  <si>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</si>
  <si>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</si>
  <si>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</si>
  <si>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</si>
  <si>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</si>
  <si>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</si>
  <si>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</si>
  <si>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</si>
  <si>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</si>
  <si>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</si>
  <si>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</si>
  <si>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</si>
  <si>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</si>
  <si>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</si>
  <si>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</si>
  <si>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</si>
  <si>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</si>
  <si>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</si>
  <si>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</si>
  <si>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</si>
  <si>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</si>
  <si>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</si>
  <si>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</si>
  <si>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</si>
  <si>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</si>
  <si>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</si>
  <si>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</si>
  <si>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</si>
  <si>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</si>
  <si>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</si>
  <si>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</si>
  <si>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</si>
  <si>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</si>
  <si>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</si>
  <si>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</si>
  <si>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</si>
  <si>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</si>
  <si>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</si>
  <si>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</si>
  <si>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</si>
  <si>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</si>
  <si>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</si>
  <si>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</si>
  <si>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</si>
  <si>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</si>
  <si>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</si>
  <si>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</si>
  <si>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</si>
  <si>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</si>
  <si>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</si>
  <si>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</si>
  <si>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</si>
  <si>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</si>
  <si>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</si>
  <si>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</si>
  <si>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</si>
  <si>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</si>
  <si>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</si>
  <si>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</si>
  <si>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</si>
  <si>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</si>
  <si>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</si>
  <si>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</si>
  <si>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</si>
  <si>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</si>
  <si>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</si>
  <si>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</si>
  <si>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</si>
  <si>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</si>
  <si>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</si>
  <si>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</si>
  <si>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</si>
  <si>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</si>
  <si>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</si>
  <si>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</si>
  <si>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</si>
  <si>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</si>
  <si>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</si>
  <si>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</si>
  <si>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</si>
  <si>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</si>
  <si>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</si>
  <si>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</si>
  <si>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</si>
  <si>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</si>
  <si>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</si>
  <si>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</si>
  <si>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</si>
  <si>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</si>
  <si>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</si>
  <si>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</si>
  <si>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</si>
  <si>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</si>
  <si>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</si>
  <si>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</si>
  <si>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</si>
  <si>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</si>
  <si>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</si>
  <si>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</si>
  <si>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</si>
  <si>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</si>
  <si>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</si>
  <si>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</si>
  <si>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</si>
  <si>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</si>
  <si>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</si>
  <si>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</si>
  <si>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</si>
  <si>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</si>
  <si>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</si>
  <si>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</si>
  <si>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</si>
  <si>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</si>
  <si>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</si>
  <si>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</si>
  <si>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</si>
  <si>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</si>
  <si>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</si>
  <si>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</si>
  <si>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</si>
  <si>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</si>
  <si>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</si>
  <si>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</si>
  <si>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</si>
  <si>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</si>
  <si>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</si>
  <si>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</si>
  <si>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</si>
  <si>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</si>
  <si>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</si>
  <si>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</si>
  <si>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</si>
  <si>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</si>
  <si>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</si>
  <si>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</si>
  <si>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</si>
  <si>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</si>
  <si>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</si>
  <si>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</si>
  <si>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</si>
  <si>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</si>
  <si>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</si>
  <si>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</si>
  <si>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</si>
  <si>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</si>
  <si>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</si>
  <si>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</si>
  <si>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</si>
  <si>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</si>
  <si>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</si>
  <si>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</si>
  <si>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</si>
  <si>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</si>
  <si>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</si>
  <si>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</si>
  <si>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</si>
  <si>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</si>
  <si>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</si>
  <si>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</si>
  <si>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</si>
  <si>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</si>
  <si>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</si>
  <si>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</si>
  <si>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</si>
  <si>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</si>
  <si>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</si>
  <si>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</si>
  <si>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</si>
  <si>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</si>
  <si>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</si>
  <si>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</si>
  <si>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</si>
  <si>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</si>
  <si>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</si>
  <si>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</si>
  <si>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</si>
  <si>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</si>
  <si>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</si>
  <si>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</si>
  <si>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</si>
  <si>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</si>
  <si>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</si>
  <si>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</si>
  <si>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</si>
  <si>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</si>
  <si>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</si>
  <si>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</si>
  <si>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</si>
  <si>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</si>
  <si>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</si>
  <si>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</si>
  <si>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</si>
  <si>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</si>
  <si>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</si>
  <si>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</si>
  <si>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</si>
  <si>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</si>
  <si>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</si>
  <si>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</si>
  <si>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</si>
  <si>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</si>
  <si>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</si>
  <si>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</si>
  <si>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</si>
  <si>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</si>
  <si>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</si>
  <si>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</si>
  <si>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</si>
  <si>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</si>
  <si>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</si>
  <si>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</si>
  <si>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</si>
  <si>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</si>
  <si>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</si>
  <si>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</si>
  <si>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</si>
  <si>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</si>
  <si>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</si>
  <si>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</si>
  <si>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</si>
  <si>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</si>
  <si>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</si>
  <si>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</si>
  <si>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</si>
  <si>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</si>
  <si>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</si>
  <si>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</si>
  <si>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</si>
  <si>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</si>
  <si>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</si>
  <si>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</si>
  <si>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</si>
  <si>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</si>
  <si>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</si>
  <si>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</si>
  <si>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</si>
  <si>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</si>
  <si>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</si>
  <si>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</si>
  <si>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</si>
  <si>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</si>
  <si>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</si>
  <si>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</si>
  <si>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</si>
  <si>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</si>
  <si>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</si>
  <si>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</si>
  <si>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</si>
  <si>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</si>
  <si>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</si>
  <si>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</si>
  <si>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</si>
  <si>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</si>
  <si>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</si>
  <si>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</si>
  <si>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</si>
  <si>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</si>
  <si>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</si>
  <si>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</si>
  <si>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</si>
  <si>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</si>
  <si>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</si>
  <si>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</si>
  <si>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</si>
  <si>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</si>
  <si>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</si>
  <si>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</si>
  <si>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</si>
  <si>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</si>
  <si>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</si>
  <si>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</si>
  <si>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</si>
  <si>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</si>
  <si>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</si>
  <si>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</si>
  <si>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</si>
  <si>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</si>
  <si>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</si>
  <si>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</si>
  <si>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</si>
  <si>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</si>
  <si>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</si>
  <si>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</si>
  <si>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</si>
  <si>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</si>
  <si>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</si>
  <si>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</si>
  <si>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</si>
  <si>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</si>
  <si>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</si>
  <si>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</si>
  <si>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</si>
  <si>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</si>
  <si>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</si>
  <si>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</si>
  <si>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</si>
  <si>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</si>
  <si>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</si>
  <si>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</si>
  <si>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</si>
  <si>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</si>
  <si>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</si>
  <si>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</si>
  <si>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</si>
  <si>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</si>
  <si>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</si>
  <si>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</si>
  <si>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</si>
  <si>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</si>
  <si>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</si>
  <si>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</si>
  <si>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</si>
  <si>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</si>
  <si>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</si>
  <si>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</si>
  <si>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</si>
  <si>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</si>
  <si>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</si>
  <si>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</si>
  <si>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</si>
  <si>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</si>
  <si>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</si>
  <si>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</si>
  <si>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</si>
  <si>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</si>
  <si>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</si>
  <si>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</si>
  <si>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</si>
  <si>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</si>
  <si>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</si>
  <si>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</si>
  <si>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</si>
  <si>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</si>
  <si>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</si>
  <si>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</si>
  <si>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</si>
  <si>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</si>
  <si>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</si>
  <si>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</si>
  <si>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</si>
  <si>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</si>
  <si>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</si>
  <si>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</si>
  <si>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</si>
  <si>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</si>
  <si>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</si>
  <si>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</si>
  <si>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</si>
  <si>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</si>
  <si>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</si>
  <si>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</si>
  <si>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</si>
  <si>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</si>
  <si>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</si>
  <si>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</si>
  <si>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</si>
  <si>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</si>
  <si>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</si>
  <si>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</si>
  <si>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</si>
  <si>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</si>
  <si>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</si>
  <si>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</si>
  <si>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</si>
  <si>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</si>
  <si>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</si>
  <si>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</si>
  <si>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</si>
  <si>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</si>
  <si>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</si>
  <si>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</si>
  <si>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</si>
  <si>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</si>
  <si>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</si>
  <si>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</si>
  <si>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</si>
  <si>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</si>
  <si>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</si>
  <si>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</si>
  <si>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</si>
  <si>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</si>
  <si>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</si>
  <si>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</si>
  <si>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</si>
  <si>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</si>
  <si>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</si>
  <si>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</si>
  <si>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</si>
  <si>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</si>
  <si>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</si>
  <si>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</si>
  <si>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</si>
  <si>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</si>
  <si>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</si>
  <si>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</si>
  <si>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</si>
  <si>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</si>
  <si>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</si>
  <si>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</si>
  <si>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</si>
  <si>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</si>
  <si>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</si>
  <si>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</si>
  <si>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</si>
  <si>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</si>
  <si>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</si>
  <si>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</si>
  <si>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</si>
  <si>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</si>
  <si>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</si>
  <si>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</si>
  <si>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</si>
  <si>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</si>
  <si>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</si>
  <si>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</si>
  <si>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</si>
  <si>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</si>
  <si>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</si>
  <si>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</si>
  <si>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</si>
  <si>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</si>
  <si>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</si>
  <si>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</si>
  <si>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</si>
  <si>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</si>
  <si>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</si>
  <si>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</si>
  <si>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</si>
  <si>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</si>
  <si>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</si>
  <si>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</si>
  <si>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</si>
  <si>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</si>
  <si>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</si>
  <si>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</si>
  <si>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</si>
  <si>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</si>
  <si>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</si>
  <si>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</si>
  <si>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</si>
  <si>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</si>
  <si>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</si>
  <si>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</si>
  <si>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</si>
  <si>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</si>
  <si>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</si>
  <si>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</si>
  <si>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</si>
  <si>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</si>
  <si>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</si>
  <si>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</si>
  <si>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</si>
  <si>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</si>
  <si>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</si>
  <si>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</si>
  <si>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</si>
  <si>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</si>
  <si>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</si>
  <si>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</si>
  <si>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</si>
  <si>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</si>
  <si>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</si>
  <si>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</si>
  <si>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</si>
  <si>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</si>
  <si>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</si>
  <si>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</si>
  <si>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</si>
  <si>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</si>
  <si>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</si>
  <si>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</si>
  <si>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</si>
  <si>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</si>
  <si>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</si>
  <si>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</si>
  <si>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</si>
  <si>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</si>
  <si>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</si>
  <si>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</si>
  <si>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</si>
  <si>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</si>
  <si>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</si>
  <si>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</si>
  <si>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</si>
  <si>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</si>
  <si>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</si>
  <si>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</si>
  <si>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</si>
  <si>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</si>
  <si>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</si>
  <si>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</si>
  <si>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</si>
  <si>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</si>
  <si>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</si>
  <si>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</si>
  <si>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</si>
  <si>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</si>
  <si>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</si>
  <si>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</si>
  <si>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</si>
  <si>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</si>
  <si>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</si>
  <si>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</si>
  <si>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</si>
  <si>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</si>
  <si>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</si>
  <si>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</si>
  <si>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</si>
  <si>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</si>
  <si>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</si>
  <si>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</si>
  <si>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</si>
  <si>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</si>
  <si>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</si>
  <si>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</si>
  <si>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</si>
  <si>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</si>
  <si>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</si>
  <si>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</si>
  <si>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</si>
  <si>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</si>
  <si>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</si>
  <si>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</si>
  <si>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</si>
  <si>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</si>
  <si>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</si>
  <si>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</si>
  <si>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</si>
  <si>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</si>
  <si>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</si>
  <si>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</si>
  <si>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</si>
  <si>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</si>
  <si>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</si>
  <si>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</si>
  <si>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</si>
  <si>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</si>
  <si>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</si>
  <si>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</si>
  <si>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</si>
  <si>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</si>
  <si>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</si>
  <si>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</si>
  <si>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</si>
  <si>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</si>
  <si>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</si>
  <si>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</si>
  <si>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</si>
  <si>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</si>
  <si>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</si>
  <si>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</si>
  <si>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</si>
  <si>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</si>
  <si>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</si>
  <si>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</si>
  <si>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</si>
  <si>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</si>
  <si>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</si>
  <si>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</si>
  <si>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</si>
  <si>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</si>
  <si>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</si>
  <si>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</si>
  <si>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</si>
  <si>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</si>
  <si>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</si>
  <si>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</si>
  <si>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</si>
  <si>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</si>
  <si>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</si>
  <si>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</si>
  <si>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</si>
  <si>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</si>
  <si>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</si>
  <si>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</si>
  <si>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</si>
  <si>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</si>
  <si>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</si>
  <si>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</si>
  <si>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</si>
  <si>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</si>
  <si>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</si>
  <si>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</si>
  <si>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</si>
  <si>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</si>
  <si>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</si>
  <si>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</si>
  <si>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</si>
  <si>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</si>
  <si>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</si>
  <si>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</si>
  <si>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</si>
  <si>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</si>
  <si>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</si>
  <si>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</si>
  <si>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</si>
  <si>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</si>
  <si>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</si>
  <si>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</si>
  <si>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</si>
  <si>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</si>
  <si>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</si>
  <si>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</si>
  <si>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</si>
  <si>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</si>
  <si>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</si>
  <si>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</si>
  <si>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</si>
  <si>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</si>
  <si>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</si>
  <si>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</si>
  <si>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</si>
  <si>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</si>
  <si>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</si>
  <si>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</si>
  <si>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</si>
  <si>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</si>
  <si>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</si>
  <si>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</si>
  <si>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</si>
  <si>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</si>
  <si>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</si>
  <si>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</si>
  <si>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</si>
  <si>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</si>
  <si>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</si>
  <si>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</si>
  <si>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</si>
  <si>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</si>
  <si>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</si>
  <si>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</si>
  <si>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</si>
  <si>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</si>
  <si>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</si>
  <si>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</si>
  <si>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</si>
  <si>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</si>
  <si>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</si>
  <si>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</si>
  <si>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</si>
  <si>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</si>
  <si>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</si>
  <si>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</si>
  <si>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</si>
  <si>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</si>
  <si>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</si>
  <si>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</si>
  <si>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</si>
  <si>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</si>
  <si>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</si>
  <si>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</si>
  <si>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</si>
  <si>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</si>
  <si>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</si>
  <si>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</si>
  <si>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</si>
  <si>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</si>
  <si>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</si>
  <si>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</si>
  <si>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</si>
  <si>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</si>
  <si>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</si>
  <si>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</si>
  <si>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</si>
  <si>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</si>
  <si>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</si>
  <si>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</si>
  <si>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</si>
  <si>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</si>
  <si>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</si>
  <si>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</si>
  <si>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</si>
  <si>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</si>
  <si>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</si>
  <si>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</si>
  <si>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</si>
  <si>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</si>
  <si>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</si>
  <si>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</si>
  <si>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</si>
  <si>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</si>
  <si>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</si>
  <si>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</si>
  <si>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</si>
  <si>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</si>
  <si>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</si>
  <si>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</si>
  <si>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</si>
  <si>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</si>
  <si>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</si>
  <si>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</si>
  <si>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</si>
  <si>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</si>
  <si>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</si>
  <si>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</si>
  <si>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</si>
  <si>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</si>
  <si>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</si>
  <si>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</si>
  <si>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</si>
  <si>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</si>
  <si>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</si>
  <si>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</si>
  <si>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</si>
  <si>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</si>
  <si>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</si>
  <si>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</si>
  <si>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</si>
  <si>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</si>
  <si>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</si>
  <si>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</si>
  <si>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</si>
  <si>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</si>
  <si>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</si>
  <si>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</si>
  <si>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</si>
  <si>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</si>
  <si>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</si>
  <si>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</si>
  <si>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</si>
  <si>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</si>
  <si>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</si>
  <si>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</si>
  <si>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</si>
  <si>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</si>
  <si>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</si>
  <si>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</si>
  <si>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</si>
  <si>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</si>
  <si>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</si>
  <si>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</si>
  <si>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</si>
  <si>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</si>
  <si>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</si>
  <si>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</si>
  <si>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</si>
  <si>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</si>
  <si>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</si>
  <si>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</si>
  <si>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</si>
  <si>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</si>
  <si>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</si>
  <si>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</si>
  <si>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</si>
  <si>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</si>
  <si>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</si>
  <si>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</si>
  <si>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</si>
  <si>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</si>
  <si>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</si>
  <si>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</si>
  <si>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</si>
  <si>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</si>
  <si>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</si>
  <si>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</si>
  <si>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</si>
  <si>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</si>
  <si>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</si>
  <si>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</si>
  <si>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</si>
  <si>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</si>
  <si>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</si>
  <si>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</si>
  <si>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</si>
  <si>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</si>
  <si>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</si>
  <si>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</si>
  <si>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</si>
  <si>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</si>
  <si>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</si>
  <si>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</si>
  <si>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</si>
  <si>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</si>
  <si>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</si>
  <si>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</si>
  <si>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</si>
  <si>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</si>
  <si>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</si>
  <si>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</si>
  <si>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</si>
  <si>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</si>
  <si>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</si>
  <si>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</si>
  <si>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</si>
  <si>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</si>
  <si>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</si>
  <si>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</si>
  <si>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</si>
  <si>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</si>
  <si>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</si>
  <si>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</si>
  <si>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</si>
  <si>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</si>
  <si>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</si>
  <si>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</si>
  <si>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</si>
  <si>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</si>
  <si>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</si>
  <si>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</si>
  <si>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</si>
  <si>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</si>
  <si>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</si>
  <si>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</si>
  <si>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</si>
  <si>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</si>
  <si>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</si>
  <si>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</si>
  <si>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</si>
  <si>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</si>
  <si>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</si>
  <si>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</si>
  <si>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</si>
  <si>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</si>
  <si>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</si>
  <si>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</si>
  <si>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</si>
  <si>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</si>
  <si>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</si>
  <si>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</si>
  <si>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</si>
  <si>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</si>
  <si>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</si>
  <si>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</si>
  <si>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</si>
  <si>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</si>
  <si>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</si>
  <si>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</si>
  <si>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</si>
  <si>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</si>
  <si>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</si>
  <si>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</si>
  <si>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</si>
  <si>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</si>
  <si>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</si>
  <si>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</si>
  <si>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</si>
  <si>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</si>
  <si>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</si>
  <si>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</si>
  <si>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</si>
  <si>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</si>
  <si>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</si>
  <si>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</si>
  <si>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</si>
  <si>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</si>
  <si>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</si>
  <si>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</si>
  <si>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</si>
  <si>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</si>
  <si>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</si>
  <si>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</si>
  <si>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</si>
  <si>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</si>
  <si>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</si>
  <si>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</si>
  <si>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</si>
  <si>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</si>
  <si>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</si>
  <si>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</si>
  <si>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</si>
  <si>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</si>
  <si>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</si>
  <si>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</si>
  <si>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</si>
  <si>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</si>
  <si>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</si>
  <si>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</si>
  <si>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</si>
  <si>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</si>
  <si>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</si>
  <si>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</si>
  <si>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</si>
  <si>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</si>
  <si>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</si>
  <si>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</si>
  <si>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</si>
  <si>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</si>
  <si>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</si>
  <si>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</si>
  <si>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</si>
  <si>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</si>
  <si>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</si>
  <si>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</si>
  <si>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</si>
  <si>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</si>
  <si>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</si>
  <si>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</si>
  <si>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</si>
  <si>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</si>
  <si>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</si>
  <si>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</si>
  <si>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</si>
  <si>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</si>
  <si>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</si>
  <si>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</si>
  <si>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</si>
  <si>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</si>
  <si>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</si>
  <si>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</si>
  <si>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</si>
  <si>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</si>
  <si>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</si>
  <si>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</si>
  <si>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</si>
  <si>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</si>
  <si>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</si>
  <si>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</si>
  <si>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</si>
  <si>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</si>
  <si>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</si>
  <si>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</si>
  <si>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</si>
  <si>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</si>
  <si>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</si>
  <si>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</si>
  <si>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</si>
  <si>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</si>
  <si>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</si>
  <si>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</si>
  <si>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</si>
  <si>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</si>
  <si>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</si>
  <si>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</si>
  <si>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</si>
  <si>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</si>
  <si>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</si>
  <si>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</si>
  <si>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</si>
  <si>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</si>
  <si>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</si>
  <si>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</si>
  <si>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</si>
  <si>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</si>
  <si>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</si>
  <si>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</si>
  <si>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</si>
  <si>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</si>
  <si>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</si>
  <si>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</si>
  <si>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</si>
  <si>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</si>
  <si>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</si>
  <si>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</si>
  <si>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</si>
  <si>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</si>
  <si>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</si>
  <si>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</si>
  <si>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</si>
  <si>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</si>
  <si>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</si>
  <si>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</si>
  <si>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</si>
  <si>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</si>
  <si>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</si>
  <si>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</si>
  <si>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</si>
  <si>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</si>
  <si>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</si>
  <si>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</si>
  <si>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</si>
  <si>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</si>
  <si>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</si>
  <si>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</si>
  <si>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</si>
  <si>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</si>
  <si>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</si>
  <si>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</si>
  <si>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</si>
  <si>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</si>
  <si>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</si>
  <si>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</si>
  <si>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</si>
  <si>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</si>
  <si>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</si>
  <si>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</si>
  <si>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</si>
  <si>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</si>
  <si>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</si>
  <si>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</si>
  <si>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</si>
  <si>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</si>
  <si>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</si>
  <si>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</si>
  <si>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</si>
  <si>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</si>
  <si>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</si>
  <si>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</si>
  <si>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</si>
  <si>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</si>
  <si>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</si>
  <si>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</si>
  <si>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</si>
  <si>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</si>
  <si>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</si>
  <si>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</si>
  <si>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</si>
  <si>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</si>
  <si>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</si>
  <si>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</si>
  <si>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</si>
  <si>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</si>
  <si>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</si>
  <si>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</si>
  <si>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</si>
  <si>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</si>
  <si>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</si>
  <si>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</si>
  <si>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</si>
  <si>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</si>
  <si>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</si>
  <si>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</si>
  <si>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</si>
  <si>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</si>
  <si>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</si>
  <si>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</si>
  <si>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</si>
  <si>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</si>
  <si>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</si>
  <si>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</si>
  <si>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</si>
  <si>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</si>
  <si>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</si>
  <si>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</si>
  <si>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</si>
  <si>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</si>
  <si>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</si>
  <si>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</si>
  <si>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</si>
  <si>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</si>
  <si>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</si>
  <si>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</si>
  <si>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</si>
  <si>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</si>
  <si>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</si>
  <si>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</si>
  <si>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</si>
  <si>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</si>
  <si>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</si>
  <si>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</si>
  <si>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</si>
  <si>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</si>
  <si>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</si>
  <si>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</si>
  <si>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</si>
  <si>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</si>
  <si>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</si>
  <si>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</si>
  <si>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</si>
  <si>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</si>
  <si>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</si>
  <si>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</si>
  <si>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</si>
  <si>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</si>
  <si>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</si>
  <si>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</si>
  <si>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</si>
  <si>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</si>
  <si>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</si>
  <si>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</si>
  <si>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</si>
  <si>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</si>
  <si>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</si>
  <si>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</si>
  <si>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</si>
  <si>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</si>
  <si>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</si>
  <si>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</si>
  <si>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</si>
  <si>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</si>
  <si>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</si>
  <si>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</si>
  <si>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</si>
  <si>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</si>
  <si>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</si>
  <si>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</si>
  <si>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</si>
  <si>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</si>
  <si>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</si>
  <si>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</si>
  <si>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</si>
  <si>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</si>
  <si>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</si>
  <si>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</si>
  <si>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</si>
  <si>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</si>
  <si>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</si>
  <si>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</si>
  <si>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</si>
  <si>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</si>
  <si>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</si>
  <si>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</si>
  <si>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</si>
  <si>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</si>
  <si>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</si>
  <si>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</si>
  <si>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</si>
  <si>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</si>
  <si>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</si>
  <si>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</si>
  <si>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</si>
  <si>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</si>
  <si>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</si>
  <si>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</si>
  <si>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</si>
  <si>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</si>
  <si>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</si>
  <si>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</si>
  <si>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</si>
  <si>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</si>
  <si>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</si>
  <si>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</si>
  <si>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</si>
  <si>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</si>
  <si>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</si>
  <si>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</si>
  <si>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</si>
  <si>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</si>
  <si>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</si>
  <si>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</si>
  <si>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</si>
  <si>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</si>
  <si>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</si>
  <si>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</si>
  <si>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</si>
  <si>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</si>
  <si>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</si>
  <si>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</si>
  <si>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</si>
  <si>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</si>
  <si>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</si>
  <si>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</si>
  <si>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</si>
  <si>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</si>
  <si>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</si>
  <si>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</si>
  <si>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</si>
  <si>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</si>
  <si>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</si>
  <si>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</si>
  <si>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</si>
  <si>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</si>
  <si>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</si>
  <si>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</si>
  <si>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</si>
  <si>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</si>
  <si>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</si>
  <si>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</si>
  <si>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</si>
  <si>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</si>
  <si>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</si>
  <si>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</si>
  <si>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</si>
  <si>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</si>
  <si>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</si>
  <si>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</si>
  <si>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</si>
  <si>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</si>
  <si>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</si>
  <si>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</si>
  <si>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</si>
  <si>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</si>
  <si>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</si>
  <si>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</si>
  <si>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</si>
  <si>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</si>
  <si>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</si>
  <si>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</si>
  <si>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</si>
  <si>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</si>
  <si>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</si>
  <si>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</si>
  <si>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</si>
  <si>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</si>
  <si>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</si>
  <si>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</si>
  <si>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</si>
  <si>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</si>
  <si>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</si>
  <si>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</si>
  <si>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</si>
  <si>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</si>
  <si>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</si>
  <si>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</si>
  <si>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</si>
  <si>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</si>
  <si>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</si>
  <si>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</si>
  <si>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</si>
  <si>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</si>
  <si>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</si>
  <si>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</si>
  <si>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</si>
  <si>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</si>
  <si>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</si>
  <si>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</si>
  <si>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</si>
  <si>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</si>
  <si>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</si>
  <si>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</si>
  <si>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</si>
  <si>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</si>
  <si>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</si>
  <si>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</si>
  <si>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</si>
  <si>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</si>
  <si>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</si>
  <si>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</si>
  <si>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</si>
  <si>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</si>
  <si>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</si>
  <si>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</si>
  <si>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</si>
  <si>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</si>
  <si>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</si>
  <si>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</si>
  <si>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</si>
  <si>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</si>
  <si>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</si>
  <si>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</si>
  <si>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</si>
  <si>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</si>
  <si>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</si>
  <si>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</si>
  <si>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</si>
  <si>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</si>
  <si>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</si>
  <si>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</si>
  <si>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</si>
  <si>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</si>
  <si>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</si>
  <si>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</si>
  <si>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</si>
  <si>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</si>
  <si>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</si>
  <si>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</si>
  <si>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</si>
  <si>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</si>
  <si>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</si>
  <si>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</si>
  <si>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</si>
  <si>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</si>
  <si>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</si>
  <si>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</si>
  <si>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</si>
  <si>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</si>
  <si>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</si>
  <si>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</si>
  <si>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</si>
  <si>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</si>
  <si>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</si>
  <si>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</si>
  <si>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</si>
  <si>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</si>
  <si>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</si>
  <si>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</si>
  <si>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</si>
  <si>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</si>
  <si>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</si>
  <si>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</si>
  <si>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</si>
  <si>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</si>
  <si>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</si>
  <si>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</si>
  <si>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</si>
  <si>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</si>
  <si>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</si>
  <si>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</si>
  <si>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</si>
  <si>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</si>
  <si>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</si>
  <si>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</si>
  <si>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</si>
  <si>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</si>
  <si>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</si>
  <si>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</si>
  <si>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</si>
  <si>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</si>
  <si>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</si>
  <si>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</si>
  <si>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</si>
  <si>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</si>
  <si>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</si>
  <si>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</si>
  <si>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</si>
  <si>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</si>
  <si>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</si>
  <si>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</si>
  <si>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</si>
  <si>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</si>
  <si>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</si>
  <si>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</si>
  <si>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</si>
  <si>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</si>
  <si>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</si>
  <si>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</si>
  <si>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</si>
  <si>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</si>
  <si>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</si>
  <si>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</si>
  <si>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</si>
  <si>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</si>
  <si>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</si>
  <si>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</si>
  <si>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</si>
  <si>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</si>
  <si>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</si>
  <si>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</si>
  <si>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</si>
  <si>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</si>
  <si>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</si>
  <si>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</si>
  <si>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</si>
  <si>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</si>
  <si>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</si>
  <si>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</si>
  <si>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</si>
  <si>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</si>
  <si>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</si>
  <si>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</si>
  <si>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</si>
  <si>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</si>
  <si>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</si>
  <si>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</si>
  <si>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</si>
  <si>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</si>
  <si>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</si>
  <si>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</si>
  <si>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</si>
  <si>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</si>
  <si>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</si>
  <si>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</si>
  <si>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</si>
  <si>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</si>
  <si>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</si>
  <si>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</si>
  <si>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</si>
  <si>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</si>
  <si>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</si>
  <si>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</si>
  <si>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</si>
  <si>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</si>
  <si>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</si>
  <si>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</si>
  <si>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</si>
  <si>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</si>
  <si>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</si>
  <si>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</si>
  <si>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</si>
  <si>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</si>
  <si>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</si>
  <si>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</si>
  <si>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</si>
  <si>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</si>
  <si>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</si>
  <si>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</si>
  <si>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</si>
  <si>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</si>
  <si>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</si>
  <si>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</si>
  <si>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</si>
  <si>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</si>
  <si>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</si>
  <si>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</si>
  <si>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</si>
  <si>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</si>
  <si>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</si>
  <si>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</si>
  <si>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</si>
  <si>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</si>
  <si>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</si>
  <si>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</si>
  <si>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</si>
  <si>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</si>
  <si>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</si>
  <si>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</si>
  <si>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</si>
  <si>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</si>
  <si>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</si>
  <si>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</si>
  <si>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</si>
  <si>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</si>
  <si>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</si>
  <si>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</si>
  <si>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</si>
  <si>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</si>
  <si>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</si>
  <si>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</si>
  <si>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</si>
  <si>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</si>
  <si>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</si>
  <si>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</si>
  <si>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</si>
  <si>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</si>
  <si>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</si>
  <si>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</si>
  <si>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</si>
  <si>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</si>
  <si>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</si>
  <si>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</si>
  <si>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</si>
  <si>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</si>
  <si>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</si>
  <si>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</si>
  <si>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</si>
  <si>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</si>
  <si>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</si>
  <si>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</si>
  <si>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</si>
  <si>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</si>
  <si>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</si>
  <si>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</si>
  <si>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</si>
  <si>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</si>
  <si>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</si>
  <si>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</si>
  <si>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</si>
  <si>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</si>
  <si>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</si>
  <si>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</si>
  <si>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</si>
  <si>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</si>
  <si>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</si>
  <si>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</si>
  <si>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</si>
  <si>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</si>
  <si>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</si>
  <si>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</si>
  <si>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</si>
  <si>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</si>
  <si>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</si>
  <si>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</si>
  <si>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</si>
  <si>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</si>
  <si>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</si>
  <si>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</si>
  <si>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</si>
  <si>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</si>
  <si>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</si>
  <si>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</si>
  <si>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</si>
  <si>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</si>
  <si>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</si>
  <si>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</si>
  <si>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</si>
  <si>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</si>
  <si>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</si>
  <si>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</si>
  <si>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</si>
  <si>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</si>
  <si>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</si>
  <si>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</si>
  <si>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</si>
  <si>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</si>
  <si>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</si>
  <si>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</si>
  <si>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</si>
  <si>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</si>
  <si>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</si>
  <si>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</si>
  <si>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</si>
  <si>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</si>
  <si>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</si>
  <si>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</si>
  <si>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</si>
  <si>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</si>
  <si>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</si>
  <si>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</si>
  <si>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</si>
  <si>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</si>
  <si>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</si>
  <si>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</si>
  <si>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</si>
  <si>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</si>
  <si>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</si>
  <si>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</si>
  <si>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</si>
  <si>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</si>
  <si>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</si>
  <si>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</si>
  <si>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</si>
  <si>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</si>
  <si>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</si>
  <si>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</si>
  <si>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</si>
  <si>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</si>
  <si>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</si>
  <si>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</si>
  <si>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</si>
  <si>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</si>
  <si>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</si>
  <si>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</si>
  <si>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</si>
  <si>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</si>
  <si>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</si>
  <si>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</si>
  <si>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</si>
  <si>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</si>
  <si>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</si>
  <si>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</si>
  <si>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</si>
  <si>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</si>
  <si>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</si>
  <si>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</si>
  <si>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</si>
  <si>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</si>
  <si>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</si>
  <si>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</si>
  <si>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</si>
  <si>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</si>
  <si>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</si>
  <si>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</si>
  <si>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</si>
  <si>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</si>
  <si>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</si>
  <si>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</si>
  <si>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</si>
  <si>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</si>
  <si>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</si>
  <si>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</si>
  <si>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</si>
  <si>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</si>
  <si>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</si>
  <si>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</si>
  <si>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</si>
  <si>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</si>
  <si>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</si>
  <si>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</si>
  <si>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</si>
  <si>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</si>
  <si>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</si>
  <si>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</si>
  <si>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</si>
  <si>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</si>
  <si>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</si>
  <si>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</si>
  <si>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</si>
  <si>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</si>
  <si>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</si>
  <si>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</si>
  <si>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</si>
  <si>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</si>
  <si>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</si>
  <si>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</si>
  <si>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</si>
  <si>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</si>
  <si>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</si>
  <si>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</si>
  <si>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</si>
  <si>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</si>
  <si>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</si>
  <si>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</si>
  <si>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</si>
  <si>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</si>
  <si>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</si>
  <si>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</si>
  <si>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</si>
  <si>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</si>
  <si>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</si>
  <si>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</si>
  <si>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</si>
  <si>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</si>
  <si>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</si>
  <si>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</si>
  <si>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</si>
  <si>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</si>
  <si>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</si>
  <si>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</si>
  <si>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</si>
  <si>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</si>
  <si>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</si>
  <si>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</si>
  <si>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</si>
  <si>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</si>
  <si>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</si>
  <si>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</si>
  <si>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</si>
  <si>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</si>
  <si>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</si>
  <si>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</si>
  <si>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</si>
  <si>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</si>
  <si>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</si>
  <si>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</si>
  <si>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</si>
  <si>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</si>
  <si>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</si>
  <si>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</si>
  <si>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</si>
  <si>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</si>
  <si>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</si>
  <si>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</si>
  <si>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</si>
  <si>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</si>
  <si>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</si>
  <si>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</si>
  <si>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</si>
  <si>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</si>
  <si>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</si>
  <si>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</si>
  <si>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</si>
  <si>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</si>
  <si>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</si>
  <si>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</si>
  <si>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</si>
  <si>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</si>
  <si>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</si>
  <si>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</si>
  <si>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</si>
  <si>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</si>
  <si>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</si>
  <si>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</si>
  <si>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</si>
  <si>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</si>
  <si>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</si>
  <si>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</si>
  <si>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</si>
  <si>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</si>
  <si>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</si>
  <si>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</si>
  <si>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</si>
  <si>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</si>
  <si>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</si>
  <si>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</si>
  <si>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</si>
  <si>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</si>
  <si>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</si>
  <si>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</si>
  <si>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</si>
  <si>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</si>
  <si>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</si>
  <si>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</si>
  <si>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</si>
  <si>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</si>
  <si>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</si>
  <si>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</si>
  <si>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</si>
  <si>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</si>
  <si>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</si>
  <si>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</si>
  <si>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</si>
  <si>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</si>
  <si>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</si>
  <si>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</si>
  <si>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</si>
  <si>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</si>
  <si>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</si>
  <si>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</si>
  <si>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</si>
  <si>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</si>
  <si>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</si>
  <si>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</si>
  <si>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</si>
  <si>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</si>
  <si>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</si>
  <si>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</si>
  <si>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</si>
  <si>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</si>
  <si>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</si>
  <si>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</si>
  <si>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</si>
  <si>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</si>
  <si>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</si>
  <si>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</si>
  <si>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</si>
  <si>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</si>
  <si>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</si>
  <si>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</si>
  <si>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</si>
  <si>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</si>
  <si>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</si>
  <si>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</si>
  <si>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</si>
  <si>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</si>
  <si>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</si>
  <si>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</si>
  <si>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</si>
  <si>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</si>
  <si>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</si>
  <si>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</si>
  <si>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</si>
  <si>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</si>
  <si>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</si>
  <si>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</si>
  <si>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</si>
  <si>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</si>
  <si>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</si>
  <si>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</si>
  <si>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</si>
  <si>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</si>
  <si>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</si>
  <si>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</si>
  <si>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</si>
  <si>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</si>
  <si>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</si>
  <si>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</si>
  <si>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</si>
  <si>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</si>
  <si>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</si>
  <si>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</si>
  <si>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</si>
  <si>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</si>
  <si>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</si>
  <si>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</si>
  <si>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</si>
  <si>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</si>
  <si>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</si>
  <si>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</si>
  <si>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</si>
  <si>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</si>
  <si>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</si>
  <si>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</si>
  <si>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</si>
  <si>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</si>
  <si>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</si>
  <si>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</si>
  <si>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</si>
  <si>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</si>
  <si>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</si>
  <si>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</si>
  <si>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</si>
  <si>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</si>
  <si>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</si>
  <si>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</si>
  <si>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</si>
  <si>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</si>
  <si>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</si>
  <si>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</si>
  <si>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</si>
  <si>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</si>
  <si>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</si>
  <si>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</si>
  <si>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</si>
  <si>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</si>
  <si>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</si>
  <si>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</si>
  <si>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</si>
  <si>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</si>
  <si>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</si>
  <si>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</si>
  <si>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</si>
  <si>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</si>
  <si>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</si>
  <si>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</si>
  <si>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</si>
  <si>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</si>
  <si>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</si>
  <si>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</si>
  <si>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</si>
  <si>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</si>
  <si>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</si>
  <si>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</si>
  <si>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</si>
  <si>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</si>
  <si>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</si>
  <si>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</si>
  <si>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</si>
  <si>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</si>
  <si>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</si>
  <si>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</si>
  <si>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</si>
  <si>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</si>
  <si>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</si>
  <si>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</si>
  <si>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</si>
  <si>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</si>
  <si>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</si>
  <si>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</si>
  <si>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</si>
  <si>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</si>
  <si>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</si>
  <si>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</si>
  <si>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</si>
  <si>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</si>
  <si>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</si>
  <si>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</si>
  <si>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</si>
  <si>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</si>
  <si>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</si>
  <si>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</si>
  <si>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</si>
  <si>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</si>
  <si>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</si>
  <si>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</si>
  <si>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</si>
  <si>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</si>
  <si>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</si>
  <si>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</si>
  <si>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</si>
  <si>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</si>
  <si>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</si>
  <si>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</si>
  <si>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</si>
  <si>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</si>
  <si>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</si>
  <si>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</si>
  <si>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</si>
  <si>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</si>
  <si>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</si>
  <si>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</si>
  <si>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</si>
  <si>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</si>
  <si>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</si>
  <si>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</si>
  <si>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</si>
  <si>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</si>
  <si>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</si>
  <si>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</si>
  <si>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</si>
  <si>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</si>
  <si>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</si>
  <si>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</si>
  <si>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</si>
  <si>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</si>
  <si>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</si>
  <si>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</si>
  <si>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</si>
  <si>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</si>
  <si>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</si>
  <si>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</si>
  <si>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</si>
  <si>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</si>
  <si>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</si>
  <si>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</si>
  <si>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</si>
  <si>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</si>
  <si>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</si>
  <si>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</si>
  <si>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</si>
  <si>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</si>
  <si>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</si>
  <si>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</si>
  <si>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</si>
  <si>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</si>
  <si>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</si>
  <si>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</si>
  <si>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</si>
  <si>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</si>
  <si>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</si>
  <si>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</si>
  <si>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</si>
  <si>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</si>
  <si>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</si>
  <si>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</si>
  <si>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</si>
  <si>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</si>
  <si>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</si>
  <si>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</si>
  <si>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</si>
  <si>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</si>
  <si>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</si>
  <si>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</si>
  <si>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</si>
  <si>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</si>
  <si>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</si>
  <si>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</si>
  <si>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</si>
  <si>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</si>
  <si>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</si>
  <si>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</si>
  <si>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</si>
  <si>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</si>
  <si>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</si>
  <si>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</si>
  <si>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</si>
  <si>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</si>
  <si>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</si>
  <si>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</si>
  <si>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</si>
  <si>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</si>
  <si>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</si>
  <si>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</si>
  <si>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</si>
  <si>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</si>
  <si>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</si>
  <si>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</si>
  <si>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</si>
  <si>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</si>
  <si>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</si>
  <si>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</si>
  <si>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</si>
  <si>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</si>
  <si>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</si>
  <si>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</si>
  <si>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</si>
  <si>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</si>
  <si>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</si>
  <si>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</si>
  <si>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</si>
  <si>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</si>
  <si>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</si>
  <si>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</si>
  <si>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</si>
  <si>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</si>
  <si>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</si>
  <si>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</si>
  <si>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</si>
  <si>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</si>
  <si>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</si>
  <si>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</si>
  <si>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</si>
  <si>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</si>
  <si>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</si>
  <si>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</si>
  <si>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</si>
  <si>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</si>
  <si>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</si>
  <si>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</si>
  <si>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</si>
  <si>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</si>
  <si>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</si>
  <si>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</si>
  <si>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</si>
  <si>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</si>
  <si>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</si>
  <si>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</si>
  <si>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</si>
  <si>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</si>
  <si>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</si>
  <si>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</si>
  <si>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</si>
  <si>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</si>
  <si>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</si>
  <si>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</si>
  <si>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</si>
  <si>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</si>
  <si>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</si>
  <si>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</si>
  <si>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</si>
  <si>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</si>
  <si>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</si>
  <si>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</si>
  <si>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</si>
  <si>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</si>
  <si>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</si>
  <si>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</si>
  <si>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</si>
  <si>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</si>
  <si>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</si>
  <si>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</si>
  <si>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</si>
  <si>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</si>
  <si>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</si>
  <si>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</si>
  <si>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</si>
  <si>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</si>
  <si>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</si>
  <si>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</si>
  <si>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</si>
  <si>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</si>
  <si>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</si>
  <si>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</si>
  <si>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</si>
  <si>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</si>
  <si>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</si>
  <si>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</si>
  <si>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</si>
  <si>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</si>
  <si>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</si>
  <si>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</si>
  <si>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</si>
  <si>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</si>
  <si>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</si>
  <si>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</si>
  <si>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</si>
  <si>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</si>
  <si>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</si>
  <si>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</si>
  <si>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</si>
  <si>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</si>
  <si>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</si>
  <si>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</si>
  <si>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</si>
  <si>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</si>
  <si>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</si>
  <si>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</si>
  <si>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</si>
  <si>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</si>
  <si>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</si>
  <si>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</si>
  <si>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</si>
  <si>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</si>
  <si>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</si>
  <si>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</si>
  <si>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</si>
  <si>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</si>
  <si>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</si>
  <si>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</si>
  <si>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</si>
  <si>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</si>
  <si>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</si>
  <si>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</si>
  <si>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</si>
  <si>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</si>
  <si>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</si>
  <si>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</si>
  <si>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</si>
  <si>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</si>
  <si>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</si>
  <si>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</si>
  <si>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</si>
  <si>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</si>
  <si>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</si>
  <si>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</si>
  <si>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</si>
  <si>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</si>
  <si>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</si>
  <si>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</si>
  <si>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</si>
  <si>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</si>
  <si>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</si>
  <si>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</si>
  <si>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</si>
  <si>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</si>
  <si>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</si>
  <si>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</si>
  <si>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</si>
  <si>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</si>
  <si>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</si>
  <si>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</si>
  <si>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</si>
  <si>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</si>
  <si>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</si>
  <si>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</si>
  <si>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</si>
  <si>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</si>
  <si>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</si>
  <si>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</si>
  <si>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</si>
  <si>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</si>
  <si>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</si>
  <si>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</si>
  <si>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</si>
  <si>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</si>
  <si>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</si>
  <si>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</si>
  <si>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</si>
  <si>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</si>
  <si>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</si>
  <si>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</si>
  <si>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</si>
  <si>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</si>
  <si>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</si>
  <si>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</si>
  <si>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</si>
  <si>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</si>
  <si>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</si>
  <si>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</si>
  <si>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</si>
  <si>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</si>
  <si>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</si>
  <si>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</si>
  <si>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</si>
  <si>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</si>
  <si>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</si>
  <si>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</si>
  <si>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</si>
  <si>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</si>
  <si>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</si>
  <si>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</si>
  <si>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</si>
  <si>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</si>
  <si>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</si>
  <si>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</si>
  <si>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</si>
  <si>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</si>
  <si>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</si>
  <si>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</si>
  <si>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</si>
  <si>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</si>
  <si>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</si>
  <si>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</si>
  <si>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</si>
  <si>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</si>
  <si>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</si>
  <si>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</si>
  <si>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</si>
  <si>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</si>
  <si>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</si>
  <si>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</si>
  <si>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</si>
  <si>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</si>
  <si>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</si>
  <si>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</si>
  <si>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</si>
  <si>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</si>
  <si>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</si>
  <si>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</si>
  <si>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</si>
  <si>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</si>
  <si>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</si>
  <si>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</si>
  <si>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</si>
  <si>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</si>
  <si>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</si>
  <si>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</si>
  <si>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</si>
  <si>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</si>
  <si>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</si>
  <si>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</si>
  <si>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</si>
  <si>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</si>
  <si>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</si>
  <si>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</si>
  <si>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</si>
  <si>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</si>
  <si>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</si>
  <si>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</si>
  <si>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</si>
  <si>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</si>
  <si>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</si>
  <si>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</si>
  <si>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</si>
  <si>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</si>
  <si>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</si>
  <si>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</si>
  <si>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</si>
  <si>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</si>
  <si>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</si>
  <si>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</si>
  <si>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</si>
  <si>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</si>
  <si>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</si>
  <si>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</si>
  <si>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</si>
  <si>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</si>
  <si>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</si>
  <si>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</si>
  <si>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</si>
  <si>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</si>
  <si>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</si>
  <si>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</si>
  <si>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</si>
  <si>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</si>
  <si>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</si>
  <si>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</si>
  <si>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</si>
  <si>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</si>
  <si>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</si>
  <si>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</si>
  <si>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</si>
  <si>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</si>
  <si>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</si>
  <si>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</si>
  <si>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</si>
  <si>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</si>
  <si>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</si>
  <si>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</si>
  <si>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</si>
  <si>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</si>
  <si>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</si>
  <si>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</si>
  <si>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</si>
  <si>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</si>
  <si>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</si>
  <si>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</si>
  <si>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</si>
  <si>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</si>
  <si>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</si>
  <si>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</si>
  <si>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</si>
  <si>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</si>
  <si>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</si>
  <si>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</si>
  <si>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</si>
  <si>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</si>
  <si>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</si>
  <si>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</si>
  <si>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</si>
  <si>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</si>
  <si>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</si>
  <si>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</si>
  <si>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</si>
  <si>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</si>
  <si>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</si>
  <si>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</si>
  <si>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</si>
  <si>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</si>
  <si>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</si>
  <si>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</si>
  <si>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</si>
  <si>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</si>
  <si>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</si>
  <si>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</si>
  <si>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</si>
  <si>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</si>
  <si>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</si>
  <si>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</si>
  <si>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</si>
  <si>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</si>
  <si>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</si>
  <si>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</si>
  <si>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</si>
  <si>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</si>
  <si>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</si>
  <si>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</si>
  <si>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</si>
  <si>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</si>
  <si>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</si>
  <si>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</si>
  <si>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</si>
  <si>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</si>
  <si>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</si>
  <si>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</si>
  <si>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</si>
  <si>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</si>
  <si>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</si>
  <si>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</si>
  <si>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</si>
  <si>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</si>
  <si>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</si>
  <si>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</si>
  <si>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</si>
  <si>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</si>
  <si>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</si>
  <si>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</si>
  <si>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</si>
  <si>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</si>
  <si>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</si>
  <si>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</si>
  <si>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</si>
  <si>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</si>
  <si>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</si>
  <si>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</si>
  <si>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</si>
  <si>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</si>
  <si>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</si>
  <si>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</si>
  <si>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</si>
  <si>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</si>
  <si>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</si>
  <si>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</si>
  <si>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</si>
  <si>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</si>
  <si>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</si>
  <si>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</si>
  <si>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</si>
  <si>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</si>
  <si>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</si>
  <si>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</si>
  <si>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</si>
  <si>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</si>
  <si>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</si>
  <si>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</si>
  <si>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</si>
  <si>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</si>
  <si>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</si>
  <si>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</si>
  <si>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</si>
  <si>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</si>
  <si>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</si>
  <si>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</si>
  <si>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</si>
  <si>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</si>
  <si>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</si>
  <si>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</si>
  <si>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</si>
  <si>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</si>
  <si>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</si>
  <si>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</si>
  <si>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</si>
  <si>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</si>
  <si>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</si>
  <si>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</si>
  <si>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</si>
  <si>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</si>
  <si>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</si>
  <si>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</si>
  <si>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</si>
  <si>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</si>
  <si>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</si>
  <si>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</si>
  <si>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</si>
  <si>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</si>
  <si>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</si>
  <si>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</si>
  <si>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</si>
  <si>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</si>
  <si>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</si>
  <si>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</si>
  <si>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</si>
  <si>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</si>
  <si>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</si>
  <si>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</si>
  <si>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</si>
  <si>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</si>
  <si>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</si>
  <si>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</si>
  <si>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</si>
  <si>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</si>
  <si>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</si>
  <si>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</si>
  <si>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</si>
  <si>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</si>
  <si>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</si>
  <si>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</si>
  <si>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</si>
  <si>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</si>
  <si>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</si>
  <si>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</si>
  <si>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</si>
  <si>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</si>
  <si>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</si>
  <si>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</si>
  <si>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</si>
  <si>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</si>
  <si>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</si>
  <si>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</si>
  <si>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</si>
  <si>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</si>
  <si>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</si>
  <si>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</si>
  <si>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</si>
  <si>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</si>
  <si>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</si>
  <si>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</si>
  <si>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</si>
  <si>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</si>
  <si>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</si>
  <si>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</si>
  <si>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</si>
  <si>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</si>
  <si>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</si>
  <si>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</si>
  <si>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</si>
  <si>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</si>
  <si>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</si>
  <si>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</si>
  <si>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</si>
  <si>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</si>
  <si>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</si>
  <si>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</si>
  <si>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</si>
  <si>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</si>
  <si>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</si>
  <si>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</si>
  <si>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</si>
  <si>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</si>
  <si>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</si>
  <si>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</si>
  <si>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</si>
  <si>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</si>
  <si>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</si>
  <si>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</si>
  <si>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</si>
  <si>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</si>
  <si>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</si>
  <si>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</si>
  <si>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</si>
  <si>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</si>
  <si>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</si>
  <si>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</si>
  <si>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</si>
  <si>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</si>
  <si>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</si>
  <si>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</si>
  <si>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</si>
  <si>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</si>
  <si>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</si>
  <si>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</si>
  <si>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</si>
  <si>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</si>
  <si>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</si>
  <si>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</si>
  <si>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</si>
  <si>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</si>
  <si>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</si>
  <si>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</si>
  <si>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</si>
  <si>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</si>
  <si>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</si>
  <si>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</si>
  <si>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</si>
  <si>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</si>
  <si>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</si>
  <si>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</si>
  <si>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</si>
  <si>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</si>
  <si>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</si>
  <si>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</si>
  <si>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</si>
  <si>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</si>
  <si>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</si>
  <si>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</si>
  <si>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</si>
  <si>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</si>
  <si>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</si>
  <si>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</si>
  <si>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</si>
  <si>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</si>
  <si>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</si>
  <si>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</si>
  <si>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</si>
  <si>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</si>
  <si>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</si>
  <si>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</si>
  <si>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</si>
  <si>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</si>
  <si>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</si>
  <si>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</si>
  <si>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</si>
  <si>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</si>
  <si>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</si>
  <si>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</si>
  <si>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</si>
  <si>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</si>
  <si>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</si>
  <si>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</si>
  <si>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</si>
  <si>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</si>
  <si>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</si>
  <si>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</si>
  <si>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</si>
  <si>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</si>
  <si>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</si>
  <si>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</si>
  <si>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</si>
  <si>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</si>
  <si>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</si>
  <si>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</si>
  <si>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</si>
  <si>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</si>
  <si>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</si>
  <si>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</si>
  <si>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</si>
  <si>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</si>
  <si>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</si>
  <si>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</si>
  <si>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</si>
  <si>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</si>
  <si>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</si>
  <si>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</si>
  <si>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</si>
  <si>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</si>
  <si>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</si>
  <si>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</si>
  <si>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</si>
  <si>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</si>
  <si>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</si>
  <si>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</si>
  <si>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</si>
  <si>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</si>
  <si>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</si>
  <si>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</si>
  <si>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</si>
  <si>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</si>
  <si>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</si>
  <si>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</si>
  <si>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</si>
  <si>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</si>
  <si>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</si>
  <si>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</si>
  <si>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</si>
  <si>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</si>
  <si>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</si>
  <si>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</si>
  <si>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</si>
  <si>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</si>
  <si>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</si>
  <si>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</si>
  <si>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</si>
  <si>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</si>
  <si>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</si>
  <si>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</si>
  <si>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</si>
  <si>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</si>
  <si>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</si>
  <si>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</si>
  <si>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</si>
  <si>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</si>
  <si>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</si>
  <si>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</si>
  <si>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</si>
  <si>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</si>
  <si>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</si>
  <si>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</si>
  <si>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</si>
  <si>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</si>
  <si>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</si>
  <si>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</si>
  <si>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</si>
  <si>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</si>
  <si>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</si>
  <si>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</si>
  <si>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</si>
  <si>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</si>
  <si>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</si>
  <si>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</si>
  <si>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</si>
  <si>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</si>
  <si>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</si>
  <si>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</si>
  <si>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</si>
  <si>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</si>
  <si>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</si>
  <si>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</si>
  <si>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</si>
  <si>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</si>
  <si>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</si>
  <si>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</si>
  <si>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</si>
  <si>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</si>
  <si>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</si>
  <si>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</si>
  <si>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</si>
  <si>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</si>
  <si>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</si>
  <si>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</si>
  <si>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</si>
  <si>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</si>
  <si>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</si>
  <si>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</si>
  <si>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</si>
  <si>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</si>
  <si>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</si>
  <si>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</si>
  <si>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</si>
  <si>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</si>
  <si>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</si>
  <si>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</si>
  <si>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</si>
  <si>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</si>
  <si>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</si>
  <si>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</si>
  <si>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</si>
  <si>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</si>
  <si>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</si>
  <si>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</si>
  <si>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</si>
  <si>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</si>
  <si>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</si>
  <si>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</si>
  <si>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</si>
  <si>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</si>
  <si>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</si>
  <si>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</si>
  <si>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</si>
  <si>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</si>
  <si>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</si>
  <si>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</si>
  <si>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</si>
  <si>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</si>
  <si>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</si>
  <si>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</si>
  <si>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</si>
  <si>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</si>
  <si>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</si>
  <si>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</si>
  <si>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</si>
  <si>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</si>
  <si>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</si>
  <si>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</si>
  <si>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</si>
  <si>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</si>
  <si>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</si>
  <si>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</si>
  <si>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</si>
  <si>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</si>
  <si>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</si>
  <si>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</si>
  <si>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</si>
  <si>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</si>
  <si>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</si>
  <si>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</si>
  <si>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</si>
  <si>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</si>
  <si>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</si>
  <si>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</si>
  <si>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</si>
  <si>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</si>
  <si>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</si>
  <si>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</si>
  <si>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</si>
  <si>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</si>
  <si>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</si>
  <si>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</si>
  <si>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</si>
  <si>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</si>
  <si>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</si>
  <si>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</si>
  <si>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</si>
  <si>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</si>
  <si>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</si>
  <si>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</si>
  <si>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</si>
  <si>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</si>
  <si>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</si>
  <si>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</si>
  <si>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</si>
  <si>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</si>
  <si>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</si>
  <si>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</si>
  <si>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</si>
  <si>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</si>
  <si>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</si>
  <si>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</si>
  <si>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</si>
  <si>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</si>
  <si>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</si>
  <si>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</si>
  <si>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</si>
  <si>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</si>
  <si>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</si>
  <si>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</si>
  <si>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</si>
  <si>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</si>
  <si>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</si>
  <si>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</si>
  <si>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</si>
  <si>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</si>
  <si>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</si>
  <si>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</si>
  <si>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</si>
  <si>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</si>
  <si>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</si>
  <si>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</si>
  <si>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</si>
  <si>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</si>
  <si>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</si>
  <si>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</si>
  <si>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</si>
  <si>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</si>
  <si>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</si>
  <si>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</si>
  <si>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</si>
  <si>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</si>
  <si>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</si>
  <si>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</si>
  <si>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</si>
  <si>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</si>
  <si>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</si>
  <si>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</si>
  <si>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</si>
  <si>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</si>
  <si>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</si>
  <si>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</si>
  <si>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</si>
  <si>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</si>
  <si>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</si>
  <si>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</si>
  <si>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</si>
  <si>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</si>
  <si>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</si>
  <si>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</si>
  <si>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</si>
  <si>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</si>
  <si>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</si>
  <si>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</si>
  <si>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</si>
  <si>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</si>
  <si>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</si>
  <si>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</si>
  <si>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</si>
  <si>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</si>
  <si>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</si>
  <si>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</si>
  <si>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</si>
  <si>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</si>
  <si>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</si>
  <si>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</si>
  <si>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</si>
  <si>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</si>
  <si>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</si>
  <si>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</si>
  <si>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</si>
  <si>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</si>
  <si>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</si>
  <si>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</si>
  <si>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</si>
  <si>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</si>
  <si>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</si>
  <si>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</si>
  <si>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</si>
  <si>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</si>
  <si>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</si>
  <si>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</si>
  <si>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</si>
  <si>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</si>
  <si>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</si>
  <si>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</si>
  <si>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</si>
  <si>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</si>
  <si>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</si>
  <si>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</si>
  <si>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</si>
  <si>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</si>
  <si>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</si>
  <si>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</si>
  <si>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</si>
  <si>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</si>
  <si>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</si>
  <si>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</si>
  <si>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</si>
  <si>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</si>
  <si>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</si>
  <si>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</si>
  <si>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</si>
  <si>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</si>
  <si>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</si>
  <si>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</si>
  <si>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</si>
  <si>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</si>
  <si>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</si>
  <si>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</si>
  <si>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</si>
  <si>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</si>
  <si>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</si>
  <si>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</si>
  <si>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</si>
  <si>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</si>
  <si>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</si>
  <si>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</si>
  <si>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</si>
  <si>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</si>
  <si>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</si>
  <si>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</si>
  <si>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</si>
  <si>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</si>
  <si>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</si>
  <si>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</si>
  <si>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</si>
  <si>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</si>
  <si>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</si>
  <si>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</si>
  <si>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</si>
  <si>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</si>
  <si>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</si>
  <si>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</si>
  <si>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</si>
  <si>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</si>
  <si>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</si>
  <si>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</si>
  <si>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</si>
  <si>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</si>
  <si>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</si>
  <si>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</si>
  <si>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</si>
  <si>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</si>
  <si>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</si>
  <si>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</si>
  <si>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</si>
  <si>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</si>
  <si>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</si>
  <si>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</si>
  <si>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</si>
  <si>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</si>
  <si>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</si>
  <si>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</si>
  <si>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</si>
  <si>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</si>
  <si>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</si>
  <si>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</si>
  <si>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</si>
  <si>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</si>
  <si>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</si>
  <si>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</si>
  <si>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</si>
  <si>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</si>
  <si>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</si>
  <si>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</si>
  <si>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</si>
  <si>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</si>
  <si>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</si>
  <si>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</si>
  <si>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</si>
  <si>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</si>
  <si>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</si>
  <si>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</si>
  <si>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</si>
  <si>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</si>
  <si>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</si>
  <si>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</si>
  <si>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</si>
  <si>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</si>
  <si>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</si>
  <si>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</si>
  <si>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</si>
  <si>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</si>
  <si>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</si>
  <si>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</si>
  <si>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</si>
  <si>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</si>
  <si>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</si>
  <si>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</si>
  <si>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</si>
  <si>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</si>
  <si>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</si>
  <si>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</si>
  <si>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</si>
  <si>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</si>
  <si>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</si>
  <si>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</si>
  <si>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</si>
  <si>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</si>
  <si>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</si>
  <si>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</si>
  <si>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</si>
  <si>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</si>
  <si>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</si>
  <si>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</si>
  <si>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</si>
  <si>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</si>
  <si>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</si>
  <si>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</si>
  <si>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</si>
  <si>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</si>
  <si>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</si>
  <si>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</si>
  <si>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</si>
  <si>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</si>
  <si>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</si>
  <si>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</si>
  <si>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</si>
  <si>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</si>
  <si>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</si>
  <si>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</si>
  <si>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</si>
  <si>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</si>
  <si>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</si>
  <si>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</si>
  <si>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</si>
  <si>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</si>
  <si>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</si>
  <si>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</si>
  <si>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</si>
  <si>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</si>
  <si>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</si>
  <si>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</si>
  <si>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</si>
  <si>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</si>
  <si>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</si>
  <si>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</si>
  <si>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</si>
  <si>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</si>
  <si>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</si>
  <si>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</si>
  <si>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</si>
  <si>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</si>
  <si>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</si>
  <si>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</si>
  <si>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</si>
  <si>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</si>
  <si>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</si>
  <si>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</si>
  <si>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</si>
  <si>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</si>
  <si>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</si>
  <si>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</si>
  <si>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</si>
  <si>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</si>
  <si>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</si>
  <si>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</si>
  <si>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</si>
  <si>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</si>
  <si>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</si>
  <si>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</si>
  <si>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</si>
  <si>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</si>
  <si>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</si>
  <si>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</si>
  <si>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</si>
  <si>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</si>
  <si>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</si>
  <si>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</si>
  <si>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</si>
  <si>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</si>
  <si>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</si>
  <si>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</si>
  <si>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</si>
  <si>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</si>
  <si>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</si>
  <si>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</si>
  <si>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</si>
  <si>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</si>
  <si>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</si>
  <si>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</si>
  <si>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</si>
  <si>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</si>
  <si>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</si>
  <si>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</si>
  <si>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</si>
  <si>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</si>
  <si>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</si>
  <si>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</si>
  <si>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</si>
  <si>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</si>
  <si>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</si>
  <si>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</si>
  <si>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</si>
  <si>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</si>
  <si>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</si>
  <si>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</si>
  <si>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</si>
  <si>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</si>
  <si>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</si>
  <si>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</si>
  <si>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</si>
  <si>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</si>
  <si>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</si>
  <si>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</si>
  <si>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</si>
  <si>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</si>
  <si>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</si>
  <si>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</si>
  <si>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</si>
  <si>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</si>
  <si>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</si>
  <si>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</si>
  <si>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</si>
  <si>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</si>
  <si>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</si>
  <si>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</si>
  <si>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</si>
  <si>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</si>
  <si>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</si>
  <si>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</si>
  <si>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</si>
  <si>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</si>
  <si>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</si>
  <si>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</si>
  <si>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</si>
  <si>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</si>
  <si>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</si>
  <si>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</si>
  <si>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</si>
  <si>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</si>
  <si>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</si>
  <si>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</si>
  <si>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</si>
  <si>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</si>
  <si>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</si>
  <si>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</si>
  <si>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</si>
  <si>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</si>
  <si>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</si>
  <si>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</si>
  <si>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</si>
  <si>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</si>
  <si>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</si>
  <si>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</si>
  <si>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</si>
  <si>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</si>
  <si>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</si>
  <si>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</si>
  <si>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</si>
  <si>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</si>
  <si>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</si>
  <si>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</si>
  <si>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</si>
  <si>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</si>
  <si>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</si>
  <si>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</si>
  <si>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</si>
  <si>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</si>
  <si>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</si>
  <si>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</si>
  <si>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</si>
  <si>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</si>
  <si>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</si>
  <si>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</si>
  <si>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</si>
  <si>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</si>
  <si>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</si>
  <si>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</si>
  <si>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</si>
  <si>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</si>
  <si>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</si>
  <si>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</si>
  <si>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</si>
  <si>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</si>
  <si>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</si>
  <si>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</si>
  <si>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</si>
  <si>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</si>
  <si>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</si>
  <si>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</si>
  <si>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</si>
  <si>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</si>
  <si>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</si>
  <si>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</si>
  <si>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</si>
  <si>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</si>
  <si>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</si>
  <si>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</si>
  <si>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</si>
  <si>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</si>
  <si>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</si>
  <si>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</si>
  <si>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</si>
  <si>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</si>
  <si>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</si>
  <si>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</si>
  <si>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</si>
  <si>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</si>
  <si>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</si>
  <si>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</si>
  <si>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</si>
  <si>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</si>
  <si>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</si>
  <si>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</si>
  <si>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</si>
  <si>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</si>
  <si>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</si>
  <si>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</si>
  <si>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</si>
  <si>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</si>
  <si>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</si>
  <si>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</si>
  <si>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</si>
  <si>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</si>
  <si>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</si>
  <si>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</si>
  <si>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</si>
  <si>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</si>
  <si>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</si>
  <si>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</si>
  <si>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</si>
  <si>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</si>
  <si>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</si>
  <si>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</si>
  <si>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</si>
  <si>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</si>
  <si>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</si>
  <si>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</si>
  <si>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</si>
  <si>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</si>
  <si>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</si>
  <si>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</si>
  <si>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</si>
  <si>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</si>
  <si>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</si>
  <si>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</si>
  <si>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</si>
  <si>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</si>
  <si>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</si>
  <si>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</si>
  <si>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</si>
  <si>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</si>
  <si>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</si>
  <si>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</si>
  <si>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</si>
  <si>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</si>
  <si>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</si>
  <si>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</si>
  <si>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</si>
  <si>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</si>
  <si>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</si>
  <si>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</si>
  <si>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</si>
  <si>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</si>
  <si>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</si>
  <si>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</si>
  <si>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</si>
  <si>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</si>
  <si>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</si>
  <si>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</si>
  <si>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</si>
  <si>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</si>
  <si>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</si>
  <si>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</si>
  <si>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</si>
  <si>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</si>
  <si>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</si>
  <si>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</si>
  <si>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</si>
  <si>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</si>
  <si>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</si>
  <si>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</si>
  <si>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</si>
  <si>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</si>
  <si>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</si>
  <si>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</si>
  <si>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</si>
  <si>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</si>
  <si>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</si>
  <si>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</si>
  <si>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</si>
  <si>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</si>
  <si>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</si>
  <si>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</si>
  <si>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</si>
  <si>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</si>
  <si>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</si>
  <si>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</si>
  <si>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</si>
  <si>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</si>
  <si>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</si>
  <si>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</si>
  <si>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</si>
  <si>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</si>
  <si>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</si>
  <si>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</si>
  <si>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</si>
  <si>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</si>
  <si>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</si>
  <si>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</si>
  <si>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</si>
  <si>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</si>
  <si>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</si>
  <si>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</si>
  <si>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</si>
  <si>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</si>
  <si>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</si>
  <si>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</si>
  <si>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</si>
  <si>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</si>
  <si>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</si>
  <si>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</si>
  <si>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</si>
  <si>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</si>
  <si>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</si>
  <si>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</si>
  <si>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</si>
  <si>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</si>
  <si>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</si>
  <si>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</si>
  <si>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</si>
  <si>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</si>
  <si>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</si>
  <si>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</si>
  <si>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</si>
  <si>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</si>
  <si>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</si>
  <si>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</si>
  <si>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</si>
  <si>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</si>
  <si>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</si>
  <si>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</si>
  <si>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</si>
  <si>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</si>
  <si>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</si>
  <si>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</si>
  <si>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</si>
  <si>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</si>
  <si>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</si>
  <si>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</si>
  <si>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</si>
  <si>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</si>
  <si>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</si>
  <si>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</si>
  <si>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</si>
  <si>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</si>
  <si>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</si>
  <si>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</si>
  <si>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</si>
  <si>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</si>
  <si>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</si>
  <si>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</si>
  <si>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</si>
  <si>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</si>
  <si>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</si>
  <si>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</si>
  <si>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</si>
  <si>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</si>
  <si>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</si>
  <si>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</si>
  <si>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</si>
  <si>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</si>
  <si>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</si>
  <si>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</si>
  <si>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</si>
  <si>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</si>
  <si>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</si>
  <si>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</si>
  <si>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</si>
  <si>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</si>
  <si>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</si>
  <si>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</si>
  <si>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</si>
  <si>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</si>
  <si>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</si>
  <si>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</si>
  <si>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</si>
  <si>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</si>
  <si>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</si>
  <si>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</si>
  <si>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</si>
  <si>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</si>
  <si>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</si>
  <si>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</si>
  <si>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</si>
  <si>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</si>
  <si>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</si>
  <si>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</si>
  <si>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</si>
  <si>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</si>
  <si>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</si>
  <si>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</si>
  <si>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</si>
  <si>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</si>
  <si>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</si>
  <si>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</si>
  <si>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</si>
  <si>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</si>
  <si>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</si>
  <si>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</si>
  <si>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</si>
  <si>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</si>
  <si>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</si>
  <si>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</si>
  <si>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</si>
  <si>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</si>
  <si>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</si>
  <si>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</si>
  <si>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</si>
  <si>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</si>
  <si>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</si>
  <si>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</si>
  <si>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</si>
  <si>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</si>
  <si>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</si>
  <si>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</si>
  <si>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</si>
  <si>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</si>
  <si>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</si>
  <si>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</si>
  <si>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</si>
  <si>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</si>
  <si>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</si>
  <si>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</si>
  <si>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</si>
  <si>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</si>
  <si>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</si>
  <si>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</si>
  <si>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</si>
  <si>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</si>
  <si>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</si>
  <si>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</si>
  <si>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</si>
  <si>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</si>
  <si>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</si>
  <si>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</si>
  <si>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</si>
  <si>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</si>
  <si>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</si>
  <si>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</si>
  <si>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</si>
  <si>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</si>
  <si>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</si>
  <si>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</si>
  <si>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</si>
  <si>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</si>
  <si>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</si>
  <si>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</si>
  <si>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</si>
  <si>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</si>
  <si>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</si>
  <si>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</si>
  <si>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</si>
  <si>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</si>
  <si>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</si>
  <si>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</si>
  <si>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</si>
  <si>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</si>
  <si>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</si>
  <si>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</si>
  <si>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</si>
  <si>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</si>
  <si>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</si>
  <si>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</si>
  <si>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</si>
  <si>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</si>
  <si>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</si>
  <si>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</si>
  <si>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</si>
  <si>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</si>
  <si>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</si>
  <si>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</si>
  <si>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</si>
  <si>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</si>
  <si>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</si>
  <si>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</si>
  <si>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</si>
  <si>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</si>
  <si>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</si>
  <si>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</si>
  <si>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</si>
  <si>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</si>
  <si>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</si>
  <si>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</si>
  <si>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</si>
  <si>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</si>
  <si>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</si>
  <si>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</si>
  <si>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</si>
  <si>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</si>
  <si>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</si>
  <si>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</si>
  <si>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</si>
  <si>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</si>
  <si>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</si>
  <si>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</si>
  <si>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</si>
  <si>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</si>
  <si>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</si>
  <si>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</si>
  <si>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</si>
  <si>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</si>
  <si>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</si>
  <si>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</si>
  <si>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</si>
  <si>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</si>
  <si>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</si>
  <si>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</si>
  <si>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</si>
  <si>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</si>
  <si>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</si>
  <si>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</si>
  <si>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</si>
  <si>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</si>
  <si>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</si>
  <si>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</si>
  <si>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</si>
  <si>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</si>
  <si>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</si>
  <si>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</si>
  <si>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</si>
  <si>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</si>
  <si>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</si>
  <si>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</si>
  <si>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</si>
  <si>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</si>
  <si>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</si>
  <si>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</si>
  <si>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</si>
  <si>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</si>
  <si>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</si>
  <si>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</si>
  <si>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</si>
  <si>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</si>
  <si>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</si>
  <si>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</si>
  <si>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</si>
  <si>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</si>
  <si>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</si>
  <si>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</si>
  <si>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</si>
  <si>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</si>
  <si>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</si>
  <si>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</si>
  <si>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</si>
  <si>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</si>
  <si>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</si>
  <si>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</si>
  <si>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</si>
  <si>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</si>
  <si>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</si>
  <si>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</si>
  <si>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</si>
  <si>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</si>
  <si>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</si>
  <si>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</si>
  <si>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</si>
  <si>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</si>
  <si>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</si>
  <si>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</si>
  <si>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</si>
  <si>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</si>
  <si>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</si>
  <si>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</si>
  <si>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</si>
  <si>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</si>
  <si>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</si>
  <si>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</si>
  <si>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</si>
  <si>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</si>
  <si>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</si>
  <si>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</si>
  <si>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</si>
  <si>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</si>
  <si>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</si>
  <si>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</si>
  <si>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</si>
  <si>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</si>
  <si>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</si>
  <si>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</si>
  <si>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</si>
  <si>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</si>
  <si>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</si>
  <si>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</si>
  <si>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</si>
  <si>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</si>
  <si>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</si>
  <si>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</si>
  <si>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</si>
  <si>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</si>
  <si>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</si>
  <si>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</si>
  <si>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</si>
  <si>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</si>
  <si>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</si>
  <si>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</si>
  <si>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</si>
  <si>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</si>
  <si>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</si>
  <si>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</si>
  <si>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</si>
  <si>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</si>
  <si>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</si>
  <si>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</si>
  <si>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</si>
  <si>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</si>
  <si>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</si>
  <si>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</si>
  <si>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</si>
  <si>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</si>
  <si>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</si>
  <si>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</si>
  <si>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</si>
  <si>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</si>
  <si>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</si>
  <si>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</si>
  <si>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</si>
  <si>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</si>
  <si>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</si>
  <si>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</si>
  <si>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</si>
  <si>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</si>
  <si>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</si>
  <si>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</si>
  <si>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</si>
  <si>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</si>
  <si>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</si>
  <si>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</si>
  <si>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</si>
  <si>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</si>
  <si>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</si>
  <si>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</si>
  <si>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</si>
  <si>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</si>
  <si>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</si>
  <si>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</si>
  <si>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</si>
  <si>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</si>
  <si>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</si>
  <si>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</si>
  <si>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</si>
  <si>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</si>
  <si>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</si>
  <si>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</si>
  <si>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</si>
  <si>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</si>
  <si>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</si>
  <si>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</si>
  <si>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</si>
  <si>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</si>
  <si>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</si>
  <si>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</si>
  <si>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</si>
  <si>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</si>
  <si>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</si>
  <si>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</si>
  <si>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</si>
  <si>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</si>
  <si>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</si>
  <si>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</si>
  <si>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</si>
  <si>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</si>
  <si>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</si>
  <si>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</si>
  <si>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</si>
  <si>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</si>
  <si>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</si>
  <si>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</si>
  <si>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</si>
  <si>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</si>
  <si>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</si>
  <si>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</si>
  <si>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</si>
  <si>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</si>
  <si>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</si>
  <si>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</si>
  <si>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</si>
  <si>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</si>
  <si>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</si>
  <si>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</si>
  <si>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</si>
  <si>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</si>
  <si>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</si>
  <si>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</si>
  <si>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</si>
  <si>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</si>
  <si>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</si>
  <si>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</si>
  <si>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</si>
  <si>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</si>
  <si>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</si>
  <si>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</si>
  <si>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</si>
  <si>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</si>
  <si>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</si>
  <si>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</si>
  <si>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</si>
  <si>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</si>
  <si>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</si>
  <si>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</si>
  <si>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</si>
  <si>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</si>
  <si>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</si>
  <si>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</si>
  <si>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</si>
  <si>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</si>
  <si>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</si>
  <si>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</si>
  <si>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</si>
  <si>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</si>
  <si>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</si>
  <si>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</si>
  <si>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</si>
  <si>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</si>
  <si>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</si>
  <si>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</si>
  <si>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</si>
  <si>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</si>
  <si>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</si>
  <si>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</si>
  <si>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</si>
  <si>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</si>
  <si>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</si>
  <si>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</si>
  <si>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</si>
  <si>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</si>
  <si>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</si>
  <si>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</si>
  <si>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</si>
  <si>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</si>
  <si>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</si>
  <si>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</si>
  <si>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</si>
  <si>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</si>
  <si>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</si>
  <si>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</si>
  <si>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</si>
  <si>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</si>
  <si>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</si>
  <si>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</si>
  <si>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</si>
  <si>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</si>
  <si>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</si>
  <si>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</si>
  <si>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</si>
  <si>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</si>
  <si>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</si>
  <si>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</si>
  <si>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</si>
  <si>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</si>
  <si>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</si>
  <si>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</si>
  <si>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</si>
  <si>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</si>
  <si>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</si>
  <si>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</si>
  <si>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</si>
  <si>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</si>
  <si>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</si>
  <si>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</si>
  <si>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</si>
  <si>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</si>
  <si>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</si>
  <si>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</si>
  <si>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</si>
  <si>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</si>
  <si>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</si>
  <si>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</si>
  <si>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</si>
  <si>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</si>
  <si>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</si>
  <si>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</si>
  <si>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</si>
  <si>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</si>
  <si>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</si>
  <si>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</si>
  <si>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</si>
  <si>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</si>
  <si>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</si>
  <si>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</si>
  <si>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</si>
  <si>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</si>
  <si>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</si>
  <si>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</si>
  <si>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</si>
  <si>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</si>
  <si>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</si>
  <si>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</si>
  <si>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</si>
  <si>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</si>
  <si>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</si>
  <si>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</si>
  <si>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</si>
  <si>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</si>
  <si>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</si>
  <si>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</si>
  <si>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</si>
  <si>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</si>
  <si>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</si>
  <si>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</si>
  <si>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</si>
  <si>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</si>
  <si>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</si>
  <si>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</si>
  <si>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</si>
  <si>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</si>
  <si>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</si>
  <si>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</si>
  <si>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</si>
  <si>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</si>
  <si>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</si>
  <si>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</si>
  <si>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</si>
  <si>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</si>
  <si>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</si>
  <si>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</si>
  <si>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</si>
  <si>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</si>
  <si>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</si>
  <si>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</si>
  <si>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</si>
  <si>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</si>
  <si>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</si>
  <si>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</si>
  <si>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</si>
  <si>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</si>
  <si>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</si>
  <si>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</si>
  <si>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</si>
  <si>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</si>
  <si>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</si>
  <si>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</si>
  <si>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</si>
  <si>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</si>
  <si>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</si>
  <si>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</si>
  <si>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</si>
  <si>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</si>
  <si>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</si>
  <si>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</si>
  <si>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</si>
  <si>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</si>
  <si>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</si>
  <si>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</si>
  <si>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</si>
  <si>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</si>
  <si>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</si>
  <si>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</si>
  <si>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</si>
  <si>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</si>
  <si>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</si>
  <si>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</si>
  <si>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</si>
  <si>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</si>
  <si>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</si>
  <si>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</si>
  <si>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</si>
  <si>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</si>
  <si>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</si>
  <si>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</si>
  <si>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</si>
  <si>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</si>
  <si>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</si>
  <si>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</si>
  <si>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</si>
  <si>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</si>
  <si>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</si>
  <si>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</si>
  <si>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</si>
  <si>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</si>
  <si>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</si>
  <si>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</si>
  <si>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</si>
  <si>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</si>
  <si>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</si>
  <si>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</si>
  <si>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</si>
  <si>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</si>
  <si>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</si>
  <si>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</si>
  <si>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</si>
  <si>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</si>
  <si>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</si>
  <si>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</si>
  <si>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</si>
  <si>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</si>
  <si>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</si>
  <si>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</si>
  <si>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</si>
  <si>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</si>
  <si>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</si>
  <si>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</si>
  <si>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</si>
  <si>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</si>
  <si>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</si>
  <si>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</si>
  <si>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</si>
  <si>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</si>
  <si>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</si>
  <si>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</si>
  <si>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</si>
  <si>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</si>
  <si>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</si>
  <si>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</si>
  <si>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</si>
  <si>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</si>
  <si>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</si>
  <si>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</si>
  <si>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</si>
  <si>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</si>
  <si>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</si>
  <si>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</si>
  <si>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</si>
  <si>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</si>
  <si>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</si>
  <si>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</si>
  <si>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</si>
  <si>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</si>
  <si>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</si>
  <si>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</si>
  <si>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</si>
  <si>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</si>
  <si>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</si>
  <si>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</si>
  <si>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</si>
  <si>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</si>
  <si>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</si>
  <si>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</si>
  <si>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</si>
  <si>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</si>
  <si>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</si>
  <si>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</si>
  <si>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</si>
  <si>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</si>
  <si>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</si>
  <si>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</si>
  <si>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</si>
  <si>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</si>
  <si>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</si>
  <si>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</si>
  <si>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</si>
  <si>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</si>
  <si>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</si>
  <si>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</si>
  <si>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</si>
  <si>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</si>
  <si>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</si>
  <si>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</si>
  <si>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</si>
  <si>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</si>
  <si>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</si>
  <si>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</si>
  <si>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</si>
  <si>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</si>
  <si>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</si>
  <si>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</si>
  <si>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</si>
  <si>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</si>
  <si>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</si>
  <si>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</si>
  <si>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</si>
  <si>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</si>
  <si>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</si>
  <si>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</si>
  <si>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</si>
  <si>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</si>
  <si>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</si>
  <si>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</si>
  <si>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</si>
  <si>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</si>
  <si>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</si>
  <si>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</si>
  <si>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</si>
  <si>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</si>
  <si>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</si>
  <si>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</si>
  <si>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</si>
  <si>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</si>
  <si>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</si>
  <si>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</si>
  <si>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</si>
  <si>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</si>
  <si>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</si>
  <si>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</si>
  <si>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</si>
  <si>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</si>
  <si>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</si>
  <si>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</si>
  <si>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</si>
  <si>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</si>
  <si>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</si>
  <si>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</si>
  <si>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</si>
  <si>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</si>
  <si>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</si>
  <si>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</si>
  <si>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</si>
  <si>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</si>
  <si>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</si>
  <si>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</si>
  <si>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</si>
  <si>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</si>
  <si>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</si>
  <si>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</si>
  <si>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</si>
  <si>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</si>
  <si>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</si>
  <si>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</si>
  <si>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</si>
  <si>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</si>
  <si>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</si>
  <si>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</si>
  <si>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</si>
  <si>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</si>
  <si>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</si>
  <si>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</si>
  <si>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</si>
  <si>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</si>
  <si>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</si>
  <si>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</si>
  <si>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</si>
  <si>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</si>
  <si>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</si>
  <si>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</si>
  <si>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</si>
  <si>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</si>
  <si>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</si>
  <si>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</si>
  <si>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</si>
  <si>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</si>
  <si>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</si>
  <si>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</si>
  <si>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</si>
  <si>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</si>
  <si>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</si>
  <si>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</si>
  <si>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</si>
  <si>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</si>
  <si>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</si>
  <si>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</si>
  <si>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</si>
  <si>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</si>
  <si>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</si>
  <si>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</si>
  <si>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</si>
  <si>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</si>
  <si>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</si>
  <si>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</si>
  <si>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</si>
  <si>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</si>
  <si>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</si>
  <si>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</si>
  <si>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</si>
  <si>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</si>
  <si>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</si>
  <si>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</si>
  <si>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</si>
  <si>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</si>
  <si>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</si>
  <si>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</si>
  <si>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</si>
  <si>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</si>
  <si>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</si>
  <si>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</si>
  <si>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</si>
  <si>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</si>
  <si>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</si>
  <si>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</si>
  <si>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</si>
  <si>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</si>
  <si>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</si>
  <si>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</si>
  <si>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</si>
  <si>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</si>
  <si>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</si>
  <si>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</si>
  <si>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</si>
  <si>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</si>
  <si>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</si>
  <si>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</si>
  <si>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</si>
  <si>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</si>
  <si>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</si>
  <si>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</si>
  <si>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</si>
  <si>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</si>
  <si>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</si>
  <si>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</si>
  <si>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</si>
  <si>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</si>
  <si>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</si>
  <si>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</si>
  <si>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</si>
  <si>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</si>
  <si>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</si>
  <si>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</si>
  <si>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</si>
  <si>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</si>
  <si>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</si>
  <si>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</si>
  <si>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</si>
  <si>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</si>
  <si>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</si>
  <si>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</si>
  <si>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</si>
  <si>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</si>
  <si>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</si>
  <si>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</si>
  <si>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</si>
  <si>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</si>
  <si>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</si>
  <si>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</si>
  <si>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</si>
  <si>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</si>
  <si>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</si>
  <si>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</si>
  <si>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</si>
  <si>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</si>
  <si>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</si>
  <si>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</si>
  <si>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</si>
  <si>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</si>
  <si>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</si>
  <si>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</si>
  <si>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</si>
  <si>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</si>
  <si>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</si>
  <si>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</si>
  <si>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</si>
  <si>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</si>
  <si>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</si>
  <si>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</si>
  <si>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</si>
  <si>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</si>
  <si>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</si>
  <si>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</si>
  <si>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</si>
  <si>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</si>
  <si>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</si>
  <si>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</si>
  <si>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</si>
  <si>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</si>
  <si>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</si>
  <si>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</si>
  <si>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</si>
  <si>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</si>
  <si>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</si>
  <si>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</si>
  <si>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</si>
  <si>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</si>
  <si>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</si>
  <si>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</si>
  <si>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</si>
  <si>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</si>
  <si>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</si>
  <si>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</si>
  <si>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</si>
  <si>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</si>
  <si>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</si>
  <si>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</si>
  <si>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</si>
  <si>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</si>
  <si>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</si>
  <si>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</si>
  <si>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</si>
  <si>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</si>
  <si>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</si>
  <si>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</si>
  <si>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</si>
  <si>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</si>
  <si>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</si>
  <si>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</si>
  <si>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</si>
  <si>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</si>
  <si>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</si>
  <si>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</si>
  <si>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</si>
  <si>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</si>
  <si>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</si>
  <si>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</si>
  <si>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</si>
  <si>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</si>
  <si>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</si>
  <si>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</si>
  <si>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</si>
  <si>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</si>
  <si>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</si>
  <si>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</si>
  <si>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</si>
  <si>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</si>
  <si>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</si>
  <si>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</si>
  <si>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</si>
  <si>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</si>
  <si>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</si>
  <si>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</si>
  <si>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</si>
  <si>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</si>
  <si>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</si>
  <si>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</si>
  <si>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</si>
  <si>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</si>
  <si>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</si>
  <si>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</si>
  <si>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</si>
  <si>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</si>
  <si>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</si>
  <si>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</si>
  <si>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</si>
  <si>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</si>
  <si>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</si>
  <si>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</si>
  <si>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</si>
  <si>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</si>
  <si>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</si>
  <si>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</si>
  <si>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</si>
  <si>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</si>
  <si>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</si>
  <si>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</si>
  <si>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</si>
  <si>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</si>
  <si>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</si>
  <si>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</si>
  <si>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</si>
  <si>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</si>
  <si>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</si>
  <si>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</si>
  <si>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</si>
  <si>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</si>
  <si>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</si>
  <si>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</si>
  <si>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</si>
  <si>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</si>
  <si>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</si>
  <si>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</si>
  <si>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</si>
  <si>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</si>
  <si>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</si>
  <si>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</si>
  <si>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</si>
  <si>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</si>
  <si>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</si>
  <si>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</si>
  <si>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</si>
  <si>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</si>
  <si>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</si>
  <si>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</si>
  <si>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</si>
  <si>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</si>
  <si>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</si>
  <si>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</si>
  <si>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</si>
  <si>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</si>
  <si>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</si>
  <si>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</si>
  <si>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</si>
  <si>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</si>
  <si>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</si>
  <si>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</si>
  <si>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</si>
  <si>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</si>
  <si>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</si>
  <si>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</si>
  <si>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</si>
  <si>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</si>
  <si>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</si>
  <si>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</si>
  <si>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</si>
  <si>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</si>
  <si>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</si>
  <si>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</si>
  <si>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</si>
  <si>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</si>
  <si>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</si>
  <si>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</si>
  <si>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</si>
  <si>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</si>
  <si>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</si>
  <si>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</si>
  <si>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</si>
  <si>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</si>
  <si>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</si>
  <si>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</si>
  <si>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</si>
  <si>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</si>
  <si>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</si>
  <si>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</si>
  <si>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</si>
  <si>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</si>
  <si>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</si>
  <si>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</si>
  <si>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</si>
  <si>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</si>
  <si>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</si>
  <si>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</si>
  <si>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</si>
  <si>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</si>
  <si>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</si>
  <si>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</si>
  <si>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</si>
  <si>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</si>
  <si>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</si>
  <si>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</si>
  <si>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</si>
  <si>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</si>
  <si>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</si>
  <si>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</si>
  <si>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</si>
  <si>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</si>
  <si>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</si>
  <si>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</si>
  <si>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</si>
  <si>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</si>
  <si>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</si>
  <si>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</si>
  <si>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</si>
  <si>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</si>
  <si>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</si>
  <si>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</si>
  <si>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</si>
  <si>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</si>
  <si>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</si>
  <si>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</si>
  <si>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</si>
  <si>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</si>
  <si>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</si>
  <si>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</si>
  <si>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</si>
  <si>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</si>
  <si>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</si>
  <si>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</si>
  <si>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</si>
  <si>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</si>
  <si>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</si>
  <si>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</si>
  <si>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</si>
  <si>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</si>
  <si>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</si>
  <si>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</si>
  <si>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</si>
  <si>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</si>
  <si>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</si>
  <si>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</si>
  <si>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</si>
  <si>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</si>
  <si>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</si>
  <si>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</si>
  <si>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</si>
  <si>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</si>
  <si>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</si>
  <si>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</si>
  <si>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</si>
  <si>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</si>
  <si>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</si>
  <si>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</si>
  <si>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</si>
  <si>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</si>
  <si>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</si>
  <si>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</si>
  <si>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</si>
  <si>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</si>
  <si>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</si>
  <si>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</si>
  <si>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</si>
  <si>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</si>
  <si>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</si>
  <si>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</si>
  <si>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</si>
  <si>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</si>
  <si>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</si>
  <si>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</si>
  <si>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</si>
  <si>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</si>
  <si>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</si>
  <si>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</si>
  <si>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</si>
  <si>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</si>
  <si>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</si>
  <si>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</si>
  <si>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</si>
  <si>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</si>
  <si>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</si>
  <si>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</si>
  <si>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</si>
  <si>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</si>
  <si>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</si>
  <si>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</si>
  <si>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</si>
  <si>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</si>
  <si>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</si>
  <si>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</si>
  <si>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</si>
  <si>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</si>
  <si>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</si>
  <si>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</si>
  <si>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</si>
  <si>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</si>
  <si>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</si>
  <si>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</si>
  <si>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</si>
  <si>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</si>
  <si>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</si>
  <si>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</si>
  <si>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</si>
  <si>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</si>
  <si>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</si>
  <si>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</si>
  <si>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</si>
  <si>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</si>
  <si>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</si>
  <si>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</si>
  <si>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</si>
  <si>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</si>
  <si>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</si>
  <si>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</si>
  <si>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</si>
  <si>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</si>
  <si>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</si>
  <si>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</si>
  <si>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</si>
  <si>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</si>
  <si>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</si>
  <si>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</si>
  <si>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</si>
  <si>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</si>
  <si>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</si>
  <si>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</si>
  <si>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</si>
  <si>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</si>
  <si>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</si>
  <si>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</si>
  <si>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</si>
  <si>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</si>
  <si>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</si>
  <si>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</si>
  <si>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</si>
  <si>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</si>
  <si>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</si>
  <si>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</si>
  <si>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</si>
  <si>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</si>
  <si>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</si>
  <si>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</si>
  <si>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</si>
  <si>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</si>
  <si>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</si>
  <si>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</si>
  <si>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</si>
  <si>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</si>
  <si>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</si>
  <si>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</si>
  <si>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</si>
  <si>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</si>
  <si>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</si>
  <si>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</si>
  <si>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</si>
  <si>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</si>
  <si>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</si>
  <si>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</si>
  <si>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</si>
  <si>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</si>
  <si>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</si>
  <si>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</si>
  <si>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</si>
  <si>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</si>
  <si>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</si>
  <si>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</si>
  <si>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</si>
  <si>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</si>
  <si>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</si>
  <si>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</si>
  <si>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</si>
  <si>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</si>
  <si>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</si>
  <si>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</si>
  <si>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</si>
  <si>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</si>
  <si>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</si>
  <si>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</si>
  <si>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</si>
  <si>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</si>
  <si>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</si>
  <si>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</si>
  <si>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</si>
  <si>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</si>
  <si>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</si>
  <si>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</si>
  <si>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</si>
  <si>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</si>
  <si>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</si>
  <si>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</si>
  <si>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</si>
  <si>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</si>
  <si>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</si>
  <si>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</si>
  <si>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</si>
  <si>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</si>
  <si>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</si>
  <si>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</si>
  <si>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</si>
  <si>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</si>
  <si>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</si>
  <si>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</si>
  <si>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</si>
  <si>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</si>
  <si>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</si>
  <si>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</si>
  <si>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</si>
  <si>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</si>
  <si>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</si>
  <si>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</si>
  <si>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</si>
  <si>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</si>
  <si>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</si>
  <si>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</si>
  <si>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</si>
  <si>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</si>
  <si>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</si>
  <si>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</si>
  <si>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</si>
  <si>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</si>
  <si>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</si>
  <si>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</si>
  <si>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</si>
  <si>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</si>
  <si>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</si>
  <si>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</si>
  <si>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</si>
  <si>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</si>
  <si>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</si>
  <si>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</si>
  <si>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</si>
  <si>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</si>
  <si>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</si>
  <si>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</si>
  <si>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</si>
  <si>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</si>
  <si>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</si>
  <si>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</si>
  <si>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</si>
  <si>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</si>
  <si>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</si>
  <si>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</si>
  <si>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</si>
  <si>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</si>
  <si>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</si>
  <si>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</si>
  <si>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</si>
  <si>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</si>
  <si>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</si>
  <si>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</si>
  <si>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</si>
  <si>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</si>
  <si>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</si>
  <si>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</si>
  <si>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</si>
  <si>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</si>
  <si>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</si>
  <si>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</si>
  <si>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</si>
  <si>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</si>
  <si>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</si>
  <si>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</si>
  <si>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</si>
  <si>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</si>
  <si>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</si>
  <si>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</si>
  <si>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</si>
  <si>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</si>
  <si>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</si>
  <si>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</si>
  <si>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</si>
  <si>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</si>
  <si>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</si>
  <si>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</si>
  <si>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</si>
  <si>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</si>
  <si>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</si>
  <si>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</si>
  <si>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</si>
  <si>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</si>
  <si>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</si>
  <si>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</si>
  <si>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</si>
  <si>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</si>
  <si>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</si>
  <si>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</si>
  <si>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</si>
  <si>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</si>
  <si>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</si>
  <si>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</si>
  <si>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</si>
  <si>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</si>
  <si>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</si>
  <si>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</si>
  <si>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</si>
  <si>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</si>
  <si>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</si>
  <si>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</si>
  <si>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</si>
  <si>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</si>
  <si>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</si>
  <si>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</si>
  <si>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</si>
  <si>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</si>
  <si>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</si>
  <si>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</si>
  <si>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</si>
  <si>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</si>
  <si>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</si>
  <si>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</si>
  <si>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</si>
  <si>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</si>
  <si>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</si>
  <si>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</si>
  <si>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</si>
  <si>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</si>
  <si>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</si>
  <si>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</si>
  <si>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</si>
  <si>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</si>
  <si>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</si>
  <si>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</si>
  <si>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</si>
  <si>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</si>
  <si>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</si>
  <si>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</si>
  <si>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</si>
  <si>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</si>
  <si>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</si>
  <si>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</si>
  <si>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</si>
  <si>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</si>
  <si>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</si>
  <si>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</si>
  <si>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</si>
  <si>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</si>
  <si>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</si>
  <si>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</si>
  <si>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</si>
  <si>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</si>
  <si>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</si>
  <si>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</si>
  <si>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</si>
  <si>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</si>
  <si>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</si>
  <si>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</si>
  <si>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</si>
  <si>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</si>
  <si>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</si>
  <si>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</si>
  <si>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</si>
  <si>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</si>
  <si>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</si>
  <si>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</si>
  <si>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</si>
  <si>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</si>
  <si>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</si>
  <si>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</si>
  <si>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</si>
  <si>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</si>
  <si>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</si>
  <si>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</si>
  <si>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</si>
  <si>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</si>
  <si>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</si>
  <si>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</si>
  <si>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</si>
  <si>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</si>
  <si>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</si>
  <si>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</si>
  <si>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</si>
  <si>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</si>
  <si>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</si>
  <si>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</si>
  <si>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</si>
  <si>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</si>
  <si>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</si>
  <si>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</si>
  <si>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</si>
  <si>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</si>
  <si>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</si>
  <si>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</si>
  <si>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</si>
  <si>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</si>
  <si>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</si>
  <si>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</si>
  <si>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</si>
  <si>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</si>
  <si>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</si>
  <si>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</si>
  <si>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</si>
  <si>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</si>
  <si>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</si>
  <si>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</si>
  <si>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</si>
  <si>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</si>
  <si>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</si>
  <si>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</si>
  <si>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</si>
  <si>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</si>
  <si>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</si>
  <si>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</si>
  <si>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</si>
  <si>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</si>
  <si>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</si>
  <si>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</si>
  <si>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</si>
  <si>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</si>
  <si>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</si>
  <si>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</si>
  <si>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</si>
  <si>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</si>
  <si>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</si>
  <si>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</si>
  <si>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</si>
  <si>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</si>
  <si>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</si>
  <si>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</si>
  <si>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</si>
  <si>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</si>
  <si>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</si>
  <si>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</si>
  <si>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</si>
  <si>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</si>
  <si>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</si>
  <si>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</si>
  <si>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</si>
  <si>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</si>
  <si>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</si>
  <si>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</si>
  <si>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</si>
  <si>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</si>
  <si>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</si>
  <si>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</si>
  <si>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</si>
  <si>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</si>
  <si>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</si>
  <si>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</si>
  <si>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</si>
  <si>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</si>
  <si>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</si>
  <si>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</si>
  <si>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</si>
  <si>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</si>
  <si>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</si>
  <si>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</si>
  <si>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</si>
  <si>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</si>
  <si>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</si>
  <si>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</si>
  <si>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</si>
  <si>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</si>
  <si>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</si>
  <si>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</si>
  <si>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</si>
  <si>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</si>
  <si>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</si>
  <si>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</si>
  <si>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</si>
  <si>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</si>
  <si>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</si>
  <si>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</si>
  <si>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</si>
  <si>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</si>
  <si>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</si>
  <si>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</si>
  <si>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</si>
  <si>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</si>
  <si>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</si>
  <si>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</si>
  <si>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</si>
  <si>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</si>
  <si>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</si>
  <si>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</si>
  <si>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</si>
  <si>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</si>
  <si>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</si>
  <si>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</si>
  <si>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</si>
  <si>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</si>
  <si>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</si>
  <si>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</si>
  <si>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</si>
  <si>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</si>
  <si>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</si>
  <si>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</si>
  <si>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</si>
  <si>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</si>
  <si>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</si>
  <si>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</si>
  <si>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</si>
  <si>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</si>
  <si>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</si>
  <si>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</si>
  <si>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</si>
  <si>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</si>
  <si>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</si>
  <si>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</si>
  <si>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</si>
  <si>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</si>
  <si>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</si>
  <si>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</si>
  <si>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</si>
  <si>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</si>
  <si>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</si>
  <si>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</si>
  <si>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</si>
  <si>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</si>
  <si>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</si>
  <si>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</si>
  <si>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</si>
  <si>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</si>
  <si>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</si>
  <si>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</si>
  <si>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</si>
  <si>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</si>
  <si>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</si>
  <si>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</si>
  <si>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</si>
  <si>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</si>
  <si>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</si>
  <si>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</si>
  <si>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</si>
  <si>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</si>
  <si>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</si>
  <si>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</si>
  <si>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</si>
  <si>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</si>
  <si>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</si>
  <si>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</si>
  <si>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</si>
  <si>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</si>
  <si>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</si>
  <si>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</si>
  <si>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</si>
  <si>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</si>
  <si>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</si>
  <si>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</si>
  <si>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</si>
  <si>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</si>
  <si>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</si>
  <si>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</si>
  <si>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</si>
  <si>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</si>
  <si>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</si>
  <si>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</si>
  <si>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</si>
  <si>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</si>
  <si>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</si>
  <si>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</si>
  <si>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</si>
  <si>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</si>
  <si>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</si>
  <si>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</si>
  <si>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</si>
  <si>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</si>
  <si>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</si>
  <si>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</si>
  <si>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</si>
  <si>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</si>
  <si>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</si>
  <si>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</si>
  <si>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</si>
  <si>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</si>
  <si>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</si>
  <si>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</si>
  <si>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</si>
  <si>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</si>
  <si>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</si>
  <si>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</si>
  <si>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</si>
  <si>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</si>
  <si>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</si>
  <si>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</si>
  <si>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</si>
  <si>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</si>
  <si>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</si>
  <si>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</si>
  <si>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</si>
  <si>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</si>
  <si>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</si>
  <si>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</si>
  <si>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</si>
  <si>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</si>
  <si>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</si>
  <si>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</si>
  <si>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</si>
  <si>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</si>
  <si>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</si>
  <si>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</si>
  <si>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</si>
  <si>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</si>
  <si>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</si>
  <si>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</si>
  <si>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</si>
  <si>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</si>
  <si>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</si>
  <si>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</si>
  <si>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</si>
  <si>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</si>
  <si>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</si>
  <si>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</si>
  <si>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</si>
  <si>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</si>
  <si>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</si>
  <si>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</si>
  <si>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</si>
  <si>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</si>
  <si>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</si>
  <si>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</si>
  <si>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</si>
  <si>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</si>
  <si>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</si>
  <si>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</si>
  <si>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</si>
  <si>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</si>
  <si>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</si>
  <si>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</si>
  <si>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</si>
  <si>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</si>
  <si>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</si>
  <si>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</si>
  <si>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</si>
  <si>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</si>
  <si>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</si>
  <si>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</si>
  <si>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</si>
  <si>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</si>
  <si>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</si>
  <si>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</si>
  <si>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</si>
  <si>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</si>
  <si>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</si>
  <si>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</si>
  <si>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</si>
  <si>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</si>
  <si>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</si>
  <si>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</si>
  <si>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</si>
  <si>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</si>
  <si>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</si>
  <si>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</si>
  <si>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</si>
  <si>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</si>
  <si>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</si>
  <si>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</si>
  <si>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</si>
  <si>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</si>
  <si>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</si>
  <si>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</si>
  <si>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</si>
  <si>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</si>
  <si>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</si>
  <si>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</si>
  <si>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</si>
  <si>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</si>
  <si>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</si>
  <si>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</si>
  <si>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</si>
  <si>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</si>
  <si>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</si>
  <si>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</si>
  <si>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</si>
  <si>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</si>
  <si>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</si>
  <si>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</si>
  <si>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</si>
  <si>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</si>
  <si>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</si>
  <si>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</si>
  <si>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</si>
  <si>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</si>
  <si>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</si>
  <si>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</si>
  <si>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</si>
  <si>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</si>
  <si>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</si>
  <si>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</si>
  <si>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</si>
  <si>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</si>
  <si>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</si>
  <si>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</si>
  <si>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</si>
  <si>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</si>
  <si>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</si>
  <si>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</si>
  <si>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</si>
  <si>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</si>
  <si>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</si>
  <si>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</si>
  <si>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</si>
  <si>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</si>
  <si>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</si>
  <si>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</si>
  <si>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</si>
  <si>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</si>
  <si>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</si>
  <si>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</si>
  <si>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</si>
  <si>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</si>
  <si>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</si>
  <si>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</si>
  <si>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</si>
  <si>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</si>
  <si>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</si>
  <si>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</si>
  <si>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</si>
  <si>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</si>
  <si>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</si>
  <si>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</si>
  <si>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</si>
  <si>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</si>
  <si>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</si>
  <si>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</si>
  <si>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</si>
  <si>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</si>
  <si>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</si>
  <si>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</si>
  <si>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</si>
  <si>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</si>
  <si>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</si>
  <si>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</si>
  <si>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</si>
  <si>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</si>
  <si>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</si>
  <si>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</si>
  <si>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</si>
  <si>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</si>
  <si>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</si>
  <si>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</si>
  <si>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</si>
  <si>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</si>
  <si>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</si>
  <si>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</si>
  <si>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</si>
  <si>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</si>
  <si>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</si>
  <si>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</si>
  <si>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</si>
  <si>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</si>
  <si>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</si>
  <si>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</si>
  <si>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</si>
  <si>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</si>
  <si>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</si>
  <si>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</si>
  <si>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</si>
  <si>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</si>
  <si>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</si>
  <si>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</si>
  <si>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</si>
  <si>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</si>
  <si>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</si>
  <si>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</si>
  <si>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</si>
  <si>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</si>
  <si>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</si>
  <si>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</si>
  <si>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</si>
  <si>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</si>
  <si>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</si>
  <si>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</si>
  <si>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</si>
  <si>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</si>
  <si>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</si>
  <si>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</si>
  <si>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</si>
  <si>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</si>
  <si>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</si>
  <si>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</si>
  <si>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</si>
  <si>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</si>
  <si>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</si>
  <si>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</si>
  <si>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</si>
  <si>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</si>
  <si>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</si>
  <si>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</si>
  <si>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</si>
  <si>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</si>
  <si>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</si>
  <si>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</si>
  <si>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</si>
  <si>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</si>
  <si>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</si>
  <si>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</si>
  <si>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</si>
  <si>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</si>
  <si>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</si>
  <si>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</si>
  <si>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</si>
  <si>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</si>
  <si>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</si>
  <si>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</si>
  <si>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</si>
  <si>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</si>
  <si>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</si>
  <si>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</si>
  <si>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</si>
  <si>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</si>
  <si>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</si>
  <si>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</si>
  <si>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</si>
  <si>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</si>
  <si>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</si>
  <si>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</si>
  <si>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</si>
  <si>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</si>
  <si>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</si>
  <si>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</si>
  <si>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</si>
  <si>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</si>
  <si>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</si>
  <si>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</si>
  <si>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</si>
  <si>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</si>
  <si>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</si>
  <si>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</si>
  <si>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</si>
  <si>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</si>
  <si>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</si>
  <si>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</si>
  <si>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</si>
  <si>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</si>
  <si>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</si>
  <si>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</si>
  <si>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</si>
  <si>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</si>
  <si>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</si>
  <si>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</si>
  <si>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</si>
  <si>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</si>
  <si>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</si>
  <si>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</si>
  <si>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</si>
  <si>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</si>
  <si>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</si>
  <si>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</si>
  <si>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</si>
  <si>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</si>
  <si>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</si>
  <si>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</si>
  <si>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</si>
  <si>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</si>
  <si>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</si>
  <si>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</si>
  <si>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</si>
  <si>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</si>
  <si>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</si>
  <si>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</si>
  <si>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</si>
  <si>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</si>
  <si>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</si>
  <si>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</si>
  <si>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</si>
  <si>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</si>
  <si>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</si>
  <si>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</si>
  <si>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</si>
  <si>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</si>
  <si>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</si>
  <si>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</si>
  <si>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</si>
  <si>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</si>
  <si>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</si>
  <si>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</si>
  <si>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</si>
  <si>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</si>
  <si>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</si>
  <si>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</si>
  <si>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</si>
  <si>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</si>
  <si>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</si>
  <si>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</si>
  <si>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</si>
  <si>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</si>
  <si>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</si>
  <si>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</si>
  <si>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</si>
  <si>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</si>
  <si>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</si>
  <si>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</si>
  <si>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</si>
  <si>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</si>
  <si>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</si>
  <si>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</si>
  <si>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</si>
  <si>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</si>
  <si>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</si>
  <si>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</si>
  <si>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</si>
  <si>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</si>
  <si>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</si>
  <si>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</si>
  <si>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</si>
  <si>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</si>
  <si>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</si>
  <si>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</si>
  <si>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</si>
  <si>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</si>
  <si>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</si>
  <si>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</si>
  <si>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</si>
  <si>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</si>
  <si>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</si>
  <si>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</si>
  <si>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</si>
  <si>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</si>
  <si>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</si>
  <si>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</si>
  <si>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</si>
  <si>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</si>
  <si>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</si>
  <si>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</si>
  <si>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</si>
  <si>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</si>
  <si>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</si>
  <si>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</si>
  <si>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</si>
  <si>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</si>
  <si>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</si>
  <si>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</si>
  <si>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</si>
  <si>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</si>
  <si>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</si>
  <si>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</si>
  <si>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</si>
  <si>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</si>
  <si>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</si>
  <si>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</si>
  <si>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</si>
  <si>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</si>
  <si>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</si>
  <si>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</si>
  <si>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</si>
  <si>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</si>
  <si>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</si>
  <si>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</si>
  <si>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</si>
  <si>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</si>
  <si>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</si>
  <si>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</si>
  <si>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</si>
  <si>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</si>
  <si>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</si>
  <si>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</si>
  <si>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</si>
  <si>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</si>
  <si>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</si>
  <si>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</si>
  <si>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</si>
  <si>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</si>
  <si>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</si>
  <si>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</si>
  <si>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</si>
  <si>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</si>
  <si>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</si>
  <si>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</si>
  <si>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</si>
  <si>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</si>
  <si>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</si>
  <si>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</si>
  <si>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</si>
  <si>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</si>
  <si>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</si>
  <si>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</si>
  <si>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</si>
  <si>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</si>
  <si>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</si>
  <si>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</si>
  <si>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</si>
  <si>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</si>
  <si>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</si>
  <si>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</si>
  <si>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</si>
  <si>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</si>
  <si>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</si>
  <si>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</si>
  <si>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</si>
  <si>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</si>
  <si>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</si>
  <si>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</si>
  <si>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</si>
  <si>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</si>
  <si>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</si>
  <si>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</si>
  <si>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</si>
  <si>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</si>
  <si>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</si>
  <si>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</si>
  <si>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</si>
  <si>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</si>
  <si>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</si>
  <si>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</si>
  <si>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</si>
  <si>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</si>
  <si>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</si>
  <si>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</si>
  <si>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</si>
  <si>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</si>
  <si>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</si>
  <si>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</si>
  <si>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</si>
  <si>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</si>
  <si>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</si>
  <si>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</si>
  <si>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</si>
  <si>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</si>
  <si>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</si>
  <si>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</si>
  <si>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</si>
  <si>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</si>
  <si>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</si>
  <si>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</si>
  <si>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</si>
  <si>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</si>
  <si>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</si>
  <si>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</si>
  <si>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</si>
  <si>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</si>
  <si>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</si>
  <si>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</si>
  <si>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</si>
  <si>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</si>
  <si>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</si>
  <si>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</si>
  <si>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</si>
  <si>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</si>
  <si>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</si>
  <si>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</si>
  <si>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</si>
  <si>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</si>
  <si>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</si>
  <si>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</si>
  <si>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</si>
  <si>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</si>
  <si>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</si>
  <si>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</si>
  <si>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</si>
  <si>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</si>
  <si>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</si>
  <si>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</si>
  <si>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</si>
  <si>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</si>
  <si>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</si>
  <si>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</si>
  <si>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</si>
  <si>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</si>
  <si>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</si>
  <si>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</si>
  <si>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</si>
  <si>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</si>
  <si>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</si>
  <si>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</si>
  <si>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</si>
  <si>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</si>
  <si>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</si>
  <si>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</si>
  <si>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</si>
  <si>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</si>
  <si>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</si>
  <si>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</si>
  <si>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</si>
  <si>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</si>
  <si>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</si>
  <si>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</si>
  <si>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</si>
  <si>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</si>
  <si>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</si>
  <si>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</si>
  <si>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</si>
  <si>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</si>
  <si>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</si>
  <si>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</si>
  <si>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</si>
  <si>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</si>
  <si>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</si>
  <si>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</si>
  <si>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</si>
  <si>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</si>
  <si>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</si>
  <si>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</si>
  <si>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</si>
  <si>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</si>
  <si>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</si>
  <si>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</si>
  <si>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</si>
  <si>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</si>
  <si>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</si>
  <si>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</si>
  <si>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</si>
  <si>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</si>
  <si>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</si>
  <si>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</si>
  <si>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</si>
  <si>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</si>
  <si>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</si>
  <si>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</si>
  <si>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</si>
  <si>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</si>
  <si>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</si>
  <si>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</si>
  <si>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</si>
  <si>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</si>
  <si>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</si>
  <si>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</si>
  <si>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</si>
  <si>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</si>
  <si>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</si>
  <si>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</si>
  <si>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</si>
  <si>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</si>
  <si>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</si>
  <si>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</si>
  <si>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</si>
  <si>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</si>
  <si>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</si>
  <si>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</si>
  <si>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</si>
  <si>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</si>
  <si>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</si>
  <si>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</si>
  <si>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</si>
  <si>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</si>
  <si>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</si>
  <si>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</si>
  <si>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</si>
  <si>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</si>
  <si>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</si>
  <si>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</si>
  <si>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</si>
  <si>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</si>
  <si>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</si>
  <si>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</si>
  <si>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</si>
  <si>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</si>
  <si>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</si>
  <si>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</si>
  <si>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</si>
  <si>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</si>
  <si>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</si>
  <si>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</si>
  <si>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</si>
  <si>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</si>
  <si>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</si>
  <si>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</si>
  <si>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</si>
  <si>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</si>
  <si>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</si>
  <si>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</si>
  <si>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</si>
  <si>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</si>
  <si>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</si>
  <si>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</si>
  <si>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</si>
  <si>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</si>
  <si>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</si>
  <si>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</si>
  <si>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</si>
  <si>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</si>
  <si>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</si>
  <si>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</si>
  <si>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</si>
  <si>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</si>
  <si>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</si>
  <si>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</si>
  <si>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</si>
  <si>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</si>
  <si>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</si>
  <si>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</si>
  <si>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</si>
  <si>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</si>
  <si>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</si>
  <si>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</si>
  <si>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</si>
  <si>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</si>
  <si>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</si>
  <si>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</si>
  <si>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</si>
  <si>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</si>
  <si>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</si>
  <si>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</si>
  <si>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</si>
  <si>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</si>
  <si>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</si>
  <si>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</si>
  <si>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</si>
  <si>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</si>
  <si>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</si>
  <si>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</si>
  <si>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</si>
  <si>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</si>
  <si>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</si>
  <si>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</si>
  <si>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</si>
  <si>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</si>
  <si>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</si>
  <si>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</si>
  <si>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</si>
  <si>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</si>
  <si>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</si>
  <si>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</si>
  <si>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</si>
  <si>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</si>
  <si>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</si>
  <si>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</si>
  <si>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</si>
  <si>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</si>
  <si>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</si>
  <si>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</si>
  <si>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</si>
  <si>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</si>
  <si>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</si>
  <si>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</si>
  <si>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</si>
  <si>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</si>
  <si>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</si>
  <si>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</si>
  <si>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</si>
  <si>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</si>
  <si>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</si>
  <si>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</si>
  <si>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</si>
  <si>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</si>
  <si>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</si>
  <si>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</si>
  <si>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</si>
  <si>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</si>
  <si>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</si>
  <si>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</si>
  <si>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</si>
  <si>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</si>
  <si>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</si>
  <si>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</si>
  <si>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</si>
  <si>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</si>
  <si>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</si>
  <si>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</si>
  <si>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</si>
  <si>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</si>
  <si>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</si>
  <si>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</si>
  <si>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</si>
  <si>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</si>
  <si>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</si>
  <si>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</si>
  <si>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</si>
  <si>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</si>
  <si>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</si>
  <si>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</si>
  <si>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</si>
  <si>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</si>
  <si>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</si>
  <si>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</si>
  <si>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</si>
  <si>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</si>
  <si>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</si>
  <si>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</si>
  <si>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</si>
  <si>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</si>
  <si>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</si>
  <si>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</si>
  <si>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</si>
  <si>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</si>
  <si>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</si>
  <si>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</si>
  <si>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</si>
  <si>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</si>
  <si>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</si>
  <si>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</si>
  <si>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</si>
  <si>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</si>
  <si>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</si>
  <si>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</si>
  <si>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</si>
  <si>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</si>
  <si>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</si>
  <si>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</si>
  <si>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</si>
  <si>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</si>
  <si>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</si>
  <si>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</si>
  <si>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</si>
  <si>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</si>
  <si>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</si>
  <si>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</si>
  <si>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</si>
  <si>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</si>
  <si>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</si>
  <si>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</si>
  <si>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</si>
  <si>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</si>
  <si>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</si>
  <si>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</si>
  <si>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</si>
  <si>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</si>
  <si>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</si>
  <si>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</si>
  <si>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</si>
  <si>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</si>
  <si>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</si>
  <si>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</si>
  <si>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</si>
  <si>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</si>
  <si>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</si>
  <si>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</si>
  <si>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</si>
  <si>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</si>
  <si>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</si>
  <si>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</si>
  <si>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</si>
  <si>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</si>
  <si>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</si>
  <si>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</si>
  <si>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</si>
  <si>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</si>
  <si>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</si>
  <si>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</si>
  <si>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</si>
  <si>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</si>
  <si>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</si>
  <si>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</si>
  <si>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</si>
  <si>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</si>
  <si>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</si>
  <si>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</si>
  <si>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</si>
  <si>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</si>
  <si>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</si>
  <si>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</si>
  <si>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</si>
  <si>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</si>
  <si>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</si>
  <si>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</si>
  <si>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</si>
  <si>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</si>
  <si>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</si>
  <si>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</si>
  <si>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</si>
  <si>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</si>
  <si>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</si>
  <si>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</si>
  <si>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</si>
  <si>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</si>
  <si>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</si>
  <si>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</si>
  <si>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</si>
  <si>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</si>
  <si>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</si>
  <si>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</si>
  <si>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</si>
  <si>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</si>
  <si>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</si>
  <si>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</si>
  <si>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</si>
  <si>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</si>
  <si>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</si>
  <si>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</si>
  <si>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</si>
  <si>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</si>
  <si>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</si>
  <si>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</si>
  <si>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</si>
  <si>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</si>
  <si>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</si>
  <si>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</si>
  <si>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</si>
  <si>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</si>
  <si>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</si>
  <si>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</si>
  <si>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</si>
  <si>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</si>
  <si>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</si>
  <si>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</si>
  <si>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</si>
  <si>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</si>
  <si>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</si>
  <si>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</si>
  <si>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</si>
  <si>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</si>
  <si>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</si>
  <si>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</si>
  <si>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</si>
  <si>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</si>
  <si>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</si>
  <si>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</si>
  <si>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</si>
  <si>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</si>
  <si>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</si>
  <si>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</si>
  <si>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</si>
  <si>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</si>
  <si>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</si>
  <si>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</si>
  <si>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</si>
  <si>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</si>
  <si>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</si>
  <si>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</si>
  <si>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</si>
  <si>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</si>
  <si>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</si>
  <si>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</si>
  <si>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</si>
  <si>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</si>
  <si>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</si>
  <si>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</si>
  <si>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</si>
  <si>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</si>
  <si>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</si>
  <si>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</si>
  <si>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</si>
  <si>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</si>
  <si>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</si>
  <si>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</si>
  <si>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</si>
  <si>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</si>
  <si>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</si>
  <si>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</si>
  <si>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</si>
  <si>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</si>
  <si>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</si>
  <si>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</si>
  <si>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</si>
  <si>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</si>
  <si>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</si>
  <si>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</si>
  <si>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</si>
  <si>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</si>
  <si>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</si>
  <si>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</si>
  <si>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</si>
  <si>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</si>
  <si>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</si>
  <si>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</si>
  <si>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</si>
  <si>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</si>
  <si>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</si>
  <si>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</si>
  <si>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</si>
  <si>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</si>
  <si>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</si>
  <si>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</si>
  <si>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</si>
  <si>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</si>
  <si>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</si>
  <si>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</si>
  <si>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</si>
  <si>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</si>
  <si>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</si>
  <si>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</si>
  <si>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</si>
  <si>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</si>
  <si>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</si>
  <si>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</si>
  <si>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</si>
  <si>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</si>
  <si>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</si>
  <si>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</si>
  <si>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</si>
  <si>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</si>
  <si>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</si>
  <si>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</si>
  <si>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</si>
  <si>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</si>
  <si>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</si>
  <si>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</si>
  <si>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</si>
  <si>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</si>
  <si>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</si>
  <si>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</si>
  <si>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</si>
  <si>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</si>
  <si>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</si>
  <si>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</si>
  <si>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</si>
  <si>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</si>
  <si>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</si>
  <si>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</si>
  <si>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</si>
  <si>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</si>
  <si>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</si>
  <si>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</si>
  <si>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</si>
  <si>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</si>
  <si>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</si>
  <si>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</si>
  <si>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</si>
  <si>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</si>
  <si>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</si>
  <si>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</si>
  <si>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</si>
  <si>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</si>
  <si>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</si>
  <si>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</si>
  <si>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</si>
  <si>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</si>
  <si>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</si>
  <si>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</si>
  <si>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</si>
  <si>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</si>
  <si>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</si>
  <si>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</si>
  <si>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</si>
  <si>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</si>
  <si>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</si>
  <si>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</si>
  <si>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</si>
  <si>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</si>
  <si>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</si>
  <si>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</si>
  <si>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</si>
  <si>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</si>
  <si>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</si>
  <si>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</si>
  <si>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</si>
  <si>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</si>
  <si>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</si>
  <si>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</si>
  <si>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</si>
  <si>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</si>
  <si>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</si>
  <si>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</si>
  <si>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</si>
  <si>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</si>
  <si>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</si>
  <si>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</si>
  <si>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</si>
  <si>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</si>
  <si>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</si>
  <si>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</si>
  <si>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</si>
  <si>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</si>
  <si>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</si>
  <si>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</si>
  <si>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</si>
  <si>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</si>
  <si>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</si>
  <si>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</si>
  <si>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</si>
  <si>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</si>
  <si>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</si>
  <si>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</si>
  <si>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</si>
  <si>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</si>
  <si>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</si>
  <si>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</si>
  <si>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</si>
  <si>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</si>
  <si>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</si>
  <si>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</si>
  <si>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</si>
  <si>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</si>
  <si>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</si>
  <si>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</si>
  <si>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</si>
  <si>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</si>
  <si>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</si>
  <si>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</si>
  <si>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</si>
  <si>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</si>
  <si>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</si>
  <si>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</si>
  <si>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</si>
  <si>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</si>
  <si>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</si>
  <si>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</si>
  <si>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</si>
  <si>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</si>
  <si>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</si>
  <si>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</si>
  <si>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</si>
  <si>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</si>
  <si>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</si>
  <si>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</si>
  <si>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</si>
  <si>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</si>
  <si>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</si>
  <si>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</si>
  <si>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</si>
  <si>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</si>
  <si>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</si>
  <si>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</si>
  <si>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</si>
  <si>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</si>
  <si>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</si>
  <si>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</si>
  <si>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</si>
  <si>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</si>
  <si>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</si>
  <si>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</si>
  <si>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</si>
  <si>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</si>
  <si>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</si>
  <si>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</si>
  <si>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</si>
  <si>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</si>
  <si>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</si>
  <si>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</si>
  <si>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</si>
  <si>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</si>
  <si>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</si>
  <si>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</si>
  <si>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</si>
  <si>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</si>
  <si>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</si>
  <si>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</si>
  <si>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</si>
  <si>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</si>
  <si>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</si>
  <si>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</si>
  <si>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</si>
  <si>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</si>
  <si>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</si>
  <si>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</si>
  <si>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</si>
  <si>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</si>
  <si>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</si>
  <si>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</si>
  <si>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</si>
  <si>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</si>
  <si>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</si>
  <si>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</si>
  <si>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</si>
  <si>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</si>
  <si>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</si>
  <si>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</si>
  <si>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</si>
  <si>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</si>
  <si>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</si>
  <si>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</si>
  <si>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</si>
  <si>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</si>
  <si>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</si>
  <si>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</si>
  <si>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</si>
  <si>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</si>
  <si>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</si>
  <si>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</si>
  <si>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</si>
  <si>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</si>
  <si>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</si>
  <si>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</si>
  <si>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</si>
  <si>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</si>
  <si>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</si>
  <si>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</si>
  <si>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</si>
  <si>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</si>
  <si>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</si>
  <si>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</si>
  <si>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</si>
  <si>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</si>
  <si>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</si>
  <si>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</si>
  <si>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</si>
  <si>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</si>
  <si>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</si>
  <si>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</si>
  <si>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</si>
  <si>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</si>
  <si>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</si>
  <si>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</si>
  <si>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</si>
  <si>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</si>
  <si>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</si>
  <si>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</si>
  <si>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</si>
  <si>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</si>
  <si>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</si>
  <si>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</si>
  <si>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</si>
  <si>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</si>
  <si>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</si>
  <si>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</si>
  <si>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</si>
  <si>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</si>
  <si>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</si>
  <si>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</si>
  <si>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</si>
  <si>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</si>
  <si>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</si>
  <si>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</si>
  <si>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</si>
  <si>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</si>
  <si>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</si>
  <si>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</si>
  <si>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</si>
  <si>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</si>
  <si>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</si>
  <si>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</si>
  <si>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</si>
  <si>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</si>
  <si>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</si>
  <si>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</si>
  <si>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</si>
  <si>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</si>
  <si>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</si>
  <si>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</si>
  <si>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</si>
  <si>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</si>
  <si>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</si>
  <si>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</si>
  <si>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</si>
  <si>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</si>
  <si>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</si>
  <si>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</si>
  <si>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</si>
  <si>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</si>
  <si>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</si>
  <si>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</si>
  <si>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</si>
  <si>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</si>
  <si>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</si>
  <si>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</si>
  <si>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</si>
  <si>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</si>
  <si>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</si>
  <si>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</si>
  <si>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</si>
  <si>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</si>
  <si>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</si>
  <si>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</si>
  <si>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</si>
  <si>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</si>
  <si>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</si>
  <si>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</si>
  <si>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</si>
  <si>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</si>
  <si>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</si>
  <si>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</si>
  <si>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</si>
  <si>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</si>
  <si>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</si>
  <si>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</si>
  <si>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</si>
  <si>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</si>
  <si>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</si>
  <si>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</si>
  <si>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</si>
  <si>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</si>
  <si>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</si>
  <si>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</si>
  <si>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</si>
  <si>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</si>
  <si>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</si>
  <si>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</si>
  <si>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</si>
  <si>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</si>
  <si>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</si>
  <si>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</si>
  <si>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</si>
  <si>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</si>
  <si>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</si>
  <si>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</si>
  <si>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</si>
  <si>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</si>
  <si>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</si>
  <si>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</si>
  <si>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</si>
  <si>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</si>
  <si>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</si>
  <si>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</si>
  <si>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</si>
  <si>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</si>
  <si>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</si>
  <si>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</si>
  <si>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</si>
  <si>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</si>
  <si>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</si>
  <si>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</si>
  <si>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</si>
  <si>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</si>
  <si>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</si>
  <si>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</si>
  <si>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</si>
  <si>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</si>
  <si>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</si>
  <si>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</si>
  <si>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</si>
  <si>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</si>
  <si>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</si>
  <si>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</si>
  <si>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</si>
  <si>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</si>
  <si>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</si>
  <si>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</si>
  <si>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</si>
  <si>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</si>
  <si>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</si>
  <si>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</si>
  <si>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</si>
  <si>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</si>
  <si>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</si>
  <si>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</si>
  <si>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</si>
  <si>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</si>
  <si>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</si>
  <si>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</si>
  <si>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</si>
  <si>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</si>
  <si>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</si>
  <si>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</si>
  <si>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</si>
  <si>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</si>
  <si>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</si>
  <si>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</si>
  <si>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</si>
  <si>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</si>
  <si>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</si>
  <si>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</si>
  <si>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</si>
  <si>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</si>
  <si>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</si>
  <si>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</si>
  <si>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</si>
  <si>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</si>
  <si>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</si>
  <si>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</si>
  <si>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</si>
  <si>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</si>
  <si>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</si>
  <si>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</si>
  <si>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</si>
  <si>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</si>
  <si>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</si>
  <si>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</si>
  <si>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</si>
  <si>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</si>
  <si>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</si>
  <si>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</si>
  <si>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</si>
  <si>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</si>
  <si>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</si>
  <si>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</si>
  <si>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</si>
  <si>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</si>
  <si>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</si>
  <si>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</si>
  <si>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</si>
  <si>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</si>
  <si>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</si>
  <si>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</si>
  <si>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</si>
  <si>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</si>
  <si>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</si>
  <si>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</si>
  <si>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</si>
  <si>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</si>
  <si>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</si>
  <si>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</si>
  <si>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</si>
  <si>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</si>
  <si>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</si>
  <si>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</si>
  <si>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</si>
  <si>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</si>
  <si>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</si>
  <si>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</si>
  <si>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</si>
  <si>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</si>
  <si>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</si>
  <si>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</si>
  <si>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</si>
  <si>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</si>
  <si>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</si>
  <si>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</si>
  <si>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</si>
  <si>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</si>
  <si>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</si>
  <si>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</si>
  <si>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</si>
  <si>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</si>
  <si>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</si>
  <si>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</si>
  <si>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</si>
  <si>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</si>
  <si>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</si>
  <si>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</si>
  <si>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</si>
  <si>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</si>
  <si>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</si>
  <si>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</si>
  <si>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</si>
  <si>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</si>
  <si>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</si>
  <si>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</si>
  <si>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</si>
  <si>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</si>
  <si>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</si>
  <si>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</si>
  <si>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</si>
  <si>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</si>
  <si>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</si>
  <si>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</si>
  <si>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</si>
  <si>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</si>
  <si>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</si>
  <si>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</si>
  <si>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</si>
  <si>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</si>
  <si>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</si>
  <si>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</si>
  <si>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</si>
  <si>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</si>
  <si>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</si>
  <si>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</si>
  <si>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</si>
  <si>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</si>
  <si>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</si>
  <si>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</si>
  <si>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</si>
  <si>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</si>
  <si>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</si>
  <si>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</si>
  <si>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</si>
  <si>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</si>
  <si>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</si>
  <si>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</si>
  <si>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</si>
  <si>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</si>
  <si>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</si>
  <si>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</si>
  <si>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</si>
  <si>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</si>
  <si>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</si>
  <si>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</si>
  <si>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</si>
  <si>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</si>
  <si>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</si>
  <si>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</si>
  <si>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</si>
  <si>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</si>
  <si>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</si>
  <si>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</si>
  <si>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</si>
  <si>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</si>
  <si>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</si>
  <si>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</si>
  <si>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</si>
  <si>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</si>
  <si>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</si>
  <si>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</si>
  <si>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</si>
  <si>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</si>
  <si>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</si>
  <si>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</si>
  <si>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</si>
  <si>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</si>
  <si>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</si>
  <si>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</si>
  <si>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</si>
  <si>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</si>
  <si>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</si>
  <si>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</si>
  <si>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</si>
  <si>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</si>
  <si>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</si>
  <si>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</si>
  <si>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</si>
  <si>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</si>
  <si>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</si>
  <si>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</si>
  <si>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</si>
  <si>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</si>
  <si>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</si>
  <si>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</si>
  <si>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</si>
  <si>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</si>
  <si>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</si>
  <si>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</si>
  <si>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</si>
  <si>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</si>
  <si>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</si>
  <si>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</si>
  <si>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</si>
  <si>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</si>
  <si>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</si>
  <si>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</si>
  <si>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</si>
  <si>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</si>
  <si>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</si>
  <si>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</si>
  <si>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</si>
  <si>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</si>
  <si>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</si>
  <si>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</si>
  <si>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</si>
  <si>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</si>
  <si>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</si>
  <si>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</si>
  <si>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</si>
  <si>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</si>
  <si>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</si>
  <si>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</si>
  <si>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</si>
  <si>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</si>
  <si>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</si>
  <si>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</si>
  <si>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</si>
  <si>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</si>
  <si>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</si>
  <si>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</si>
  <si>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</si>
  <si>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</si>
  <si>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</si>
  <si>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</si>
  <si>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</si>
  <si>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</si>
  <si>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</si>
  <si>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</si>
  <si>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</si>
  <si>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</si>
  <si>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</si>
  <si>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</si>
  <si>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</si>
  <si>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</si>
  <si>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</si>
  <si>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</si>
  <si>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</si>
  <si>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</si>
  <si>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</si>
  <si>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</si>
  <si>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</si>
  <si>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</si>
  <si>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</si>
  <si>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</si>
  <si>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</si>
  <si>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</si>
  <si>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</si>
  <si>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</si>
  <si>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</si>
  <si>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</si>
  <si>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</si>
  <si>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</si>
  <si>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</si>
  <si>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</si>
  <si>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</si>
  <si>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</si>
  <si>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</si>
  <si>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</si>
  <si>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</si>
  <si>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</si>
  <si>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</si>
  <si>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</si>
  <si>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</si>
  <si>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</si>
  <si>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</si>
  <si>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</si>
  <si>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</si>
  <si>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</si>
  <si>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</si>
  <si>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</si>
  <si>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</si>
  <si>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</si>
  <si>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</si>
  <si>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</si>
  <si>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</si>
  <si>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</si>
  <si>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</si>
  <si>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</si>
  <si>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</si>
  <si>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</si>
  <si>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</si>
  <si>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</si>
  <si>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</si>
  <si>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</si>
  <si>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</si>
  <si>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</si>
  <si>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</si>
  <si>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</si>
  <si>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</si>
  <si>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</si>
  <si>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</si>
  <si>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</si>
  <si>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</si>
  <si>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</si>
  <si>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</si>
  <si>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</si>
  <si>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</si>
  <si>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</si>
  <si>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</si>
  <si>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</si>
  <si>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</si>
  <si>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</si>
  <si>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</si>
  <si>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</si>
  <si>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</si>
  <si>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</si>
  <si>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</si>
  <si>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</si>
  <si>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</si>
  <si>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</si>
  <si>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</si>
  <si>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</si>
  <si>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</si>
  <si>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</si>
  <si>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</si>
  <si>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</si>
  <si>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</si>
  <si>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</si>
  <si>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</si>
  <si>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</si>
  <si>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</si>
  <si>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</si>
  <si>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</si>
  <si>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</si>
  <si>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</si>
  <si>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</si>
  <si>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</si>
  <si>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</si>
  <si>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</si>
  <si>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</si>
  <si>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</si>
  <si>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</si>
  <si>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</si>
  <si>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</si>
  <si>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</si>
  <si>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</si>
  <si>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</si>
  <si>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</si>
  <si>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</si>
  <si>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</si>
  <si>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</si>
  <si>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</si>
  <si>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</si>
  <si>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</si>
  <si>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</si>
  <si>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</si>
  <si>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</si>
  <si>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</si>
  <si>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</si>
  <si>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</si>
  <si>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</si>
  <si>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</si>
  <si>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</si>
  <si>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</si>
  <si>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</si>
  <si>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</si>
  <si>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</si>
  <si>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</si>
  <si>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</si>
  <si>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</si>
  <si>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</si>
  <si>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</si>
  <si>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</si>
  <si>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</si>
  <si>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</si>
  <si>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</si>
  <si>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</si>
  <si>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</si>
  <si>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</si>
  <si>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</si>
  <si>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</si>
  <si>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</si>
  <si>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</si>
  <si>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</si>
  <si>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</si>
  <si>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</si>
  <si>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</si>
  <si>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</si>
  <si>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</si>
  <si>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</si>
  <si>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</si>
  <si>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</si>
  <si>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</si>
  <si>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</si>
  <si>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</si>
  <si>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</si>
  <si>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</si>
  <si>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</si>
  <si>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</si>
  <si>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</si>
  <si>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</si>
  <si>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</si>
  <si>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</si>
  <si>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</si>
  <si>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</si>
  <si>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</si>
  <si>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</si>
  <si>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</si>
  <si>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</si>
  <si>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</si>
  <si>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</si>
  <si>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</si>
  <si>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</si>
  <si>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</si>
  <si>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</si>
  <si>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</si>
  <si>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</si>
  <si>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</si>
  <si>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</si>
  <si>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</si>
  <si>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</si>
  <si>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</si>
  <si>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</si>
  <si>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</si>
  <si>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</si>
  <si>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</si>
  <si>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</si>
  <si>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</si>
  <si>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</si>
  <si>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</si>
  <si>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</si>
  <si>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</si>
  <si>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</si>
  <si>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</si>
  <si>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</si>
  <si>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</si>
  <si>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</si>
  <si>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</si>
  <si>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</si>
  <si>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</si>
  <si>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</si>
  <si>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</si>
  <si>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</si>
  <si>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</si>
  <si>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</si>
  <si>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</si>
  <si>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</si>
  <si>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</si>
  <si>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</si>
  <si>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</si>
  <si>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</si>
  <si>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</si>
  <si>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</si>
  <si>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</si>
  <si>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</si>
  <si>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</si>
  <si>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</si>
  <si>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</si>
  <si>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</si>
  <si>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</si>
  <si>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</si>
  <si>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</si>
  <si>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</si>
  <si>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</si>
  <si>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</si>
  <si>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</si>
  <si>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</si>
  <si>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</si>
  <si>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</si>
  <si>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</si>
  <si>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</si>
  <si>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</si>
  <si>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</si>
  <si>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</si>
  <si>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</si>
  <si>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</si>
  <si>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</si>
  <si>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</si>
  <si>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</si>
  <si>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</si>
  <si>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</si>
  <si>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</si>
  <si>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</si>
  <si>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</si>
  <si>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</si>
  <si>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</si>
  <si>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</si>
  <si>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</si>
  <si>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</si>
  <si>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</si>
  <si>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</si>
  <si>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</si>
  <si>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</si>
  <si>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</si>
  <si>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</si>
  <si>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</si>
  <si>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</si>
  <si>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</si>
  <si>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</si>
  <si>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</si>
  <si>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</si>
  <si>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</si>
  <si>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</si>
  <si>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</si>
  <si>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</si>
  <si>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</si>
  <si>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</si>
  <si>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</si>
  <si>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</si>
  <si>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</si>
  <si>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</si>
  <si>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</si>
  <si>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</si>
  <si>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</si>
  <si>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</si>
  <si>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</si>
  <si>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</si>
  <si>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</si>
  <si>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</si>
  <si>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</si>
  <si>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</si>
  <si>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</si>
  <si>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</si>
  <si>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</si>
  <si>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</si>
  <si>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</si>
  <si>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</si>
  <si>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</si>
  <si>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</si>
  <si>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</si>
  <si>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</si>
  <si>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</si>
  <si>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</si>
  <si>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</si>
  <si>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</si>
  <si>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</si>
  <si>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</si>
  <si>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</si>
  <si>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</si>
  <si>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</si>
  <si>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</si>
  <si>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</si>
  <si>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</si>
  <si>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</si>
  <si>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</si>
  <si>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</si>
  <si>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</si>
  <si>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</si>
  <si>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</si>
  <si>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</si>
  <si>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</si>
  <si>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</si>
  <si>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</si>
  <si>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</si>
  <si>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</si>
  <si>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</si>
  <si>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</si>
  <si>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</si>
  <si>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</si>
  <si>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</si>
  <si>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</si>
  <si>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</si>
  <si>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</si>
  <si>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</si>
  <si>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</si>
  <si>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</si>
  <si>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</si>
  <si>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</si>
  <si>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</si>
  <si>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</si>
  <si>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</si>
  <si>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</si>
  <si>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</si>
  <si>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</si>
  <si>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</si>
  <si>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</si>
  <si>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</si>
  <si>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</si>
  <si>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</si>
  <si>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</si>
  <si>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</si>
  <si>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</si>
  <si>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</si>
  <si>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</si>
  <si>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</si>
  <si>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</si>
  <si>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</si>
  <si>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</si>
  <si>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</si>
  <si>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</si>
  <si>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</si>
  <si>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</si>
  <si>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</si>
  <si>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</si>
  <si>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</si>
  <si>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</si>
  <si>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</si>
  <si>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</si>
  <si>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</si>
  <si>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</si>
  <si>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</si>
  <si>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</si>
  <si>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</si>
  <si>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</si>
  <si>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</si>
  <si>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</si>
  <si>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</si>
  <si>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</si>
  <si>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</si>
  <si>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</si>
  <si>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</si>
  <si>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</si>
  <si>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</si>
  <si>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</si>
  <si>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</si>
  <si>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</si>
  <si>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</si>
  <si>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</si>
  <si>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</si>
  <si>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</si>
  <si>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</si>
  <si>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</si>
  <si>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</si>
  <si>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</si>
  <si>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</si>
  <si>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</si>
  <si>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</si>
  <si>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</si>
  <si>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</si>
  <si>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</si>
  <si>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</si>
  <si>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</si>
  <si>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</si>
  <si>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</si>
  <si>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</si>
  <si>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</si>
  <si>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</si>
  <si>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</si>
  <si>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</si>
  <si>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</si>
  <si>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</si>
  <si>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</si>
  <si>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</si>
  <si>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</si>
  <si>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</si>
  <si>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</si>
  <si>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</si>
  <si>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</si>
  <si>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</si>
  <si>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</si>
  <si>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</si>
  <si>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</si>
  <si>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</si>
  <si>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</si>
  <si>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</si>
  <si>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</si>
  <si>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</si>
  <si>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</si>
  <si>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</si>
  <si>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</si>
  <si>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</si>
  <si>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</si>
  <si>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</si>
  <si>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</si>
  <si>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</si>
  <si>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</si>
  <si>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</si>
  <si>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</si>
  <si>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</si>
  <si>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</si>
  <si>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</si>
  <si>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</si>
  <si>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</si>
  <si>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</si>
  <si>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</si>
  <si>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</si>
  <si>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</si>
  <si>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</si>
  <si>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</si>
  <si>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</si>
  <si>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</si>
  <si>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</si>
  <si>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</si>
  <si>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</si>
  <si>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</si>
  <si>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</si>
  <si>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</si>
  <si>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</si>
  <si>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</si>
  <si>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</si>
  <si>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</si>
  <si>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</si>
  <si>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</si>
  <si>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</si>
  <si>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</si>
  <si>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</si>
  <si>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</si>
  <si>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</si>
  <si>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</si>
  <si>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</si>
  <si>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</si>
  <si>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</si>
  <si>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</si>
  <si>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</si>
  <si>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</si>
  <si>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</si>
  <si>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</si>
  <si>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</si>
  <si>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</si>
  <si>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</si>
  <si>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</si>
  <si>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</si>
  <si>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</si>
  <si>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</si>
  <si>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</si>
  <si>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</si>
  <si>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</si>
  <si>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</si>
  <si>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</si>
  <si>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</si>
  <si>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</si>
  <si>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</si>
  <si>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</si>
  <si>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</si>
  <si>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</si>
  <si>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</si>
  <si>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</si>
  <si>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</si>
  <si>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</si>
  <si>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</si>
  <si>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</si>
  <si>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</si>
  <si>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</si>
  <si>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</si>
  <si>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</si>
  <si>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</si>
  <si>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</si>
  <si>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</si>
  <si>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</si>
  <si>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</si>
  <si>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</si>
  <si>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</si>
  <si>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</si>
  <si>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</si>
  <si>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</si>
  <si>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</si>
  <si>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</si>
  <si>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</si>
  <si>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</si>
  <si>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</si>
  <si>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</si>
  <si>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</si>
  <si>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</si>
  <si>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</si>
  <si>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</si>
  <si>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</si>
  <si>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</si>
  <si>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</si>
  <si>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</si>
  <si>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</si>
  <si>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</si>
  <si>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</si>
  <si>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</si>
  <si>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</si>
  <si>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</si>
  <si>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</si>
  <si>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</si>
  <si>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</si>
  <si>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</si>
  <si>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</si>
  <si>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</si>
  <si>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</si>
  <si>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</si>
  <si>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</si>
  <si>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</si>
  <si>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</si>
  <si>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</si>
  <si>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</si>
  <si>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</si>
  <si>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</si>
  <si>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</si>
  <si>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</si>
  <si>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</si>
  <si>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</si>
  <si>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</si>
  <si>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</si>
  <si>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</si>
  <si>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</si>
  <si>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</si>
  <si>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</si>
  <si>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</si>
  <si>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</si>
  <si>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</si>
  <si>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</si>
  <si>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</si>
  <si>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</si>
  <si>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</si>
  <si>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</si>
  <si>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</si>
  <si>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</si>
  <si>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</si>
  <si>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</si>
  <si>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</si>
  <si>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</si>
  <si>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</si>
  <si>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</si>
  <si>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</si>
  <si>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</si>
  <si>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</si>
  <si>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</si>
  <si>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</si>
  <si>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</si>
  <si>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</si>
  <si>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</si>
  <si>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</si>
  <si>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</si>
  <si>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</si>
  <si>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</si>
  <si>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</si>
  <si>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</si>
  <si>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</si>
  <si>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</si>
  <si>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</si>
  <si>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</si>
  <si>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</si>
  <si>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</si>
  <si>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</si>
  <si>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</si>
  <si>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</si>
  <si>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</si>
  <si>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</si>
  <si>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</si>
  <si>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</si>
  <si>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</si>
  <si>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</si>
  <si>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</si>
  <si>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</si>
  <si>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</si>
  <si>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</si>
  <si>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</si>
  <si>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</si>
  <si>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</si>
  <si>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</si>
  <si>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</si>
  <si>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</si>
  <si>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</si>
  <si>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</si>
  <si>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</si>
  <si>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</si>
  <si>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</si>
  <si>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</si>
  <si>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</si>
  <si>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</si>
  <si>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</si>
  <si>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</si>
  <si>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</si>
  <si>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</si>
  <si>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</si>
  <si>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</si>
  <si>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</si>
  <si>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</si>
  <si>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</si>
  <si>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</si>
  <si>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</si>
  <si>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</si>
  <si>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</si>
  <si>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</si>
  <si>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</si>
  <si>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</si>
  <si>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</si>
  <si>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</si>
  <si>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</si>
  <si>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</si>
  <si>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</si>
  <si>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</si>
  <si>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</si>
  <si>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</si>
  <si>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</si>
  <si>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</si>
  <si>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</si>
  <si>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</si>
  <si>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</si>
  <si>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</si>
  <si>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</si>
  <si>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</si>
  <si>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</si>
  <si>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</si>
  <si>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</si>
  <si>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</si>
  <si>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</si>
  <si>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</si>
  <si>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</si>
  <si>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</si>
  <si>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</si>
  <si>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</si>
  <si>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</si>
  <si>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</si>
  <si>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</si>
  <si>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</si>
  <si>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</si>
  <si>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</si>
  <si>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</si>
  <si>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</si>
  <si>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</si>
  <si>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</si>
  <si>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</si>
  <si>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</si>
  <si>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</si>
  <si>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</si>
  <si>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</si>
  <si>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</si>
  <si>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</si>
  <si>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</si>
  <si>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</si>
  <si>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</si>
  <si>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</si>
  <si>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</si>
  <si>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</si>
  <si>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</si>
  <si>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</si>
  <si>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</si>
  <si>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</si>
  <si>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</si>
  <si>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</si>
  <si>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</si>
  <si>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</si>
  <si>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</si>
  <si>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</si>
  <si>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</si>
  <si>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</si>
  <si>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</si>
  <si>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</si>
  <si>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</si>
  <si>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</si>
  <si>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</si>
  <si>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</si>
  <si>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</si>
  <si>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</si>
  <si>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</si>
  <si>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</si>
  <si>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</si>
  <si>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</si>
  <si>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</si>
  <si>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</si>
  <si>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</si>
  <si>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</si>
  <si>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</si>
  <si>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</si>
  <si>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</si>
  <si>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</si>
  <si>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</si>
  <si>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</si>
  <si>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</si>
  <si>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</si>
  <si>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</si>
  <si>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</si>
  <si>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</si>
  <si>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</si>
  <si>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</si>
  <si>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</si>
  <si>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</si>
  <si>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</si>
  <si>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</si>
  <si>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</si>
  <si>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</si>
  <si>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</si>
  <si>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</si>
  <si>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</si>
  <si>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</si>
  <si>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</si>
  <si>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</si>
  <si>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</si>
  <si>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</si>
  <si>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</si>
  <si>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</si>
  <si>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</si>
  <si>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</si>
  <si>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</si>
  <si>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</si>
  <si>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</si>
  <si>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</si>
  <si>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</si>
  <si>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</si>
  <si>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</si>
  <si>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</si>
  <si>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</si>
  <si>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</si>
  <si>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</si>
  <si>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</si>
  <si>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</si>
  <si>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</si>
  <si>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</si>
  <si>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</si>
  <si>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</si>
  <si>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</si>
  <si>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</si>
  <si>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</si>
  <si>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</si>
  <si>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</si>
  <si>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</si>
  <si>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</si>
  <si>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</si>
  <si>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</si>
  <si>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</si>
  <si>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</si>
  <si>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</si>
  <si>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</si>
  <si>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</si>
  <si>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</si>
  <si>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</si>
  <si>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</si>
  <si>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</si>
  <si>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</si>
  <si>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</si>
  <si>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</si>
  <si>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</si>
  <si>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</si>
  <si>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</si>
  <si>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</si>
  <si>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</si>
  <si>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</si>
  <si>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</si>
  <si>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</si>
  <si>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</si>
  <si>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</si>
  <si>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</si>
  <si>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</si>
  <si>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</si>
  <si>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</si>
  <si>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</si>
  <si>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</si>
  <si>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</si>
  <si>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</si>
  <si>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</si>
  <si>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</si>
  <si>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</si>
  <si>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</si>
  <si>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</si>
  <si>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</si>
  <si>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</si>
  <si>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</si>
  <si>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</si>
  <si>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</si>
  <si>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</si>
  <si>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</si>
  <si>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</si>
  <si>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</si>
  <si>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</si>
  <si>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</si>
  <si>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</si>
  <si>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</si>
  <si>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</si>
  <si>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</si>
  <si>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</si>
  <si>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</si>
  <si>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</si>
  <si>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</si>
  <si>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</si>
  <si>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</si>
  <si>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</si>
  <si>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</si>
  <si>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</si>
  <si>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</si>
  <si>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</si>
  <si>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</si>
  <si>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</si>
  <si>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</si>
  <si>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</si>
  <si>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</si>
  <si>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</si>
  <si>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</si>
  <si>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</si>
  <si>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</si>
  <si>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</si>
  <si>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</si>
  <si>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</si>
  <si>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</si>
  <si>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</si>
  <si>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</si>
  <si>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</si>
  <si>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</si>
  <si>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</si>
  <si>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</si>
  <si>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</si>
  <si>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</si>
  <si>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</si>
  <si>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</si>
  <si>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</si>
  <si>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</si>
  <si>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</si>
  <si>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</si>
  <si>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</si>
  <si>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</si>
  <si>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</si>
  <si>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</si>
  <si>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</si>
  <si>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</si>
  <si>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</si>
  <si>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</si>
  <si>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</si>
  <si>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</si>
  <si>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</si>
  <si>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</si>
  <si>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</si>
  <si>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</si>
  <si>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</si>
  <si>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</si>
  <si>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</si>
  <si>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</si>
  <si>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</si>
  <si>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</si>
  <si>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</si>
  <si>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</si>
  <si>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</si>
  <si>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</si>
  <si>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</si>
  <si>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</si>
  <si>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</si>
  <si>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</si>
  <si>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</si>
  <si>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</si>
  <si>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</si>
  <si>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</si>
  <si>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</si>
  <si>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</si>
  <si>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</si>
  <si>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</si>
  <si>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</si>
  <si>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</si>
  <si>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</si>
  <si>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</si>
  <si>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</si>
  <si>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</si>
  <si>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</si>
  <si>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</si>
  <si>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</si>
  <si>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</si>
  <si>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</si>
  <si>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</si>
  <si>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</si>
  <si>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</si>
  <si>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</si>
  <si>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</si>
  <si>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</si>
  <si>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</si>
  <si>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</si>
  <si>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</si>
  <si>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</si>
  <si>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</si>
  <si>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</si>
  <si>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</si>
  <si>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</si>
  <si>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</si>
  <si>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</si>
  <si>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</si>
  <si>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</si>
  <si>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</si>
  <si>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</si>
  <si>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</si>
  <si>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</si>
  <si>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</si>
  <si>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</si>
  <si>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</si>
  <si>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</si>
  <si>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</si>
  <si>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</si>
  <si>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</si>
  <si>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</si>
  <si>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</si>
  <si>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</si>
  <si>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</si>
  <si>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</si>
  <si>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</si>
  <si>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</si>
  <si>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</si>
  <si>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</si>
  <si>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</si>
  <si>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</si>
  <si>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</si>
  <si>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</si>
  <si>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</si>
  <si>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</si>
  <si>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</si>
  <si>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</si>
  <si>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</si>
  <si>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</si>
  <si>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</si>
  <si>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</si>
  <si>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</si>
  <si>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</si>
  <si>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</si>
  <si>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</si>
  <si>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</si>
  <si>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</si>
  <si>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</si>
  <si>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</si>
  <si>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</si>
  <si>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</si>
  <si>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</si>
  <si>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</si>
  <si>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</si>
  <si>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</si>
  <si>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</si>
  <si>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</si>
  <si>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</si>
  <si>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</si>
  <si>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</si>
  <si>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</si>
  <si>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</si>
  <si>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</si>
  <si>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</si>
  <si>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</si>
  <si>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</si>
  <si>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</si>
  <si>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</si>
  <si>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</si>
  <si>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</si>
  <si>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</si>
  <si>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</si>
  <si>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</si>
  <si>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</si>
  <si>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</si>
  <si>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</si>
  <si>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</si>
  <si>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</si>
  <si>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</si>
  <si>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</si>
  <si>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</si>
  <si>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</si>
  <si>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</si>
  <si>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</si>
  <si>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</si>
  <si>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</si>
  <si>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</si>
  <si>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</si>
  <si>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</si>
  <si>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</si>
  <si>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</si>
  <si>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</si>
  <si>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</si>
  <si>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</si>
  <si>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</si>
  <si>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</si>
  <si>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</si>
  <si>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</si>
  <si>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</si>
  <si>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</si>
  <si>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</si>
  <si>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</si>
  <si>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</si>
  <si>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</si>
  <si>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</si>
  <si>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</si>
  <si>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</si>
  <si>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</si>
  <si>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</si>
  <si>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</si>
  <si>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</si>
  <si>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</si>
  <si>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</si>
  <si>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</si>
  <si>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</si>
  <si>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</si>
  <si>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</si>
  <si>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</si>
  <si>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</si>
  <si>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</si>
  <si>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</si>
  <si>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</si>
  <si>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</si>
  <si>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</si>
  <si>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</si>
  <si>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</si>
  <si>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</si>
  <si>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</si>
  <si>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</si>
  <si>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</si>
  <si>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</si>
  <si>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</si>
  <si>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</si>
  <si>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</si>
  <si>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</si>
  <si>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</si>
  <si>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</si>
  <si>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</si>
  <si>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</si>
  <si>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</si>
  <si>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</si>
  <si>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</si>
  <si>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</si>
  <si>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</si>
  <si>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</si>
  <si>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</si>
  <si>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</si>
  <si>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</si>
  <si>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</si>
  <si>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</si>
  <si>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</si>
  <si>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</si>
  <si>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</si>
  <si>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</si>
  <si>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</si>
  <si>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</si>
  <si>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</si>
  <si>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</si>
  <si>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</si>
  <si>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</si>
  <si>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</si>
  <si>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</si>
  <si>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</si>
  <si>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</si>
  <si>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</si>
  <si>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</si>
  <si>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</si>
  <si>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</si>
  <si>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</si>
  <si>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</si>
  <si>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</si>
  <si>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</si>
  <si>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</si>
  <si>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</si>
  <si>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</si>
  <si>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</si>
  <si>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</si>
  <si>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</si>
  <si>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</si>
  <si>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</si>
  <si>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</si>
  <si>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</si>
  <si>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</si>
  <si>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</si>
  <si>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</si>
  <si>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</si>
  <si>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</si>
  <si>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</si>
  <si>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</si>
  <si>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</si>
  <si>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</si>
  <si>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</si>
  <si>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</si>
  <si>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</si>
  <si>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</si>
  <si>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</si>
  <si>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</si>
  <si>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</si>
  <si>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</si>
  <si>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</si>
  <si>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</si>
  <si>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</si>
  <si>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</si>
  <si>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</si>
  <si>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</si>
  <si>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</si>
  <si>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</si>
  <si>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</si>
  <si>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</si>
  <si>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</si>
  <si>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</si>
  <si>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</si>
  <si>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</si>
  <si>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</si>
  <si>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</si>
  <si>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</si>
  <si>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</si>
  <si>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</si>
  <si>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</si>
  <si>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</si>
  <si>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</si>
  <si>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</si>
  <si>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</si>
  <si>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</si>
  <si>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</si>
  <si>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</si>
  <si>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</si>
  <si>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</si>
  <si>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</si>
  <si>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</si>
  <si>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</si>
  <si>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</si>
  <si>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</si>
  <si>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</si>
  <si>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</si>
  <si>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</si>
  <si>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</si>
  <si>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</si>
  <si>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</si>
  <si>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</si>
  <si>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</si>
  <si>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</si>
  <si>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</si>
  <si>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</si>
  <si>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</si>
  <si>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</si>
  <si>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</si>
  <si>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</si>
  <si>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</si>
  <si>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</si>
  <si>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</si>
  <si>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</si>
  <si>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</si>
  <si>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</si>
  <si>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</si>
  <si>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</si>
  <si>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</si>
  <si>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</si>
  <si>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</si>
  <si>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</si>
  <si>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</si>
  <si>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</si>
  <si>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</si>
  <si>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</si>
  <si>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</si>
  <si>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</si>
  <si>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</si>
  <si>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</si>
  <si>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</si>
  <si>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</si>
  <si>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</si>
  <si>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</si>
  <si>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</si>
  <si>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</si>
  <si>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</si>
  <si>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</si>
  <si>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</si>
  <si>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</si>
  <si>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</si>
  <si>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</si>
  <si>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</si>
  <si>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</si>
  <si>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</si>
  <si>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</si>
  <si>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</si>
  <si>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</si>
  <si>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</si>
  <si>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</si>
  <si>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</si>
  <si>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</si>
  <si>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</si>
  <si>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</si>
  <si>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</si>
  <si>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</si>
  <si>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</si>
  <si>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</si>
  <si>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</si>
  <si>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</si>
  <si>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</si>
  <si>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</si>
  <si>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</si>
  <si>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</si>
  <si>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</si>
  <si>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</si>
  <si>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</si>
  <si>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</si>
  <si>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</si>
  <si>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</si>
  <si>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</si>
  <si>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</si>
  <si>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</si>
  <si>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</si>
  <si>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</si>
  <si>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</si>
  <si>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</si>
  <si>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</si>
  <si>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</si>
  <si>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</si>
  <si>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</si>
  <si>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</si>
  <si>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</si>
  <si>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</si>
  <si>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</si>
  <si>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</si>
  <si>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</si>
  <si>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</si>
  <si>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</si>
  <si>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</si>
  <si>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</si>
  <si>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</si>
  <si>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</si>
  <si>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</si>
  <si>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</si>
  <si>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</si>
  <si>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</si>
  <si>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</si>
  <si>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</si>
  <si>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</si>
  <si>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</si>
  <si>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</si>
  <si>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</si>
  <si>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</si>
  <si>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</si>
  <si>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</si>
  <si>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</si>
  <si>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</si>
  <si>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</si>
  <si>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</si>
  <si>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</si>
  <si>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</si>
  <si>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</si>
  <si>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</si>
  <si>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</si>
  <si>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</si>
  <si>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</si>
  <si>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</si>
  <si>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</si>
  <si>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</si>
  <si>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</si>
  <si>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</si>
  <si>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</si>
  <si>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</si>
  <si>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</si>
  <si>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</si>
  <si>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</si>
  <si>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</si>
  <si>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</si>
  <si>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</si>
  <si>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</si>
  <si>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</si>
  <si>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</si>
  <si>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</si>
  <si>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</si>
  <si>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</si>
  <si>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</si>
  <si>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</si>
  <si>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</si>
  <si>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</si>
  <si>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</si>
  <si>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</si>
  <si>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</si>
  <si>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</si>
  <si>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</si>
  <si>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</si>
  <si>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</si>
  <si>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</si>
  <si>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</si>
  <si>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</si>
  <si>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</si>
  <si>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</si>
  <si>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</si>
  <si>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</si>
  <si>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</si>
  <si>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</si>
  <si>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</si>
  <si>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</si>
  <si>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</si>
  <si>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</si>
  <si>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</si>
  <si>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</si>
  <si>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</si>
  <si>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</si>
  <si>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</si>
  <si>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</si>
  <si>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</si>
  <si>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</si>
  <si>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</si>
  <si>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</si>
  <si>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</si>
  <si>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</si>
  <si>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</si>
  <si>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</si>
  <si>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</si>
  <si>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</si>
  <si>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</si>
  <si>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</si>
  <si>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</si>
  <si>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</si>
  <si>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</si>
  <si>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</si>
  <si>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</si>
  <si>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</si>
  <si>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</si>
  <si>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</si>
  <si>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</si>
  <si>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</si>
  <si>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</si>
  <si>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</si>
  <si>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</si>
  <si>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</si>
  <si>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</si>
  <si>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</si>
  <si>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</si>
  <si>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</si>
  <si>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</si>
  <si>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</si>
  <si>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</si>
  <si>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</si>
  <si>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</si>
  <si>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</si>
  <si>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</si>
  <si>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</si>
  <si>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</si>
  <si>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</si>
  <si>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</si>
  <si>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</si>
  <si>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</si>
  <si>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</si>
  <si>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</si>
  <si>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</si>
  <si>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</si>
  <si>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</si>
  <si>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</si>
  <si>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</si>
  <si>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</si>
  <si>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</si>
  <si>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</si>
  <si>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</si>
  <si>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</si>
  <si>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</si>
  <si>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</si>
  <si>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</si>
  <si>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</si>
  <si>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</si>
  <si>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</si>
  <si>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</si>
  <si>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</si>
  <si>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</si>
  <si>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</si>
  <si>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</si>
  <si>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</si>
  <si>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</si>
  <si>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</si>
  <si>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</si>
  <si>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</si>
  <si>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</si>
  <si>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</si>
  <si>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</si>
  <si>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</si>
  <si>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</si>
  <si>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</si>
  <si>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</si>
  <si>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</si>
  <si>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</si>
  <si>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</si>
  <si>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</si>
  <si>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</si>
  <si>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</si>
  <si>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</si>
  <si>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</si>
  <si>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</si>
  <si>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</si>
  <si>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</si>
  <si>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</si>
  <si>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</si>
  <si>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</si>
  <si>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</si>
  <si>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</si>
  <si>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</si>
  <si>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</si>
  <si>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</si>
  <si>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</si>
  <si>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</si>
  <si>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</si>
  <si>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</si>
  <si>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</si>
  <si>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</si>
  <si>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</si>
  <si>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</si>
  <si>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</si>
  <si>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</si>
  <si>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</si>
  <si>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</si>
  <si>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</si>
  <si>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</si>
  <si>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</si>
  <si>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</si>
  <si>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</si>
  <si>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</si>
  <si>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</si>
  <si>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</si>
  <si>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</si>
  <si>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</si>
  <si>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</si>
  <si>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</si>
  <si>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</si>
  <si>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</si>
  <si>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</si>
  <si>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</si>
  <si>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</si>
  <si>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</si>
  <si>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</si>
  <si>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</si>
  <si>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</si>
  <si>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</si>
  <si>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</si>
  <si>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</si>
  <si>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</si>
  <si>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</si>
  <si>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</si>
  <si>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</si>
  <si>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</si>
  <si>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</si>
  <si>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</si>
  <si>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</si>
  <si>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</si>
  <si>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</si>
  <si>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</si>
  <si>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</si>
  <si>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</si>
  <si>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</si>
  <si>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</si>
  <si>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</si>
  <si>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</si>
  <si>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</si>
  <si>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</si>
  <si>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</si>
  <si>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</si>
  <si>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</si>
  <si>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</si>
  <si>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</si>
  <si>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</si>
  <si>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</si>
  <si>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</si>
  <si>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</si>
  <si>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</si>
  <si>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</si>
  <si>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</si>
  <si>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</si>
  <si>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</si>
  <si>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</si>
  <si>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</si>
  <si>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</si>
  <si>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</si>
  <si>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</si>
  <si>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</si>
  <si>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</si>
  <si>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</si>
  <si>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</si>
  <si>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</si>
  <si>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</si>
  <si>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</si>
  <si>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</si>
  <si>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</si>
  <si>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</si>
  <si>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</si>
  <si>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</si>
  <si>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</si>
  <si>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</si>
  <si>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</si>
  <si>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</si>
  <si>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</si>
  <si>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</si>
  <si>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</si>
  <si>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</si>
  <si>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</si>
  <si>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</si>
  <si>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</si>
  <si>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</si>
  <si>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</si>
  <si>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</si>
  <si>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</si>
  <si>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</si>
  <si>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</si>
  <si>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</si>
  <si>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</si>
  <si>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</si>
  <si>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</si>
  <si>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</si>
  <si>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</si>
  <si>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</si>
  <si>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</si>
  <si>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</si>
  <si>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</si>
  <si>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</si>
  <si>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</si>
  <si>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</si>
  <si>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</si>
  <si>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</si>
  <si>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</si>
  <si>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</si>
  <si>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</si>
  <si>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</si>
  <si>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</si>
  <si>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</si>
  <si>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</si>
  <si>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</si>
  <si>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</si>
  <si>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</si>
  <si>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</si>
  <si>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</si>
  <si>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</si>
  <si>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</si>
  <si>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</si>
  <si>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</si>
  <si>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</si>
  <si>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</si>
  <si>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</si>
  <si>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</si>
  <si>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</si>
  <si>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</si>
  <si>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</si>
  <si>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</si>
  <si>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</si>
  <si>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</si>
  <si>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</si>
  <si>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</si>
  <si>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</si>
  <si>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</si>
  <si>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</si>
  <si>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</si>
  <si>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</si>
  <si>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</si>
  <si>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</si>
  <si>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</si>
  <si>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</si>
  <si>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</si>
  <si>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</si>
  <si>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</si>
  <si>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</si>
  <si>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</si>
  <si>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</si>
  <si>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</si>
  <si>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</si>
  <si>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</si>
  <si>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</si>
  <si>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</si>
  <si>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</si>
  <si>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</si>
  <si>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</si>
  <si>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</si>
  <si>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</si>
  <si>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</si>
  <si>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</si>
  <si>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</si>
  <si>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</si>
  <si>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</si>
  <si>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</si>
  <si>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</si>
  <si>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</si>
  <si>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</si>
  <si>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</si>
  <si>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</si>
  <si>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</si>
  <si>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</si>
  <si>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</si>
  <si>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</si>
  <si>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</si>
  <si>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</si>
  <si>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</si>
  <si>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</si>
  <si>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</si>
  <si>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</si>
  <si>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</si>
  <si>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</si>
  <si>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</si>
  <si>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</si>
  <si>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</si>
  <si>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</si>
  <si>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</si>
  <si>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</si>
  <si>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</si>
  <si>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</si>
  <si>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</si>
  <si>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</si>
  <si>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</si>
  <si>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</si>
  <si>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</si>
  <si>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</si>
  <si>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</si>
  <si>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</si>
  <si>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</si>
  <si>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</si>
  <si>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</si>
  <si>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</si>
  <si>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</si>
  <si>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</si>
  <si>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</si>
  <si>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</si>
  <si>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</si>
  <si>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</si>
  <si>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</si>
  <si>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</si>
  <si>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</si>
  <si>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</si>
  <si>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</si>
  <si>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</si>
  <si>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</si>
  <si>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</si>
  <si>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</si>
  <si>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</si>
  <si>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</si>
  <si>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</si>
  <si>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</si>
  <si>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</si>
  <si>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</si>
  <si>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</si>
  <si>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</si>
  <si>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</si>
  <si>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</si>
  <si>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</si>
  <si>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</si>
  <si>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</si>
  <si>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</si>
  <si>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</si>
  <si>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</si>
  <si>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</si>
  <si>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</si>
  <si>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</si>
  <si>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</si>
  <si>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</si>
  <si>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</si>
  <si>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</si>
  <si>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</si>
  <si>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</si>
  <si>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</si>
  <si>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</si>
  <si>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</si>
  <si>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</si>
  <si>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</si>
  <si>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</si>
  <si>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</si>
  <si>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</si>
  <si>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</si>
  <si>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</si>
  <si>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</si>
  <si>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</si>
  <si>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</si>
  <si>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</si>
  <si>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</si>
  <si>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</si>
  <si>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</si>
  <si>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</si>
  <si>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</si>
  <si>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</si>
  <si>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</si>
  <si>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</si>
  <si>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</si>
  <si>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</si>
  <si>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</si>
  <si>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</si>
  <si>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</si>
  <si>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</si>
  <si>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</si>
  <si>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</si>
  <si>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</si>
  <si>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</si>
  <si>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</si>
  <si>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</si>
  <si>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</si>
  <si>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</si>
  <si>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</si>
  <si>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</si>
  <si>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</si>
  <si>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</si>
  <si>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</si>
  <si>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</si>
  <si>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</si>
  <si>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</si>
  <si>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</si>
  <si>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</si>
  <si>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</si>
  <si>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</si>
  <si>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</si>
  <si>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</si>
  <si>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</si>
  <si>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</si>
  <si>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</si>
  <si>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</si>
  <si>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</si>
  <si>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</si>
  <si>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</si>
  <si>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</si>
  <si>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</si>
  <si>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</si>
  <si>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</si>
  <si>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</si>
  <si>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</si>
  <si>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</si>
  <si>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</si>
  <si>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</si>
  <si>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</si>
  <si>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</si>
  <si>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</si>
  <si>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</si>
  <si>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</si>
  <si>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</si>
  <si>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</si>
  <si>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</si>
  <si>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</si>
  <si>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</si>
  <si>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</si>
  <si>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</si>
  <si>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</si>
  <si>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</si>
  <si>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</si>
  <si>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</si>
  <si>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</si>
  <si>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</si>
  <si>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</si>
  <si>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</si>
  <si>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</si>
  <si>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</si>
  <si>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</si>
  <si>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</si>
  <si>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</si>
  <si>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</si>
  <si>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</si>
  <si>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</si>
  <si>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</si>
  <si>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</si>
  <si>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</si>
  <si>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</si>
  <si>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</si>
  <si>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</si>
  <si>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</si>
  <si>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</si>
  <si>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</si>
  <si>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</si>
  <si>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</si>
  <si>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</si>
  <si>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</si>
  <si>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</si>
  <si>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</si>
  <si>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</si>
  <si>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</si>
  <si>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</si>
  <si>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</si>
  <si>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</si>
  <si>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</si>
  <si>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</si>
  <si>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</si>
  <si>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</si>
  <si>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</si>
  <si>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</si>
  <si>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</si>
  <si>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</si>
  <si>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</si>
  <si>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</si>
  <si>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</si>
  <si>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</si>
  <si>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</si>
  <si>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</si>
  <si>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</si>
  <si>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</si>
  <si>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</si>
  <si>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</si>
  <si>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</si>
  <si>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</si>
  <si>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</si>
  <si>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</si>
  <si>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</si>
  <si>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</si>
  <si>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</si>
  <si>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</si>
  <si>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</si>
  <si>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</si>
  <si>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</si>
  <si>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</si>
  <si>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</si>
  <si>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</si>
  <si>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</si>
  <si>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</si>
  <si>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</si>
  <si>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</si>
  <si>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</si>
  <si>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</si>
  <si>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</si>
  <si>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</si>
  <si>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</si>
  <si>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</si>
  <si>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</si>
  <si>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</si>
  <si>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</si>
  <si>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</si>
  <si>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</si>
  <si>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</si>
  <si>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</si>
  <si>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</si>
  <si>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</si>
  <si>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</si>
  <si>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</si>
  <si>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</si>
  <si>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</si>
  <si>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</si>
  <si>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</si>
  <si>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</si>
  <si>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</si>
  <si>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</si>
  <si>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</si>
  <si>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</si>
  <si>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</si>
  <si>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</si>
  <si>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</si>
  <si>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</si>
  <si>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</si>
  <si>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</si>
  <si>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</si>
  <si>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</si>
  <si>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</si>
  <si>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</si>
  <si>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</si>
  <si>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</si>
  <si>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</si>
  <si>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</si>
  <si>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</si>
  <si>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</si>
  <si>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</si>
  <si>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</si>
  <si>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</si>
  <si>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</si>
  <si>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</si>
  <si>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</si>
  <si>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</si>
  <si>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</si>
  <si>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</si>
  <si>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</si>
  <si>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</si>
  <si>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</si>
  <si>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</si>
  <si>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</si>
  <si>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</si>
  <si>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</si>
  <si>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</si>
  <si>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</si>
  <si>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</si>
  <si>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</si>
  <si>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</si>
  <si>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</si>
  <si>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</si>
  <si>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</si>
  <si>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</si>
  <si>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</si>
  <si>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</si>
  <si>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</si>
  <si>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</si>
  <si>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</si>
  <si>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</si>
  <si>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</si>
  <si>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</si>
  <si>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</si>
  <si>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</si>
  <si>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</si>
  <si>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</si>
  <si>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</si>
  <si>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</si>
  <si>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</si>
  <si>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</si>
  <si>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</si>
  <si>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</si>
  <si>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</si>
  <si>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</si>
  <si>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</si>
  <si>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</si>
  <si>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</si>
  <si>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</si>
  <si>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</si>
  <si>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</si>
  <si>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</si>
  <si>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</si>
  <si>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</si>
  <si>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</si>
  <si>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</si>
  <si>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</si>
  <si>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</si>
  <si>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</si>
  <si>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</si>
  <si>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</si>
  <si>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</si>
  <si>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</si>
  <si>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</si>
  <si>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</si>
  <si>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</si>
  <si>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</si>
  <si>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</si>
  <si>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</si>
  <si>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</si>
  <si>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</si>
  <si>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</si>
  <si>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</si>
  <si>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</si>
  <si>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</si>
  <si>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</si>
  <si>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</si>
  <si>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</si>
  <si>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</si>
  <si>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</si>
  <si>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</si>
  <si>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</si>
  <si>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</si>
  <si>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</si>
  <si>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</si>
  <si>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</si>
  <si>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</si>
  <si>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</si>
  <si>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</si>
  <si>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</si>
  <si>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</si>
  <si>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</si>
  <si>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</si>
  <si>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</si>
  <si>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</si>
  <si>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</si>
  <si>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</si>
  <si>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</si>
  <si>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</si>
  <si>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</si>
  <si>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</si>
  <si>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</si>
  <si>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</si>
  <si>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</si>
  <si>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</si>
  <si>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</si>
  <si>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</si>
  <si>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</si>
  <si>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</si>
  <si>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</si>
  <si>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</si>
  <si>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</si>
  <si>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</si>
  <si>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</si>
  <si>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</si>
  <si>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</si>
  <si>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</si>
  <si>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</si>
  <si>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</si>
  <si>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</si>
  <si>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</si>
  <si>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</si>
  <si>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</si>
  <si>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</si>
  <si>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</si>
  <si>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</si>
  <si>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</si>
  <si>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</si>
  <si>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</si>
  <si>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</si>
  <si>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</si>
  <si>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</si>
  <si>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</si>
  <si>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</si>
  <si>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</si>
  <si>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</si>
  <si>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</si>
  <si>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</si>
  <si>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</si>
  <si>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</si>
  <si>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</si>
  <si>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</si>
  <si>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</si>
  <si>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</si>
  <si>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</si>
  <si>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</si>
  <si>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</si>
  <si>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</si>
  <si>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</si>
  <si>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</si>
  <si>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</si>
  <si>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</si>
  <si>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</si>
  <si>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</si>
  <si>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</si>
  <si>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</si>
  <si>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</si>
  <si>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</si>
  <si>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</si>
  <si>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</si>
  <si>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</si>
  <si>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</si>
  <si>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</si>
  <si>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</si>
  <si>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</si>
  <si>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</si>
  <si>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</si>
  <si>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</si>
  <si>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</si>
  <si>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</si>
  <si>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</si>
  <si>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</si>
  <si>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</si>
  <si>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</si>
  <si>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</si>
  <si>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</si>
  <si>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</si>
  <si>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</si>
  <si>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</si>
  <si>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</si>
  <si>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</si>
  <si>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</si>
  <si>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</si>
  <si>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</si>
  <si>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</si>
  <si>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</si>
  <si>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</si>
  <si>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</si>
  <si>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</si>
  <si>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</si>
  <si>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</si>
  <si>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</si>
  <si>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</si>
  <si>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</si>
  <si>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</si>
  <si>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</si>
  <si>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</si>
  <si>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</si>
  <si>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</si>
  <si>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</si>
  <si>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</si>
  <si>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</si>
  <si>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</si>
  <si>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</si>
  <si>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</si>
  <si>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</si>
  <si>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</si>
  <si>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</si>
  <si>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</si>
  <si>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</si>
  <si>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</si>
  <si>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</si>
  <si>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</si>
  <si>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</si>
  <si>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</si>
  <si>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</si>
  <si>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</si>
  <si>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</si>
  <si>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</si>
  <si>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</si>
  <si>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</si>
  <si>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</si>
  <si>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</si>
  <si>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</si>
  <si>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</si>
  <si>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</si>
  <si>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</si>
  <si>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</si>
  <si>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</si>
  <si>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</si>
  <si>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</si>
  <si>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</si>
  <si>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</si>
  <si>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</si>
  <si>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</si>
  <si>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</si>
  <si>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</si>
  <si>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</si>
  <si>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</si>
  <si>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</si>
  <si>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</si>
  <si>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</si>
  <si>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</si>
  <si>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</si>
  <si>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</si>
  <si>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</si>
  <si>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</si>
  <si>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</si>
  <si>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</si>
  <si>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</si>
  <si>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</si>
  <si>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</si>
  <si>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</si>
  <si>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</si>
  <si>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</si>
  <si>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</si>
  <si>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</si>
  <si>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</si>
  <si>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</si>
  <si>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</si>
  <si>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</si>
  <si>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</si>
  <si>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</si>
  <si>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</si>
  <si>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</si>
  <si>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</si>
  <si>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</si>
  <si>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</si>
  <si>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</si>
  <si>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</si>
  <si>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</si>
  <si>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</si>
  <si>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</si>
  <si>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</si>
  <si>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</si>
  <si>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</si>
  <si>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</si>
  <si>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</si>
  <si>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</si>
  <si>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</si>
  <si>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</si>
  <si>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</si>
  <si>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</si>
  <si>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</si>
  <si>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</si>
  <si>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</si>
  <si>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</si>
  <si>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</si>
  <si>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</si>
  <si>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</si>
  <si>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</si>
  <si>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</si>
  <si>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</si>
  <si>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</si>
  <si>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</si>
  <si>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</si>
  <si>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</si>
  <si>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</si>
  <si>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</si>
  <si>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</si>
  <si>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</si>
  <si>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</si>
  <si>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</si>
  <si>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</si>
  <si>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</si>
  <si>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</si>
  <si>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</si>
  <si>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</si>
  <si>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</si>
  <si>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</si>
  <si>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</si>
  <si>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</si>
  <si>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</si>
  <si>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</si>
  <si>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</si>
  <si>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</si>
  <si>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</si>
  <si>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</si>
  <si>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</si>
  <si>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</si>
  <si>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</si>
  <si>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</si>
  <si>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</si>
  <si>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</si>
  <si>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</si>
  <si>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</si>
  <si>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</si>
  <si>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</si>
  <si>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</si>
  <si>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</si>
  <si>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</si>
  <si>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</si>
  <si>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</si>
  <si>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</si>
  <si>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</si>
  <si>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</si>
  <si>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</si>
  <si>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</si>
  <si>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</si>
  <si>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</si>
  <si>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</si>
  <si>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</si>
  <si>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</si>
  <si>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</si>
  <si>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</si>
  <si>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</si>
  <si>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</si>
  <si>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</si>
  <si>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</si>
  <si>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</si>
  <si>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</si>
  <si>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</si>
  <si>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</si>
  <si>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</si>
  <si>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</si>
  <si>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</si>
  <si>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</si>
  <si>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</si>
  <si>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</si>
  <si>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</si>
  <si>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</si>
  <si>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</si>
  <si>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</si>
  <si>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</si>
  <si>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</si>
  <si>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</si>
  <si>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</si>
  <si>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</si>
  <si>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</si>
  <si>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</si>
  <si>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</si>
  <si>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</si>
  <si>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</si>
  <si>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</si>
  <si>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</si>
  <si>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</si>
  <si>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</si>
  <si>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</si>
  <si>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</si>
  <si>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</si>
  <si>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</si>
  <si>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</si>
  <si>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</si>
  <si>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</si>
  <si>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</si>
  <si>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</si>
  <si>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</si>
  <si>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</si>
  <si>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</si>
  <si>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</si>
  <si>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</si>
  <si>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</si>
  <si>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</si>
  <si>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</si>
  <si>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</si>
  <si>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</si>
  <si>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</si>
  <si>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</si>
  <si>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</si>
  <si>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</si>
  <si>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</si>
  <si>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</si>
  <si>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</si>
  <si>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</si>
  <si>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</si>
  <si>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</si>
  <si>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</si>
  <si>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</si>
  <si>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</si>
  <si>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</si>
  <si>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</si>
  <si>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</si>
  <si>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</si>
  <si>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</si>
  <si>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</si>
  <si>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</si>
  <si>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</si>
  <si>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</si>
  <si>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</si>
  <si>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</si>
  <si>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</si>
  <si>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</si>
  <si>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</si>
  <si>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</si>
  <si>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</si>
  <si>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</si>
  <si>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</si>
  <si>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</si>
  <si>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</si>
  <si>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</si>
  <si>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</si>
  <si>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</si>
  <si>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</si>
  <si>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</si>
  <si>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</si>
  <si>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</si>
  <si>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</si>
  <si>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</si>
  <si>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</si>
  <si>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</si>
  <si>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</si>
  <si>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</si>
  <si>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</si>
  <si>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</si>
  <si>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</si>
  <si>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</si>
  <si>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</si>
  <si>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</si>
  <si>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</si>
  <si>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</si>
  <si>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</si>
  <si>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</si>
  <si>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</si>
  <si>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</si>
  <si>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</si>
  <si>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</si>
  <si>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</si>
  <si>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</si>
  <si>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</si>
  <si>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</si>
  <si>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</si>
  <si>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</si>
  <si>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</si>
  <si>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</si>
  <si>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</si>
  <si>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</si>
  <si>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</si>
  <si>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</si>
  <si>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</si>
  <si>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</si>
  <si>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</si>
  <si>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</si>
  <si>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</si>
  <si>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</si>
  <si>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</si>
  <si>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</si>
  <si>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</si>
  <si>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</si>
  <si>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</si>
  <si>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</si>
  <si>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</si>
  <si>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</si>
  <si>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</si>
  <si>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</si>
  <si>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</si>
  <si>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</si>
  <si>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</si>
  <si>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</si>
  <si>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</si>
  <si>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</si>
  <si>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</si>
  <si>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</si>
  <si>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</si>
  <si>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</si>
  <si>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</si>
  <si>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</si>
  <si>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</si>
  <si>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</si>
  <si>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</si>
  <si>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</si>
  <si>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</si>
  <si>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</si>
  <si>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</si>
  <si>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</si>
  <si>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</si>
  <si>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</si>
  <si>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</si>
  <si>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</si>
  <si>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</si>
  <si>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</si>
  <si>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</si>
  <si>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</si>
  <si>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</si>
  <si>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</si>
  <si>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</si>
  <si>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</si>
  <si>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</si>
  <si>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</si>
  <si>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</si>
  <si>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</si>
  <si>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</si>
  <si>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</si>
  <si>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</si>
  <si>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</si>
  <si>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</si>
  <si>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</si>
  <si>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</si>
  <si>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</si>
  <si>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</si>
  <si>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</si>
  <si>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</si>
  <si>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</si>
  <si>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</si>
  <si>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</si>
  <si>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</si>
  <si>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</si>
  <si>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</si>
  <si>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</si>
  <si>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</si>
  <si>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</si>
  <si>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</si>
  <si>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</si>
  <si>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</si>
  <si>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</si>
  <si>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</si>
  <si>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</si>
  <si>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</si>
  <si>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</si>
  <si>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</si>
  <si>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</si>
  <si>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</si>
  <si>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</si>
  <si>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</si>
  <si>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</si>
  <si>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</si>
  <si>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</si>
  <si>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</si>
  <si>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</si>
  <si>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</si>
  <si>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</si>
  <si>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</si>
  <si>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</si>
  <si>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</si>
  <si>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</si>
  <si>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</si>
  <si>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</si>
  <si>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</si>
  <si>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</si>
  <si>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</si>
  <si>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</si>
  <si>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</si>
  <si>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</si>
  <si>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</si>
  <si>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</si>
  <si>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</si>
  <si>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</si>
  <si>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</si>
  <si>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</si>
  <si>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</si>
  <si>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</si>
  <si>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</si>
  <si>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</si>
  <si>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</si>
  <si>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</si>
  <si>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</si>
  <si>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</si>
  <si>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</si>
  <si>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</si>
  <si>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</si>
  <si>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</si>
  <si>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</si>
  <si>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</si>
  <si>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</si>
  <si>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</si>
  <si>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</si>
  <si>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</si>
  <si>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</si>
  <si>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</si>
  <si>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</si>
  <si>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</si>
  <si>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</si>
  <si>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</si>
  <si>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</si>
  <si>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</si>
  <si>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</si>
  <si>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</si>
  <si>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</si>
  <si>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</si>
  <si>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</si>
  <si>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</si>
  <si>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</si>
  <si>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</si>
  <si>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</si>
  <si>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</si>
  <si>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</si>
  <si>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</si>
  <si>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</si>
  <si>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</si>
  <si>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</si>
  <si>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</si>
  <si>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</si>
  <si>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</si>
  <si>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</si>
  <si>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</si>
  <si>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</si>
  <si>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</si>
  <si>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</si>
  <si>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</si>
  <si>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</si>
  <si>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</si>
  <si>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</si>
  <si>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</si>
  <si>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</si>
  <si>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</si>
  <si>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</si>
  <si>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</si>
  <si>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</si>
  <si>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</si>
  <si>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</si>
  <si>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</si>
  <si>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</si>
  <si>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</si>
  <si>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</si>
  <si>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</si>
  <si>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</si>
  <si>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</si>
  <si>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</si>
  <si>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</si>
  <si>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</si>
  <si>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</si>
  <si>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</si>
  <si>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</si>
  <si>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</si>
  <si>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</si>
  <si>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</si>
  <si>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</si>
  <si>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</si>
  <si>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</si>
  <si>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</si>
  <si>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</si>
  <si>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</si>
  <si>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</si>
  <si>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</si>
  <si>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</si>
  <si>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</si>
  <si>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</si>
  <si>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</si>
  <si>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</si>
  <si>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</si>
  <si>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</si>
  <si>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</si>
  <si>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</si>
  <si>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</si>
  <si>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</si>
  <si>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</si>
  <si>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</si>
  <si>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</si>
  <si>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</si>
  <si>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</si>
  <si>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</si>
  <si>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</si>
  <si>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</si>
  <si>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</si>
  <si>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</si>
  <si>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</si>
  <si>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</si>
  <si>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</si>
  <si>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</si>
  <si>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</si>
  <si>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</si>
  <si>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</si>
  <si>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</si>
  <si>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</si>
  <si>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</si>
  <si>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</si>
  <si>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</si>
  <si>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</si>
  <si>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</si>
  <si>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</si>
  <si>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</si>
  <si>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</si>
  <si>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</si>
  <si>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</si>
  <si>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</si>
  <si>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</si>
  <si>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</si>
  <si>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</si>
  <si>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</si>
  <si>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</si>
  <si>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</si>
  <si>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</si>
  <si>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</si>
  <si>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</si>
  <si>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</si>
  <si>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</si>
  <si>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</si>
  <si>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</si>
  <si>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</si>
  <si>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</si>
  <si>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</si>
  <si>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</si>
  <si>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</si>
  <si>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</si>
  <si>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</si>
  <si>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</si>
  <si>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</si>
  <si>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</si>
  <si>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</si>
  <si>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</si>
  <si>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</si>
  <si>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</si>
  <si>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</si>
  <si>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</si>
  <si>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</si>
  <si>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</si>
  <si>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</si>
  <si>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</si>
  <si>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</si>
  <si>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</si>
  <si>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</si>
  <si>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</si>
  <si>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</si>
  <si>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</si>
  <si>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</si>
  <si>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</si>
  <si>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</si>
  <si>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</si>
  <si>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</si>
  <si>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</si>
  <si>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</si>
  <si>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</si>
  <si>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</si>
  <si>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</si>
  <si>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</si>
  <si>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</si>
  <si>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</si>
  <si>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</si>
  <si>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</si>
  <si>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</si>
  <si>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</si>
  <si>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</si>
  <si>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</si>
  <si>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</si>
  <si>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</si>
  <si>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</si>
  <si>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</si>
  <si>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</si>
  <si>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</si>
  <si>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</si>
  <si>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</si>
  <si>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</si>
  <si>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</si>
  <si>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</si>
  <si>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</si>
  <si>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</si>
  <si>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</si>
  <si>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</si>
  <si>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</si>
  <si>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</si>
  <si>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</si>
  <si>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</si>
  <si>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</si>
  <si>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</si>
  <si>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</si>
  <si>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</si>
  <si>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</si>
  <si>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</si>
  <si>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</si>
  <si>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</si>
  <si>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</si>
  <si>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</si>
  <si>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</si>
  <si>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</si>
  <si>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</si>
  <si>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</si>
  <si>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</si>
  <si>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</si>
  <si>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</si>
  <si>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</si>
  <si>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</si>
  <si>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</si>
  <si>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</si>
  <si>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</si>
  <si>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</si>
  <si>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</si>
  <si>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</si>
  <si>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</si>
  <si>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</si>
  <si>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</si>
  <si>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</si>
  <si>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</si>
  <si>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</si>
  <si>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</si>
  <si>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</si>
  <si>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</si>
  <si>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</si>
  <si>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</si>
  <si>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</si>
  <si>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</si>
  <si>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</si>
  <si>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</si>
  <si>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</si>
  <si>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</si>
  <si>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</si>
  <si>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</si>
  <si>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</si>
  <si>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</si>
  <si>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</si>
  <si>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</si>
  <si>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</si>
  <si>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</si>
  <si>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</si>
  <si>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</si>
  <si>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</si>
  <si>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</si>
  <si>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</si>
  <si>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</si>
  <si>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</si>
  <si>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</si>
  <si>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</si>
  <si>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</si>
  <si>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</si>
  <si>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</si>
  <si>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</si>
  <si>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</si>
  <si>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</si>
  <si>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</si>
  <si>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</si>
  <si>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</si>
  <si>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</si>
  <si>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</si>
  <si>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</si>
  <si>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</si>
  <si>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</si>
  <si>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</si>
  <si>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</si>
  <si>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</si>
  <si>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</si>
  <si>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</si>
  <si>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</si>
  <si>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</si>
  <si>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</si>
  <si>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</si>
  <si>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</si>
  <si>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</si>
  <si>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</si>
  <si>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</si>
  <si>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</si>
  <si>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</si>
  <si>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</si>
  <si>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</si>
  <si>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</si>
  <si>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</si>
  <si>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</si>
  <si>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</si>
  <si>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</si>
  <si>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</si>
  <si>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</si>
  <si>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</si>
  <si>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</si>
  <si>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</si>
  <si>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</si>
  <si>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</si>
  <si>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</si>
  <si>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</si>
  <si>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</si>
  <si>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</si>
  <si>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</si>
  <si>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</si>
  <si>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</si>
  <si>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</si>
  <si>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</si>
  <si>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</si>
  <si>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</si>
  <si>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</si>
  <si>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</si>
  <si>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</si>
  <si>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</si>
  <si>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</si>
  <si>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</si>
  <si>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</si>
  <si>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</si>
  <si>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</si>
  <si>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</si>
  <si>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</si>
  <si>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</si>
  <si>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</si>
  <si>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</si>
  <si>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</si>
  <si>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</si>
  <si>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</si>
  <si>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</si>
  <si>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</si>
  <si>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</si>
  <si>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</si>
  <si>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</si>
  <si>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</si>
  <si>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</si>
  <si>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</si>
  <si>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</si>
  <si>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</si>
  <si>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</si>
  <si>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</si>
  <si>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</si>
  <si>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</si>
  <si>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</si>
  <si>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</si>
  <si>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</si>
  <si>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</si>
  <si>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</si>
  <si>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</si>
  <si>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</si>
  <si>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</si>
  <si>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</si>
  <si>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</si>
  <si>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</si>
  <si>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</si>
  <si>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</si>
  <si>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</si>
  <si>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</si>
  <si>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</si>
  <si>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</si>
  <si>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</si>
  <si>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</si>
  <si>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</si>
  <si>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</si>
  <si>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</si>
  <si>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</si>
  <si>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</si>
  <si>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</si>
  <si>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</si>
  <si>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</si>
  <si>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</si>
  <si>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</si>
  <si>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</si>
  <si>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</si>
  <si>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</si>
  <si>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</si>
  <si>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</si>
  <si>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</si>
  <si>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</si>
  <si>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</si>
  <si>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</si>
  <si>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</si>
  <si>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</si>
  <si>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</si>
  <si>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</si>
  <si>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</si>
  <si>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</si>
  <si>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</si>
  <si>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</si>
  <si>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</si>
  <si>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</si>
  <si>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</si>
  <si>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</si>
  <si>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</si>
  <si>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</si>
  <si>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</si>
  <si>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</si>
  <si>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</si>
  <si>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</si>
  <si>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</si>
  <si>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</si>
  <si>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</si>
  <si>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</si>
  <si>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</si>
  <si>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</si>
  <si>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</si>
  <si>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</si>
  <si>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</si>
  <si>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</si>
  <si>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</si>
  <si>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</si>
  <si>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</si>
  <si>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</si>
  <si>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</si>
  <si>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</si>
  <si>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</si>
  <si>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</si>
  <si>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</si>
  <si>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</si>
  <si>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</si>
  <si>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</si>
  <si>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</si>
  <si>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</si>
  <si>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</si>
  <si>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</si>
  <si>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</si>
  <si>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</si>
  <si>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</si>
  <si>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</si>
  <si>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</si>
  <si>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</si>
  <si>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</si>
  <si>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</si>
  <si>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</si>
  <si>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</si>
  <si>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</si>
  <si>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</si>
  <si>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</si>
  <si>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</si>
  <si>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</si>
  <si>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</si>
  <si>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</si>
  <si>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</si>
  <si>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</si>
  <si>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</si>
  <si>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</si>
  <si>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</si>
  <si>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</si>
  <si>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</si>
  <si>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</si>
  <si>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</si>
  <si>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</si>
  <si>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</si>
  <si>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</si>
  <si>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</si>
  <si>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</si>
  <si>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</si>
  <si>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</si>
  <si>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</si>
  <si>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</si>
  <si>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</si>
  <si>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</si>
  <si>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</si>
  <si>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</si>
  <si>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</si>
  <si>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</si>
  <si>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</si>
  <si>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</si>
  <si>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</si>
  <si>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</si>
  <si>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</si>
  <si>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</si>
  <si>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</si>
  <si>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</si>
  <si>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</si>
  <si>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</si>
  <si>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</si>
  <si>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</si>
  <si>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</si>
  <si>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</si>
  <si>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</si>
  <si>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</si>
  <si>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</si>
  <si>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</si>
  <si>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</si>
  <si>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</si>
  <si>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</si>
  <si>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</si>
  <si>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</si>
  <si>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</si>
  <si>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</si>
  <si>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</si>
  <si>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</si>
  <si>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</si>
  <si>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</si>
  <si>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</si>
  <si>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</si>
  <si>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</si>
  <si>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</si>
  <si>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</si>
  <si>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</si>
  <si>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</si>
  <si>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</si>
  <si>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</si>
  <si>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</si>
  <si>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</si>
  <si>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</si>
  <si>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</si>
  <si>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</si>
  <si>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</si>
  <si>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</si>
  <si>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</si>
  <si>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</si>
  <si>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</si>
  <si>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</si>
  <si>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</si>
  <si>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</si>
  <si>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</si>
  <si>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</si>
  <si>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</si>
  <si>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</si>
  <si>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</si>
  <si>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</si>
  <si>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</si>
  <si>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</si>
  <si>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</si>
  <si>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</si>
  <si>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</si>
  <si>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</si>
  <si>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</si>
  <si>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</si>
  <si>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</si>
  <si>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</si>
  <si>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</si>
  <si>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</si>
  <si>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</si>
  <si>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</si>
  <si>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</si>
  <si>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</si>
  <si>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</si>
  <si>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</si>
  <si>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</si>
  <si>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</si>
  <si>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</si>
  <si>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</si>
  <si>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</si>
  <si>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</si>
  <si>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</si>
  <si>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</si>
  <si>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</si>
  <si>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</si>
  <si>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</si>
  <si>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</si>
  <si>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</si>
  <si>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</si>
  <si>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</si>
  <si>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</si>
  <si>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</si>
  <si>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</si>
  <si>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</si>
  <si>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</si>
  <si>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</si>
  <si>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</si>
  <si>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</si>
  <si>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</si>
  <si>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</si>
  <si>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</si>
  <si>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</si>
  <si>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</si>
  <si>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</si>
  <si>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</si>
  <si>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</si>
  <si>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</si>
  <si>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</si>
  <si>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</si>
  <si>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</si>
  <si>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</si>
  <si>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</si>
  <si>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</si>
  <si>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</si>
  <si>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</si>
  <si>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</si>
  <si>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</si>
  <si>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</si>
  <si>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</si>
  <si>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</si>
  <si>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</si>
  <si>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</si>
  <si>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</si>
  <si>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</si>
  <si>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</si>
  <si>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</si>
  <si>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</si>
  <si>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</si>
  <si>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</si>
  <si>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</si>
  <si>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</si>
  <si>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</si>
  <si>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</si>
  <si>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</si>
  <si>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</si>
  <si>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</si>
  <si>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</si>
  <si>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</si>
  <si>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</si>
  <si>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</si>
  <si>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</si>
  <si>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</si>
  <si>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</si>
  <si>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</si>
  <si>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</si>
  <si>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</si>
  <si>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</si>
  <si>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</si>
  <si>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</si>
  <si>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</si>
  <si>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</si>
  <si>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</si>
  <si>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</si>
  <si>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</si>
  <si>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</si>
  <si>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</si>
  <si>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</si>
  <si>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</si>
  <si>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</si>
  <si>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</si>
  <si>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</si>
  <si>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</si>
  <si>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</si>
  <si>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</si>
  <si>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</si>
  <si>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</si>
  <si>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</si>
  <si>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</si>
  <si>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</si>
  <si>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</si>
  <si>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</si>
  <si>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</si>
  <si>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</si>
  <si>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</si>
  <si>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</si>
  <si>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</si>
  <si>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</si>
  <si>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</si>
  <si>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</si>
  <si>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</si>
  <si>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</si>
  <si>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</si>
  <si>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</si>
  <si>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</si>
  <si>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</si>
  <si>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</si>
  <si>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</si>
  <si>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</si>
  <si>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</si>
  <si>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</si>
  <si>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</si>
  <si>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</si>
  <si>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</si>
  <si>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</si>
  <si>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</si>
  <si>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</si>
  <si>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</si>
  <si>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</si>
  <si>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</si>
  <si>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</si>
  <si>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</si>
  <si>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</si>
  <si>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</si>
  <si>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</si>
  <si>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</si>
  <si>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</si>
  <si>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</si>
  <si>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</si>
  <si>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</si>
  <si>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</si>
  <si>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</si>
  <si>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</si>
  <si>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</si>
  <si>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</si>
  <si>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</si>
  <si>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</si>
  <si>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</si>
  <si>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</si>
  <si>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</si>
  <si>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</si>
  <si>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</si>
  <si>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</si>
  <si>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</si>
  <si>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</si>
  <si>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</si>
  <si>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</si>
  <si>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</si>
  <si>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</si>
  <si>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</si>
  <si>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</si>
  <si>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</si>
  <si>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</si>
  <si>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</si>
  <si>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</si>
  <si>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</si>
  <si>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</si>
  <si>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</si>
  <si>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</si>
  <si>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</si>
  <si>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</si>
  <si>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</si>
  <si>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</si>
  <si>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</si>
  <si>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</si>
  <si>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</si>
  <si>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</si>
  <si>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</si>
  <si>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</si>
  <si>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</si>
  <si>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</si>
  <si>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</si>
  <si>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</si>
  <si>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</si>
  <si>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</si>
  <si>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</si>
  <si>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</si>
  <si>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</si>
  <si>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</si>
  <si>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</si>
  <si>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</si>
  <si>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</si>
  <si>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</si>
  <si>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</si>
  <si>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</si>
  <si>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</si>
  <si>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</si>
  <si>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</si>
  <si>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</si>
  <si>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</si>
  <si>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</si>
  <si>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</si>
  <si>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</si>
  <si>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</si>
  <si>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</si>
  <si>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</si>
  <si>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</si>
  <si>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</si>
  <si>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</si>
  <si>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</si>
  <si>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</si>
  <si>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</si>
  <si>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</si>
  <si>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</si>
  <si>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</si>
  <si>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</si>
  <si>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</si>
  <si>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</si>
  <si>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</si>
  <si>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</si>
  <si>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</si>
  <si>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</si>
  <si>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</si>
  <si>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</si>
  <si>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</si>
  <si>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</si>
  <si>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</si>
  <si>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</si>
  <si>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</si>
  <si>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</si>
  <si>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</si>
  <si>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</si>
  <si>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</si>
  <si>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</si>
  <si>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</si>
  <si>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</si>
  <si>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</si>
  <si>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</si>
  <si>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</si>
  <si>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</si>
  <si>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</si>
  <si>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</si>
  <si>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</si>
  <si>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</si>
  <si>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</si>
  <si>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</si>
  <si>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</si>
  <si>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</si>
  <si>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</si>
  <si>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</si>
  <si>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</si>
  <si>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</si>
  <si>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</si>
  <si>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</si>
  <si>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</si>
  <si>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</si>
  <si>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</si>
  <si>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</si>
  <si>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</si>
  <si>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</si>
  <si>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</si>
  <si>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</si>
  <si>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</si>
  <si>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</si>
  <si>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</si>
  <si>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</si>
  <si>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</si>
  <si>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</si>
  <si>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</si>
  <si>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</si>
  <si>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</si>
  <si>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</si>
  <si>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</si>
  <si>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</si>
  <si>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</si>
  <si>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</si>
  <si>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</si>
  <si>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</si>
  <si>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</si>
  <si>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</si>
  <si>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</si>
  <si>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</si>
  <si>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</si>
  <si>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</si>
  <si>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</si>
  <si>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</si>
  <si>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</si>
  <si>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</si>
  <si>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</si>
  <si>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</si>
  <si>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</si>
  <si>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</si>
  <si>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</si>
  <si>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</si>
  <si>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</si>
  <si>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</si>
  <si>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</si>
  <si>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</si>
  <si>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</si>
  <si>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</si>
  <si>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</si>
  <si>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</si>
  <si>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</si>
  <si>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</si>
  <si>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</si>
  <si>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</si>
  <si>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</si>
  <si>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</si>
  <si>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</si>
  <si>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</si>
  <si>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</si>
  <si>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</si>
  <si>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</si>
  <si>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</si>
  <si>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</si>
  <si>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</si>
  <si>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</si>
  <si>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</si>
  <si>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</si>
  <si>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</si>
  <si>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</si>
  <si>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</si>
  <si>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</si>
  <si>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</si>
  <si>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</si>
  <si>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</si>
  <si>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</si>
  <si>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</si>
  <si>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</si>
  <si>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</si>
  <si>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</si>
  <si>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</si>
  <si>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</si>
  <si>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</si>
  <si>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</si>
  <si>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</si>
  <si>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</si>
  <si>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</si>
  <si>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</si>
  <si>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</si>
  <si>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</si>
  <si>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</si>
  <si>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</si>
  <si>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</si>
  <si>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</si>
  <si>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</si>
  <si>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</si>
  <si>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</si>
  <si>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</si>
  <si>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</si>
  <si>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</si>
  <si>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</si>
  <si>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</si>
  <si>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</si>
  <si>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</si>
  <si>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</si>
  <si>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</si>
  <si>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</si>
  <si>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</si>
  <si>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</si>
  <si>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</si>
  <si>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</si>
  <si>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</si>
  <si>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</si>
  <si>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</si>
  <si>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</si>
  <si>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</si>
  <si>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</si>
  <si>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</si>
  <si>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</si>
  <si>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</si>
  <si>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</si>
  <si>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</si>
  <si>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</si>
  <si>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</si>
  <si>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</si>
  <si>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</si>
  <si>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</si>
  <si>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</si>
  <si>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</si>
  <si>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</si>
  <si>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</si>
  <si>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</si>
  <si>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</si>
  <si>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</si>
  <si>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</si>
  <si>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</si>
  <si>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</si>
  <si>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</si>
  <si>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</si>
  <si>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</si>
  <si>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</si>
  <si>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</si>
  <si>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</si>
  <si>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</si>
  <si>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</si>
  <si>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</si>
  <si>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</si>
  <si>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</si>
  <si>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</si>
  <si>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</si>
  <si>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</si>
  <si>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</si>
  <si>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</si>
  <si>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</si>
  <si>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</si>
  <si>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</si>
  <si>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</si>
  <si>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</si>
  <si>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</si>
  <si>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</si>
  <si>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</si>
  <si>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</si>
  <si>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</si>
  <si>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</si>
  <si>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</si>
  <si>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</si>
  <si>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</si>
  <si>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</si>
  <si>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</si>
  <si>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</si>
  <si>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</si>
  <si>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</si>
  <si>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</si>
  <si>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</si>
  <si>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</si>
  <si>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</si>
  <si>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</si>
  <si>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</si>
  <si>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</si>
  <si>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</si>
  <si>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</si>
  <si>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</si>
  <si>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</si>
  <si>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</si>
  <si>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</si>
  <si>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</si>
  <si>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</si>
  <si>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</si>
  <si>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</si>
  <si>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</si>
  <si>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</si>
  <si>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</si>
  <si>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</si>
  <si>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</si>
  <si>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</si>
  <si>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</si>
  <si>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</si>
  <si>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</si>
  <si>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</si>
  <si>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</si>
  <si>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</si>
  <si>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</si>
  <si>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</si>
  <si>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</si>
  <si>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</si>
  <si>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</si>
  <si>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</si>
  <si>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</si>
  <si>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</si>
  <si>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</si>
  <si>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</si>
  <si>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</si>
  <si>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</si>
  <si>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</si>
  <si>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</si>
  <si>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</si>
  <si>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</si>
  <si>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</si>
  <si>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</si>
  <si>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</si>
  <si>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</si>
  <si>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</si>
  <si>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</si>
  <si>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</si>
  <si>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</si>
  <si>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</si>
  <si>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</si>
  <si>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</si>
  <si>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</si>
  <si>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</si>
  <si>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</si>
  <si>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</si>
  <si>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</si>
  <si>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</si>
  <si>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</si>
  <si>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</si>
  <si>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</si>
  <si>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</si>
  <si>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</si>
  <si>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</si>
  <si>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</si>
  <si>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</si>
  <si>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</si>
  <si>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</si>
  <si>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</si>
  <si>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</si>
  <si>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</si>
  <si>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</si>
  <si>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</si>
  <si>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</si>
  <si>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</si>
  <si>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</si>
  <si>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</si>
  <si>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</si>
  <si>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</si>
  <si>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</si>
  <si>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</si>
  <si>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</si>
  <si>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</si>
  <si>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</si>
  <si>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</si>
  <si>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</si>
  <si>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</si>
  <si>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</si>
  <si>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</si>
  <si>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</si>
  <si>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</si>
  <si>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</si>
  <si>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</si>
  <si>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</si>
  <si>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</si>
  <si>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</si>
  <si>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</si>
  <si>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</si>
  <si>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</si>
  <si>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</si>
  <si>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</si>
  <si>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</si>
  <si>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</si>
  <si>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</si>
  <si>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</si>
  <si>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</si>
  <si>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</si>
  <si>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</si>
  <si>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</si>
  <si>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</si>
  <si>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</si>
  <si>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</si>
  <si>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</si>
  <si>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</si>
  <si>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</si>
  <si>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</si>
  <si>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</si>
  <si>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</si>
  <si>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</si>
  <si>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</si>
  <si>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</si>
  <si>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</si>
  <si>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</si>
  <si>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</si>
  <si>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</si>
  <si>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</si>
  <si>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</si>
  <si>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</si>
  <si>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</si>
  <si>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</si>
  <si>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</si>
  <si>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</si>
  <si>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</si>
  <si>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</si>
  <si>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</si>
  <si>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</si>
  <si>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</si>
  <si>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</si>
  <si>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</si>
  <si>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</si>
  <si>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</si>
  <si>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</si>
  <si>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</si>
  <si>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</si>
  <si>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</si>
  <si>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</si>
  <si>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</si>
  <si>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</si>
  <si>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</si>
  <si>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</si>
  <si>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</si>
  <si>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</si>
  <si>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</si>
  <si>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</si>
  <si>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</si>
  <si>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</si>
  <si>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</si>
  <si>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</si>
  <si>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</si>
  <si>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</si>
  <si>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</si>
  <si>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</si>
  <si>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</si>
  <si>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</si>
  <si>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</si>
  <si>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</si>
  <si>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</si>
  <si>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</si>
  <si>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</si>
  <si>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</si>
  <si>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</si>
  <si>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</si>
  <si>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</si>
  <si>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</si>
  <si>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</si>
  <si>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</si>
  <si>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</si>
  <si>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</si>
  <si>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</si>
  <si>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</si>
  <si>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</si>
  <si>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</si>
  <si>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</si>
  <si>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</si>
  <si>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</si>
  <si>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</si>
  <si>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</si>
  <si>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</si>
  <si>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</si>
  <si>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</si>
  <si>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</si>
  <si>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</si>
  <si>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</si>
  <si>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</si>
  <si>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</si>
  <si>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</si>
  <si>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</si>
  <si>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</si>
  <si>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</si>
  <si>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</si>
  <si>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</si>
  <si>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</si>
  <si>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</si>
  <si>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</si>
  <si>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</si>
  <si>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</si>
  <si>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</si>
  <si>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</si>
  <si>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</si>
  <si>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</si>
  <si>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</si>
  <si>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</si>
  <si>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</si>
  <si>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</si>
  <si>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</si>
  <si>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</si>
  <si>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</si>
  <si>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</si>
  <si>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</si>
  <si>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</si>
  <si>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</si>
  <si>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</si>
  <si>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</si>
  <si>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</si>
  <si>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</si>
  <si>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</si>
  <si>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</si>
  <si>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</si>
  <si>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</si>
  <si>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</si>
  <si>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</si>
  <si>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</si>
  <si>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</si>
  <si>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</si>
  <si>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</si>
  <si>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</si>
  <si>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</si>
  <si>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</si>
  <si>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</si>
  <si>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</si>
  <si>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</si>
  <si>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</si>
  <si>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</si>
  <si>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</si>
  <si>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</si>
  <si>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</si>
  <si>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</si>
  <si>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</si>
  <si>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</si>
  <si>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</si>
  <si>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</si>
  <si>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</si>
  <si>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</si>
  <si>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</si>
  <si>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</si>
  <si>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</si>
  <si>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</si>
  <si>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</si>
  <si>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</si>
  <si>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</si>
  <si>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</si>
  <si>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</si>
  <si>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</si>
  <si>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</si>
  <si>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</si>
  <si>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</si>
  <si>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</si>
  <si>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</si>
  <si>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</si>
  <si>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</si>
  <si>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</si>
  <si>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</si>
  <si>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</si>
  <si>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</si>
  <si>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</si>
  <si>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</si>
  <si>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</si>
  <si>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</si>
  <si>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</si>
  <si>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</si>
  <si>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</si>
  <si>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</si>
  <si>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</si>
  <si>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</si>
  <si>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</si>
  <si>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</si>
  <si>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</si>
  <si>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</si>
  <si>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</si>
  <si>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</si>
  <si>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</si>
  <si>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</si>
  <si>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</si>
  <si>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</si>
  <si>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</si>
  <si>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</si>
  <si>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</si>
  <si>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</si>
  <si>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</si>
  <si>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</si>
  <si>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</si>
  <si>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</si>
  <si>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</si>
  <si>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</si>
  <si>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</si>
  <si>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</si>
  <si>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</si>
  <si>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</si>
  <si>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</si>
  <si>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</si>
  <si>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</si>
  <si>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</si>
  <si>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</si>
  <si>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</si>
  <si>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</si>
  <si>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</si>
  <si>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</si>
  <si>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</si>
  <si>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</si>
  <si>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</si>
  <si>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</si>
  <si>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</si>
  <si>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</si>
  <si>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</si>
  <si>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</si>
  <si>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</si>
  <si>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</si>
  <si>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</si>
  <si>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</si>
  <si>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</si>
  <si>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</si>
  <si>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</si>
  <si>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</si>
  <si>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</si>
  <si>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</si>
  <si>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</si>
  <si>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</si>
  <si>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</si>
  <si>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</si>
  <si>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</si>
  <si>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</si>
  <si>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</si>
  <si>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</si>
  <si>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</si>
  <si>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</si>
  <si>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</si>
  <si>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</si>
  <si>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</si>
  <si>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</si>
  <si>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</si>
  <si>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</si>
  <si>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</si>
  <si>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</si>
  <si>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</si>
  <si>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</si>
  <si>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</si>
  <si>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</si>
  <si>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</si>
  <si>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</si>
  <si>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</si>
  <si>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</si>
  <si>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</si>
  <si>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</si>
  <si>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</si>
  <si>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</si>
  <si>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</si>
  <si>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</si>
  <si>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</si>
  <si>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</si>
  <si>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</si>
  <si>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</si>
  <si>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</si>
  <si>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</si>
  <si>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</si>
  <si>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</si>
  <si>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</si>
  <si>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</si>
  <si>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</si>
  <si>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</si>
  <si>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</si>
  <si>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</si>
  <si>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</si>
  <si>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</si>
  <si>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</si>
  <si>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</si>
  <si>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</si>
  <si>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</si>
  <si>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</si>
  <si>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</si>
  <si>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</si>
  <si>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</si>
  <si>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</si>
  <si>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</si>
  <si>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</si>
  <si>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</si>
  <si>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</si>
  <si>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</si>
  <si>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</si>
  <si>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</si>
  <si>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</si>
  <si>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</si>
  <si>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</si>
  <si>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</si>
  <si>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</si>
  <si>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</si>
  <si>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</si>
  <si>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</si>
  <si>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</si>
  <si>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</si>
  <si>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</si>
  <si>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</si>
  <si>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</si>
  <si>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</si>
  <si>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</si>
  <si>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</si>
  <si>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</si>
  <si>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</si>
  <si>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</si>
  <si>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</si>
  <si>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</si>
  <si>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</si>
  <si>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</si>
  <si>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</si>
  <si>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</si>
  <si>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</si>
  <si>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</si>
  <si>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</si>
  <si>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</si>
  <si>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</si>
  <si>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</si>
  <si>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</si>
  <si>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</si>
  <si>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</si>
  <si>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</si>
  <si>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</si>
  <si>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</si>
  <si>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</si>
  <si>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</si>
  <si>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</si>
  <si>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</si>
  <si>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</si>
  <si>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</si>
  <si>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</si>
  <si>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</si>
  <si>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</si>
  <si>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</si>
  <si>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</si>
  <si>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</si>
  <si>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</si>
  <si>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</si>
  <si>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</si>
  <si>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</si>
  <si>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</si>
  <si>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</si>
  <si>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</si>
  <si>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</si>
  <si>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</si>
  <si>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</si>
  <si>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</si>
  <si>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</si>
  <si>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</si>
  <si>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</si>
  <si>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</si>
  <si>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</si>
  <si>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</si>
  <si>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</si>
  <si>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</si>
  <si>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</si>
  <si>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</si>
  <si>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</si>
  <si>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</si>
  <si>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</si>
  <si>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</si>
  <si>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</si>
  <si>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</si>
  <si>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</si>
  <si>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</si>
  <si>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</si>
  <si>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</si>
  <si>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</si>
  <si>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</si>
  <si>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</si>
  <si>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</si>
  <si>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</si>
  <si>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</si>
  <si>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</si>
  <si>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</si>
  <si>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</si>
  <si>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</si>
  <si>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</si>
  <si>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</si>
  <si>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</si>
  <si>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</si>
  <si>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</si>
  <si>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</si>
  <si>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</si>
  <si>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</si>
  <si>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</si>
  <si>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</si>
  <si>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</si>
  <si>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</si>
  <si>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</si>
  <si>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</si>
  <si>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</si>
  <si>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</si>
  <si>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</si>
  <si>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</si>
  <si>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</si>
  <si>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</si>
  <si>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</si>
  <si>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</si>
  <si>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</si>
  <si>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</si>
  <si>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</si>
  <si>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</si>
  <si>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</si>
  <si>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</si>
  <si>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</si>
  <si>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</si>
  <si>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</si>
  <si>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</si>
  <si>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</si>
  <si>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</si>
  <si>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</si>
  <si>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</si>
  <si>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</si>
  <si>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</si>
  <si>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</si>
  <si>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</si>
  <si>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</si>
  <si>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</si>
  <si>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</si>
  <si>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</si>
  <si>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</si>
  <si>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</si>
  <si>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</si>
  <si>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</si>
  <si>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</si>
  <si>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</si>
  <si>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</si>
  <si>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</si>
  <si>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</si>
  <si>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</si>
  <si>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</si>
  <si>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</si>
  <si>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</si>
  <si>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</si>
  <si>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</si>
  <si>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</si>
  <si>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</si>
  <si>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</si>
  <si>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</si>
  <si>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</si>
  <si>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</si>
  <si>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</si>
  <si>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</si>
  <si>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</si>
  <si>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</si>
  <si>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</si>
  <si>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</si>
  <si>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</si>
  <si>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</si>
  <si>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</si>
  <si>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</si>
  <si>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</si>
  <si>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</si>
  <si>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</si>
  <si>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</si>
  <si>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</si>
  <si>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</si>
  <si>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</si>
  <si>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</si>
  <si>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</si>
  <si>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</si>
  <si>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</si>
  <si>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</si>
  <si>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</si>
  <si>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</si>
  <si>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</si>
  <si>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</si>
  <si>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</si>
  <si>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</si>
  <si>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</si>
  <si>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</si>
  <si>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</si>
  <si>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</si>
  <si>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</si>
  <si>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</si>
  <si>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</si>
  <si>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</si>
  <si>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</si>
  <si>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</si>
  <si>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</si>
  <si>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</si>
  <si>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</si>
  <si>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</si>
  <si>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</si>
  <si>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</si>
  <si>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</si>
  <si>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</si>
  <si>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</si>
  <si>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</si>
  <si>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</si>
  <si>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</si>
  <si>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</si>
  <si>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</si>
  <si>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</si>
  <si>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</si>
  <si>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</si>
  <si>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</si>
  <si>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</si>
  <si>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</si>
  <si>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</si>
  <si>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</si>
  <si>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</si>
  <si>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</si>
  <si>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</si>
  <si>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</si>
  <si>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</si>
  <si>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</si>
  <si>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</si>
  <si>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</si>
  <si>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</si>
  <si>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</si>
  <si>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</si>
  <si>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</si>
  <si>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</si>
  <si>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</si>
  <si>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</si>
  <si>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</si>
  <si>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</si>
  <si>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</si>
  <si>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</si>
  <si>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</si>
  <si>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</si>
  <si>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</si>
  <si>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</si>
  <si>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</si>
  <si>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</si>
  <si>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</si>
  <si>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</si>
  <si>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</si>
  <si>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</si>
  <si>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</si>
  <si>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</si>
  <si>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</si>
  <si>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</si>
  <si>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</si>
  <si>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</si>
  <si>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</si>
  <si>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</si>
  <si>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</si>
  <si>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</si>
  <si>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</si>
  <si>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</si>
  <si>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</si>
  <si>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</si>
  <si>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</si>
  <si>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</si>
  <si>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</si>
  <si>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</si>
  <si>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</si>
  <si>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</si>
  <si>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</si>
  <si>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</si>
  <si>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</si>
  <si>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</si>
  <si>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</si>
  <si>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</si>
  <si>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</si>
  <si>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</si>
  <si>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</si>
  <si>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</si>
  <si>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</si>
  <si>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</si>
  <si>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</si>
  <si>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</si>
  <si>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</si>
  <si>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</si>
  <si>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</si>
  <si>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</si>
  <si>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</si>
  <si>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</si>
  <si>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</si>
  <si>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</si>
  <si>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</si>
  <si>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</si>
  <si>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</si>
  <si>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</si>
  <si>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</si>
  <si>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</si>
  <si>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</si>
  <si>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</si>
  <si>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</si>
  <si>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</si>
  <si>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</si>
  <si>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</si>
  <si>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</si>
  <si>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</si>
  <si>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</si>
  <si>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</si>
  <si>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</si>
  <si>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</si>
  <si>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</si>
  <si>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</si>
  <si>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</si>
  <si>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</si>
  <si>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</si>
  <si>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</si>
  <si>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</si>
  <si>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</si>
  <si>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</si>
  <si>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</si>
  <si>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</si>
  <si>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</si>
  <si>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</si>
  <si>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</si>
  <si>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</si>
  <si>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</si>
  <si>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</si>
  <si>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</si>
  <si>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</si>
  <si>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</si>
  <si>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</si>
  <si>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</si>
  <si>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</si>
  <si>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</si>
  <si>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</si>
  <si>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</si>
  <si>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</si>
  <si>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</si>
  <si>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</si>
  <si>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</si>
  <si>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</si>
  <si>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</si>
  <si>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</si>
  <si>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</si>
  <si>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</si>
  <si>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</si>
  <si>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</si>
  <si>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</si>
  <si>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</si>
  <si>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</si>
  <si>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</si>
  <si>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</si>
  <si>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</si>
  <si>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</si>
  <si>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</si>
  <si>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</si>
  <si>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</si>
  <si>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</si>
  <si>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</si>
  <si>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</si>
  <si>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</si>
  <si>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</si>
  <si>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</si>
  <si>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</si>
  <si>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</si>
  <si>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</si>
  <si>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</si>
  <si>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</si>
  <si>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</si>
  <si>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</si>
  <si>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</si>
  <si>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</si>
  <si>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</si>
  <si>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</si>
  <si>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</si>
  <si>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</si>
  <si>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</si>
  <si>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</si>
  <si>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</si>
  <si>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</si>
  <si>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</si>
  <si>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</si>
  <si>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</si>
  <si>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</si>
  <si>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</si>
  <si>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</si>
  <si>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</si>
  <si>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</si>
  <si>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</si>
  <si>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</si>
  <si>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</si>
  <si>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</si>
  <si>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</si>
  <si>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</si>
  <si>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</si>
  <si>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</si>
  <si>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</si>
  <si>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</si>
  <si>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</si>
  <si>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</si>
  <si>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</si>
  <si>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</si>
  <si>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</si>
  <si>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</si>
  <si>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</si>
  <si>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</si>
  <si>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</si>
  <si>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</si>
  <si>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</si>
  <si>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</si>
  <si>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</si>
  <si>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</si>
  <si>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</si>
  <si>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</si>
  <si>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</si>
  <si>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</si>
  <si>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</si>
  <si>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</si>
  <si>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</si>
  <si>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</si>
  <si>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</si>
  <si>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</si>
  <si>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</si>
  <si>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</si>
  <si>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</si>
  <si>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</si>
  <si>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</si>
  <si>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</si>
  <si>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</si>
  <si>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</si>
  <si>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</si>
  <si>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</si>
  <si>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</si>
  <si>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</si>
  <si>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</si>
  <si>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</si>
  <si>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</si>
  <si>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</si>
  <si>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</si>
  <si>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</si>
  <si>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</si>
  <si>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</si>
  <si>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</si>
  <si>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</si>
  <si>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</si>
  <si>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</si>
  <si>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</si>
  <si>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</si>
  <si>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</si>
  <si>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</si>
  <si>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</si>
  <si>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</si>
  <si>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</si>
  <si>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</si>
  <si>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</si>
  <si>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</si>
  <si>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</si>
  <si>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</si>
  <si>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</si>
  <si>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</si>
  <si>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</si>
  <si>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</si>
  <si>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</si>
  <si>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</si>
  <si>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</si>
  <si>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</si>
  <si>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</si>
  <si>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</si>
  <si>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</si>
  <si>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</si>
  <si>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</si>
  <si>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</si>
  <si>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</si>
  <si>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</si>
  <si>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</si>
  <si>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</si>
  <si>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</si>
  <si>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</si>
  <si>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</si>
  <si>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</si>
  <si>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</si>
  <si>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</si>
  <si>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</si>
  <si>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</si>
  <si>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</si>
  <si>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</si>
  <si>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</si>
  <si>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</si>
  <si>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</si>
  <si>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</si>
  <si>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</si>
  <si>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</si>
  <si>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</si>
  <si>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</si>
  <si>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</si>
  <si>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</si>
  <si>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</si>
  <si>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</si>
  <si>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</si>
  <si>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</si>
  <si>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</si>
  <si>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</si>
  <si>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</si>
  <si>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</si>
  <si>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</si>
  <si>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</si>
  <si>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</si>
  <si>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</si>
  <si>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</si>
  <si>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</si>
  <si>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</si>
  <si>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</si>
  <si>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</si>
  <si>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</si>
  <si>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</si>
  <si>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</si>
  <si>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</si>
  <si>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</si>
  <si>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</si>
  <si>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</si>
  <si>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</si>
  <si>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</si>
  <si>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</si>
  <si>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</si>
  <si>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</si>
  <si>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</si>
  <si>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</si>
  <si>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</si>
  <si>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</si>
  <si>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</si>
  <si>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</si>
  <si>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</si>
  <si>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</si>
  <si>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</si>
  <si>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</si>
  <si>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</si>
  <si>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</si>
  <si>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</si>
  <si>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</si>
  <si>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</si>
  <si>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</si>
  <si>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</si>
  <si>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</si>
  <si>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</si>
  <si>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</si>
  <si>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</si>
  <si>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</si>
  <si>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</si>
  <si>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</si>
  <si>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</si>
  <si>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</si>
  <si>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</si>
  <si>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</si>
  <si>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</si>
  <si>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</si>
  <si>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</si>
  <si>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</si>
  <si>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</si>
  <si>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</si>
  <si>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</si>
  <si>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</si>
  <si>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</si>
  <si>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</si>
  <si>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</si>
  <si>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</si>
  <si>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</si>
  <si>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</si>
  <si>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</si>
  <si>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</si>
  <si>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</si>
  <si>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</si>
  <si>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</si>
  <si>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</si>
  <si>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</si>
  <si>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</si>
  <si>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</si>
  <si>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</si>
  <si>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</si>
  <si>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</si>
  <si>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</si>
  <si>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</si>
  <si>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</si>
  <si>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</si>
  <si>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</si>
  <si>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</si>
  <si>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</si>
  <si>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</si>
  <si>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</si>
  <si>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</si>
  <si>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</si>
  <si>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</si>
  <si>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</si>
  <si>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</si>
  <si>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</si>
  <si>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</si>
  <si>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</si>
  <si>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</si>
  <si>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</si>
  <si>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</si>
  <si>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</si>
  <si>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</si>
  <si>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</si>
  <si>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</si>
  <si>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</si>
  <si>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</si>
  <si>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</si>
  <si>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</si>
  <si>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</si>
  <si>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</si>
  <si>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</si>
  <si>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</si>
  <si>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</si>
  <si>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</si>
  <si>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</si>
  <si>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</si>
  <si>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</si>
  <si>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</si>
  <si>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</si>
  <si>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</si>
  <si>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</si>
  <si>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</si>
  <si>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</si>
  <si>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</si>
  <si>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</si>
  <si>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</si>
  <si>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</si>
  <si>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</si>
  <si>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</si>
  <si>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</si>
  <si>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</si>
  <si>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</si>
  <si>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</si>
  <si>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</si>
  <si>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</si>
  <si>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</si>
  <si>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</si>
  <si>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</si>
  <si>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</si>
  <si>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</si>
  <si>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</si>
  <si>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</si>
  <si>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</si>
  <si>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</si>
  <si>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</si>
  <si>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</si>
  <si>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</si>
  <si>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</si>
  <si>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</si>
  <si>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</si>
  <si>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</si>
  <si>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</si>
  <si>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</si>
  <si>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</si>
  <si>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</si>
  <si>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</si>
  <si>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</si>
  <si>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</si>
  <si>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</si>
  <si>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</si>
  <si>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</si>
  <si>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</si>
  <si>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</si>
  <si>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</si>
  <si>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</si>
  <si>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</si>
  <si>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</si>
  <si>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</si>
  <si>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</si>
  <si>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</si>
  <si>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</si>
  <si>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</si>
  <si>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</si>
  <si>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</si>
  <si>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</si>
  <si>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</si>
  <si>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</si>
  <si>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</si>
  <si>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</si>
  <si>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</si>
  <si>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</si>
  <si>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</si>
  <si>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</si>
  <si>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</si>
  <si>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</si>
  <si>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</si>
  <si>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</si>
  <si>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</si>
  <si>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</si>
  <si>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</si>
  <si>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</si>
  <si>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</si>
  <si>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</si>
  <si>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</si>
  <si>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</si>
  <si>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</si>
  <si>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</si>
  <si>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</si>
  <si>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</si>
  <si>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</si>
  <si>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</si>
  <si>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</si>
  <si>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</si>
  <si>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</si>
  <si>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</si>
  <si>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</si>
  <si>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</si>
  <si>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</si>
  <si>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</si>
  <si>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</si>
  <si>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</si>
  <si>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</si>
  <si>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</si>
  <si>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</si>
  <si>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</si>
  <si>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</si>
  <si>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</si>
  <si>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</si>
  <si>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</si>
  <si>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</si>
  <si>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</si>
  <si>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</si>
  <si>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</si>
  <si>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</si>
  <si>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</si>
  <si>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</si>
  <si>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</si>
  <si>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</si>
  <si>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</si>
  <si>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</si>
  <si>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</si>
  <si>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</si>
  <si>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</si>
  <si>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</si>
  <si>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</si>
  <si>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</si>
  <si>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</si>
  <si>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</si>
  <si>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</si>
  <si>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</si>
  <si>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</si>
  <si>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</si>
  <si>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</si>
  <si>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</si>
  <si>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</si>
  <si>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</si>
  <si>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</si>
  <si>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</si>
  <si>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</si>
  <si>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</si>
  <si>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</si>
  <si>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</si>
  <si>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</si>
  <si>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</si>
  <si>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</si>
  <si>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</si>
  <si>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</si>
  <si>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</si>
  <si>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</si>
  <si>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</si>
  <si>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</si>
  <si>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</si>
  <si>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</si>
  <si>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</si>
  <si>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</si>
  <si>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</si>
  <si>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</si>
  <si>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</si>
  <si>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</si>
  <si>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</si>
  <si>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</si>
  <si>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</si>
  <si>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</si>
  <si>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</si>
  <si>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</si>
  <si>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</si>
  <si>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</si>
  <si>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</si>
  <si>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</si>
  <si>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</si>
  <si>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</si>
  <si>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</si>
  <si>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</si>
  <si>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</si>
  <si>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</si>
  <si>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</si>
  <si>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</si>
  <si>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</si>
  <si>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</si>
  <si>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</si>
  <si>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</si>
  <si>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</si>
  <si>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</si>
  <si>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</si>
  <si>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</si>
  <si>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</si>
  <si>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</si>
  <si>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</si>
  <si>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</si>
  <si>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</si>
  <si>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</si>
  <si>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</si>
  <si>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</si>
  <si>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</si>
  <si>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</si>
  <si>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</si>
  <si>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</si>
  <si>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</si>
  <si>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</si>
  <si>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</si>
  <si>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</si>
  <si>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</si>
  <si>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</si>
  <si>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</si>
  <si>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</si>
  <si>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</si>
  <si>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</si>
  <si>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</si>
  <si>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</si>
  <si>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</si>
  <si>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</si>
  <si>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</si>
  <si>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</si>
  <si>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</si>
  <si>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</si>
  <si>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</si>
  <si>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</si>
  <si>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</si>
  <si>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</si>
  <si>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</si>
  <si>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</si>
  <si>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</si>
  <si>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</si>
  <si>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</si>
  <si>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</si>
  <si>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</si>
  <si>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</si>
  <si>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</si>
  <si>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</si>
  <si>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</si>
  <si>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</si>
  <si>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</si>
  <si>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</si>
  <si>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</si>
  <si>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</si>
  <si>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</si>
  <si>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</si>
  <si>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</si>
  <si>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</si>
  <si>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</si>
  <si>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</si>
  <si>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</si>
  <si>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</si>
  <si>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</si>
  <si>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</si>
  <si>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</si>
  <si>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</si>
  <si>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</si>
  <si>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</si>
  <si>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</si>
  <si>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</si>
  <si>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</si>
  <si>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</si>
  <si>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</si>
  <si>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</si>
  <si>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</si>
  <si>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</si>
  <si>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</si>
  <si>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</si>
  <si>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</si>
  <si>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</si>
  <si>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</si>
  <si>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</si>
  <si>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</si>
  <si>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</si>
  <si>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</si>
  <si>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</si>
  <si>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</si>
  <si>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</si>
  <si>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</si>
  <si>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</si>
  <si>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</si>
  <si>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</si>
  <si>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</si>
  <si>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</si>
  <si>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</si>
  <si>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</si>
  <si>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</si>
  <si>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</si>
  <si>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</si>
  <si>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</si>
  <si>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</si>
  <si>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</si>
  <si>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</si>
  <si>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</si>
  <si>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</si>
  <si>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</si>
  <si>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</si>
  <si>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</si>
  <si>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</si>
  <si>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</si>
  <si>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</si>
  <si>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</si>
  <si>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</si>
  <si>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</si>
  <si>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</si>
  <si>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</si>
  <si>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</si>
  <si>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</si>
  <si>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</si>
  <si>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</si>
  <si>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</si>
  <si>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</si>
  <si>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</si>
  <si>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</si>
  <si>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</si>
  <si>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</si>
  <si>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</si>
  <si>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</si>
  <si>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</si>
  <si>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</si>
  <si>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</si>
  <si>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</si>
  <si>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</si>
  <si>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</si>
  <si>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</si>
  <si>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</si>
  <si>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</si>
  <si>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</si>
  <si>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</si>
  <si>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</si>
  <si>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</si>
  <si>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</si>
  <si>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</si>
  <si>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</si>
  <si>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</si>
  <si>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</si>
  <si>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</si>
  <si>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</si>
  <si>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</si>
  <si>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</si>
  <si>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</si>
  <si>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</si>
  <si>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</si>
  <si>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</si>
  <si>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</si>
  <si>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</si>
  <si>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</si>
  <si>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</si>
  <si>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</si>
  <si>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</si>
  <si>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</si>
  <si>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</si>
  <si>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</si>
  <si>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</si>
  <si>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</si>
  <si>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</si>
  <si>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</si>
  <si>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</si>
  <si>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</si>
  <si>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</si>
  <si>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</si>
  <si>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</si>
  <si>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</si>
  <si>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</si>
  <si>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</si>
  <si>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</si>
  <si>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</si>
  <si>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</si>
  <si>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</si>
  <si>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</si>
  <si>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</si>
  <si>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</si>
  <si>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</si>
  <si>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</si>
  <si>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</si>
  <si>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</si>
  <si>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</si>
  <si>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</si>
  <si>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</si>
  <si>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</si>
  <si>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</si>
  <si>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</si>
  <si>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</si>
  <si>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</si>
  <si>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</si>
  <si>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</si>
  <si>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</si>
  <si>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</si>
  <si>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</si>
  <si>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</si>
  <si>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</si>
  <si>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</si>
  <si>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</si>
  <si>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</si>
  <si>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</si>
  <si>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</si>
  <si>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</si>
  <si>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</si>
  <si>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</si>
  <si>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</si>
  <si>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</si>
  <si>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</si>
  <si>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</si>
  <si>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</si>
  <si>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</si>
  <si>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</si>
  <si>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</si>
  <si>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</si>
  <si>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</si>
  <si>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</si>
  <si>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</si>
  <si>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</si>
  <si>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</si>
  <si>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</si>
  <si>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</si>
  <si>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</si>
  <si>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</si>
  <si>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</si>
  <si>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</si>
  <si>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</si>
  <si>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</si>
  <si>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</si>
  <si>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</si>
  <si>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</si>
  <si>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</si>
  <si>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</si>
  <si>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</si>
  <si>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</si>
  <si>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</si>
  <si>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</si>
  <si>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</si>
  <si>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</si>
  <si>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</si>
  <si>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</si>
  <si>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</si>
  <si>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</si>
  <si>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</si>
  <si>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</si>
  <si>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</si>
  <si>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</si>
  <si>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</si>
  <si>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</si>
  <si>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</si>
  <si>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</si>
  <si>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</si>
  <si>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</si>
  <si>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</si>
  <si>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</si>
  <si>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</si>
  <si>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</si>
  <si>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</si>
  <si>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</si>
  <si>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</si>
  <si>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</si>
  <si>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</si>
  <si>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</si>
  <si>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</si>
  <si>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</si>
  <si>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</si>
  <si>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</si>
  <si>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</si>
  <si>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</si>
  <si>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</si>
  <si>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</si>
  <si>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</si>
  <si>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</si>
  <si>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</si>
  <si>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</si>
  <si>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</si>
  <si>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</si>
  <si>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</si>
  <si>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</si>
  <si>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</si>
  <si>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</si>
  <si>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</si>
  <si>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</si>
  <si>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</si>
  <si>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</si>
  <si>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</si>
  <si>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</si>
  <si>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</si>
  <si>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</si>
  <si>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</si>
  <si>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</si>
  <si>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</si>
  <si>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</si>
  <si>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</si>
  <si>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</si>
  <si>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</si>
  <si>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</si>
  <si>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</si>
  <si>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</si>
  <si>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</si>
  <si>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</si>
  <si>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</si>
  <si>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</si>
  <si>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</si>
  <si>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</si>
  <si>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</si>
  <si>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</si>
  <si>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</si>
  <si>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</si>
  <si>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</si>
  <si>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</si>
  <si>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</si>
  <si>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</si>
  <si>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</si>
  <si>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</si>
  <si>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</si>
  <si>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</si>
  <si>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</si>
  <si>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</si>
  <si>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</si>
  <si>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</si>
  <si>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</si>
  <si>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</si>
  <si>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</si>
  <si>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</si>
  <si>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</si>
  <si>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</si>
  <si>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</si>
  <si>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</si>
  <si>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</si>
  <si>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</si>
  <si>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</si>
  <si>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</si>
  <si>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</si>
  <si>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</si>
  <si>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</si>
  <si>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</si>
  <si>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</si>
  <si>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</si>
  <si>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</si>
  <si>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</si>
  <si>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</si>
  <si>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</si>
  <si>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</si>
  <si>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</si>
  <si>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</si>
  <si>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</si>
  <si>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</si>
  <si>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</si>
  <si>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</si>
  <si>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</si>
  <si>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</si>
  <si>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</si>
  <si>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</si>
  <si>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</si>
  <si>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</si>
  <si>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</si>
  <si>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</si>
  <si>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</si>
  <si>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</si>
  <si>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</si>
  <si>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</si>
  <si>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</si>
  <si>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</si>
  <si>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</si>
  <si>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</si>
  <si>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</si>
  <si>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</si>
  <si>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</si>
  <si>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</si>
  <si>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</si>
  <si>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</si>
  <si>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</si>
  <si>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</si>
  <si>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</si>
  <si>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</si>
  <si>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</si>
  <si>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</si>
  <si>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</si>
  <si>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</si>
  <si>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</si>
  <si>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</si>
  <si>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</si>
  <si>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</si>
  <si>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</si>
  <si>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</si>
  <si>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</si>
  <si>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</si>
  <si>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</si>
  <si>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</si>
  <si>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</si>
  <si>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</si>
  <si>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</si>
  <si>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</si>
  <si>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</si>
  <si>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</si>
  <si>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</si>
  <si>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</si>
  <si>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</si>
  <si>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</si>
  <si>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</si>
  <si>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</si>
  <si>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</si>
  <si>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</si>
  <si>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</si>
  <si>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</si>
  <si>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</si>
  <si>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</si>
  <si>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</si>
  <si>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</si>
  <si>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</si>
  <si>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</si>
  <si>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</si>
  <si>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</si>
  <si>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</si>
  <si>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</si>
  <si>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</si>
  <si>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</si>
  <si>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</si>
  <si>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</si>
  <si>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</si>
  <si>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</si>
  <si>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</si>
  <si>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</si>
  <si>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</si>
  <si>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</si>
  <si>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</si>
  <si>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</si>
  <si>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</si>
  <si>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</si>
  <si>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</si>
  <si>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</si>
  <si>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</si>
  <si>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</si>
  <si>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</si>
  <si>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</si>
  <si>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</si>
  <si>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</si>
  <si>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</si>
  <si>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</si>
  <si>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</si>
  <si>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</si>
  <si>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</si>
  <si>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</si>
  <si>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</si>
  <si>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</si>
  <si>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</si>
  <si>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</si>
  <si>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</si>
  <si>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</si>
  <si>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</si>
  <si>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</si>
  <si>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</si>
  <si>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</si>
  <si>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</si>
  <si>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</si>
  <si>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</si>
  <si>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</si>
  <si>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</si>
  <si>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</si>
  <si>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</si>
  <si>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</si>
  <si>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</si>
  <si>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</si>
  <si>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</si>
  <si>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</si>
  <si>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</si>
  <si>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</si>
  <si>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</si>
  <si>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</si>
  <si>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</si>
  <si>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</si>
  <si>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</si>
  <si>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</si>
  <si>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</si>
  <si>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</si>
  <si>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</si>
  <si>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</si>
  <si>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</si>
  <si>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</si>
  <si>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</si>
  <si>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</si>
  <si>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</si>
  <si>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</si>
  <si>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</si>
  <si>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</si>
  <si>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</si>
  <si>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</si>
  <si>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</si>
  <si>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</si>
  <si>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</si>
  <si>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</si>
  <si>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</si>
  <si>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</si>
  <si>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</si>
  <si>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</si>
  <si>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</si>
  <si>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</si>
  <si>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</si>
  <si>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</si>
  <si>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</si>
  <si>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</si>
  <si>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</si>
  <si>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</si>
  <si>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</si>
  <si>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</si>
  <si>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</si>
  <si>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</si>
  <si>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</si>
  <si>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</si>
  <si>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</si>
  <si>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</si>
  <si>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</si>
  <si>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</si>
  <si>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</si>
  <si>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</si>
  <si>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</si>
  <si>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</si>
  <si>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</si>
  <si>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</si>
  <si>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</si>
  <si>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</si>
  <si>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</si>
  <si>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</si>
  <si>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</si>
  <si>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</si>
  <si>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</si>
  <si>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</si>
  <si>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</si>
  <si>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</si>
  <si>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</si>
  <si>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</si>
  <si>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</si>
  <si>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</si>
  <si>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</si>
  <si>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</si>
  <si>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</si>
  <si>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</si>
  <si>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</si>
  <si>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</si>
  <si>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</si>
  <si>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</si>
  <si>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</si>
  <si>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</si>
  <si>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</si>
  <si>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</si>
  <si>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</si>
  <si>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</si>
  <si>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</si>
  <si>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</si>
  <si>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</si>
  <si>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</si>
  <si>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</si>
  <si>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</si>
  <si>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</si>
  <si>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</si>
  <si>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</si>
  <si>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</si>
  <si>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</si>
  <si>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</si>
  <si>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</si>
  <si>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</si>
  <si>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</si>
  <si>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</si>
  <si>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</si>
  <si>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</si>
  <si>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</si>
  <si>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</si>
  <si>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</si>
  <si>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</si>
  <si>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</si>
  <si>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</si>
  <si>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</si>
  <si>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</si>
  <si>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</si>
  <si>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</si>
  <si>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</si>
  <si>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</si>
  <si>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</si>
  <si>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</si>
  <si>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</si>
  <si>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</si>
  <si>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</si>
  <si>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</si>
  <si>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</si>
  <si>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</si>
  <si>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</si>
  <si>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</si>
  <si>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</si>
  <si>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</si>
  <si>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</si>
  <si>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</si>
  <si>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</si>
  <si>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</si>
  <si>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</si>
  <si>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</si>
  <si>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</si>
  <si>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</si>
  <si>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</si>
  <si>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</si>
  <si>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</si>
  <si>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</si>
  <si>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</si>
  <si>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</si>
  <si>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</si>
  <si>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</si>
  <si>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</si>
  <si>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</si>
  <si>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</si>
  <si>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</si>
  <si>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</si>
  <si>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</si>
  <si>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</si>
  <si>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</si>
  <si>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</si>
  <si>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</si>
  <si>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</si>
  <si>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</si>
  <si>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</si>
  <si>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</si>
  <si>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</si>
  <si>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</si>
  <si>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</si>
  <si>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</si>
  <si>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</si>
  <si>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</si>
  <si>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</si>
  <si>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</si>
  <si>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</si>
  <si>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</si>
  <si>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</si>
  <si>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</si>
  <si>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</si>
  <si>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</si>
  <si>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</si>
  <si>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</si>
  <si>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</si>
  <si>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</si>
  <si>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</si>
  <si>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</si>
  <si>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</si>
  <si>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</si>
  <si>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</si>
  <si>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</si>
  <si>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</si>
  <si>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</si>
  <si>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</si>
  <si>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</si>
  <si>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</si>
  <si>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</si>
  <si>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</si>
  <si>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</si>
  <si>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</si>
  <si>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</si>
  <si>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</si>
  <si>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</si>
  <si>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</si>
  <si>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</si>
  <si>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</si>
  <si>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</si>
  <si>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</si>
  <si>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</si>
  <si>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</si>
  <si>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</si>
  <si>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</si>
  <si>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</si>
  <si>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</si>
  <si>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</si>
  <si>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</si>
  <si>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</si>
  <si>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</si>
  <si>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</si>
  <si>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</si>
  <si>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</si>
  <si>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</si>
  <si>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</si>
  <si>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</si>
  <si>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</si>
  <si>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</si>
  <si>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</si>
  <si>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</si>
  <si>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佐野支援学校</t>
    <rPh sb="0" eb="2">
      <t>サノ</t>
    </rPh>
    <rPh sb="2" eb="4">
      <t>シエン</t>
    </rPh>
    <rPh sb="4" eb="6">
      <t>ガッコウ</t>
    </rPh>
    <phoneticPr fontId="15"/>
  </si>
  <si>
    <t>国語</t>
    <rPh sb="0" eb="2">
      <t>コクゴ</t>
    </rPh>
    <phoneticPr fontId="15"/>
  </si>
  <si>
    <t>数学</t>
    <rPh sb="0" eb="2">
      <t>スウガク</t>
    </rPh>
    <phoneticPr fontId="15"/>
  </si>
  <si>
    <t>保健体育</t>
    <rPh sb="0" eb="2">
      <t>ホケン</t>
    </rPh>
    <rPh sb="2" eb="4">
      <t>タイイク</t>
    </rPh>
    <phoneticPr fontId="15"/>
  </si>
  <si>
    <t>音楽</t>
    <rPh sb="0" eb="2">
      <t>オンガク</t>
    </rPh>
    <phoneticPr fontId="15"/>
  </si>
  <si>
    <t>美術</t>
    <rPh sb="0" eb="2">
      <t>ビジュツ</t>
    </rPh>
    <phoneticPr fontId="15"/>
  </si>
  <si>
    <t>ウ</t>
  </si>
  <si>
    <t>エ</t>
  </si>
  <si>
    <t>〇</t>
  </si>
  <si>
    <t>全</t>
    <rPh sb="0" eb="1">
      <t>ゼン</t>
    </rPh>
    <phoneticPr fontId="15"/>
  </si>
  <si>
    <t>３</t>
    <phoneticPr fontId="15"/>
  </si>
  <si>
    <t>１</t>
    <phoneticPr fontId="15"/>
  </si>
  <si>
    <t>２</t>
    <phoneticPr fontId="15"/>
  </si>
  <si>
    <t xml:space="preserve">Ａ
</t>
    <phoneticPr fontId="15"/>
  </si>
  <si>
    <t>Ｂ</t>
    <phoneticPr fontId="15"/>
  </si>
  <si>
    <t>Ｃ</t>
    <phoneticPr fontId="15"/>
  </si>
  <si>
    <t>3</t>
    <phoneticPr fontId="15"/>
  </si>
  <si>
    <t>1</t>
    <phoneticPr fontId="15"/>
  </si>
  <si>
    <t>2</t>
    <phoneticPr fontId="15"/>
  </si>
  <si>
    <t>1～2～３</t>
    <phoneticPr fontId="15"/>
  </si>
  <si>
    <t>くらしに役立つ保健体育</t>
    <rPh sb="4" eb="6">
      <t>ヤクダ</t>
    </rPh>
    <rPh sb="7" eb="9">
      <t>ホケン</t>
    </rPh>
    <rPh sb="9" eb="11">
      <t>タイイク</t>
    </rPh>
    <phoneticPr fontId="15"/>
  </si>
  <si>
    <t xml:space="preserve">Ａ
</t>
  </si>
  <si>
    <t>Ｂ</t>
  </si>
  <si>
    <t>Ｃ</t>
  </si>
  <si>
    <t>C　教科学習を中心としたグループ</t>
    <phoneticPr fontId="15"/>
  </si>
  <si>
    <t>B 生活学習を中心としたグループ</t>
    <phoneticPr fontId="15"/>
  </si>
  <si>
    <t xml:space="preserve"> </t>
    <phoneticPr fontId="15"/>
  </si>
  <si>
    <t>A 自立活動を中心としたグループ</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</si>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</sst>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D1"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7122</v>
      </c>
      <c r="H1" s="445"/>
      <c r="I1" s="445"/>
      <c r="J1" s="445"/>
      <c r="K1" s="445"/>
      <c r="L1" s="445"/>
      <c r="M1" s="445"/>
      <c r="N1" s="445"/>
      <c r="O1" s="446" t="s">
        <v>11530</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3470</v>
      </c>
      <c r="G3" s="445"/>
      <c r="H3" s="445"/>
      <c r="I3" s="445"/>
      <c r="J3" s="445"/>
      <c r="K3" s="445"/>
      <c r="L3" s="445"/>
      <c r="M3" s="445"/>
      <c r="N3" s="445"/>
      <c r="O3" s="446"/>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69" t="s">
        <v>7123</v>
      </c>
      <c r="Q4" s="369"/>
      <c r="R4" s="373" t="s">
        <v>11502</v>
      </c>
      <c r="S4" s="373"/>
      <c r="T4" s="373"/>
      <c r="U4" s="373"/>
      <c r="V4" s="373"/>
      <c r="W4" s="371" t="s">
        <v>7125</v>
      </c>
      <c r="X4" s="371"/>
      <c r="Y4" s="359"/>
      <c r="Z4" s="311"/>
      <c r="AA4" s="311"/>
      <c r="AB4" s="257"/>
      <c r="AC4" s="257"/>
    </row>
    <row r="5" spans="1:29" ht="18" customHeight="1" thickBot="1" x14ac:dyDescent="0.5">
      <c r="B5" s="253" t="s">
        <v>7119</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6" t="s">
        <v>11526</v>
      </c>
      <c r="Q8" s="437"/>
      <c r="R8" s="437"/>
      <c r="S8" s="437"/>
      <c r="T8" s="437"/>
      <c r="U8" s="437"/>
      <c r="V8" s="438"/>
      <c r="W8" s="269"/>
      <c r="X8" s="272" t="s">
        <v>3705</v>
      </c>
      <c r="Y8" s="426" t="s">
        <v>3468</v>
      </c>
      <c r="Z8" s="427"/>
      <c r="AA8" s="273">
        <v>0</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39" t="s">
        <v>11527</v>
      </c>
      <c r="Q9" s="440"/>
      <c r="R9" s="440"/>
      <c r="S9" s="440"/>
      <c r="T9" s="440"/>
      <c r="U9" s="440"/>
      <c r="V9" s="441"/>
      <c r="W9" s="269"/>
      <c r="X9" s="274" t="s">
        <v>3706</v>
      </c>
      <c r="Y9" s="428" t="s">
        <v>3469</v>
      </c>
      <c r="Z9" s="429"/>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39" t="s">
        <v>11529</v>
      </c>
      <c r="Q10" s="440"/>
      <c r="R10" s="440"/>
      <c r="S10" s="440"/>
      <c r="T10" s="440"/>
      <c r="U10" s="440"/>
      <c r="V10" s="441"/>
      <c r="W10" s="269"/>
      <c r="X10" s="274" t="s">
        <v>3707</v>
      </c>
      <c r="Y10" s="428" t="s">
        <v>3708</v>
      </c>
      <c r="Z10" s="429"/>
      <c r="AA10" s="275">
        <v>4</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39" t="s">
        <v>11528</v>
      </c>
      <c r="Q11" s="440"/>
      <c r="R11" s="440"/>
      <c r="S11" s="440"/>
      <c r="T11" s="440"/>
      <c r="U11" s="440"/>
      <c r="V11" s="441"/>
      <c r="W11" s="269"/>
      <c r="X11" s="274" t="s">
        <v>7116</v>
      </c>
      <c r="Y11" s="428" t="s">
        <v>7118</v>
      </c>
      <c r="Z11" s="429"/>
      <c r="AA11" s="275">
        <v>17</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39"/>
      <c r="Q12" s="440"/>
      <c r="R12" s="440"/>
      <c r="S12" s="440"/>
      <c r="T12" s="440"/>
      <c r="U12" s="440"/>
      <c r="V12" s="441"/>
      <c r="W12" s="282"/>
      <c r="X12" s="276" t="s">
        <v>7117</v>
      </c>
      <c r="Y12" s="430" t="s">
        <v>7120</v>
      </c>
      <c r="Z12" s="431"/>
      <c r="AA12" s="277">
        <v>0</v>
      </c>
      <c r="AB12" s="253" t="s">
        <v>7121</v>
      </c>
      <c r="AC12" s="269"/>
    </row>
    <row r="13" spans="1:29" x14ac:dyDescent="0.15">
      <c r="C13" s="307" t="s">
        <v>7115</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7108</v>
      </c>
      <c r="J17" s="286" t="s">
        <v>3452</v>
      </c>
      <c r="K17" s="404" t="s">
        <v>542</v>
      </c>
      <c r="L17" s="289" t="s">
        <v>543</v>
      </c>
      <c r="M17" s="396" t="s">
        <v>544</v>
      </c>
      <c r="N17" s="396" t="s">
        <v>545</v>
      </c>
      <c r="O17" s="406" t="s">
        <v>549</v>
      </c>
      <c r="P17" s="390" t="s">
        <v>547</v>
      </c>
      <c r="Q17" s="390" t="s">
        <v>548</v>
      </c>
      <c r="R17" s="390" t="s">
        <v>7108</v>
      </c>
      <c r="S17" s="400" t="s">
        <v>550</v>
      </c>
      <c r="T17" s="288" t="s">
        <v>3452</v>
      </c>
      <c r="U17" s="410" t="s">
        <v>542</v>
      </c>
      <c r="V17" s="289" t="s">
        <v>543</v>
      </c>
      <c r="W17" s="396" t="s">
        <v>544</v>
      </c>
      <c r="X17" s="396" t="s">
        <v>545</v>
      </c>
      <c r="Y17" s="392" t="s">
        <v>549</v>
      </c>
      <c r="Z17" s="390" t="s">
        <v>547</v>
      </c>
      <c r="AA17" s="390" t="s">
        <v>548</v>
      </c>
      <c r="AB17" s="390" t="s">
        <v>7109</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11503</v>
      </c>
      <c r="C19" s="297" t="s">
        <v>11503</v>
      </c>
      <c r="D19" s="377" t="str">
        <f>IF(C20="ア",VLOOKUP(A20,ア!$A$2:$E$9999,2,FALSE),IF(C20="イ",VLOOKUP(A20,イ!$A$2:$E$1563,2,FALSE),IF(C20="ウ",HLOOKUP(A20,ウ!$B$1:$ZX$6,4,FALSE),IF(C20="エ",VLOOKUP(A20,エ!$A$4:$E$1000,3,FALSE)&amp;"　"&amp;VLOOKUP(A20,エ!$A$4:$E$1000,4,FALSE),""))))</f>
        <v>40-3　リ　ー　ブ　ル</v>
      </c>
      <c r="E19" s="377" t="str">
        <f>IF(C20="ア",VLOOKUP(A20,ア!$A$2:$E$9999,4,FALSE),IF(C20="イ",VLOOKUP(A20,イ!$A$2:$E$1563,4,FALSE),IF(C20="ウ",IF(HLOOKUP(A20,ウ!$B$1:$ZX$6,3,FALSE)="","",HLOOKUP(A20,ウ!$B$1:$ZX$6,3,FALSE)),"")))</f>
        <v/>
      </c>
      <c r="F19" s="379" t="str">
        <f>IF(C20="ア",VLOOKUP(A20,ア!$A$2:$E$9999,5,FALSE),IF(C20="イ",VLOOKUP(A20,イ!$A$2:$E$1563,5,FALSE),IF(C20="ウ",HLOOKUP(A20,ウ!$B$1:$ZX$6,5,FALSE),IF(C20="エ",VLOOKUP(A20,エ!$A$4:$E$1000,5,FALSE),""))))&amp;"　"&amp;IF(C20="ウ",HLOOKUP(A20,ウ!$B$1:$ZX$6,6,FALSE),"")</f>
        <v>あっちゃん　あがつく　たべものあいうえお</v>
      </c>
      <c r="G19" s="363" t="s">
        <v>11523</v>
      </c>
      <c r="H19" s="365" t="s">
        <v>11518</v>
      </c>
      <c r="I19" s="367" t="s">
        <v>11519</v>
      </c>
      <c r="J19" s="296" t="s">
        <v>3440</v>
      </c>
      <c r="K19" s="361" t="s">
        <v>11503</v>
      </c>
      <c r="L19" s="297" t="s">
        <v>11503</v>
      </c>
      <c r="M19" s="377" t="str">
        <f>IF(L20="ア",VLOOKUP(J20,ア!$A$2:$E$9999,2,FALSE),IF(L20="イ",VLOOKUP(J20,イ!$A$2:$E$1563,2,FALSE),IF(L20="ウ",HLOOKUP(J20,ウ!$B$1:$ZX$6,4,FALSE),IF(L20="エ",VLOOKUP(J20,エ!$A$4:$E$1000,3,FALSE)&amp;"　"&amp;VLOOKUP(J20,エ!$A$4:$E$1000,4,FALSE),""))))</f>
        <v>06-1　偕　成　社</v>
      </c>
      <c r="N19" s="377" t="str">
        <f>IF(L20="ア",VLOOKUP(J20,ア!$A$2:$E$9999,4,FALSE),IF(L20="イ",VLOOKUP(J20,イ!$A$2:$E$1563,4,FALSE),IF(L20="ウ",IF(HLOOKUP(J20,ウ!$B$1:$ZX$6,3,FALSE)="","",HLOOKUP(J20,ウ!$B$1:$ZX$6,3,FALSE)),"")))</f>
        <v/>
      </c>
      <c r="O19" s="379" t="str">
        <f>IF(L20="ア",VLOOKUP(J20,ア!$A$2:$E$9999,5,FALSE),IF(L20="イ",VLOOKUP(J20,イ!$A$2:$E$1563,5,FALSE),IF(L20="ウ",HLOOKUP(J20,ウ!$B$1:$ZX$6,5,FALSE),IF(L20="エ",VLOOKUP(J20,エ!$A$4:$E$1000,5,FALSE),""))))&amp;"　"&amp;IF(L20="ウ",HLOOKUP(J20,ウ!$B$1:$ZX$6,6,FALSE),"")</f>
        <v>とびだす・ひろがる！
えほんシリーズ　とびだす・ひろがる！
のりものえほん</v>
      </c>
      <c r="P19" s="363" t="s">
        <v>11515</v>
      </c>
      <c r="Q19" s="365" t="s">
        <v>11514</v>
      </c>
      <c r="R19" s="367" t="s">
        <v>11514</v>
      </c>
      <c r="S19" s="375"/>
      <c r="T19" s="298" t="s">
        <v>3455</v>
      </c>
      <c r="U19" s="425" t="s">
        <v>11503</v>
      </c>
      <c r="V19" s="297" t="s">
        <v>11503</v>
      </c>
      <c r="W19" s="377" t="str">
        <f>IF(V20="ア",VLOOKUP(T20,ア!$A$2:$E$9999,2,FALSE),IF(V20="イ",VLOOKUP(T20,イ!$A$2:$E$1563,2,FALSE),IF(V20="ウ",HLOOKUP(T20,ウ!$B$1:$ZX$6,4,FALSE),IF(V20="エ",VLOOKUP(T20,エ!$A$4:$E$1000,3,FALSE)&amp;"　"&amp;VLOOKUP(T20,エ!$A$4:$E$1000,4,FALSE),""))))</f>
        <v>40-3　リーブル</v>
      </c>
      <c r="X19" s="377" t="str">
        <f>IF(V20="ア",VLOOKUP(T20,ア!$A$2:$E$9999,4,FALSE),IF(V20="イ",VLOOKUP(T20,イ!$A$2:$E$1563,4,FALSE),IF(V20="ウ",IF(HLOOKUP(T20,ウ!$B$1:$ZX$6,3,FALSE)="","",HLOOKUP(T20,ウ!$B$1:$ZX$6,3,FALSE)),"")))</f>
        <v/>
      </c>
      <c r="Y19" s="379" t="str">
        <f>IF(V20="ア",VLOOKUP(T20,ア!$A$2:$E$9999,5,FALSE),IF(V20="イ",VLOOKUP(T20,イ!$A$2:$E$1563,5,FALSE),IF(V20="ウ",HLOOKUP(T20,ウ!$B$1:$ZX$6,5,FALSE),IF(V20="エ",VLOOKUP(T20,エ!$A$4:$E$1000,5,FALSE),""))))&amp;"　"&amp;IF(V20="ウ",HLOOKUP(T20,ウ!$B$1:$ZX$6,6,FALSE),"")</f>
        <v>しりとりしましょ！たべものあいうえお　</v>
      </c>
      <c r="Z19" s="363" t="s">
        <v>11515</v>
      </c>
      <c r="AA19" s="365" t="s">
        <v>11514</v>
      </c>
      <c r="AB19" s="381" t="s">
        <v>11512</v>
      </c>
      <c r="AC19" s="412"/>
    </row>
    <row r="20" spans="1:29" s="295" customFormat="1" ht="31.5" customHeight="1" x14ac:dyDescent="0.45">
      <c r="A20" s="300">
        <v>9784947581266</v>
      </c>
      <c r="B20" s="362"/>
      <c r="C20" s="301" t="s">
        <v>11508</v>
      </c>
      <c r="D20" s="378"/>
      <c r="E20" s="378"/>
      <c r="F20" s="380"/>
      <c r="G20" s="364"/>
      <c r="H20" s="366"/>
      <c r="I20" s="368"/>
      <c r="J20" s="300">
        <v>9784031270403</v>
      </c>
      <c r="K20" s="362"/>
      <c r="L20" s="301" t="s">
        <v>11508</v>
      </c>
      <c r="M20" s="378"/>
      <c r="N20" s="378"/>
      <c r="O20" s="380"/>
      <c r="P20" s="364"/>
      <c r="Q20" s="366"/>
      <c r="R20" s="368"/>
      <c r="S20" s="376"/>
      <c r="T20" s="300">
        <v>469</v>
      </c>
      <c r="U20" s="362"/>
      <c r="V20" s="301" t="s">
        <v>11509</v>
      </c>
      <c r="W20" s="378"/>
      <c r="X20" s="378"/>
      <c r="Y20" s="380"/>
      <c r="Z20" s="364"/>
      <c r="AA20" s="366"/>
      <c r="AB20" s="382"/>
      <c r="AC20" s="413"/>
    </row>
    <row r="21" spans="1:29" s="295" customFormat="1" ht="16.2" customHeight="1" x14ac:dyDescent="0.45">
      <c r="A21" s="302" t="s">
        <v>3428</v>
      </c>
      <c r="B21" s="361" t="s">
        <v>11503</v>
      </c>
      <c r="C21" s="297" t="s">
        <v>11503</v>
      </c>
      <c r="D21" s="377" t="str">
        <f>IF(C22="ア",VLOOKUP(A22,ア!$A$2:$E$9999,2,FALSE),IF(C22="イ",VLOOKUP(A22,イ!$A$2:$E$1563,2,FALSE),IF(C22="ウ",HLOOKUP(A22,ウ!$B$1:$ZX$6,4,FALSE),IF(C22="エ",VLOOKUP(A22,エ!$A$4:$E$1000,3,FALSE)&amp;"　"&amp;VLOOKUP(A22,エ!$A$4:$E$1000,4,FALSE),""))))</f>
        <v>20-5　同成社</v>
      </c>
      <c r="E21" s="377" t="str">
        <f>IF(C22="ア",VLOOKUP(A22,ア!$A$2:$E$9999,4,FALSE),IF(C22="イ",VLOOKUP(A22,イ!$A$2:$E$1563,4,FALSE),IF(C22="ウ",IF(HLOOKUP(A22,ウ!$B$1:$ZX$6,3,FALSE)="","",HLOOKUP(A22,ウ!$B$1:$ZX$6,3,FALSE)),"")))</f>
        <v/>
      </c>
      <c r="F21" s="379" t="str">
        <f>IF(C22="ア",VLOOKUP(A22,ア!$A$2:$E$9999,5,FALSE),IF(C22="イ",VLOOKUP(A22,イ!$A$2:$E$1563,5,FALSE),IF(C22="ウ",HLOOKUP(A22,ウ!$B$1:$ZX$6,5,FALSE),IF(C22="エ",VLOOKUP(A22,エ!$A$4:$E$1000,5,FALSE),""))))&amp;"　"&amp;IF(C22="ウ",HLOOKUP(A22,ウ!$B$1:$ZX$6,6,FALSE),"")</f>
        <v>ゆっくり学ぶ子のためのこくご１　改訂版　</v>
      </c>
      <c r="G21" s="363" t="s">
        <v>11524</v>
      </c>
      <c r="H21" s="365" t="s">
        <v>11518</v>
      </c>
      <c r="I21" s="367" t="s">
        <v>11519</v>
      </c>
      <c r="J21" s="302" t="s">
        <v>3441</v>
      </c>
      <c r="K21" s="361" t="s">
        <v>11503</v>
      </c>
      <c r="L21" s="297" t="s">
        <v>11503</v>
      </c>
      <c r="M21" s="377" t="str">
        <f>IF(L22="ア",VLOOKUP(J22,ア!$A$2:$E$9999,2,FALSE),IF(L22="イ",VLOOKUP(J22,イ!$A$2:$E$1563,2,FALSE),IF(L22="ウ",HLOOKUP(J22,ウ!$B$1:$ZX$6,4,FALSE),IF(L22="エ",VLOOKUP(J22,エ!$A$4:$E$1000,3,FALSE)&amp;"　"&amp;VLOOKUP(J22,エ!$A$4:$E$1000,4,FALSE),""))))</f>
        <v>20-5　同成社</v>
      </c>
      <c r="N21" s="377" t="str">
        <f>IF(L22="ア",VLOOKUP(J22,ア!$A$2:$E$9999,4,FALSE),IF(L22="イ",VLOOKUP(J22,イ!$A$2:$E$1563,4,FALSE),IF(L22="ウ",IF(HLOOKUP(J22,ウ!$B$1:$ZX$6,3,FALSE)="","",HLOOKUP(J22,ウ!$B$1:$ZX$6,3,FALSE)),"")))</f>
        <v/>
      </c>
      <c r="O21" s="379" t="str">
        <f>IF(L22="ア",VLOOKUP(J22,ア!$A$2:$E$9999,5,FALSE),IF(L22="イ",VLOOKUP(J22,イ!$A$2:$E$1563,5,FALSE),IF(L22="ウ",HLOOKUP(J22,ウ!$B$1:$ZX$6,5,FALSE),IF(L22="エ",VLOOKUP(J22,エ!$A$4:$E$1000,5,FALSE),""))))&amp;"　"&amp;IF(L22="ウ",HLOOKUP(J22,ウ!$B$1:$ZX$6,6,FALSE),"")</f>
        <v>ゆっくり学ぶ子のためのこくご２　改訂版　</v>
      </c>
      <c r="P21" s="363" t="s">
        <v>11516</v>
      </c>
      <c r="Q21" s="365" t="s">
        <v>11514</v>
      </c>
      <c r="R21" s="367" t="s">
        <v>11514</v>
      </c>
      <c r="S21" s="375"/>
      <c r="T21" s="302" t="s">
        <v>3456</v>
      </c>
      <c r="U21" s="361" t="s">
        <v>11503</v>
      </c>
      <c r="V21" s="297" t="s">
        <v>11503</v>
      </c>
      <c r="W21" s="377" t="str">
        <f>IF(V22="ア",VLOOKUP(T22,ア!$A$2:$E$9999,2,FALSE),IF(V22="イ",VLOOKUP(T22,イ!$A$2:$E$1563,2,FALSE),IF(V22="ウ",HLOOKUP(T22,ウ!$B$1:$ZX$6,4,FALSE),IF(V22="エ",VLOOKUP(T22,エ!$A$4:$E$1000,3,FALSE)&amp;"　"&amp;VLOOKUP(T22,エ!$A$4:$E$1000,4,FALSE),""))))</f>
        <v>15-3　草思社</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声に出して読みたい日本語　</v>
      </c>
      <c r="Z21" s="363" t="s">
        <v>11516</v>
      </c>
      <c r="AA21" s="365" t="s">
        <v>11514</v>
      </c>
      <c r="AB21" s="381" t="s">
        <v>11512</v>
      </c>
      <c r="AC21" s="412"/>
    </row>
    <row r="22" spans="1:29" s="295" customFormat="1" ht="16.2" customHeight="1" x14ac:dyDescent="0.45">
      <c r="A22" s="300">
        <v>313</v>
      </c>
      <c r="B22" s="362"/>
      <c r="C22" s="301" t="s">
        <v>11509</v>
      </c>
      <c r="D22" s="378"/>
      <c r="E22" s="378"/>
      <c r="F22" s="380"/>
      <c r="G22" s="364"/>
      <c r="H22" s="366"/>
      <c r="I22" s="368"/>
      <c r="J22" s="300">
        <v>314</v>
      </c>
      <c r="K22" s="362"/>
      <c r="L22" s="301" t="s">
        <v>11509</v>
      </c>
      <c r="M22" s="378"/>
      <c r="N22" s="378"/>
      <c r="O22" s="380"/>
      <c r="P22" s="364"/>
      <c r="Q22" s="366"/>
      <c r="R22" s="368"/>
      <c r="S22" s="376"/>
      <c r="T22" s="300">
        <v>281</v>
      </c>
      <c r="U22" s="362"/>
      <c r="V22" s="301" t="s">
        <v>11509</v>
      </c>
      <c r="W22" s="378"/>
      <c r="X22" s="378"/>
      <c r="Y22" s="380"/>
      <c r="Z22" s="364"/>
      <c r="AA22" s="366"/>
      <c r="AB22" s="382"/>
      <c r="AC22" s="413"/>
    </row>
    <row r="23" spans="1:29" s="295" customFormat="1" ht="16.2" customHeight="1" x14ac:dyDescent="0.45">
      <c r="A23" s="302" t="s">
        <v>3429</v>
      </c>
      <c r="B23" s="361" t="s">
        <v>11503</v>
      </c>
      <c r="C23" s="297" t="s">
        <v>11503</v>
      </c>
      <c r="D23" s="377" t="str">
        <f>IF(C24="ア",VLOOKUP(A24,ア!$A$2:$E$9999,2,FALSE),IF(C24="イ",VLOOKUP(A24,イ!$A$2:$E$1563,2,FALSE),IF(C24="ウ",HLOOKUP(A24,ウ!$B$1:$ZX$6,4,FALSE),IF(C24="エ",VLOOKUP(A24,エ!$A$4:$E$1000,3,FALSE)&amp;"　"&amp;VLOOKUP(A24,エ!$A$4:$E$1000,4,FALSE),""))))</f>
        <v>20-5　同成社</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ゆっくり学ぶ子のためのこくご３　改訂版　</v>
      </c>
      <c r="G23" s="363" t="s">
        <v>11525</v>
      </c>
      <c r="H23" s="365" t="s">
        <v>11518</v>
      </c>
      <c r="I23" s="367" t="s">
        <v>11519</v>
      </c>
      <c r="J23" s="302" t="s">
        <v>3442</v>
      </c>
      <c r="K23" s="361" t="s">
        <v>11503</v>
      </c>
      <c r="L23" s="297" t="s">
        <v>11503</v>
      </c>
      <c r="M23" s="377" t="str">
        <f>IF(L24="ア",VLOOKUP(J24,ア!$A$2:$E$9999,2,FALSE),IF(L24="イ",VLOOKUP(J24,イ!$A$2:$E$1563,2,FALSE),IF(L24="ウ",HLOOKUP(J24,ウ!$B$1:$ZX$6,4,FALSE),IF(L24="エ",VLOOKUP(J24,エ!$A$4:$E$1000,3,FALSE)&amp;"　"&amp;VLOOKUP(J24,エ!$A$4:$E$1000,4,FALSE),""))))</f>
        <v>22-3　日本教育研</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ひとりだちするための国語　</v>
      </c>
      <c r="P23" s="363" t="s">
        <v>11517</v>
      </c>
      <c r="Q23" s="365" t="s">
        <v>11514</v>
      </c>
      <c r="R23" s="367" t="s">
        <v>11514</v>
      </c>
      <c r="S23" s="375"/>
      <c r="T23" s="302" t="s">
        <v>3457</v>
      </c>
      <c r="U23" s="361" t="s">
        <v>11503</v>
      </c>
      <c r="V23" s="297" t="s">
        <v>11503</v>
      </c>
      <c r="W23" s="377" t="str">
        <f>IF(V24="ア",VLOOKUP(T24,ア!$A$2:$E$9999,2,FALSE),IF(V24="イ",VLOOKUP(T24,イ!$A$2:$E$1563,2,FALSE),IF(V24="ウ",HLOOKUP(T24,ウ!$B$1:$ZX$6,4,FALSE),IF(V24="エ",VLOOKUP(T24,エ!$A$4:$E$1000,3,FALSE)&amp;"　"&amp;VLOOKUP(T24,エ!$A$4:$E$1000,4,FALSE),""))))</f>
        <v>20-7　東洋館</v>
      </c>
      <c r="X23" s="377" t="str">
        <f>IF(V24="ア",VLOOKUP(T24,ア!$A$2:$E$9999,4,FALSE),IF(V24="イ",VLOOKUP(T24,イ!$A$2:$E$1563,4,FALSE),IF(V24="ウ",IF(HLOOKUP(T24,ウ!$B$1:$ZX$6,3,FALSE)="","",HLOOKUP(T24,ウ!$B$1:$ZX$6,3,FALSE)),"")))</f>
        <v/>
      </c>
      <c r="Y23" s="379" t="str">
        <f>IF(V24="ア",VLOOKUP(T24,ア!$A$2:$E$9999,5,FALSE),IF(V24="イ",VLOOKUP(T24,イ!$A$2:$E$1563,5,FALSE),IF(V24="ウ",HLOOKUP(T24,ウ!$B$1:$ZX$6,5,FALSE),IF(V24="エ",VLOOKUP(T24,エ!$A$4:$E$1000,5,FALSE),""))))&amp;"　"&amp;IF(V24="ウ",HLOOKUP(T24,ウ!$B$1:$ZX$6,6,FALSE),"")</f>
        <v>くらしに役立つ国語改訂新版　</v>
      </c>
      <c r="Z23" s="363" t="s">
        <v>11517</v>
      </c>
      <c r="AA23" s="365" t="s">
        <v>11514</v>
      </c>
      <c r="AB23" s="381" t="s">
        <v>11512</v>
      </c>
      <c r="AC23" s="412"/>
    </row>
    <row r="24" spans="1:29" s="295" customFormat="1" ht="16.2" customHeight="1" x14ac:dyDescent="0.45">
      <c r="A24" s="300">
        <v>315</v>
      </c>
      <c r="B24" s="362"/>
      <c r="C24" s="301" t="s">
        <v>11509</v>
      </c>
      <c r="D24" s="378"/>
      <c r="E24" s="378"/>
      <c r="F24" s="380"/>
      <c r="G24" s="364"/>
      <c r="H24" s="366"/>
      <c r="I24" s="368"/>
      <c r="J24" s="300">
        <v>380</v>
      </c>
      <c r="K24" s="362"/>
      <c r="L24" s="301" t="s">
        <v>11509</v>
      </c>
      <c r="M24" s="378"/>
      <c r="N24" s="378"/>
      <c r="O24" s="380"/>
      <c r="P24" s="364"/>
      <c r="Q24" s="366"/>
      <c r="R24" s="368"/>
      <c r="S24" s="376"/>
      <c r="T24" s="300">
        <v>330</v>
      </c>
      <c r="U24" s="362"/>
      <c r="V24" s="301" t="s">
        <v>11509</v>
      </c>
      <c r="W24" s="378"/>
      <c r="X24" s="378"/>
      <c r="Y24" s="380"/>
      <c r="Z24" s="364"/>
      <c r="AA24" s="366"/>
      <c r="AB24" s="382"/>
      <c r="AC24" s="413"/>
    </row>
    <row r="25" spans="1:29" s="295" customFormat="1" ht="16.2" customHeight="1" x14ac:dyDescent="0.45">
      <c r="A25" s="302" t="s">
        <v>3430</v>
      </c>
      <c r="B25" s="361" t="s">
        <v>11504</v>
      </c>
      <c r="C25" s="297" t="s">
        <v>11504</v>
      </c>
      <c r="D25" s="377" t="str">
        <f>IF(C26="ア",VLOOKUP(A26,ア!$A$2:$E$9999,2,FALSE),IF(C26="イ",VLOOKUP(A26,イ!$A$2:$E$1563,2,FALSE),IF(C26="ウ",HLOOKUP(A26,ウ!$B$1:$ZX$6,4,FALSE),IF(C26="エ",VLOOKUP(A26,エ!$A$4:$E$1000,3,FALSE)&amp;"　"&amp;VLOOKUP(A26,エ!$A$4:$E$1000,4,FALSE),""))))</f>
        <v>06-1　偕　成　社</v>
      </c>
      <c r="E25" s="377" t="str">
        <f>IF(C26="ア",VLOOKUP(A26,ア!$A$2:$E$9999,4,FALSE),IF(C26="イ",VLOOKUP(A26,イ!$A$2:$E$1563,4,FALSE),IF(C26="ウ",IF(HLOOKUP(A26,ウ!$B$1:$ZX$6,3,FALSE)="","",HLOOKUP(A26,ウ!$B$1:$ZX$6,3,FALSE)),"")))</f>
        <v/>
      </c>
      <c r="F25" s="379" t="str">
        <f>IF(C26="ア",VLOOKUP(A26,ア!$A$2:$E$9999,5,FALSE),IF(C26="イ",VLOOKUP(A26,イ!$A$2:$E$1563,5,FALSE),IF(C26="ウ",HLOOKUP(A26,ウ!$B$1:$ZX$6,5,FALSE),IF(C26="エ",VLOOKUP(A26,エ!$A$4:$E$1000,5,FALSE),""))))&amp;"　"&amp;IF(C26="ウ",HLOOKUP(A26,ウ!$B$1:$ZX$6,6,FALSE),"")</f>
        <v>エリック・カール
かずのほん　１、２、３
どうぶつえんへ</v>
      </c>
      <c r="G25" s="363" t="s">
        <v>11523</v>
      </c>
      <c r="H25" s="365" t="s">
        <v>11518</v>
      </c>
      <c r="I25" s="367" t="s">
        <v>11519</v>
      </c>
      <c r="J25" s="302" t="s">
        <v>3443</v>
      </c>
      <c r="K25" s="361" t="s">
        <v>11504</v>
      </c>
      <c r="L25" s="297" t="s">
        <v>11504</v>
      </c>
      <c r="M25" s="377" t="str">
        <f>IF(L26="ア",VLOOKUP(J26,ア!$A$2:$E$9999,2,FALSE),IF(L26="イ",VLOOKUP(J26,イ!$A$2:$E$1563,2,FALSE),IF(L26="ウ",HLOOKUP(J26,ウ!$B$1:$ZX$6,4,FALSE),IF(L26="エ",VLOOKUP(J26,エ!$A$4:$E$1000,3,FALSE)&amp;"　"&amp;VLOOKUP(J26,エ!$A$4:$E$1000,4,FALSE),""))))</f>
        <v>20-1　童心社</v>
      </c>
      <c r="N25" s="377" t="str">
        <f>IF(L26="ア",VLOOKUP(J26,ア!$A$2:$E$9999,4,FALSE),IF(L26="イ",VLOOKUP(J26,イ!$A$2:$E$1563,4,FALSE),IF(L26="ウ",IF(HLOOKUP(J26,ウ!$B$1:$ZX$6,3,FALSE)="","",HLOOKUP(J26,ウ!$B$1:$ZX$6,3,FALSE)),"")))</f>
        <v/>
      </c>
      <c r="O25" s="379" t="str">
        <f>IF(L26="ア",VLOOKUP(J26,ア!$A$2:$E$9999,5,FALSE),IF(L26="イ",VLOOKUP(J26,イ!$A$2:$E$1563,5,FALSE),IF(L26="ウ",HLOOKUP(J26,ウ!$B$1:$ZX$6,5,FALSE),IF(L26="エ",VLOOKUP(J26,エ!$A$4:$E$1000,5,FALSE),""))))&amp;"　"&amp;IF(L26="ウ",HLOOKUP(J26,ウ!$B$1:$ZX$6,6,FALSE),"")</f>
        <v>かずのほん２　０から１０まで　</v>
      </c>
      <c r="P25" s="363" t="s">
        <v>11515</v>
      </c>
      <c r="Q25" s="365" t="s">
        <v>11514</v>
      </c>
      <c r="R25" s="367" t="s">
        <v>11514</v>
      </c>
      <c r="S25" s="375"/>
      <c r="T25" s="302" t="s">
        <v>3458</v>
      </c>
      <c r="U25" s="361" t="s">
        <v>11504</v>
      </c>
      <c r="V25" s="297" t="s">
        <v>11504</v>
      </c>
      <c r="W25" s="377" t="str">
        <f>IF(V26="ア",VLOOKUP(T26,ア!$A$2:$E$9999,2,FALSE),IF(V26="イ",VLOOKUP(T26,イ!$A$2:$E$1563,2,FALSE),IF(V26="ウ",HLOOKUP(T26,ウ!$B$1:$ZX$6,4,FALSE),IF(V26="エ",VLOOKUP(T26,エ!$A$4:$E$1000,3,FALSE)&amp;"　"&amp;VLOOKUP(T26,エ!$A$4:$E$1000,4,FALSE),""))))</f>
        <v>10-4　こ　ぐ　ま　社</v>
      </c>
      <c r="X25" s="377" t="str">
        <f>IF(V26="ア",VLOOKUP(T26,ア!$A$2:$E$9999,4,FALSE),IF(V26="イ",VLOOKUP(T26,イ!$A$2:$E$1563,4,FALSE),IF(V26="ウ",IF(HLOOKUP(T26,ウ!$B$1:$ZX$6,3,FALSE)="","",HLOOKUP(T26,ウ!$B$1:$ZX$6,3,FALSE)),"")))</f>
        <v/>
      </c>
      <c r="Y25" s="379" t="str">
        <f>IF(V26="ア",VLOOKUP(T26,ア!$A$2:$E$9999,5,FALSE),IF(V26="イ",VLOOKUP(T26,イ!$A$2:$E$1563,5,FALSE),IF(V26="ウ",HLOOKUP(T26,ウ!$B$1:$ZX$6,5,FALSE),IF(V26="エ",VLOOKUP(T26,エ!$A$4:$E$1000,5,FALSE),""))))&amp;"　"&amp;IF(V26="ウ",HLOOKUP(T26,ウ!$B$1:$ZX$6,6,FALSE),"")</f>
        <v>こぐまちゃんえほん別冊　さよならさんかく</v>
      </c>
      <c r="Z25" s="363" t="s">
        <v>11515</v>
      </c>
      <c r="AA25" s="365" t="s">
        <v>11514</v>
      </c>
      <c r="AB25" s="381" t="s">
        <v>11512</v>
      </c>
      <c r="AC25" s="412"/>
    </row>
    <row r="26" spans="1:29" s="295" customFormat="1" ht="25.5" customHeight="1" x14ac:dyDescent="0.45">
      <c r="A26" s="300">
        <v>9784032030105</v>
      </c>
      <c r="B26" s="362"/>
      <c r="C26" s="301" t="s">
        <v>11508</v>
      </c>
      <c r="D26" s="378"/>
      <c r="E26" s="378"/>
      <c r="F26" s="380"/>
      <c r="G26" s="364"/>
      <c r="H26" s="366"/>
      <c r="I26" s="368"/>
      <c r="J26" s="300">
        <v>310</v>
      </c>
      <c r="K26" s="362"/>
      <c r="L26" s="301" t="s">
        <v>11509</v>
      </c>
      <c r="M26" s="378"/>
      <c r="N26" s="378"/>
      <c r="O26" s="380"/>
      <c r="P26" s="364"/>
      <c r="Q26" s="366"/>
      <c r="R26" s="368"/>
      <c r="S26" s="376"/>
      <c r="T26" s="300">
        <v>9784772100526</v>
      </c>
      <c r="U26" s="362"/>
      <c r="V26" s="301" t="s">
        <v>11508</v>
      </c>
      <c r="W26" s="378"/>
      <c r="X26" s="378"/>
      <c r="Y26" s="380"/>
      <c r="Z26" s="364"/>
      <c r="AA26" s="366"/>
      <c r="AB26" s="382"/>
      <c r="AC26" s="413"/>
    </row>
    <row r="27" spans="1:29" s="295" customFormat="1" ht="16.2" customHeight="1" x14ac:dyDescent="0.45">
      <c r="A27" s="302" t="s">
        <v>3431</v>
      </c>
      <c r="B27" s="361" t="s">
        <v>11504</v>
      </c>
      <c r="C27" s="297" t="s">
        <v>11504</v>
      </c>
      <c r="D27" s="377" t="str">
        <f>IF(C28="ア",VLOOKUP(A28,ア!$A$2:$E$9999,2,FALSE),IF(C28="イ",VLOOKUP(A28,イ!$A$2:$E$1563,2,FALSE),IF(C28="ウ",HLOOKUP(A28,ウ!$B$1:$ZX$6,4,FALSE),IF(C28="エ",VLOOKUP(A28,エ!$A$4:$E$1000,3,FALSE)&amp;"　"&amp;VLOOKUP(A28,エ!$A$4:$E$1000,4,FALSE),""))))</f>
        <v>72-31　日本図書</v>
      </c>
      <c r="E27" s="377" t="str">
        <f>IF(C28="ア",VLOOKUP(A28,ア!$A$2:$E$9999,4,FALSE),IF(C28="イ",VLOOKUP(A28,イ!$A$2:$E$1563,4,FALSE),IF(C28="ウ",IF(HLOOKUP(A28,ウ!$B$1:$ZX$6,3,FALSE)="","",HLOOKUP(A28,ウ!$B$1:$ZX$6,3,FALSE)),"")))</f>
        <v/>
      </c>
      <c r="F27" s="379" t="str">
        <f>IF(C28="ア",VLOOKUP(A28,ア!$A$2:$E$9999,5,FALSE),IF(C28="イ",VLOOKUP(A28,イ!$A$2:$E$1563,5,FALSE),IF(C28="ウ",HLOOKUP(A28,ウ!$B$1:$ZX$6,5,FALSE),IF(C28="エ",VLOOKUP(A28,エ!$A$4:$E$1000,5,FALSE),""))))&amp;"　"&amp;IF(C28="ウ",HLOOKUP(A28,ウ!$B$1:$ZX$6,6,FALSE),"")</f>
        <v>さんすうだいすき　第６巻かずってなんだ？（２）６～９９まで　</v>
      </c>
      <c r="G27" s="363" t="s">
        <v>11524</v>
      </c>
      <c r="H27" s="365" t="s">
        <v>11518</v>
      </c>
      <c r="I27" s="367" t="s">
        <v>11519</v>
      </c>
      <c r="J27" s="302" t="s">
        <v>3444</v>
      </c>
      <c r="K27" s="361" t="s">
        <v>11504</v>
      </c>
      <c r="L27" s="297" t="s">
        <v>11504</v>
      </c>
      <c r="M27" s="377" t="str">
        <f>IF(L28="ア",VLOOKUP(J28,ア!$A$2:$E$9999,2,FALSE),IF(L28="イ",VLOOKUP(J28,イ!$A$2:$E$1563,2,FALSE),IF(L28="ウ",HLOOKUP(J28,ウ!$B$1:$ZX$6,4,FALSE),IF(L28="エ",VLOOKUP(J28,エ!$A$4:$E$1000,3,FALSE)&amp;"　"&amp;VLOOKUP(J28,エ!$A$4:$E$1000,4,FALSE),""))))</f>
        <v>20-5　同成社</v>
      </c>
      <c r="N27" s="377" t="str">
        <f>IF(L28="ア",VLOOKUP(J28,ア!$A$2:$E$9999,4,FALSE),IF(L28="イ",VLOOKUP(J28,イ!$A$2:$E$1563,4,FALSE),IF(L28="ウ",IF(HLOOKUP(J28,ウ!$B$1:$ZX$6,3,FALSE)="","",HLOOKUP(J28,ウ!$B$1:$ZX$6,3,FALSE)),"")))</f>
        <v/>
      </c>
      <c r="O27" s="379" t="str">
        <f>IF(L28="ア",VLOOKUP(J28,ア!$A$2:$E$9999,5,FALSE),IF(L28="イ",VLOOKUP(J28,イ!$A$2:$E$1563,5,FALSE),IF(L28="ウ",HLOOKUP(J28,ウ!$B$1:$ZX$6,5,FALSE),IF(L28="エ",VLOOKUP(J28,エ!$A$4:$E$1000,5,FALSE),""))))&amp;"　"&amp;IF(L28="ウ",HLOOKUP(J28,ウ!$B$1:$ZX$6,6,FALSE),"")</f>
        <v>ゆっくり学ぶ子のためのさんすう２　</v>
      </c>
      <c r="P27" s="363" t="s">
        <v>11516</v>
      </c>
      <c r="Q27" s="365" t="s">
        <v>11514</v>
      </c>
      <c r="R27" s="367" t="s">
        <v>11514</v>
      </c>
      <c r="S27" s="375"/>
      <c r="T27" s="302" t="s">
        <v>3459</v>
      </c>
      <c r="U27" s="361" t="s">
        <v>11504</v>
      </c>
      <c r="V27" s="297" t="s">
        <v>11504</v>
      </c>
      <c r="W27" s="377" t="str">
        <f>IF(V28="ア",VLOOKUP(T28,ア!$A$2:$E$9999,2,FALSE),IF(V28="イ",VLOOKUP(T28,イ!$A$2:$E$1563,2,FALSE),IF(V28="ウ",HLOOKUP(T28,ウ!$B$1:$ZX$6,4,FALSE),IF(V28="エ",VLOOKUP(T28,エ!$A$4:$E$1000,3,FALSE)&amp;"　"&amp;VLOOKUP(T28,エ!$A$4:$E$1000,4,FALSE),""))))</f>
        <v>20-5　同成社</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ゆっくり学ぶ子のためのさんすう３　</v>
      </c>
      <c r="Z27" s="363" t="s">
        <v>11516</v>
      </c>
      <c r="AA27" s="365" t="s">
        <v>11514</v>
      </c>
      <c r="AB27" s="381" t="s">
        <v>11512</v>
      </c>
      <c r="AC27" s="412"/>
    </row>
    <row r="28" spans="1:29" s="295" customFormat="1" ht="16.2" customHeight="1" x14ac:dyDescent="0.45">
      <c r="A28" s="300">
        <v>394</v>
      </c>
      <c r="B28" s="362"/>
      <c r="C28" s="301" t="s">
        <v>11509</v>
      </c>
      <c r="D28" s="378"/>
      <c r="E28" s="378"/>
      <c r="F28" s="380"/>
      <c r="G28" s="364"/>
      <c r="H28" s="366"/>
      <c r="I28" s="368"/>
      <c r="J28" s="300">
        <v>321</v>
      </c>
      <c r="K28" s="362"/>
      <c r="L28" s="301" t="s">
        <v>11509</v>
      </c>
      <c r="M28" s="378"/>
      <c r="N28" s="378"/>
      <c r="O28" s="380"/>
      <c r="P28" s="364"/>
      <c r="Q28" s="366"/>
      <c r="R28" s="368"/>
      <c r="S28" s="376"/>
      <c r="T28" s="300">
        <v>322</v>
      </c>
      <c r="U28" s="362"/>
      <c r="V28" s="301" t="s">
        <v>11509</v>
      </c>
      <c r="W28" s="378"/>
      <c r="X28" s="378"/>
      <c r="Y28" s="380"/>
      <c r="Z28" s="364"/>
      <c r="AA28" s="366"/>
      <c r="AB28" s="382"/>
      <c r="AC28" s="413"/>
    </row>
    <row r="29" spans="1:29" s="295" customFormat="1" ht="16.2" customHeight="1" x14ac:dyDescent="0.45">
      <c r="A29" s="302" t="s">
        <v>3432</v>
      </c>
      <c r="B29" s="361" t="s">
        <v>11504</v>
      </c>
      <c r="C29" s="297" t="s">
        <v>11504</v>
      </c>
      <c r="D29" s="377" t="str">
        <f>IF(C30="ア",VLOOKUP(A30,ア!$A$2:$E$9999,2,FALSE),IF(C30="イ",VLOOKUP(A30,イ!$A$2:$E$1563,2,FALSE),IF(C30="ウ",HLOOKUP(A30,ウ!$B$1:$ZX$6,4,FALSE),IF(C30="エ",VLOOKUP(A30,エ!$A$4:$E$1000,3,FALSE)&amp;"　"&amp;VLOOKUP(A30,エ!$A$4:$E$1000,4,FALSE),""))))</f>
        <v>20-5　同成社</v>
      </c>
      <c r="E29" s="377" t="str">
        <f>IF(C30="ア",VLOOKUP(A30,ア!$A$2:$E$9999,4,FALSE),IF(C30="イ",VLOOKUP(A30,イ!$A$2:$E$1563,4,FALSE),IF(C30="ウ",IF(HLOOKUP(A30,ウ!$B$1:$ZX$6,3,FALSE)="","",HLOOKUP(A30,ウ!$B$1:$ZX$6,3,FALSE)),"")))</f>
        <v/>
      </c>
      <c r="F29" s="379" t="str">
        <f>IF(C30="ア",VLOOKUP(A30,ア!$A$2:$E$9999,5,FALSE),IF(C30="イ",VLOOKUP(A30,イ!$A$2:$E$1563,5,FALSE),IF(C30="ウ",HLOOKUP(A30,ウ!$B$1:$ZX$6,5,FALSE),IF(C30="エ",VLOOKUP(A30,エ!$A$4:$E$1000,5,FALSE),""))))&amp;"　"&amp;IF(C30="ウ",HLOOKUP(A30,ウ!$B$1:$ZX$6,6,FALSE),"")</f>
        <v>ゆっくり学ぶ子のためのさんすう４　</v>
      </c>
      <c r="G29" s="363" t="s">
        <v>11525</v>
      </c>
      <c r="H29" s="365" t="s">
        <v>11518</v>
      </c>
      <c r="I29" s="367" t="s">
        <v>11519</v>
      </c>
      <c r="J29" s="302" t="s">
        <v>3445</v>
      </c>
      <c r="K29" s="361" t="s">
        <v>11504</v>
      </c>
      <c r="L29" s="297" t="s">
        <v>11504</v>
      </c>
      <c r="M29" s="377" t="str">
        <f>IF(L30="ア",VLOOKUP(J30,ア!$A$2:$E$9999,2,FALSE),IF(L30="イ",VLOOKUP(J30,イ!$A$2:$E$1563,2,FALSE),IF(L30="ウ",HLOOKUP(J30,ウ!$B$1:$ZX$6,4,FALSE),IF(L30="エ",VLOOKUP(J30,エ!$A$4:$E$1000,3,FALSE)&amp;"　"&amp;VLOOKUP(J30,エ!$A$4:$E$1000,4,FALSE),""))))</f>
        <v>22-3　日本教育研</v>
      </c>
      <c r="N29" s="377" t="str">
        <f>IF(L30="ア",VLOOKUP(J30,ア!$A$2:$E$9999,4,FALSE),IF(L30="イ",VLOOKUP(J30,イ!$A$2:$E$1563,4,FALSE),IF(L30="ウ",IF(HLOOKUP(J30,ウ!$B$1:$ZX$6,3,FALSE)="","",HLOOKUP(J30,ウ!$B$1:$ZX$6,3,FALSE)),"")))</f>
        <v/>
      </c>
      <c r="O29" s="379" t="str">
        <f>IF(L30="ア",VLOOKUP(J30,ア!$A$2:$E$9999,5,FALSE),IF(L30="イ",VLOOKUP(J30,イ!$A$2:$E$1563,5,FALSE),IF(L30="ウ",HLOOKUP(J30,ウ!$B$1:$ZX$6,5,FALSE),IF(L30="エ",VLOOKUP(J30,エ!$A$4:$E$1000,5,FALSE),""))))&amp;"　"&amp;IF(L30="ウ",HLOOKUP(J30,ウ!$B$1:$ZX$6,6,FALSE),"")</f>
        <v>ひとりだちするための算数・数学　</v>
      </c>
      <c r="P29" s="363" t="s">
        <v>11517</v>
      </c>
      <c r="Q29" s="365" t="s">
        <v>11514</v>
      </c>
      <c r="R29" s="367" t="s">
        <v>11514</v>
      </c>
      <c r="S29" s="375"/>
      <c r="T29" s="302" t="s">
        <v>3460</v>
      </c>
      <c r="U29" s="361" t="s">
        <v>11504</v>
      </c>
      <c r="V29" s="297" t="s">
        <v>11504</v>
      </c>
      <c r="W29" s="377" t="str">
        <f>IF(V30="ア",VLOOKUP(T30,ア!$A$2:$E$9999,2,FALSE),IF(V30="イ",VLOOKUP(T30,イ!$A$2:$E$1563,2,FALSE),IF(V30="ウ",HLOOKUP(T30,ウ!$B$1:$ZX$6,4,FALSE),IF(V30="エ",VLOOKUP(T30,エ!$A$4:$E$1000,3,FALSE)&amp;"　"&amp;VLOOKUP(T30,エ!$A$4:$E$1000,4,FALSE),""))))</f>
        <v>20-7　東洋館</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くらしに役立つ数学改訂新版　</v>
      </c>
      <c r="Z29" s="363" t="s">
        <v>11517</v>
      </c>
      <c r="AA29" s="365" t="s">
        <v>11514</v>
      </c>
      <c r="AB29" s="381" t="s">
        <v>11512</v>
      </c>
      <c r="AC29" s="412"/>
    </row>
    <row r="30" spans="1:29" s="295" customFormat="1" ht="16.2" customHeight="1" x14ac:dyDescent="0.45">
      <c r="A30" s="300">
        <v>323</v>
      </c>
      <c r="B30" s="362"/>
      <c r="C30" s="301" t="s">
        <v>11509</v>
      </c>
      <c r="D30" s="378"/>
      <c r="E30" s="378"/>
      <c r="F30" s="380"/>
      <c r="G30" s="364"/>
      <c r="H30" s="366"/>
      <c r="I30" s="368"/>
      <c r="J30" s="300">
        <v>381</v>
      </c>
      <c r="K30" s="362"/>
      <c r="L30" s="301" t="s">
        <v>11509</v>
      </c>
      <c r="M30" s="378"/>
      <c r="N30" s="378"/>
      <c r="O30" s="380"/>
      <c r="P30" s="364"/>
      <c r="Q30" s="366"/>
      <c r="R30" s="368"/>
      <c r="S30" s="376"/>
      <c r="T30" s="300">
        <v>332</v>
      </c>
      <c r="U30" s="362"/>
      <c r="V30" s="301" t="s">
        <v>11509</v>
      </c>
      <c r="W30" s="378"/>
      <c r="X30" s="378"/>
      <c r="Y30" s="380"/>
      <c r="Z30" s="364"/>
      <c r="AA30" s="366"/>
      <c r="AB30" s="382"/>
      <c r="AC30" s="413"/>
    </row>
    <row r="31" spans="1:29" s="295" customFormat="1" ht="16.2" customHeight="1" x14ac:dyDescent="0.45">
      <c r="A31" s="302" t="s">
        <v>3433</v>
      </c>
      <c r="B31" s="361" t="s">
        <v>11505</v>
      </c>
      <c r="C31" s="297" t="s">
        <v>11505</v>
      </c>
      <c r="D31" s="377" t="str">
        <f>IF(C32="ア",VLOOKUP(A32,ア!$A$2:$E$9999,2,FALSE),IF(C32="イ",VLOOKUP(A32,イ!$A$2:$E$1563,2,FALSE),IF(C32="ウ",HLOOKUP(A32,ウ!$B$1:$ZX$6,4,FALSE),IF(C32="エ",VLOOKUP(A32,エ!$A$4:$E$1000,3,FALSE)&amp;"　"&amp;VLOOKUP(A32,エ!$A$4:$E$1000,4,FALSE),""))))</f>
        <v>20-7　東洋館</v>
      </c>
      <c r="E31" s="377" t="str">
        <f>IF(C32="ア",VLOOKUP(A32,ア!$A$2:$E$9999,4,FALSE),IF(C32="イ",VLOOKUP(A32,イ!$A$2:$E$1563,4,FALSE),IF(C32="ウ",IF(HLOOKUP(A32,ウ!$B$1:$ZX$6,3,FALSE)="","",HLOOKUP(A32,ウ!$B$1:$ZX$6,3,FALSE)),"")))</f>
        <v/>
      </c>
      <c r="F31" s="379" t="str">
        <f>IF(C32="ア",VLOOKUP(A32,ア!$A$2:$E$9999,5,FALSE),IF(C32="イ",VLOOKUP(A32,イ!$A$2:$E$1563,5,FALSE),IF(C32="ウ",HLOOKUP(A32,ウ!$B$1:$ZX$6,5,FALSE),IF(C32="エ",VLOOKUP(A32,エ!$A$4:$E$1000,5,FALSE),""))))&amp;"　"&amp;IF(C32="ウ",HLOOKUP(A32,ウ!$B$1:$ZX$6,6,FALSE),"")</f>
        <v>くらしに役立つ保健体育改訂新版　</v>
      </c>
      <c r="G31" s="363" t="s">
        <v>11511</v>
      </c>
      <c r="H31" s="365" t="s">
        <v>11519</v>
      </c>
      <c r="I31" s="367" t="s">
        <v>11521</v>
      </c>
      <c r="J31" s="302" t="s">
        <v>3446</v>
      </c>
      <c r="K31" s="361" t="s">
        <v>11505</v>
      </c>
      <c r="L31" s="297" t="s">
        <v>11505</v>
      </c>
      <c r="M31" s="377" t="str">
        <f>IF(L32="ア",VLOOKUP(J32,ア!$A$2:$E$9999,2,FALSE),IF(L32="イ",VLOOKUP(J32,イ!$A$2:$E$1563,2,FALSE),IF(L32="ウ",HLOOKUP(J32,ウ!$B$1:$ZX$6,4,FALSE),IF(L32="エ",VLOOKUP(J32,エ!$A$4:$E$1000,3,FALSE)&amp;"　"&amp;VLOOKUP(J32,エ!$A$4:$E$1000,4,FALSE),""))))</f>
        <v>20-7　東洋館</v>
      </c>
      <c r="N31" s="377" t="str">
        <f>IF(L32="ア",VLOOKUP(J32,ア!$A$2:$E$9999,4,FALSE),IF(L32="イ",VLOOKUP(J32,イ!$A$2:$E$1563,4,FALSE),IF(L32="ウ",IF(HLOOKUP(J32,ウ!$B$1:$ZX$6,3,FALSE)="","",HLOOKUP(J32,ウ!$B$1:$ZX$6,3,FALSE)),"")))</f>
        <v/>
      </c>
      <c r="O31" s="379" t="str">
        <f>IF(L32="ア",VLOOKUP(J32,ア!$A$2:$E$9999,5,FALSE),IF(L32="イ",VLOOKUP(J32,イ!$A$2:$E$1563,5,FALSE),IF(L32="ウ",HLOOKUP(J32,ウ!$B$1:$ZX$6,5,FALSE),IF(L32="エ",VLOOKUP(J32,エ!$A$4:$E$1000,5,FALSE),""))))&amp;"　"&amp;IF(L32="ウ",HLOOKUP(J32,ウ!$B$1:$ZX$6,6,FALSE),"")</f>
        <v>くらしに役立つ保健体育改訂新版　</v>
      </c>
      <c r="P31" s="363" t="s">
        <v>11511</v>
      </c>
      <c r="Q31" s="365" t="s">
        <v>11513</v>
      </c>
      <c r="R31" s="367" t="s">
        <v>11521</v>
      </c>
      <c r="S31" s="375" t="s">
        <v>11510</v>
      </c>
      <c r="T31" s="302" t="s">
        <v>3461</v>
      </c>
      <c r="U31" s="361" t="s">
        <v>11505</v>
      </c>
      <c r="V31" s="297" t="s">
        <v>11505</v>
      </c>
      <c r="W31" s="377" t="str">
        <f>IF(V32="ア",VLOOKUP(T32,ア!$A$2:$E$9999,2,FALSE),IF(V32="イ",VLOOKUP(T32,イ!$A$2:$E$1563,2,FALSE),IF(V32="ウ",HLOOKUP(T32,ウ!$B$1:$ZX$6,4,FALSE),IF(V32="エ",VLOOKUP(T32,エ!$A$4:$E$1000,3,FALSE)&amp;"　"&amp;VLOOKUP(T32,エ!$A$4:$E$1000,4,FALSE),""))))</f>
        <v>20-7　東洋館</v>
      </c>
      <c r="X31" s="377" t="str">
        <f>IF(V32="ア",VLOOKUP(T32,ア!$A$2:$E$9999,4,FALSE),IF(V32="イ",VLOOKUP(T32,イ!$A$2:$E$1563,4,FALSE),IF(V32="ウ",IF(HLOOKUP(T32,ウ!$B$1:$ZX$6,3,FALSE)="","",HLOOKUP(T32,ウ!$B$1:$ZX$6,3,FALSE)),"")))</f>
        <v/>
      </c>
      <c r="Y31" s="379" t="s">
        <v>11522</v>
      </c>
      <c r="Z31" s="363" t="s">
        <v>11511</v>
      </c>
      <c r="AA31" s="365" t="s">
        <v>11513</v>
      </c>
      <c r="AB31" s="367" t="s">
        <v>11521</v>
      </c>
      <c r="AC31" s="412" t="s">
        <v>11510</v>
      </c>
    </row>
    <row r="32" spans="1:29" s="295" customFormat="1" ht="16.2" customHeight="1" x14ac:dyDescent="0.45">
      <c r="A32" s="300">
        <v>333</v>
      </c>
      <c r="B32" s="362"/>
      <c r="C32" s="301" t="s">
        <v>11509</v>
      </c>
      <c r="D32" s="378"/>
      <c r="E32" s="378"/>
      <c r="F32" s="380"/>
      <c r="G32" s="364"/>
      <c r="H32" s="366"/>
      <c r="I32" s="368"/>
      <c r="J32" s="300">
        <v>333</v>
      </c>
      <c r="K32" s="362"/>
      <c r="L32" s="301" t="s">
        <v>11509</v>
      </c>
      <c r="M32" s="378"/>
      <c r="N32" s="378"/>
      <c r="O32" s="380"/>
      <c r="P32" s="364"/>
      <c r="Q32" s="366"/>
      <c r="R32" s="368"/>
      <c r="S32" s="376"/>
      <c r="T32" s="300">
        <v>333</v>
      </c>
      <c r="U32" s="362"/>
      <c r="V32" s="301" t="s">
        <v>11509</v>
      </c>
      <c r="W32" s="378"/>
      <c r="X32" s="378"/>
      <c r="Y32" s="380"/>
      <c r="Z32" s="364"/>
      <c r="AA32" s="366"/>
      <c r="AB32" s="368"/>
      <c r="AC32" s="413"/>
    </row>
    <row r="33" spans="1:30" s="295" customFormat="1" ht="16.2" customHeight="1" x14ac:dyDescent="0.45">
      <c r="A33" s="302" t="s">
        <v>3434</v>
      </c>
      <c r="B33" s="361" t="s">
        <v>11506</v>
      </c>
      <c r="C33" s="297" t="s">
        <v>11506</v>
      </c>
      <c r="D33" s="377" t="str">
        <f>IF(C34="ア",VLOOKUP(A34,ア!$A$2:$E$9999,2,FALSE),IF(C34="イ",VLOOKUP(A34,イ!$A$2:$E$1563,2,FALSE),IF(C34="ウ",HLOOKUP(A34,ウ!$B$1:$ZX$6,4,FALSE),IF(C34="エ",VLOOKUP(A34,エ!$A$4:$E$1000,3,FALSE)&amp;"　"&amp;VLOOKUP(A34,エ!$A$4:$E$1000,4,FALSE),""))))</f>
        <v>20-7　東洋館</v>
      </c>
      <c r="E33" s="377" t="str">
        <f>IF(C34="ア",VLOOKUP(A34,ア!$A$2:$E$9999,4,FALSE),IF(C34="イ",VLOOKUP(A34,イ!$A$2:$E$1563,4,FALSE),IF(C34="ウ",IF(HLOOKUP(A34,ウ!$B$1:$ZX$6,3,FALSE)="","",HLOOKUP(A34,ウ!$B$1:$ZX$6,3,FALSE)),"")))</f>
        <v/>
      </c>
      <c r="F33" s="379" t="str">
        <f>IF(C34="ア",VLOOKUP(A34,ア!$A$2:$E$9999,5,FALSE),IF(C34="イ",VLOOKUP(A34,イ!$A$2:$E$1563,5,FALSE),IF(C34="ウ",HLOOKUP(A34,ウ!$B$1:$ZX$6,5,FALSE),IF(C34="エ",VLOOKUP(A34,エ!$A$4:$E$1000,5,FALSE),""))))&amp;"　"&amp;IF(C34="ウ",HLOOKUP(A34,ウ!$B$1:$ZX$6,6,FALSE),"")</f>
        <v>くらしに役立つ音楽　</v>
      </c>
      <c r="G33" s="363" t="s">
        <v>11511</v>
      </c>
      <c r="H33" s="365" t="s">
        <v>11520</v>
      </c>
      <c r="I33" s="367" t="s">
        <v>11521</v>
      </c>
      <c r="J33" s="302" t="s">
        <v>3447</v>
      </c>
      <c r="K33" s="361" t="s">
        <v>11506</v>
      </c>
      <c r="L33" s="297" t="s">
        <v>11506</v>
      </c>
      <c r="M33" s="377" t="str">
        <f>IF(L34="ア",VLOOKUP(J34,ア!$A$2:$E$9999,2,FALSE),IF(L34="イ",VLOOKUP(J34,イ!$A$2:$E$1563,2,FALSE),IF(L34="ウ",HLOOKUP(J34,ウ!$B$1:$ZX$6,4,FALSE),IF(L34="エ",VLOOKUP(J34,エ!$A$4:$E$1000,3,FALSE)&amp;"　"&amp;VLOOKUP(J34,エ!$A$4:$E$1000,4,FALSE),""))))</f>
        <v>20-7　東洋館</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くらしに役立つ音楽　</v>
      </c>
      <c r="P33" s="363" t="s">
        <v>11511</v>
      </c>
      <c r="Q33" s="365" t="s">
        <v>11513</v>
      </c>
      <c r="R33" s="367" t="s">
        <v>11521</v>
      </c>
      <c r="S33" s="375" t="s">
        <v>11510</v>
      </c>
      <c r="T33" s="302" t="s">
        <v>3462</v>
      </c>
      <c r="U33" s="361" t="s">
        <v>11506</v>
      </c>
      <c r="V33" s="297" t="s">
        <v>11506</v>
      </c>
      <c r="W33" s="377" t="str">
        <f>IF(V34="ア",VLOOKUP(T34,ア!$A$2:$E$9999,2,FALSE),IF(V34="イ",VLOOKUP(T34,イ!$A$2:$E$1563,2,FALSE),IF(V34="ウ",HLOOKUP(T34,ウ!$B$1:$ZX$6,4,FALSE),IF(V34="エ",VLOOKUP(T34,エ!$A$4:$E$1000,3,FALSE)&amp;"　"&amp;VLOOKUP(T34,エ!$A$4:$E$1000,4,FALSE),""))))</f>
        <v>20-7　東洋館</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くらしに役立つ音楽　</v>
      </c>
      <c r="Z33" s="363" t="s">
        <v>11511</v>
      </c>
      <c r="AA33" s="365" t="s">
        <v>11514</v>
      </c>
      <c r="AB33" s="367" t="s">
        <v>11521</v>
      </c>
      <c r="AC33" s="412" t="s">
        <v>11510</v>
      </c>
    </row>
    <row r="34" spans="1:30" s="295" customFormat="1" ht="16.2" customHeight="1" x14ac:dyDescent="0.45">
      <c r="A34" s="300">
        <v>335</v>
      </c>
      <c r="B34" s="362"/>
      <c r="C34" s="301" t="s">
        <v>11509</v>
      </c>
      <c r="D34" s="378"/>
      <c r="E34" s="378"/>
      <c r="F34" s="380"/>
      <c r="G34" s="364"/>
      <c r="H34" s="366"/>
      <c r="I34" s="368"/>
      <c r="J34" s="300">
        <v>335</v>
      </c>
      <c r="K34" s="362"/>
      <c r="L34" s="301" t="s">
        <v>11509</v>
      </c>
      <c r="M34" s="378"/>
      <c r="N34" s="378"/>
      <c r="O34" s="380"/>
      <c r="P34" s="364"/>
      <c r="Q34" s="366"/>
      <c r="R34" s="368"/>
      <c r="S34" s="376"/>
      <c r="T34" s="300">
        <v>335</v>
      </c>
      <c r="U34" s="362"/>
      <c r="V34" s="301" t="s">
        <v>11509</v>
      </c>
      <c r="W34" s="378"/>
      <c r="X34" s="378"/>
      <c r="Y34" s="380"/>
      <c r="Z34" s="364"/>
      <c r="AA34" s="366"/>
      <c r="AB34" s="368"/>
      <c r="AC34" s="413"/>
    </row>
    <row r="35" spans="1:30" s="295" customFormat="1" ht="16.2" customHeight="1" x14ac:dyDescent="0.45">
      <c r="A35" s="302" t="s">
        <v>3435</v>
      </c>
      <c r="B35" s="361" t="s">
        <v>11507</v>
      </c>
      <c r="C35" s="297" t="s">
        <v>11507</v>
      </c>
      <c r="D35" s="377" t="str">
        <f>IF(C36="ア",VLOOKUP(A36,ア!$A$2:$E$9999,2,FALSE),IF(C36="イ",VLOOKUP(A36,イ!$A$2:$E$1563,2,FALSE),IF(C36="ウ",HLOOKUP(A36,ウ!$B$1:$ZX$6,4,FALSE),IF(C36="エ",VLOOKUP(A36,エ!$A$4:$E$1000,3,FALSE)&amp;"　"&amp;VLOOKUP(A36,エ!$A$4:$E$1000,4,FALSE),""))))</f>
        <v>62-7　秀学社</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美術資料　大阪府版　</v>
      </c>
      <c r="G35" s="363" t="s">
        <v>11511</v>
      </c>
      <c r="H35" s="365" t="s">
        <v>11520</v>
      </c>
      <c r="I35" s="367" t="s">
        <v>11521</v>
      </c>
      <c r="J35" s="302" t="s">
        <v>3448</v>
      </c>
      <c r="K35" s="361" t="s">
        <v>11507</v>
      </c>
      <c r="L35" s="297" t="s">
        <v>11507</v>
      </c>
      <c r="M35" s="377" t="str">
        <f>IF(L36="ア",VLOOKUP(J36,ア!$A$2:$E$9999,2,FALSE),IF(L36="イ",VLOOKUP(J36,イ!$A$2:$E$1563,2,FALSE),IF(L36="ウ",HLOOKUP(J36,ウ!$B$1:$ZX$6,4,FALSE),IF(L36="エ",VLOOKUP(J36,エ!$A$4:$E$1000,3,FALSE)&amp;"　"&amp;VLOOKUP(J36,エ!$A$4:$E$1000,4,FALSE),""))))</f>
        <v>62-7　秀学社</v>
      </c>
      <c r="N35" s="377" t="str">
        <f>IF(L36="ア",VLOOKUP(J36,ア!$A$2:$E$9999,4,FALSE),IF(L36="イ",VLOOKUP(J36,イ!$A$2:$E$1563,4,FALSE),IF(L36="ウ",IF(HLOOKUP(J36,ウ!$B$1:$ZX$6,3,FALSE)="","",HLOOKUP(J36,ウ!$B$1:$ZX$6,3,FALSE)),"")))</f>
        <v/>
      </c>
      <c r="O35" s="379" t="str">
        <f>IF(L36="ア",VLOOKUP(J36,ア!$A$2:$E$9999,5,FALSE),IF(L36="イ",VLOOKUP(J36,イ!$A$2:$E$1563,5,FALSE),IF(L36="ウ",HLOOKUP(J36,ウ!$B$1:$ZX$6,5,FALSE),IF(L36="エ",VLOOKUP(J36,エ!$A$4:$E$1000,5,FALSE),""))))&amp;"　"&amp;IF(L36="ウ",HLOOKUP(J36,ウ!$B$1:$ZX$6,6,FALSE),"")</f>
        <v>美術資料　大阪府版　</v>
      </c>
      <c r="P35" s="363" t="s">
        <v>11511</v>
      </c>
      <c r="Q35" s="365" t="s">
        <v>11513</v>
      </c>
      <c r="R35" s="367" t="s">
        <v>11521</v>
      </c>
      <c r="S35" s="375" t="s">
        <v>11510</v>
      </c>
      <c r="T35" s="302" t="s">
        <v>3463</v>
      </c>
      <c r="U35" s="361" t="s">
        <v>11507</v>
      </c>
      <c r="V35" s="297" t="s">
        <v>11507</v>
      </c>
      <c r="W35" s="377" t="str">
        <f>IF(V36="ア",VLOOKUP(T36,ア!$A$2:$E$9999,2,FALSE),IF(V36="イ",VLOOKUP(T36,イ!$A$2:$E$1563,2,FALSE),IF(V36="ウ",HLOOKUP(T36,ウ!$B$1:$ZX$6,4,FALSE),IF(V36="エ",VLOOKUP(T36,エ!$A$4:$E$1000,3,FALSE)&amp;"　"&amp;VLOOKUP(T36,エ!$A$4:$E$1000,4,FALSE),""))))</f>
        <v>62-7　秀学社</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美術資料　大阪府版　</v>
      </c>
      <c r="Z35" s="363" t="s">
        <v>11511</v>
      </c>
      <c r="AA35" s="365" t="s">
        <v>11514</v>
      </c>
      <c r="AB35" s="367" t="s">
        <v>11521</v>
      </c>
      <c r="AC35" s="412" t="s">
        <v>11510</v>
      </c>
    </row>
    <row r="36" spans="1:30" s="295" customFormat="1" ht="16.2" customHeight="1" x14ac:dyDescent="0.45">
      <c r="A36" s="300">
        <v>239</v>
      </c>
      <c r="B36" s="362"/>
      <c r="C36" s="301" t="s">
        <v>11509</v>
      </c>
      <c r="D36" s="378"/>
      <c r="E36" s="378"/>
      <c r="F36" s="380"/>
      <c r="G36" s="364"/>
      <c r="H36" s="366"/>
      <c r="I36" s="368"/>
      <c r="J36" s="300">
        <v>239</v>
      </c>
      <c r="K36" s="362"/>
      <c r="L36" s="301" t="s">
        <v>11509</v>
      </c>
      <c r="M36" s="378"/>
      <c r="N36" s="378"/>
      <c r="O36" s="380"/>
      <c r="P36" s="364"/>
      <c r="Q36" s="366"/>
      <c r="R36" s="368"/>
      <c r="S36" s="376"/>
      <c r="T36" s="300">
        <v>239</v>
      </c>
      <c r="U36" s="362"/>
      <c r="V36" s="301" t="s">
        <v>11509</v>
      </c>
      <c r="W36" s="378"/>
      <c r="X36" s="378"/>
      <c r="Y36" s="380"/>
      <c r="Z36" s="364"/>
      <c r="AA36" s="366"/>
      <c r="AB36" s="368"/>
      <c r="AC36" s="413"/>
    </row>
    <row r="37" spans="1:30" s="295" customFormat="1" ht="16.2" customHeight="1" x14ac:dyDescent="0.45">
      <c r="A37" s="302" t="s">
        <v>3436</v>
      </c>
      <c r="B37" s="361"/>
      <c r="C37" s="297"/>
      <c r="D37" s="377" t="str">
        <f>IF(C38="ア",VLOOKUP(A38,ア!$A$2:$E$9999,2,FALSE),IF(C38="イ",VLOOKUP(A38,イ!$A$2:$E$1563,2,FALSE),IF(C38="ウ",HLOOKUP(A38,ウ!$B$1:$ZX$6,4,FALSE),IF(C38="エ",VLOOKUP(A38,エ!$A$4:$E$1000,3,FALSE)&amp;"　"&amp;VLOOKUP(A38,エ!$A$4:$E$1000,4,FALSE),""))))</f>
        <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　</v>
      </c>
      <c r="G37" s="363"/>
      <c r="H37" s="365"/>
      <c r="I37" s="367"/>
      <c r="J37" s="302" t="s">
        <v>3449</v>
      </c>
      <c r="K37" s="361"/>
      <c r="L37" s="297"/>
      <c r="M37" s="377" t="str">
        <f>IF(L38="ア",VLOOKUP(J38,ア!$A$2:$E$9999,2,FALSE),IF(L38="イ",VLOOKUP(J38,イ!$A$2:$E$1563,2,FALSE),IF(L38="ウ",HLOOKUP(J38,ウ!$B$1:$ZX$6,4,FALSE),IF(L38="エ",VLOOKUP(J38,エ!$A$4:$E$1000,3,FALSE)&amp;"　"&amp;VLOOKUP(J38,エ!$A$4:$E$1000,4,FALSE),""))))</f>
        <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　</v>
      </c>
      <c r="P37" s="363"/>
      <c r="Q37" s="365"/>
      <c r="R37" s="367"/>
      <c r="S37" s="375"/>
      <c r="T37" s="302" t="s">
        <v>3464</v>
      </c>
      <c r="U37" s="361"/>
      <c r="V37" s="297"/>
      <c r="W37" s="377" t="str">
        <f>IF(V38="ア",VLOOKUP(T38,ア!$A$2:$E$9999,2,FALSE),IF(V38="イ",VLOOKUP(T38,イ!$A$2:$E$1563,2,FALSE),IF(V38="ウ",HLOOKUP(T38,ウ!$B$1:$ZX$6,4,FALSE),IF(V38="エ",VLOOKUP(T38,エ!$A$4:$E$1000,3,FALSE)&amp;"　"&amp;VLOOKUP(T38,エ!$A$4:$E$1000,4,FALSE),""))))</f>
        <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　</v>
      </c>
      <c r="Z37" s="363"/>
      <c r="AA37" s="365"/>
      <c r="AB37" s="381"/>
      <c r="AC37" s="412"/>
    </row>
    <row r="38" spans="1:30" s="295" customFormat="1" ht="16.2" customHeight="1" x14ac:dyDescent="0.45">
      <c r="A38" s="300"/>
      <c r="B38" s="362"/>
      <c r="C38" s="301"/>
      <c r="D38" s="378"/>
      <c r="E38" s="378"/>
      <c r="F38" s="380"/>
      <c r="G38" s="364"/>
      <c r="H38" s="366"/>
      <c r="I38" s="368"/>
      <c r="J38" s="300"/>
      <c r="K38" s="362"/>
      <c r="L38" s="301"/>
      <c r="M38" s="378"/>
      <c r="N38" s="378"/>
      <c r="O38" s="380"/>
      <c r="P38" s="364"/>
      <c r="Q38" s="366"/>
      <c r="R38" s="368"/>
      <c r="S38" s="376"/>
      <c r="T38" s="300"/>
      <c r="U38" s="362"/>
      <c r="V38" s="301"/>
      <c r="W38" s="378"/>
      <c r="X38" s="378"/>
      <c r="Y38" s="380"/>
      <c r="Z38" s="364"/>
      <c r="AA38" s="366"/>
      <c r="AB38" s="382"/>
      <c r="AC38" s="413"/>
    </row>
    <row r="39" spans="1:30" s="295" customFormat="1" ht="16.2" customHeight="1" x14ac:dyDescent="0.45">
      <c r="A39" s="302" t="s">
        <v>3437</v>
      </c>
      <c r="B39" s="361"/>
      <c r="C39" s="297"/>
      <c r="D39" s="377" t="str">
        <f>IF(C40="ア",VLOOKUP(A40,ア!$A$2:$E$9999,2,FALSE),IF(C40="イ",VLOOKUP(A40,イ!$A$2:$E$1563,2,FALSE),IF(C40="ウ",HLOOKUP(A40,ウ!$B$1:$ZX$6,4,FALSE),IF(C40="エ",VLOOKUP(A40,エ!$A$4:$E$1000,3,FALSE)&amp;"　"&amp;VLOOKUP(A40,エ!$A$4:$E$1000,4,FALSE),""))))</f>
        <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　</v>
      </c>
      <c r="G39" s="363"/>
      <c r="H39" s="365"/>
      <c r="I39" s="367"/>
      <c r="J39" s="302" t="s">
        <v>3450</v>
      </c>
      <c r="K39" s="361"/>
      <c r="L39" s="297"/>
      <c r="M39" s="377" t="str">
        <f>IF(L40="ア",VLOOKUP(J40,ア!$A$2:$E$9999,2,FALSE),IF(L40="イ",VLOOKUP(J40,イ!$A$2:$E$1563,2,FALSE),IF(L40="ウ",HLOOKUP(J40,ウ!$B$1:$ZX$6,4,FALSE),IF(L40="エ",VLOOKUP(J40,エ!$A$4:$E$1000,3,FALSE)&amp;"　"&amp;VLOOKUP(J40,エ!$A$4:$E$1000,4,FALSE),""))))</f>
        <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　</v>
      </c>
      <c r="P39" s="363"/>
      <c r="Q39" s="365"/>
      <c r="R39" s="367"/>
      <c r="S39" s="375"/>
      <c r="T39" s="302" t="s">
        <v>3465</v>
      </c>
      <c r="U39" s="361"/>
      <c r="V39" s="297"/>
      <c r="W39" s="377" t="str">
        <f>IF(V40="ア",VLOOKUP(T40,ア!$A$2:$E$9999,2,FALSE),IF(V40="イ",VLOOKUP(T40,イ!$A$2:$E$1563,2,FALSE),IF(V40="ウ",HLOOKUP(T40,ウ!$B$1:$ZX$6,4,FALSE),IF(V40="エ",VLOOKUP(T40,エ!$A$4:$E$1000,3,FALSE)&amp;"　"&amp;VLOOKUP(T40,エ!$A$4:$E$1000,4,FALSE),""))))</f>
        <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　</v>
      </c>
      <c r="Z39" s="363"/>
      <c r="AA39" s="365"/>
      <c r="AB39" s="381"/>
      <c r="AC39" s="412"/>
    </row>
    <row r="40" spans="1:30" s="295" customFormat="1" ht="16.2" customHeight="1" x14ac:dyDescent="0.45">
      <c r="A40" s="300"/>
      <c r="B40" s="362"/>
      <c r="C40" s="301"/>
      <c r="D40" s="378"/>
      <c r="E40" s="378"/>
      <c r="F40" s="380"/>
      <c r="G40" s="364"/>
      <c r="H40" s="366"/>
      <c r="I40" s="368"/>
      <c r="J40" s="300"/>
      <c r="K40" s="362"/>
      <c r="L40" s="301"/>
      <c r="M40" s="378"/>
      <c r="N40" s="378"/>
      <c r="O40" s="380"/>
      <c r="P40" s="364"/>
      <c r="Q40" s="366"/>
      <c r="R40" s="368"/>
      <c r="S40" s="376"/>
      <c r="T40" s="300"/>
      <c r="U40" s="362"/>
      <c r="V40" s="301"/>
      <c r="W40" s="378"/>
      <c r="X40" s="378"/>
      <c r="Y40" s="380"/>
      <c r="Z40" s="364"/>
      <c r="AA40" s="366"/>
      <c r="AB40" s="382"/>
      <c r="AC40" s="413"/>
    </row>
    <row r="41" spans="1:30" s="295" customFormat="1" ht="16.2" customHeight="1" x14ac:dyDescent="0.45">
      <c r="A41" s="302" t="s">
        <v>3438</v>
      </c>
      <c r="B41" s="361"/>
      <c r="C41" s="297"/>
      <c r="D41" s="377" t="str">
        <f>IF(C42="ア",VLOOKUP(A42,ア!$A$2:$E$9999,2,FALSE),IF(C42="イ",VLOOKUP(A42,イ!$A$2:$E$1563,2,FALSE),IF(C42="ウ",HLOOKUP(A42,ウ!$B$1:$ZX$6,4,FALSE),IF(C42="エ",VLOOKUP(A42,エ!$A$4:$E$1000,3,FALSE)&amp;"　"&amp;VLOOKUP(A42,エ!$A$4:$E$1000,4,FALSE),""))))</f>
        <v/>
      </c>
      <c r="E41" s="377" t="str">
        <f>IF(C42="ア",VLOOKUP(A42,ア!$A$2:$E$9999,4,FALSE),IF(C42="イ",VLOOKUP(A42,イ!$A$2:$E$1563,4,FALSE),IF(C42="ウ",IF(HLOOKUP(A42,ウ!$B$1:$ZX$6,3,FALSE)="","",HLOOKUP(A42,ウ!$B$1:$ZX$6,3,FALSE)),"")))</f>
        <v/>
      </c>
      <c r="F41" s="379" t="str">
        <f>IF(C42="ア",VLOOKUP(A42,ア!$A$2:$E$9999,5,FALSE),IF(C42="イ",VLOOKUP(A42,イ!$A$2:$E$1563,5,FALSE),IF(C42="ウ",HLOOKUP(A42,ウ!$B$1:$ZX$6,5,FALSE),IF(C42="エ",VLOOKUP(A42,エ!$A$4:$E$1000,5,FALSE),""))))&amp;"　"&amp;IF(C42="ウ",HLOOKUP(A42,ウ!$B$1:$ZX$6,6,FALSE),"")</f>
        <v>　</v>
      </c>
      <c r="G41" s="363"/>
      <c r="H41" s="365"/>
      <c r="I41" s="367"/>
      <c r="J41" s="302" t="s">
        <v>3451</v>
      </c>
      <c r="K41" s="361"/>
      <c r="L41" s="297"/>
      <c r="M41" s="377" t="str">
        <f>IF(L42="ア",VLOOKUP(J42,ア!$A$2:$E$9999,2,FALSE),IF(L42="イ",VLOOKUP(J42,イ!$A$2:$E$1563,2,FALSE),IF(L42="ウ",HLOOKUP(J42,ウ!$B$1:$ZX$6,4,FALSE),IF(L42="エ",VLOOKUP(J42,エ!$A$4:$E$1000,3,FALSE)&amp;"　"&amp;VLOOKUP(J42,エ!$A$4:$E$1000,4,FALSE),""))))</f>
        <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　</v>
      </c>
      <c r="P41" s="363"/>
      <c r="Q41" s="365"/>
      <c r="R41" s="367"/>
      <c r="S41" s="375"/>
      <c r="T41" s="302" t="s">
        <v>3466</v>
      </c>
      <c r="U41" s="361"/>
      <c r="V41" s="297"/>
      <c r="W41" s="377" t="str">
        <f>IF(V42="ア",VLOOKUP(T42,ア!$A$2:$E$9999,2,FALSE),IF(V42="イ",VLOOKUP(T42,イ!$A$2:$E$1563,2,FALSE),IF(V42="ウ",HLOOKUP(T42,ウ!$B$1:$ZX$6,4,FALSE),IF(V42="エ",VLOOKUP(T42,エ!$A$4:$E$1000,3,FALSE)&amp;"　"&amp;VLOOKUP(T42,エ!$A$4:$E$1000,4,FALSE),""))))</f>
        <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　</v>
      </c>
      <c r="Z41" s="363"/>
      <c r="AA41" s="365"/>
      <c r="AB41" s="381"/>
      <c r="AC41" s="412"/>
    </row>
    <row r="42" spans="1:30" s="295" customFormat="1" ht="16.2" customHeight="1" x14ac:dyDescent="0.45">
      <c r="A42" s="300"/>
      <c r="B42" s="362"/>
      <c r="C42" s="301"/>
      <c r="D42" s="378"/>
      <c r="E42" s="378"/>
      <c r="F42" s="380"/>
      <c r="G42" s="364"/>
      <c r="H42" s="366"/>
      <c r="I42" s="368"/>
      <c r="J42" s="300"/>
      <c r="K42" s="362"/>
      <c r="L42" s="301"/>
      <c r="M42" s="378"/>
      <c r="N42" s="378"/>
      <c r="O42" s="380"/>
      <c r="P42" s="364"/>
      <c r="Q42" s="366"/>
      <c r="R42" s="368"/>
      <c r="S42" s="376"/>
      <c r="T42" s="300"/>
      <c r="U42" s="362"/>
      <c r="V42" s="301"/>
      <c r="W42" s="378"/>
      <c r="X42" s="378"/>
      <c r="Y42" s="380"/>
      <c r="Z42" s="364"/>
      <c r="AA42" s="366"/>
      <c r="AB42" s="382"/>
      <c r="AC42" s="413"/>
    </row>
    <row r="43" spans="1:30" s="295" customFormat="1" ht="16.2" customHeight="1" x14ac:dyDescent="0.45">
      <c r="A43" s="302" t="s">
        <v>3439</v>
      </c>
      <c r="B43" s="361"/>
      <c r="C43" s="297"/>
      <c r="D43" s="377" t="str">
        <f>IF(C44="ア",VLOOKUP(A44,ア!$A$2:$E$9999,2,FALSE),IF(C44="イ",VLOOKUP(A44,イ!$A$2:$E$1563,2,FALSE),IF(C44="ウ",HLOOKUP(A44,ウ!$B$1:$ZX$6,4,FALSE),IF(C44="エ",VLOOKUP(A44,エ!$A$4:$E$1000,3,FALSE)&amp;"　"&amp;VLOOKUP(A44,エ!$A$4:$E$1000,4,FALSE),""))))</f>
        <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　</v>
      </c>
      <c r="G43" s="363"/>
      <c r="H43" s="365"/>
      <c r="I43" s="367"/>
      <c r="J43" s="302" t="s">
        <v>3454</v>
      </c>
      <c r="K43" s="361"/>
      <c r="L43" s="297"/>
      <c r="M43" s="377" t="str">
        <f>IF(L44="ア",VLOOKUP(J44,ア!$A$2:$E$9999,2,FALSE),IF(L44="イ",VLOOKUP(J44,イ!$A$2:$E$1563,2,FALSE),IF(L44="ウ",HLOOKUP(J44,ウ!$B$1:$ZX$6,4,FALSE),IF(L44="エ",VLOOKUP(J44,エ!$A$4:$E$1000,3,FALSE)&amp;"　"&amp;VLOOKUP(J44,エ!$A$4:$E$1000,4,FALSE),""))))</f>
        <v/>
      </c>
      <c r="N43" s="377" t="str">
        <f>IF(L44="ア",VLOOKUP(J44,ア!$A$2:$E$9999,4,FALSE),IF(L44="イ",VLOOKUP(J44,イ!$A$2:$E$1563,4,FALSE),IF(L44="ウ",IF(HLOOKUP(J44,ウ!$B$1:$ZX$6,3,FALSE)="","",HLOOKUP(J44,ウ!$B$1:$ZX$6,3,FALSE)),"")))</f>
        <v/>
      </c>
      <c r="O43" s="379" t="str">
        <f>IF(L44="ア",VLOOKUP(J44,ア!$A$2:$E$9999,5,FALSE),IF(L44="イ",VLOOKUP(J44,イ!$A$2:$E$1563,5,FALSE),IF(L44="ウ",HLOOKUP(J44,ウ!$B$1:$ZX$6,5,FALSE),IF(L44="エ",VLOOKUP(J44,エ!$A$4:$E$1000,5,FALSE),""))))&amp;"　"&amp;IF(L44="ウ",HLOOKUP(J44,ウ!$B$1:$ZX$6,6,FALSE),"")</f>
        <v>　</v>
      </c>
      <c r="P43" s="363"/>
      <c r="Q43" s="365"/>
      <c r="R43" s="367"/>
      <c r="S43" s="375"/>
      <c r="T43" s="302" t="s">
        <v>3467</v>
      </c>
      <c r="U43" s="361"/>
      <c r="V43" s="297"/>
      <c r="W43" s="377" t="str">
        <f>IF(V44="ア",VLOOKUP(T44,ア!$A$2:$E$9999,2,FALSE),IF(V44="イ",VLOOKUP(T44,イ!$A$2:$E$1563,2,FALSE),IF(V44="ウ",HLOOKUP(T44,ウ!$B$1:$ZX$6,4,FALSE),IF(V44="エ",VLOOKUP(T44,エ!$A$4:$E$1000,3,FALSE)&amp;"　"&amp;VLOOKUP(T44,エ!$A$4:$E$1000,4,FALSE),""))))</f>
        <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　</v>
      </c>
      <c r="Z43" s="363"/>
      <c r="AA43" s="365"/>
      <c r="AB43" s="381"/>
      <c r="AC43" s="412"/>
    </row>
    <row r="44" spans="1:30" s="295" customFormat="1" ht="16.2" customHeight="1" x14ac:dyDescent="0.45">
      <c r="A44" s="300"/>
      <c r="B44" s="362"/>
      <c r="C44" s="301"/>
      <c r="D44" s="378"/>
      <c r="E44" s="378"/>
      <c r="F44" s="380"/>
      <c r="G44" s="364"/>
      <c r="H44" s="366"/>
      <c r="I44" s="368"/>
      <c r="J44" s="300"/>
      <c r="K44" s="362"/>
      <c r="L44" s="301"/>
      <c r="M44" s="378"/>
      <c r="N44" s="378"/>
      <c r="O44" s="380"/>
      <c r="P44" s="364"/>
      <c r="Q44" s="366"/>
      <c r="R44" s="368"/>
      <c r="S44" s="376"/>
      <c r="T44" s="300"/>
      <c r="U44" s="362"/>
      <c r="V44" s="301"/>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IF(C46="ア",VLOOKUP(A46,ア!$A$2:$E$9999,2,FALSE),IF(C46="イ",VLOOKUP(A46,イ!$A$2:$E$1563,2,FALSE),IF(C46="ウ",HLOOKUP(A46,ウ!$B$1:$ZX$6,4,FALSE),IF(C46="エ",VLOOKUP(A46,エ!$A$4:$E$1000,3,FALSE)&amp;"　"&amp;VLOOKUP(A46,エ!$A$4:$E$1000,4,FALSE),""))))</f>
        <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IF(L46="ア",VLOOKUP(J46,ア!$A$2:$E$9999,2,FALSE),IF(L46="イ",VLOOKUP(J46,イ!$A$2:$E$1563,2,FALSE),IF(L46="ウ",HLOOKUP(J46,ウ!$B$1:$ZX$6,4,FALSE),IF(L46="エ",VLOOKUP(J46,エ!$A$4:$E$1000,3,FALSE)&amp;"　"&amp;VLOOKUP(J46,エ!$A$4:$E$1000,4,FALSE),""))))</f>
        <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　</v>
      </c>
      <c r="P45" s="363"/>
      <c r="Q45" s="365"/>
      <c r="R45" s="367"/>
      <c r="S45" s="375"/>
      <c r="T45" s="302" t="s">
        <v>3475</v>
      </c>
      <c r="U45" s="361"/>
      <c r="V45" s="297"/>
      <c r="W45" s="377" t="str">
        <f>IF(V46="ア",VLOOKUP(T46,ア!$A$2:$E$9999,2,FALSE),IF(V46="イ",VLOOKUP(T46,イ!$A$2:$E$1563,2,FALSE),IF(V46="ウ",HLOOKUP(T46,ウ!$B$1:$ZX$6,4,FALSE),IF(V46="エ",VLOOKUP(T46,エ!$A$4:$E$1000,3,FALSE)&amp;"　"&amp;VLOOKUP(T46,エ!$A$4:$E$1000,4,FALSE),""))))</f>
        <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　</v>
      </c>
      <c r="Z45" s="363"/>
      <c r="AA45" s="365"/>
      <c r="AB45" s="381"/>
      <c r="AC45" s="412"/>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c r="U46" s="362"/>
      <c r="V46" s="301"/>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IF(L48="ア",VLOOKUP(J48,ア!$A$2:$E$9999,2,FALSE),IF(L48="イ",VLOOKUP(J48,イ!$A$2:$E$1563,2,FALSE),IF(L48="ウ",HLOOKUP(J48,ウ!$B$1:$ZX$6,4,FALSE),IF(L48="エ",VLOOKUP(J48,エ!$A$4:$E$1000,3,FALSE)&amp;"　"&amp;VLOOKUP(J48,エ!$A$4:$E$1000,4,FALSE),""))))</f>
        <v/>
      </c>
      <c r="N47" s="377" t="str">
        <f>IF(L48="ア",VLOOKUP(J48,ア!$A$2:$E$9999,4,FALSE),IF(L48="イ",VLOOKUP(J48,イ!$A$2:$E$1563,4,FALSE),IF(L48="ウ",IF(HLOOKUP(J48,ウ!$B$1:$ZX$6,3,FALSE)="","",HLOOKUP(J48,ウ!$B$1:$ZX$6,3,FALSE)),"")))</f>
        <v/>
      </c>
      <c r="O47" s="379" t="str">
        <f>IF(L48="ア",VLOOKUP(J48,ア!$A$2:$E$9999,5,FALSE),IF(L48="イ",VLOOKUP(J48,イ!$A$2:$E$1563,5,FALSE),IF(L48="ウ",HLOOKUP(J48,ウ!$B$1:$ZX$6,5,FALSE),IF(L48="エ",VLOOKUP(J48,エ!$A$4:$E$1000,5,FALSE),""))))&amp;"　"&amp;IF(L48="ウ",HLOOKUP(J48,ウ!$B$1:$ZX$6,6,FALSE),"")</f>
        <v>　</v>
      </c>
      <c r="P47" s="363"/>
      <c r="Q47" s="365"/>
      <c r="R47" s="367"/>
      <c r="S47" s="375"/>
      <c r="T47" s="302" t="s">
        <v>3476</v>
      </c>
      <c r="U47" s="361"/>
      <c r="V47" s="299"/>
      <c r="W47" s="377" t="str">
        <f>IF(V48="ア",VLOOKUP(T48,ア!$A$2:$E$9999,2,FALSE),IF(V48="イ",VLOOKUP(T48,イ!$A$2:$E$1563,2,FALSE),IF(V48="ウ",HLOOKUP(T48,ウ!$B$1:$ZX$6,4,FALSE),IF(V48="エ",VLOOKUP(T48,エ!$A$4:$E$1000,3,FALSE)&amp;"　"&amp;VLOOKUP(T48,エ!$A$4:$E$1000,4,FALSE),""))))</f>
        <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　</v>
      </c>
      <c r="Z47" s="363"/>
      <c r="AA47" s="365"/>
      <c r="AB47" s="381"/>
      <c r="AC47" s="412"/>
      <c r="AD47" s="303"/>
    </row>
    <row r="48" spans="1:30" s="271" customFormat="1" ht="16.2" customHeight="1" thickBot="1" x14ac:dyDescent="0.2">
      <c r="A48" s="304"/>
      <c r="B48" s="414"/>
      <c r="C48" s="305"/>
      <c r="D48" s="378"/>
      <c r="E48" s="378"/>
      <c r="F48" s="380"/>
      <c r="G48" s="422"/>
      <c r="H48" s="420"/>
      <c r="I48" s="423"/>
      <c r="J48" s="304"/>
      <c r="K48" s="414"/>
      <c r="L48" s="305"/>
      <c r="M48" s="378"/>
      <c r="N48" s="378"/>
      <c r="O48" s="380"/>
      <c r="P48" s="422"/>
      <c r="Q48" s="420"/>
      <c r="R48" s="423"/>
      <c r="S48" s="424"/>
      <c r="T48" s="304"/>
      <c r="U48" s="414"/>
      <c r="V48" s="305"/>
      <c r="W48" s="378"/>
      <c r="X48" s="378"/>
      <c r="Y48" s="380"/>
      <c r="Z48" s="422"/>
      <c r="AA48" s="420"/>
      <c r="AB48" s="421"/>
      <c r="AC48" s="419"/>
      <c r="AD48" s="269"/>
    </row>
    <row r="49" spans="1:29" s="295" customFormat="1" ht="16.2" customHeight="1" x14ac:dyDescent="0.45">
      <c r="A49" s="313" t="s">
        <v>3478</v>
      </c>
      <c r="B49" s="433"/>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4"/>
      <c r="J49" s="313" t="s">
        <v>3493</v>
      </c>
      <c r="K49" s="433"/>
      <c r="L49" s="314"/>
      <c r="M49" s="377" t="str">
        <f>IF(L50="ア",VLOOKUP(J50,ア!$A$2:$E$9999,2,FALSE),IF(L50="イ",VLOOKUP(J50,イ!$A$2:$E$1563,2,FALSE),IF(L50="ウ",HLOOKUP(J50,ウ!$B$1:$ZX$6,4,FALSE),IF(L50="エ",VLOOKUP(J50,エ!$A$4:$E$1000,3,FALSE)&amp;"　"&amp;VLOOKUP(J50,エ!$A$4:$E$1000,4,FALSE),""))))</f>
        <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　</v>
      </c>
      <c r="P49" s="415"/>
      <c r="Q49" s="416"/>
      <c r="R49" s="434"/>
      <c r="S49" s="435"/>
      <c r="T49" s="313" t="s">
        <v>3508</v>
      </c>
      <c r="U49" s="433"/>
      <c r="V49" s="314"/>
      <c r="W49" s="377" t="str">
        <f>IF(V50="ア",VLOOKUP(T50,ア!$A$2:$E$9999,2,FALSE),IF(V50="イ",VLOOKUP(T50,イ!$A$2:$E$1563,2,FALSE),IF(V50="ウ",HLOOKUP(T50,ウ!$B$1:$ZX$6,4,FALSE),IF(V50="エ",VLOOKUP(T50,エ!$A$4:$E$1000,3,FALSE)&amp;"　"&amp;VLOOKUP(T50,エ!$A$4:$E$1000,4,FALSE),""))))</f>
        <v/>
      </c>
      <c r="X49" s="377" t="str">
        <f>IF(V50="ア",VLOOKUP(T50,ア!$A$2:$E$9999,4,FALSE),IF(V50="イ",VLOOKUP(T50,イ!$A$2:$E$1563,4,FALSE),IF(V50="ウ",IF(HLOOKUP(T50,ウ!$B$1:$ZX$6,3,FALSE)="","",HLOOKUP(T50,ウ!$B$1:$ZX$6,3,FALSE)),"")))</f>
        <v/>
      </c>
      <c r="Y49" s="379" t="str">
        <f>IF(V50="ア",VLOOKUP(T50,ア!$A$2:$E$9999,5,FALSE),IF(V50="イ",VLOOKUP(T50,イ!$A$2:$E$1563,5,FALSE),IF(V50="ウ",HLOOKUP(T50,ウ!$B$1:$ZX$6,5,FALSE),IF(V50="エ",VLOOKUP(T50,エ!$A$4:$E$1000,5,FALSE),""))))&amp;"　"&amp;IF(V50="ウ",HLOOKUP(T50,ウ!$B$1:$ZX$6,6,FALSE),"")</f>
        <v>　</v>
      </c>
      <c r="Z49" s="415"/>
      <c r="AA49" s="416"/>
      <c r="AB49" s="417"/>
      <c r="AC49" s="418"/>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c r="W50" s="378"/>
      <c r="X50" s="378"/>
      <c r="Y50" s="380"/>
      <c r="Z50" s="364"/>
      <c r="AA50" s="366"/>
      <c r="AB50" s="382"/>
      <c r="AC50" s="413"/>
    </row>
    <row r="51" spans="1:29" s="295" customFormat="1" ht="16.2" customHeight="1" x14ac:dyDescent="0.45">
      <c r="A51" s="302" t="s">
        <v>3479</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3494</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3509</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3480</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3495</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3510</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3481</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3496</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3511</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3482</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3497</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3512</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3483</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3498</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3513</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3484</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3499</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3514</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3485</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3500</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3515</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3486</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3501</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3516</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3487</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3502</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3517</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3488</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3503</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3518</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3489</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3504</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3519</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3490</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3505</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3520</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3491</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3506</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3521</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3492</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3507</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3522</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2"/>
      <c r="H78" s="420"/>
      <c r="I78" s="423"/>
      <c r="J78" s="304"/>
      <c r="K78" s="414"/>
      <c r="L78" s="305"/>
      <c r="M78" s="378"/>
      <c r="N78" s="378"/>
      <c r="O78" s="380"/>
      <c r="P78" s="422"/>
      <c r="Q78" s="420"/>
      <c r="R78" s="423"/>
      <c r="S78" s="424"/>
      <c r="T78" s="304"/>
      <c r="U78" s="414"/>
      <c r="V78" s="305"/>
      <c r="W78" s="378"/>
      <c r="X78" s="378"/>
      <c r="Y78" s="380"/>
      <c r="Z78" s="422"/>
      <c r="AA78" s="420"/>
      <c r="AB78" s="421"/>
      <c r="AC78" s="419"/>
      <c r="AD78" s="269"/>
    </row>
    <row r="79" spans="1:30" s="295" customFormat="1" ht="16.2" customHeight="1" x14ac:dyDescent="0.45">
      <c r="A79" s="313" t="s">
        <v>3523</v>
      </c>
      <c r="B79" s="433"/>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4"/>
      <c r="J79" s="313" t="s">
        <v>3538</v>
      </c>
      <c r="K79" s="433"/>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4"/>
      <c r="S79" s="435"/>
      <c r="T79" s="313" t="s">
        <v>3553</v>
      </c>
      <c r="U79" s="433"/>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3524</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3539</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3554</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3525</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3540</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3555</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3526</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3541</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3556</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3527</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3542</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3557</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3528</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3543</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3558</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3529</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3544</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3559</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3530</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3545</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3560</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3531</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3546</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3561</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3532</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3547</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3562</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3533</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3548</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3563</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3534</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3549</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3564</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3535</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3550</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3565</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3536</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3551</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3566</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3537</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3552</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3567</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2"/>
      <c r="H108" s="420"/>
      <c r="I108" s="423"/>
      <c r="J108" s="304"/>
      <c r="K108" s="414"/>
      <c r="L108" s="305"/>
      <c r="M108" s="378"/>
      <c r="N108" s="378"/>
      <c r="O108" s="380"/>
      <c r="P108" s="422"/>
      <c r="Q108" s="420"/>
      <c r="R108" s="423"/>
      <c r="S108" s="424"/>
      <c r="T108" s="304"/>
      <c r="U108" s="414"/>
      <c r="V108" s="305"/>
      <c r="W108" s="378"/>
      <c r="X108" s="378"/>
      <c r="Y108" s="380"/>
      <c r="Z108" s="422"/>
      <c r="AA108" s="420"/>
      <c r="AB108" s="421"/>
      <c r="AC108" s="419"/>
      <c r="AD108" s="269"/>
    </row>
    <row r="109" spans="1:30" s="295" customFormat="1" ht="16.2" customHeight="1" x14ac:dyDescent="0.45">
      <c r="A109" s="313" t="s">
        <v>3644</v>
      </c>
      <c r="B109" s="433"/>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4"/>
      <c r="J109" s="313" t="s">
        <v>3673</v>
      </c>
      <c r="K109" s="433"/>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4"/>
      <c r="S109" s="435"/>
      <c r="T109" s="313" t="s">
        <v>3688</v>
      </c>
      <c r="U109" s="433"/>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3646</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3674</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3689</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3648</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3675</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3690</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3650</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3676</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3691</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3652</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3677</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3692</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3654</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3678</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3693</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3656</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3679</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3694</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3660</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3680</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3695</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3658</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3681</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3696</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3662</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3682</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3697</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3664</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3683</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3698</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3666</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3684</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3699</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3668</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3685</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3700</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3670</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3686</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3701</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3672</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3687</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3702</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2"/>
      <c r="H138" s="420"/>
      <c r="I138" s="423"/>
      <c r="J138" s="304"/>
      <c r="K138" s="414"/>
      <c r="L138" s="305"/>
      <c r="M138" s="378"/>
      <c r="N138" s="378"/>
      <c r="O138" s="380"/>
      <c r="P138" s="422"/>
      <c r="Q138" s="420"/>
      <c r="R138" s="423"/>
      <c r="S138" s="424"/>
      <c r="T138" s="304"/>
      <c r="U138" s="414"/>
      <c r="V138" s="305"/>
      <c r="W138" s="378"/>
      <c r="X138" s="378"/>
      <c r="Y138" s="380"/>
      <c r="Z138" s="422"/>
      <c r="AA138" s="420"/>
      <c r="AB138" s="421"/>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2024-07-01T08:57:13Z</cp:lastPrinted>
  <dcterms:created xsi:type="dcterms:W3CDTF">2019-06-05T06:28:00Z</dcterms:created>
  <dcterms:modified xsi:type="dcterms:W3CDTF">2024-11-19T03:03:17Z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