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51B4E960-B489-436A-8D67-AD89C423B45B}"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変更箇所!$A$1:$BC$19</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<sst xmlns="http://schemas.openxmlformats.org/spreadsheetml/2006/main" count="390" uniqueCount="230">
  <si>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</si>
  <si>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</si>
  <si>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</si>
  <si>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</si>
  <si>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</si>
  <si>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</si>
  <si>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</si>
  <si>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</si>
  <si>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</si>
  <si>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</si>
  <si>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</si>
  <si>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</si>
  <si>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</si>
  <si>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</si>
  <si>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</si>
  <si>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</si>
  <si>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</si>
  <si>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</si>
  <si>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</si>
  <si>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</si>
  <si>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</si>
  <si>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</si>
  <si>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</si>
  <si>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</si>
  <si>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</si>
  <si>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</si>
  <si>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</si>
  <si>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</si>
  <si>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</si>
  <si>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</si>
  <si>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</si>
  <si>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</si>
  <si>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</si>
  <si>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</si>
  <si>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</si>
  <si>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</si>
  <si>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</si>
  <si>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</si>
  <si>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</si>
  <si>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</si>
  <si>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</si>
  <si>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</si>
  <si>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</si>
  <si>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</si>
  <si>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</si>
  <si>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</si>
  <si>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</si>
  <si>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</si>
  <si>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</si>
  <si>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</si>
  <si>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</si>
  <si>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</si>
  <si>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</si>
  <si>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</si>
  <si>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</si>
  <si>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</si>
  <si>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</si>
  <si>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</si>
  <si>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</si>
  <si>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</si>
  <si>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</si>
  <si>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</si>
  <si>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</si>
  <si>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</si>
  <si>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</si>
  <si>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</si>
  <si>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</si>
  <si>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</si>
  <si>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</si>
  <si>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</si>
  <si>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</si>
  <si>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</si>
  <si>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</si>
  <si>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</si>
  <si>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</si>
  <si>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</si>
  <si>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</si>
  <si>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</si>
  <si>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</si>
  <si>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</si>
  <si>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</si>
  <si>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</si>
  <si>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</si>
  <si>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</si>
  <si>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</si>
  <si>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</si>
  <si>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</si>
  <si>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</si>
  <si>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</si>
  <si>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</si>
  <si>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</si>
  <si>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</si>
  <si>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</si>
  <si>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</si>
  <si>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</si>
  <si>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</si>
  <si>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</si>
  <si>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</si>
  <si>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</si>
  <si>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</si>
  <si>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</si>
  <si>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</si>
  <si>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</si>
  <si>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</si>
  <si>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</si>
  <si>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</si>
  <si>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</si>
  <si>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</si>
  <si>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</si>
  <si>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</si>
  <si>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</si>
  <si>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</si>
  <si>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</si>
  <si>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</si>
  <si>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</si>
  <si>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</si>
  <si>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</si>
  <si>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</si>
  <si>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</si>
  <si>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</si>
  <si>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</si>
  <si>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</si>
  <si>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</si>
  <si>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</si>
  <si>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</si>
  <si>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</si>
  <si>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</si>
  <si>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</si>
  <si>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</si>
  <si>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</si>
  <si>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</si>
  <si>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</si>
  <si>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</si>
  <si>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</si>
  <si>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</si>
  <si>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</si>
  <si>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</si>
  <si>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</si>
  <si>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</si>
  <si>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</si>
  <si>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</si>
  <si>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</si>
  <si>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</si>
  <si>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</si>
  <si>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</si>
  <si>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</si>
  <si>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</si>
  <si>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</si>
  <si>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</si>
  <si>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</si>
  <si>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</si>
  <si>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</si>
  <si>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</si>
  <si>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</si>
  <si>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</si>
  <si>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</si>
  <si>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</si>
  <si>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</si>
  <si>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</si>
  <si>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</si>
  <si>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</si>
  <si>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</si>
  <si>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大阪府は、里親の認定、養育里親の登録、日常生活の援助及び生活指導並びに就業の支援の実施、負担能力の認定又は費用の徴収に関する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</si>
  <si>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大阪府知事</t>
  </si>
  <si>
    <t>【概要】
・児童福祉法（昭和二十二年法律第百六十四号）第六条の四第一項の里親の認定の申請の受理、その申請に係る事実についての審査又はその申請に対する応答に関する事務
・児童福祉法第三十三条の六第一項の日常生活上の援助及び生活指導並びに就業の支援の実施の申込みの受理、その申込みに係る事実についての審査又はその申し込みに対する応答に関する事務
・児童福祉法第三十四条の十九の養育里親名簿の作成に関する事務
・小規模住居型児童養育事業を行う者若しくは里親への委託、又は乳児院、児童養護施設、児童心理治療施設若しくは児童自立支援施設への入所措置に係る負担能力の認定及び費用の徴収に関する事務（児童福祉法第五十六条第一項・第二項）
・児童自立生活援助の実施に係る費用の徴収に関する事務（児童福祉法第五十六条第二項）
【具体的内容】
①里親認定にかかる業務
　里親認定の申請を行う者に係る道府県民税又は市町村民税に関する情報。　
　里親認定の申請を行う者又は当該者の同居人に係る住民票に記載された住民票関係情報。
②負担金負担能力認定及び徴収にかかる事務
　措置児童と同一世帯に属する者に係る障がい児入所給付費・高額障がい児入所給付費・高額障がい児入所給付費又は特定入所障がい児食費等給付費の支給に関する情報、措置児童と同一世帯に属する者に係る措置に関する情報、措置児童又は当該措置児童と同一の世帯に属する者に係る身体障がい者手帳の交付に関する情報、措置児童又は当該措置児童と同一の世帯に属する者に係る精神障がい者保健福祉手帳の交付に関する情報、措置児童に係る母子生活支援施設における保護の実施に関する情報、措置児童又は当該措置児童と同一の世帯に属する者に係る生活保護実施関係情報、措置児童を監護又は養育する者に係る児童扶養手当の支給に関する情報、措置児童又は措置児童と同一の世帯に属する者に係る住民票に記載された住民票関係情報、措置児童又は当該措置児童と同一の世帯に属する者に係る自立支援給付の支給に関する情報、措置児童の扶養義務者に係る特別児童扶養手当の支給に関する情報、日常生活上の援助及び生活指導並びに就業の支援を受ける義務教育終了児童等に係る市町村民税に関する情報をマイナンバーを用いて調査し、負担金の階層区分を決定する業務の一部として活用する。
①、②の業務をマイナンバーを利用し、負担金の階層区分を審査等における事務の省力化及び書類提出の省略化を図る。
③他所属又は他機関からの照会に対して、定められた範囲で児童養護施設等への入所措置等に関する情報の提供を行う。</t>
  </si>
  <si>
    <t>○行政手続における特定の個人を識別するための番号の利用等に関する法律（以下「番号法」という。）　第9条第1項　別表第8の項
○番号法別表の主務省令で定める事務を定める命令（平成二十六年内閣府・総務省令第五号）　第7条</t>
  </si>
  <si>
    <t>実施する</t>
  </si>
  <si>
    <t>福祉部子ども家庭局</t>
  </si>
  <si>
    <t>子ども家庭局長</t>
  </si>
  <si>
    <t>1万人以上10万人未満</t>
  </si>
  <si>
    <t>500人未満</t>
  </si>
  <si>
    <t>発生なし</t>
  </si>
  <si>
    <t>基礎項目評価書</t>
  </si>
  <si>
    <t>十分である</t>
  </si>
  <si>
    <t>人為的ミスを防止する対策を盛り込んだ事務処理手順をマニュアル化し、個人情報を取り扱う担当者において共有している。また特定個人情報を含む書類等は施錠できる書棚等に保管することを徹底するなどの対策を講じていることから、人為的ミスが発生するリスクへの対策は「十分である」と考えられる。</t>
  </si>
  <si>
    <t>○</t>
  </si>
  <si>
    <t>十分に行っている</t>
  </si>
  <si>
    <t>児童相談システムへのアクセスが可能な職員は、IDとパスワード、静脈認証等による認証によって限定しており、アクセス可能な職員においては、年度ごとに登録することで、アクセス権限の適切な管理を行っている。これらの対策を講じていることから、権限のない者によって不正によって不正に使用されるリスクへの対策は「十分である」と考えられる。</t>
  </si>
  <si>
    <t>Ⅰ　関連情報　１ ②事務の概要</t>
  </si>
  <si>
    <t>情緒障がい児短期治療施設</t>
  </si>
  <si>
    <t>児童心理治療施設</t>
  </si>
  <si>
    <t>事後</t>
  </si>
  <si>
    <t>法改正に伴う文言変更による</t>
  </si>
  <si>
    <t>Ⅰ　関連情報　５ ②所属長</t>
  </si>
  <si>
    <t>子ども室長　中岡　恭子</t>
  </si>
  <si>
    <t>子ども室長</t>
  </si>
  <si>
    <t>様式の変更による</t>
  </si>
  <si>
    <t>Ⅰ　関連情報　７　請求先</t>
  </si>
  <si>
    <t>電話番号　06-6944-6318
電話番号　06-6944-6066</t>
  </si>
  <si>
    <t>電話番号　06-6944-6675
電話番号　06-6944-8371</t>
  </si>
  <si>
    <t>番号変更による</t>
  </si>
  <si>
    <t>大阪府庁本館１階</t>
  </si>
  <si>
    <t>大阪府庁本館５階</t>
  </si>
  <si>
    <t>組織改編による所在の変更</t>
  </si>
  <si>
    <t>Ⅰ　関連情報　８　連絡先</t>
  </si>
  <si>
    <t>電話番号　06-6944-6318</t>
  </si>
  <si>
    <t>電話番号　06-6944-6675</t>
  </si>
  <si>
    <t>Ⅳ　リスク対策</t>
  </si>
  <si>
    <t>―</t>
  </si>
  <si>
    <t>評価書に記載のとおり</t>
  </si>
  <si>
    <t>Ⅰ　関連情報　５ ①部署</t>
  </si>
  <si>
    <t>福祉部子ども室</t>
  </si>
  <si>
    <t>組織改編による組織名の変更</t>
  </si>
  <si>
    <t>組織改編による所属長の変更</t>
  </si>
  <si>
    <t>Ⅰ　関連情報　７ 請求先</t>
  </si>
  <si>
    <t>福祉部子ども室家庭支援課相談支援グループ
〒540-8570　大阪市中央区大手前２丁目 大阪府別館７階</t>
  </si>
  <si>
    <t>福祉部子ども家庭局家庭支援課相談支援グループ
〒540-8570　大阪市中央区大手前２丁目 大阪府別館</t>
  </si>
  <si>
    <t>組織改編による組織名の変更等</t>
  </si>
  <si>
    <t>大阪府府民文化部府政情報室情報公開課　公文書総合センター（府政情報センター）
〒540-8570　大阪市中央区大手前２丁目 大阪府庁本館５階</t>
  </si>
  <si>
    <t>大阪府府民文化部府政情報室情報公開課　公文書総合センター（府政情報センター）
〒540-8570　大阪市中央区大手前２丁目 大阪府庁本館</t>
  </si>
  <si>
    <t>福祉部子ども室家庭支援課相談支援グループ
〒540-8570  大阪市中央区大手前２丁目 大阪府別館７階</t>
  </si>
  <si>
    <t>福祉部子ども家庭局家庭支援課相談支援グループ
〒540-8570  大阪市中央区大手前２丁目 大阪府別館</t>
  </si>
  <si>
    <t>人手を介在させる作業</t>
  </si>
  <si>
    <t>様式改正に伴う追加</t>
  </si>
  <si>
    <t>最も優先度が高いと考えられる対策</t>
  </si>
  <si>
    <t>Ⅰ　関連情報
３．個人番号の利用
法令上の根拠</t>
  </si>
  <si>
    <t>法改正に伴う対応</t>
  </si>
  <si>
    <t>Ⅰ　関連情報
４．情報提供ネットワークシス
テムによる情報連携
②法令上の根拠</t>
  </si>
  <si>
    <t>○情報照会に係る根拠
番号法第別表第二の八の項、十六の項
番号法別表第二の主務省令で定める事務及び情報を定める命令（平成二十六年内閣府・総務省令第七号）第七条、第十二条
○情報提供に係る根拠
番号法別表第二の十六の項、五十七の項
番号利用法別表第二の主務省令で定める事務及び情報を定める命令（平成二十六年内閣府・総務省令第七号）第十二条、第三十一条</t>
  </si>
  <si>
    <t>ToolVer=2.0.0</t>
  </si>
  <si>
    <t xml:space="preserve">
・本事務において用いるシステムの利用にあたっては、内部による不正利用の防止のため、システム操作者に守秘義務を課し、ID及びパスワードによるアクセス制限、利用可能端末の制限、システム操作者の使用記録を保存する等の対策を講じる。
・外部からの当該システムに対するアクセスを制限し、責任者の許可がある場合を除く外部への情報資産の送付及び持ち出し並びに外部における情報処理作業を禁止する等、情報漏洩に対する対策を講じる。
・当該システムの維持管理等を外部事業者に委託する際には、当該事業者との契約において大阪府個人情報保護条例に基づく個人情報取り扱い特記事項を締結し、当該事業者に対し、個人情報の保護のための措置を講じること等を義務付ける。
</t>
    <phoneticPr fontId="1"/>
  </si>
  <si>
    <t>児童相談ＩＴナビシステム、団体内統合宛名システム、中間サーバー、住民基本台帳ネットワークシステム</t>
    <phoneticPr fontId="1"/>
  </si>
  <si>
    <t>児童ファイル、里親ファイル、里親名簿</t>
    <phoneticPr fontId="1"/>
  </si>
  <si>
    <t>○情報照会に係る根拠
番号法第19条第8号に基づく主務省令第2条の表の11・20の項
○情報提供に係る根拠
番号法第19条第8号に基づく主務省令第2条の表の20・81の項</t>
    <phoneticPr fontId="1"/>
  </si>
  <si>
    <t>福祉部子ども家庭局家庭支援課相談支援グループ
〒540-8570　大阪市中央区大手前２丁目 大阪府別館
電話番号：06-6944-6675
大阪府府民文化部府政情報室情報公開課　公文書総合センター（府政情報センター）
〒540-8570　大阪市中央区大手前２丁目 大阪府庁本館
電話番号：06-6944-8371</t>
    <phoneticPr fontId="1"/>
  </si>
  <si>
    <t>福祉部子ども家庭局家庭支援課相談支援グループ
〒540-8570  大阪市中央区大手前２丁目 大阪府別館
電話番号：06-6944-6675</t>
    <phoneticPr fontId="1"/>
  </si>
  <si>
    <t>里親の認定、養育里親の登録、日常生活の援助及び生活指導並びに就業の支援の実施、負担能力の認定又は費用の徴収に関する事務</t>
    <phoneticPr fontId="1"/>
  </si>
  <si>
    <t>里親の認定、養育里親の登録、日常生活の援助及び生活指導並びに就業の支援の実施、負担能力の認定又は費用の徴収に関する事務についての基礎項目評価書</t>
    <phoneticPr fontId="1"/>
  </si>
  <si>
    <t>○行政手続における特定の個人を識別するための番号の利用等に関する法律（以下「番号法」という。）　第9条第1項　別表第8の項
○番号法別表の主務省令で定める事務を定める命令（平成二十六年内閣府・総務省令第五号）　第7条</t>
    <phoneticPr fontId="1"/>
  </si>
  <si>
    <t>○番号法第九条第一項　別表第一　七の項
○番号法別表第一の主務省令で定める事務を定める命令（平成二十六年内閣府・総務省令第五号）第七条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</si>
</sst>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6">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
      <sz val="14"/>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25" fillId="2" borderId="2"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25" fillId="2" borderId="6"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topLeftCell="A30" zoomScaleNormal="55" zoomScaleSheetLayoutView="100" zoomScalePageLayoutView="85" workbookViewId="0">
      <selection activeCell="A28" sqref="A28:AM40"/>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6</v>
      </c>
      <c r="B17" s="70"/>
      <c r="C17" s="70"/>
      <c r="D17" s="70"/>
      <c r="E17" s="70"/>
      <c r="F17" s="70"/>
      <c r="G17" s="70"/>
      <c r="H17" s="70"/>
      <c r="I17" s="70"/>
      <c r="J17" s="71" t="s">
        <v>227</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ITEM1=6</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ITEM2=里親の認定、養育里親の登録、日常生活の援助及び生活指導並びに就業の支援の実施、負担能力の認定又は費用の徴収に関する事務についての基礎項目評価書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39.6"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162</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は、里親の認定、養育里親の登録、日常生活の援助及び生活指導並びに就業の支援の実施、負担能力の認定又は費用の徴収に関する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11.4"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10.050000000000001" customHeight="1">
      <c r="A41" s="60" t="s">
        <v>4</v>
      </c>
      <c r="B41" s="61"/>
      <c r="C41" s="61"/>
      <c r="D41" s="61"/>
      <c r="E41" s="61"/>
      <c r="F41" s="61"/>
      <c r="G41" s="62"/>
      <c r="H41" s="69" t="s">
        <v>220</v>
      </c>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 xml:space="preserve">ITEM4=
・本事務において用いるシステムの利用にあたっては、内部による不正利用の防止のため、システム操作者に守秘義務を課し、ID及びパスワードによるアクセス制限、利用可能端末の制限、システム操作者の使用記録を保存する等の対策を講じる。
・外部からの当該システムに対するアクセスを制限し、責任者の許可がある場合を除く外部への情報資産の送付及び持ち出し並びに外部における情報処理作業を禁止する等、情報漏洩に対する対策を講じる。
・当該システムの維持管理等を外部事業者に委託する際には、当該事業者との契約において大阪府個人情報保護条例に基づく個人情報取り扱い特記事項を締結し、当該事業者に対し、個人情報の保護のための措置を講じること等を義務付ける。
</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76.8"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163</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9.9" customHeight="1">
      <c r="A59" s="88">
        <v>46078</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ITEM6=20260225</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6"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6"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6"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6"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6"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6"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tabSelected="1" view="pageBreakPreview" zoomScaleNormal="100" zoomScaleSheetLayoutView="100" zoomScalePageLayoutView="85" workbookViewId="0">
      <selection activeCell="A28" sqref="A28:AM40"/>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226</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ITEM1=里親の認定、養育里親の登録、日常生活の援助及び生活指導並びに就業の支援の実施、負担能力の認定又は費用の徴収に関する事務</v>
      </c>
      <c r="CA5" s="1" t="s">
        <v>28</v>
      </c>
      <c r="CB5" s="1" t="s">
        <v>29</v>
      </c>
      <c r="CE5" s="1" t="s">
        <v>30</v>
      </c>
      <c r="CF5" s="1" t="s">
        <v>31</v>
      </c>
      <c r="CG5" s="1" t="s">
        <v>32</v>
      </c>
      <c r="CI5" s="1" t="s">
        <v>33</v>
      </c>
      <c r="CJ5" s="3" t="s">
        <v>153</v>
      </c>
      <c r="CK5" s="3"/>
    </row>
    <row r="6" spans="1:94" ht="25.8"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164</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ITEM2_1=【概要】
・児童福祉法（昭和二十二年法律第百六十四号）第六条の四第一項の里親の認定の申請の受理、その申請に係る事実についての審査又はその申請に対する応答に関する事務
・児童福祉法第三十三条の六第一項の日常生活上の援助及び生活指導並びに就業の支援の実施の申込みの受理、その申込みに係る事実についての審査又はその申し込みに対する応答に関する事務
・児童福祉法第三十四条の十九の養育里親名簿の作成に関する事務
・小規模住居型児童養育事業を行う者若しくは里親への委託、又は乳児院、児童養護施設、児童心理治療施設若しくは児童自立支援施設への入所措置に係る負担能力の認定及び費用の徴収に関する事務（児童福祉法第五十六条第一項・第二項）
・児童自立生活援助の実施に係る費用の徴収に関する事務（児童福祉法第五十六条第二項）
【具体的内容】
①里親認定にかかる業務
　里親認定の申請を行う者に係る道府県民税又は市町村民税に関する情報。　
　里親認定の申請を行う者又は当該者の同居人に係る住民票に記載された住民票関係情報。
②負担金負担能力認定及び徴収にかかる事務
　措置児童と同一世帯に属する者に係る障がい児入所給付費・高額障がい児入所給付費・高額障がい児入所給付費又は特定入所障がい児食費等給付費の支給に関する情報、措置児童と同一世帯に属する者に係る措置に関する情報、措置児童又は当該措置児童と同一の世帯に属する者に係る身体障がい者手帳の交付に関する情報、措置児童又は当該措置児童と同一の世帯に属する者に係る精神障がい者保健福祉手帳の交付に関する情報、措置児童に係る母子生活支援施設における保護の実施に関する情報、措置児童又は当該措置児童と同一の世帯に属する者に係る生活保護実施関係情報、措置児童を監護又は養育する者に係る児童扶養手当の支給に関する情報、措置児童又は措置児童と同一の世帯に属する者に係る住民票に記載された住民票関係情報、措置児童又は当該措置児童と同一の世帯に属する者に係る自立支援給付の支給に関する情報、措置児童の扶養義務者に係る特別児童扶養手当の支給に関する情報、日常生活上の援助及び生活指導並びに就業の支援を受ける義務教育終了児童等に係る市町村民税に関する情報をマイナンバーを用いて調査し、負担金の階層区分を決定する業務の一部として活用する。
①、②の業務をマイナンバーを利用し、負担金の階層区分を審査等における事務の省力化及び書類提出の省略化を図る。
③他所属又は他機関からの照会に対して、定められた範囲で児童養護施設等への入所措置等に関する情報の提供を行う。</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329.4"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221</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ITEM3=児童相談ＩＴナビシステム、団体内統合宛名システム、中間サーバー、住民基本台帳ネットワークシステム</v>
      </c>
    </row>
    <row r="13" spans="1:94" ht="15"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222</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ITEM4=児童ファイル、里親ファイル、里親名簿</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165</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ITEM5=○行政手続における特定の個人を識別するための番号の利用等に関する法律（以下「番号法」という。）　第9条第1項　別表第8の項
○番号法別表の主務省令で定める事務を定める命令（平成二十六年内閣府・総務省令第五号）　第7条</v>
      </c>
    </row>
    <row r="21" spans="1:61" ht="53.4"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166</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t="s">
        <v>223</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ITEM7=○情報照会に係る根拠
番号法第19条第8号に基づく主務省令第2条の表の11・20の項
○情報提供に係る根拠
番号法第19条第8号に基づく主務省令第2条の表の20・81の項</v>
      </c>
    </row>
    <row r="29" spans="1:61" ht="53.4"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167</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ITEM8=福祉部子ども家庭局</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168</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ITEM9=子ども家庭局長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15" customHeight="1">
      <c r="A42" s="117" t="s">
        <v>60</v>
      </c>
      <c r="B42" s="117"/>
      <c r="C42" s="117"/>
      <c r="D42" s="117"/>
      <c r="E42" s="117"/>
      <c r="F42" s="117"/>
      <c r="G42" s="117"/>
      <c r="H42" s="117"/>
      <c r="I42" s="117"/>
      <c r="J42" s="177" t="s">
        <v>224</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ITEM11=福祉部子ども家庭局家庭支援課相談支援グループ
〒540-8570　大阪市中央区大手前２丁目 大阪府別館
電話番号：06-6944-6675
大阪府府民文化部府政情報室情報公開課　公文書総合センター（府政情報センター）
〒540-8570　大阪市中央区大手前２丁目 大阪府庁本館
電話番号：06-6944-8371</v>
      </c>
    </row>
    <row r="43" spans="1:113" ht="73.2"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15" customHeight="1">
      <c r="A46" s="117" t="s">
        <v>62</v>
      </c>
      <c r="B46" s="117"/>
      <c r="C46" s="117"/>
      <c r="D46" s="117"/>
      <c r="E46" s="117"/>
      <c r="F46" s="117"/>
      <c r="G46" s="117"/>
      <c r="H46" s="117"/>
      <c r="I46" s="117"/>
      <c r="J46" s="170" t="s">
        <v>225</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ITEM12=福祉部子ども家庭局家庭支援課相談支援グループ
〒540-8570  大阪市中央区大手前２丁目 大阪府別館
電話番号：06-6944-6675</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33.6"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3</v>
      </c>
      <c r="BH57" s="1">
        <v>15</v>
      </c>
      <c r="BI57" s="1" t="str">
        <f>"ITEM" &amp; BH57 &amp; BG57 &amp; "=" &amp;BF57</f>
        <v>ITEM15=3</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169</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45627</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ITEM16=20241201</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170</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45627</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ITEM18=20241201</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171</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172</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173</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173</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173</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c r="AG118" s="104" t="s">
        <v>110</v>
      </c>
      <c r="AH118" s="104"/>
      <c r="AI118" s="104"/>
      <c r="AJ118" s="104"/>
      <c r="AK118" s="104"/>
      <c r="AL118" s="104"/>
      <c r="AM118" s="105"/>
      <c r="BE118" s="1" t="s">
        <v>108</v>
      </c>
      <c r="BF118" s="1" t="b">
        <f>IF($AF118="○",TRUE,IF($AF118="",FALSE,"INPUT_ERROR"))</f>
        <v>0</v>
      </c>
      <c r="BH118" s="1">
        <v>25</v>
      </c>
      <c r="BI118" s="1" t="str">
        <f>"ITEM" &amp; BH118 &amp;BG118 &amp; "=" &amp;BF118</f>
        <v>ITEM25=FALSE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f>IF(TRIM($K121)="","",IF(ISERROR(MATCH($K121,$CG$3:$CG$5,0)),"INPUT_ERROR",MATCH($K121,$CG$3:$CG$5,0)))</f>
        <v>2</v>
      </c>
      <c r="BH120" s="1">
        <v>26</v>
      </c>
      <c r="BI120" s="1" t="str">
        <f>"ITEM" &amp; BH120 &amp;BG120 &amp; "=" &amp;BF120</f>
        <v>ITEM26=2</v>
      </c>
    </row>
    <row r="121" spans="1:61" ht="15" customHeight="1">
      <c r="A121" s="111"/>
      <c r="B121" s="112"/>
      <c r="C121" s="112"/>
      <c r="D121" s="112"/>
      <c r="E121" s="112"/>
      <c r="F121" s="112"/>
      <c r="G121" s="112"/>
      <c r="H121" s="112"/>
      <c r="I121" s="113"/>
      <c r="J121" s="100" t="s">
        <v>101</v>
      </c>
      <c r="K121" s="130" t="s">
        <v>173</v>
      </c>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c r="AG124" s="104" t="s">
        <v>113</v>
      </c>
      <c r="AH124" s="104"/>
      <c r="AI124" s="104"/>
      <c r="AJ124" s="104"/>
      <c r="AK124" s="104"/>
      <c r="AL124" s="104"/>
      <c r="AM124" s="105"/>
      <c r="BE124" s="1" t="s">
        <v>124</v>
      </c>
      <c r="BF124" s="1" t="b">
        <f>IF($AF124="○",TRUE,IF($AF124="",FALSE,"INPUT_ERROR"))</f>
        <v>0</v>
      </c>
      <c r="BH124" s="1">
        <v>27</v>
      </c>
      <c r="BI124" s="1" t="str">
        <f>"ITEM" &amp; BH124 &amp;BG124 &amp; "=" &amp;BF124</f>
        <v>ITEM27=FALSE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f>IF(TRIM($K127)="","",IF(ISERROR(MATCH($K127,$CG$3:$CG$5,0)),"INPUT_ERROR",MATCH($K127,$CG$3:$CG$5,0)))</f>
        <v>2</v>
      </c>
      <c r="BH126" s="1">
        <v>28</v>
      </c>
      <c r="BI126" s="1" t="str">
        <f>"ITEM" &amp; BH126 &amp;BG126 &amp; "=" &amp;BF126</f>
        <v>ITEM28=2</v>
      </c>
    </row>
    <row r="127" spans="1:61" ht="15" customHeight="1">
      <c r="A127" s="111"/>
      <c r="B127" s="112"/>
      <c r="C127" s="112"/>
      <c r="D127" s="112"/>
      <c r="E127" s="112"/>
      <c r="F127" s="112"/>
      <c r="G127" s="112"/>
      <c r="H127" s="112"/>
      <c r="I127" s="113"/>
      <c r="J127" s="100" t="s">
        <v>49</v>
      </c>
      <c r="K127" s="130" t="s">
        <v>173</v>
      </c>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c r="AG130" s="125" t="s">
        <v>117</v>
      </c>
      <c r="AH130" s="125"/>
      <c r="AI130" s="125"/>
      <c r="AJ130" s="125"/>
      <c r="AK130" s="125"/>
      <c r="AL130" s="125"/>
      <c r="AM130" s="196"/>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0</v>
      </c>
      <c r="BH131" s="1">
        <v>30</v>
      </c>
      <c r="BI131" s="1" t="str">
        <f>"ITEM" &amp; BH131 &amp;BG131 &amp; "=" &amp;BF131</f>
        <v>ITEM30=FALSE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173</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5" customHeight="1">
      <c r="A137" s="111"/>
      <c r="B137" s="112"/>
      <c r="C137" s="112"/>
      <c r="D137" s="112"/>
      <c r="E137" s="112"/>
      <c r="F137" s="112"/>
      <c r="G137" s="112"/>
      <c r="H137" s="112"/>
      <c r="I137" s="113"/>
      <c r="J137" s="100" t="s">
        <v>101</v>
      </c>
      <c r="K137" s="130" t="s">
        <v>173</v>
      </c>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173</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173</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60" customHeight="1">
      <c r="A152" s="34"/>
      <c r="B152" s="35"/>
      <c r="C152" s="131" t="s">
        <v>125</v>
      </c>
      <c r="D152" s="132"/>
      <c r="E152" s="132"/>
      <c r="F152" s="132"/>
      <c r="G152" s="132"/>
      <c r="H152" s="132"/>
      <c r="I152" s="133"/>
      <c r="J152" s="134" t="s">
        <v>174</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人為的ミスを防止する対策を盛り込んだ事務処理手順をマニュアル化し、個人情報を取り扱う担当者において共有している。また特定個人情報を含む書類等は施錠できる書棚等に保管することを徹底するなどの対策を講じていることから、人為的ミスが発生するリスクへの対策は「十分である」と考えられ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175</v>
      </c>
      <c r="L155" s="72" t="s">
        <v>128</v>
      </c>
      <c r="M155" s="72"/>
      <c r="N155" s="72"/>
      <c r="O155" s="72"/>
      <c r="P155" s="96"/>
      <c r="Q155" s="72"/>
      <c r="R155" s="28"/>
      <c r="S155" s="96" t="s">
        <v>49</v>
      </c>
      <c r="T155" s="98" t="s">
        <v>175</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176</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153</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3</v>
      </c>
      <c r="BH166" s="1">
        <v>42</v>
      </c>
      <c r="BI166" s="1" t="str">
        <f>"ITEM" &amp; BH166 &amp;BG166 &amp; "=" &amp;BF166</f>
        <v>ITEM42=3</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60" customHeight="1">
      <c r="A182" s="32"/>
      <c r="B182" s="33"/>
      <c r="C182" s="131" t="s">
        <v>125</v>
      </c>
      <c r="D182" s="132"/>
      <c r="E182" s="132"/>
      <c r="F182" s="132"/>
      <c r="G182" s="132"/>
      <c r="H182" s="132"/>
      <c r="I182" s="133"/>
      <c r="J182" s="134" t="s">
        <v>177</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児童相談システムへのアクセスが可能な職員は、IDとパスワード、静脈認証等による認証によって限定しており、アクセス可能な職員においては、年度ごとに登録することで、アクセス権限の適切な管理を行っている。これらの対策を講じていることから、権限のない者によって不正によって不正に使用されるリスクへの対策は「十分である」と考えられ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fitToHeight="0" orientation="portrait" r:id="rId1"/>
  <headerFooter scaleWithDoc="0"/>
  <rowBreaks count="3" manualBreakCount="3">
    <brk id="21" max="38" man="1"/>
    <brk id="52" max="38" man="1"/>
    <brk id="87"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tabSelected="1" showWhiteSpace="0" view="pageBreakPreview" zoomScaleNormal="100" zoomScaleSheetLayoutView="100" zoomScalePageLayoutView="40" workbookViewId="0">
      <selection activeCell="A28" sqref="A28:AM40"/>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34.200000000000003" customHeight="1">
      <c r="A5" s="202">
        <v>43524</v>
      </c>
      <c r="B5" s="203"/>
      <c r="C5" s="203"/>
      <c r="D5" s="204"/>
      <c r="E5" s="205" t="s">
        <v>178</v>
      </c>
      <c r="F5" s="206"/>
      <c r="G5" s="206"/>
      <c r="H5" s="206"/>
      <c r="I5" s="206"/>
      <c r="J5" s="206"/>
      <c r="K5" s="206"/>
      <c r="L5" s="206"/>
      <c r="M5" s="207"/>
      <c r="N5" s="205" t="s">
        <v>179</v>
      </c>
      <c r="O5" s="206"/>
      <c r="P5" s="206"/>
      <c r="Q5" s="206"/>
      <c r="R5" s="206"/>
      <c r="S5" s="206"/>
      <c r="T5" s="206"/>
      <c r="U5" s="206"/>
      <c r="V5" s="206"/>
      <c r="W5" s="206"/>
      <c r="X5" s="206"/>
      <c r="Y5" s="206"/>
      <c r="Z5" s="206"/>
      <c r="AA5" s="207"/>
      <c r="AB5" s="205" t="s">
        <v>180</v>
      </c>
      <c r="AC5" s="206"/>
      <c r="AD5" s="206"/>
      <c r="AE5" s="206"/>
      <c r="AF5" s="206"/>
      <c r="AG5" s="206"/>
      <c r="AH5" s="206"/>
      <c r="AI5" s="206"/>
      <c r="AJ5" s="206"/>
      <c r="AK5" s="206"/>
      <c r="AL5" s="206"/>
      <c r="AM5" s="206"/>
      <c r="AN5" s="206"/>
      <c r="AO5" s="207"/>
      <c r="AP5" s="208" t="s">
        <v>181</v>
      </c>
      <c r="AQ5" s="209"/>
      <c r="AR5" s="209"/>
      <c r="AS5" s="209"/>
      <c r="AT5" s="210"/>
      <c r="AU5" s="205" t="s">
        <v>182</v>
      </c>
      <c r="AV5" s="206"/>
      <c r="AW5" s="206"/>
      <c r="AX5" s="206"/>
      <c r="AY5" s="206"/>
      <c r="AZ5" s="206"/>
      <c r="BA5" s="206"/>
      <c r="BB5" s="206"/>
      <c r="BC5" s="207"/>
      <c r="BH5" s="37" t="s">
        <v>219</v>
      </c>
      <c r="BI5" s="37" t="str">
        <f>"ITEM" &amp; $BI$4 &amp; "=" &amp; IF(TRIM($A5)="","",TEXT($A5,"yyyymmdd"))</f>
        <v>ITEM1=20190228</v>
      </c>
      <c r="BJ5" s="37" t="str">
        <f>"ITEM"&amp;$BJ$4&amp;"="&amp;IF(TRIM($E5)="","",$E5)</f>
        <v>ITEM2=Ⅰ　関連情報　１ ②事務の概要</v>
      </c>
      <c r="BK5" s="37" t="str">
        <f>"ITEM"&amp;$BK$4&amp;"="&amp;IF(TRIM($N5)="","",$N5)</f>
        <v>ITEM3=情緒障がい児短期治療施設</v>
      </c>
      <c r="BL5" s="37" t="str">
        <f>"ITEM"&amp;$BL$4&amp;"="&amp;IF(TRIM($AB5)="","",$AB5)</f>
        <v>ITEM4=児童心理治療施設</v>
      </c>
      <c r="BM5" s="37" t="str">
        <f>"ITEM"&amp;$BM$4&amp;"="&amp;IF(TRIM($AP5)="","",IF(ISERROR(MATCH($AP5,$CA$3:$CA$4,0)),"INPUT_ERROR",MATCH($AP5,$CA$3:$CA$4,0)))</f>
        <v>ITEM5=2</v>
      </c>
      <c r="BN5" s="37" t="str">
        <f>"ITEM"&amp;$BN$4&amp;"="&amp;IF(TRIM($AU5)="","",$AU5)</f>
        <v>ITEM6=法改正に伴う文言変更による</v>
      </c>
    </row>
    <row r="6" spans="1:79" ht="24.6" customHeight="1">
      <c r="A6" s="202">
        <v>43524</v>
      </c>
      <c r="B6" s="203"/>
      <c r="C6" s="203"/>
      <c r="D6" s="204"/>
      <c r="E6" s="205" t="s">
        <v>183</v>
      </c>
      <c r="F6" s="206"/>
      <c r="G6" s="206"/>
      <c r="H6" s="206"/>
      <c r="I6" s="206"/>
      <c r="J6" s="206"/>
      <c r="K6" s="206"/>
      <c r="L6" s="206"/>
      <c r="M6" s="207"/>
      <c r="N6" s="205" t="s">
        <v>184</v>
      </c>
      <c r="O6" s="206"/>
      <c r="P6" s="206"/>
      <c r="Q6" s="206"/>
      <c r="R6" s="206"/>
      <c r="S6" s="206"/>
      <c r="T6" s="206"/>
      <c r="U6" s="206"/>
      <c r="V6" s="206"/>
      <c r="W6" s="206"/>
      <c r="X6" s="206"/>
      <c r="Y6" s="206"/>
      <c r="Z6" s="206"/>
      <c r="AA6" s="207"/>
      <c r="AB6" s="205" t="s">
        <v>185</v>
      </c>
      <c r="AC6" s="206"/>
      <c r="AD6" s="206"/>
      <c r="AE6" s="206"/>
      <c r="AF6" s="206"/>
      <c r="AG6" s="206"/>
      <c r="AH6" s="206"/>
      <c r="AI6" s="206"/>
      <c r="AJ6" s="206"/>
      <c r="AK6" s="206"/>
      <c r="AL6" s="206"/>
      <c r="AM6" s="206"/>
      <c r="AN6" s="206"/>
      <c r="AO6" s="207"/>
      <c r="AP6" s="208" t="s">
        <v>181</v>
      </c>
      <c r="AQ6" s="209"/>
      <c r="AR6" s="209"/>
      <c r="AS6" s="209"/>
      <c r="AT6" s="210"/>
      <c r="AU6" s="205" t="s">
        <v>186</v>
      </c>
      <c r="AV6" s="206"/>
      <c r="AW6" s="206"/>
      <c r="AX6" s="206"/>
      <c r="AY6" s="206"/>
      <c r="AZ6" s="206"/>
      <c r="BA6" s="206"/>
      <c r="BB6" s="206"/>
      <c r="BC6" s="207"/>
      <c r="BI6" s="37" t="str">
        <f t="shared" ref="BI6:BI69" si="0">"ITEM" &amp; $BI$4 &amp; "=" &amp; IF(TRIM($A6)="","",TEXT($A6,"yyyymmdd"))</f>
        <v>ITEM1=20190228</v>
      </c>
      <c r="BJ6" s="37" t="str">
        <f t="shared" ref="BJ6:BJ69" si="1">"ITEM"&amp;$BJ$4&amp;"="&amp;IF(TRIM($E6)="","",$E6)</f>
        <v>ITEM2=Ⅰ　関連情報　５ ②所属長</v>
      </c>
      <c r="BK6" s="37" t="str">
        <f t="shared" ref="BK6:BK69" si="2">"ITEM"&amp;$BK$4&amp;"="&amp;IF(TRIM($N6)="","",$N6)</f>
        <v>ITEM3=子ども室長　中岡　恭子</v>
      </c>
      <c r="BL6" s="37" t="str">
        <f t="shared" ref="BL6:BL69" si="3">"ITEM"&amp;$BL$4&amp;"="&amp;IF(TRIM($AB6)="","",$AB6)</f>
        <v>ITEM4=子ども室長</v>
      </c>
      <c r="BM6" s="37" t="str">
        <f t="shared" ref="BM6:BM69" si="4">"ITEM"&amp;$BM$4&amp;"="&amp;IF(TRIM($AP6)="","",IF(ISERROR(MATCH($AP6,$CA$3:$CA$4,0)),"INPUT_ERROR",MATCH($AP6,$CA$3:$CA$4,0)))</f>
        <v>ITEM5=2</v>
      </c>
      <c r="BN6" s="37" t="str">
        <f t="shared" ref="BN6:BN69" si="5">"ITEM"&amp;$BN$4&amp;"="&amp;IF(TRIM($AU6)="","",$AU6)</f>
        <v>ITEM6=様式の変更による</v>
      </c>
    </row>
    <row r="7" spans="1:79" ht="34.200000000000003" customHeight="1">
      <c r="A7" s="202">
        <v>43524</v>
      </c>
      <c r="B7" s="203"/>
      <c r="C7" s="203"/>
      <c r="D7" s="204"/>
      <c r="E7" s="205" t="s">
        <v>187</v>
      </c>
      <c r="F7" s="206"/>
      <c r="G7" s="206"/>
      <c r="H7" s="206"/>
      <c r="I7" s="206"/>
      <c r="J7" s="206"/>
      <c r="K7" s="206"/>
      <c r="L7" s="206"/>
      <c r="M7" s="207"/>
      <c r="N7" s="205" t="s">
        <v>188</v>
      </c>
      <c r="O7" s="206"/>
      <c r="P7" s="206"/>
      <c r="Q7" s="206"/>
      <c r="R7" s="206"/>
      <c r="S7" s="206"/>
      <c r="T7" s="206"/>
      <c r="U7" s="206"/>
      <c r="V7" s="206"/>
      <c r="W7" s="206"/>
      <c r="X7" s="206"/>
      <c r="Y7" s="206"/>
      <c r="Z7" s="206"/>
      <c r="AA7" s="207"/>
      <c r="AB7" s="205" t="s">
        <v>189</v>
      </c>
      <c r="AC7" s="206"/>
      <c r="AD7" s="206"/>
      <c r="AE7" s="206"/>
      <c r="AF7" s="206"/>
      <c r="AG7" s="206"/>
      <c r="AH7" s="206"/>
      <c r="AI7" s="206"/>
      <c r="AJ7" s="206"/>
      <c r="AK7" s="206"/>
      <c r="AL7" s="206"/>
      <c r="AM7" s="206"/>
      <c r="AN7" s="206"/>
      <c r="AO7" s="207"/>
      <c r="AP7" s="208" t="s">
        <v>181</v>
      </c>
      <c r="AQ7" s="209"/>
      <c r="AR7" s="209"/>
      <c r="AS7" s="209"/>
      <c r="AT7" s="210"/>
      <c r="AU7" s="205" t="s">
        <v>190</v>
      </c>
      <c r="AV7" s="206"/>
      <c r="AW7" s="206"/>
      <c r="AX7" s="206"/>
      <c r="AY7" s="206"/>
      <c r="AZ7" s="206"/>
      <c r="BA7" s="206"/>
      <c r="BB7" s="206"/>
      <c r="BC7" s="207"/>
      <c r="BI7" s="37" t="str">
        <f t="shared" si="0"/>
        <v>ITEM1=20190228</v>
      </c>
      <c r="BJ7" s="37" t="str">
        <f t="shared" si="1"/>
        <v>ITEM2=Ⅰ　関連情報　７　請求先</v>
      </c>
      <c r="BK7" s="37" t="str">
        <f t="shared" si="2"/>
        <v>ITEM3=電話番号　06-6944-6318
電話番号　06-6944-6066</v>
      </c>
      <c r="BL7" s="37" t="str">
        <f t="shared" si="3"/>
        <v>ITEM4=電話番号　06-6944-6675
電話番号　06-6944-8371</v>
      </c>
      <c r="BM7" s="37" t="str">
        <f t="shared" si="4"/>
        <v>ITEM5=2</v>
      </c>
      <c r="BN7" s="37" t="str">
        <f t="shared" si="5"/>
        <v>ITEM6=番号変更による</v>
      </c>
    </row>
    <row r="8" spans="1:79" ht="27" customHeight="1">
      <c r="A8" s="202">
        <v>43524</v>
      </c>
      <c r="B8" s="203"/>
      <c r="C8" s="203"/>
      <c r="D8" s="204"/>
      <c r="E8" s="205" t="s">
        <v>187</v>
      </c>
      <c r="F8" s="206"/>
      <c r="G8" s="206"/>
      <c r="H8" s="206"/>
      <c r="I8" s="206"/>
      <c r="J8" s="206"/>
      <c r="K8" s="206"/>
      <c r="L8" s="206"/>
      <c r="M8" s="207"/>
      <c r="N8" s="205" t="s">
        <v>191</v>
      </c>
      <c r="O8" s="206"/>
      <c r="P8" s="206"/>
      <c r="Q8" s="206"/>
      <c r="R8" s="206"/>
      <c r="S8" s="206"/>
      <c r="T8" s="206"/>
      <c r="U8" s="206"/>
      <c r="V8" s="206"/>
      <c r="W8" s="206"/>
      <c r="X8" s="206"/>
      <c r="Y8" s="206"/>
      <c r="Z8" s="206"/>
      <c r="AA8" s="207"/>
      <c r="AB8" s="205" t="s">
        <v>192</v>
      </c>
      <c r="AC8" s="206"/>
      <c r="AD8" s="206"/>
      <c r="AE8" s="206"/>
      <c r="AF8" s="206"/>
      <c r="AG8" s="206"/>
      <c r="AH8" s="206"/>
      <c r="AI8" s="206"/>
      <c r="AJ8" s="206"/>
      <c r="AK8" s="206"/>
      <c r="AL8" s="206"/>
      <c r="AM8" s="206"/>
      <c r="AN8" s="206"/>
      <c r="AO8" s="207"/>
      <c r="AP8" s="208" t="s">
        <v>181</v>
      </c>
      <c r="AQ8" s="209"/>
      <c r="AR8" s="209"/>
      <c r="AS8" s="209"/>
      <c r="AT8" s="210"/>
      <c r="AU8" s="205" t="s">
        <v>193</v>
      </c>
      <c r="AV8" s="206"/>
      <c r="AW8" s="206"/>
      <c r="AX8" s="206"/>
      <c r="AY8" s="206"/>
      <c r="AZ8" s="206"/>
      <c r="BA8" s="206"/>
      <c r="BB8" s="206"/>
      <c r="BC8" s="207"/>
      <c r="BI8" s="37" t="str">
        <f t="shared" si="0"/>
        <v>ITEM1=20190228</v>
      </c>
      <c r="BJ8" s="37" t="str">
        <f t="shared" si="1"/>
        <v>ITEM2=Ⅰ　関連情報　７　請求先</v>
      </c>
      <c r="BK8" s="37" t="str">
        <f t="shared" si="2"/>
        <v>ITEM3=大阪府庁本館１階</v>
      </c>
      <c r="BL8" s="37" t="str">
        <f t="shared" si="3"/>
        <v>ITEM4=大阪府庁本館５階</v>
      </c>
      <c r="BM8" s="37" t="str">
        <f t="shared" si="4"/>
        <v>ITEM5=2</v>
      </c>
      <c r="BN8" s="37" t="str">
        <f t="shared" si="5"/>
        <v>ITEM6=組織改編による所在の変更</v>
      </c>
    </row>
    <row r="9" spans="1:79" ht="27.6" customHeight="1">
      <c r="A9" s="202">
        <v>43524</v>
      </c>
      <c r="B9" s="203"/>
      <c r="C9" s="203"/>
      <c r="D9" s="204"/>
      <c r="E9" s="205" t="s">
        <v>194</v>
      </c>
      <c r="F9" s="206"/>
      <c r="G9" s="206"/>
      <c r="H9" s="206"/>
      <c r="I9" s="206"/>
      <c r="J9" s="206"/>
      <c r="K9" s="206"/>
      <c r="L9" s="206"/>
      <c r="M9" s="207"/>
      <c r="N9" s="205" t="s">
        <v>195</v>
      </c>
      <c r="O9" s="206"/>
      <c r="P9" s="206"/>
      <c r="Q9" s="206"/>
      <c r="R9" s="206"/>
      <c r="S9" s="206"/>
      <c r="T9" s="206"/>
      <c r="U9" s="206"/>
      <c r="V9" s="206"/>
      <c r="W9" s="206"/>
      <c r="X9" s="206"/>
      <c r="Y9" s="206"/>
      <c r="Z9" s="206"/>
      <c r="AA9" s="207"/>
      <c r="AB9" s="205" t="s">
        <v>196</v>
      </c>
      <c r="AC9" s="206"/>
      <c r="AD9" s="206"/>
      <c r="AE9" s="206"/>
      <c r="AF9" s="206"/>
      <c r="AG9" s="206"/>
      <c r="AH9" s="206"/>
      <c r="AI9" s="206"/>
      <c r="AJ9" s="206"/>
      <c r="AK9" s="206"/>
      <c r="AL9" s="206"/>
      <c r="AM9" s="206"/>
      <c r="AN9" s="206"/>
      <c r="AO9" s="207"/>
      <c r="AP9" s="208" t="s">
        <v>181</v>
      </c>
      <c r="AQ9" s="209"/>
      <c r="AR9" s="209"/>
      <c r="AS9" s="209"/>
      <c r="AT9" s="210"/>
      <c r="AU9" s="205" t="s">
        <v>190</v>
      </c>
      <c r="AV9" s="206"/>
      <c r="AW9" s="206"/>
      <c r="AX9" s="206"/>
      <c r="AY9" s="206"/>
      <c r="AZ9" s="206"/>
      <c r="BA9" s="206"/>
      <c r="BB9" s="206"/>
      <c r="BC9" s="207"/>
      <c r="BI9" s="37" t="str">
        <f t="shared" si="0"/>
        <v>ITEM1=20190228</v>
      </c>
      <c r="BJ9" s="37" t="str">
        <f t="shared" si="1"/>
        <v>ITEM2=Ⅰ　関連情報　８　連絡先</v>
      </c>
      <c r="BK9" s="37" t="str">
        <f t="shared" si="2"/>
        <v>ITEM3=電話番号　06-6944-6318</v>
      </c>
      <c r="BL9" s="37" t="str">
        <f t="shared" si="3"/>
        <v>ITEM4=電話番号　06-6944-6675</v>
      </c>
      <c r="BM9" s="37" t="str">
        <f t="shared" si="4"/>
        <v>ITEM5=2</v>
      </c>
      <c r="BN9" s="37" t="str">
        <f t="shared" si="5"/>
        <v>ITEM6=番号変更による</v>
      </c>
    </row>
    <row r="10" spans="1:79" ht="25.2" customHeight="1">
      <c r="A10" s="202">
        <v>43524</v>
      </c>
      <c r="B10" s="203"/>
      <c r="C10" s="203"/>
      <c r="D10" s="204"/>
      <c r="E10" s="205" t="s">
        <v>197</v>
      </c>
      <c r="F10" s="206"/>
      <c r="G10" s="206"/>
      <c r="H10" s="206"/>
      <c r="I10" s="206"/>
      <c r="J10" s="206"/>
      <c r="K10" s="206"/>
      <c r="L10" s="206"/>
      <c r="M10" s="207"/>
      <c r="N10" s="205" t="s">
        <v>198</v>
      </c>
      <c r="O10" s="206"/>
      <c r="P10" s="206"/>
      <c r="Q10" s="206"/>
      <c r="R10" s="206"/>
      <c r="S10" s="206"/>
      <c r="T10" s="206"/>
      <c r="U10" s="206"/>
      <c r="V10" s="206"/>
      <c r="W10" s="206"/>
      <c r="X10" s="206"/>
      <c r="Y10" s="206"/>
      <c r="Z10" s="206"/>
      <c r="AA10" s="207"/>
      <c r="AB10" s="205" t="s">
        <v>199</v>
      </c>
      <c r="AC10" s="206"/>
      <c r="AD10" s="206"/>
      <c r="AE10" s="206"/>
      <c r="AF10" s="206"/>
      <c r="AG10" s="206"/>
      <c r="AH10" s="206"/>
      <c r="AI10" s="206"/>
      <c r="AJ10" s="206"/>
      <c r="AK10" s="206"/>
      <c r="AL10" s="206"/>
      <c r="AM10" s="206"/>
      <c r="AN10" s="206"/>
      <c r="AO10" s="207"/>
      <c r="AP10" s="208" t="s">
        <v>181</v>
      </c>
      <c r="AQ10" s="209"/>
      <c r="AR10" s="209"/>
      <c r="AS10" s="209"/>
      <c r="AT10" s="210"/>
      <c r="AU10" s="205" t="s">
        <v>186</v>
      </c>
      <c r="AV10" s="206"/>
      <c r="AW10" s="206"/>
      <c r="AX10" s="206"/>
      <c r="AY10" s="206"/>
      <c r="AZ10" s="206"/>
      <c r="BA10" s="206"/>
      <c r="BB10" s="206"/>
      <c r="BC10" s="207"/>
      <c r="BI10" s="37" t="str">
        <f t="shared" si="0"/>
        <v>ITEM1=20190228</v>
      </c>
      <c r="BJ10" s="37" t="str">
        <f t="shared" si="1"/>
        <v>ITEM2=Ⅳ　リスク対策</v>
      </c>
      <c r="BK10" s="37" t="str">
        <f t="shared" si="2"/>
        <v>ITEM3=―</v>
      </c>
      <c r="BL10" s="37" t="str">
        <f t="shared" si="3"/>
        <v>ITEM4=評価書に記載のとおり</v>
      </c>
      <c r="BM10" s="37" t="str">
        <f t="shared" si="4"/>
        <v>ITEM5=2</v>
      </c>
      <c r="BN10" s="37" t="str">
        <f t="shared" si="5"/>
        <v>ITEM6=様式の変更による</v>
      </c>
    </row>
    <row r="11" spans="1:79" ht="26.4" customHeight="1">
      <c r="A11" s="202">
        <v>45135</v>
      </c>
      <c r="B11" s="203"/>
      <c r="C11" s="203"/>
      <c r="D11" s="204"/>
      <c r="E11" s="205" t="s">
        <v>200</v>
      </c>
      <c r="F11" s="206"/>
      <c r="G11" s="206"/>
      <c r="H11" s="206"/>
      <c r="I11" s="206"/>
      <c r="J11" s="206"/>
      <c r="K11" s="206"/>
      <c r="L11" s="206"/>
      <c r="M11" s="207"/>
      <c r="N11" s="205" t="s">
        <v>201</v>
      </c>
      <c r="O11" s="206"/>
      <c r="P11" s="206"/>
      <c r="Q11" s="206"/>
      <c r="R11" s="206"/>
      <c r="S11" s="206"/>
      <c r="T11" s="206"/>
      <c r="U11" s="206"/>
      <c r="V11" s="206"/>
      <c r="W11" s="206"/>
      <c r="X11" s="206"/>
      <c r="Y11" s="206"/>
      <c r="Z11" s="206"/>
      <c r="AA11" s="207"/>
      <c r="AB11" s="205" t="s">
        <v>167</v>
      </c>
      <c r="AC11" s="206"/>
      <c r="AD11" s="206"/>
      <c r="AE11" s="206"/>
      <c r="AF11" s="206"/>
      <c r="AG11" s="206"/>
      <c r="AH11" s="206"/>
      <c r="AI11" s="206"/>
      <c r="AJ11" s="206"/>
      <c r="AK11" s="206"/>
      <c r="AL11" s="206"/>
      <c r="AM11" s="206"/>
      <c r="AN11" s="206"/>
      <c r="AO11" s="207"/>
      <c r="AP11" s="208" t="s">
        <v>181</v>
      </c>
      <c r="AQ11" s="209"/>
      <c r="AR11" s="209"/>
      <c r="AS11" s="209"/>
      <c r="AT11" s="210"/>
      <c r="AU11" s="205" t="s">
        <v>202</v>
      </c>
      <c r="AV11" s="206"/>
      <c r="AW11" s="206"/>
      <c r="AX11" s="206"/>
      <c r="AY11" s="206"/>
      <c r="AZ11" s="206"/>
      <c r="BA11" s="206"/>
      <c r="BB11" s="206"/>
      <c r="BC11" s="207"/>
      <c r="BI11" s="37" t="str">
        <f t="shared" si="0"/>
        <v>ITEM1=20230728</v>
      </c>
      <c r="BJ11" s="37" t="str">
        <f t="shared" si="1"/>
        <v>ITEM2=Ⅰ　関連情報　５ ①部署</v>
      </c>
      <c r="BK11" s="37" t="str">
        <f t="shared" si="2"/>
        <v>ITEM3=福祉部子ども室</v>
      </c>
      <c r="BL11" s="37" t="str">
        <f t="shared" si="3"/>
        <v>ITEM4=福祉部子ども家庭局</v>
      </c>
      <c r="BM11" s="37" t="str">
        <f t="shared" si="4"/>
        <v>ITEM5=2</v>
      </c>
      <c r="BN11" s="37" t="str">
        <f t="shared" si="5"/>
        <v>ITEM6=組織改編による組織名の変更</v>
      </c>
    </row>
    <row r="12" spans="1:79" ht="25.2" customHeight="1">
      <c r="A12" s="202">
        <v>45135</v>
      </c>
      <c r="B12" s="203"/>
      <c r="C12" s="203"/>
      <c r="D12" s="204"/>
      <c r="E12" s="205" t="s">
        <v>183</v>
      </c>
      <c r="F12" s="206"/>
      <c r="G12" s="206"/>
      <c r="H12" s="206"/>
      <c r="I12" s="206"/>
      <c r="J12" s="206"/>
      <c r="K12" s="206"/>
      <c r="L12" s="206"/>
      <c r="M12" s="207"/>
      <c r="N12" s="205" t="s">
        <v>185</v>
      </c>
      <c r="O12" s="206"/>
      <c r="P12" s="206"/>
      <c r="Q12" s="206"/>
      <c r="R12" s="206"/>
      <c r="S12" s="206"/>
      <c r="T12" s="206"/>
      <c r="U12" s="206"/>
      <c r="V12" s="206"/>
      <c r="W12" s="206"/>
      <c r="X12" s="206"/>
      <c r="Y12" s="206"/>
      <c r="Z12" s="206"/>
      <c r="AA12" s="207"/>
      <c r="AB12" s="205" t="s">
        <v>168</v>
      </c>
      <c r="AC12" s="206"/>
      <c r="AD12" s="206"/>
      <c r="AE12" s="206"/>
      <c r="AF12" s="206"/>
      <c r="AG12" s="206"/>
      <c r="AH12" s="206"/>
      <c r="AI12" s="206"/>
      <c r="AJ12" s="206"/>
      <c r="AK12" s="206"/>
      <c r="AL12" s="206"/>
      <c r="AM12" s="206"/>
      <c r="AN12" s="206"/>
      <c r="AO12" s="207"/>
      <c r="AP12" s="208" t="s">
        <v>181</v>
      </c>
      <c r="AQ12" s="209"/>
      <c r="AR12" s="209"/>
      <c r="AS12" s="209"/>
      <c r="AT12" s="210"/>
      <c r="AU12" s="205" t="s">
        <v>203</v>
      </c>
      <c r="AV12" s="206"/>
      <c r="AW12" s="206"/>
      <c r="AX12" s="206"/>
      <c r="AY12" s="206"/>
      <c r="AZ12" s="206"/>
      <c r="BA12" s="206"/>
      <c r="BB12" s="206"/>
      <c r="BC12" s="207"/>
      <c r="BI12" s="37" t="str">
        <f t="shared" si="0"/>
        <v>ITEM1=20230728</v>
      </c>
      <c r="BJ12" s="37" t="str">
        <f t="shared" si="1"/>
        <v>ITEM2=Ⅰ　関連情報　５ ②所属長</v>
      </c>
      <c r="BK12" s="37" t="str">
        <f t="shared" si="2"/>
        <v>ITEM3=子ども室長</v>
      </c>
      <c r="BL12" s="37" t="str">
        <f t="shared" si="3"/>
        <v>ITEM4=子ども家庭局長</v>
      </c>
      <c r="BM12" s="37" t="str">
        <f t="shared" si="4"/>
        <v>ITEM5=2</v>
      </c>
      <c r="BN12" s="37" t="str">
        <f t="shared" si="5"/>
        <v>ITEM6=組織改編による所属長の変更</v>
      </c>
    </row>
    <row r="13" spans="1:79" ht="56.4" customHeight="1">
      <c r="A13" s="202">
        <v>45135</v>
      </c>
      <c r="B13" s="203"/>
      <c r="C13" s="203"/>
      <c r="D13" s="204"/>
      <c r="E13" s="205" t="s">
        <v>204</v>
      </c>
      <c r="F13" s="206"/>
      <c r="G13" s="206"/>
      <c r="H13" s="206"/>
      <c r="I13" s="206"/>
      <c r="J13" s="206"/>
      <c r="K13" s="206"/>
      <c r="L13" s="206"/>
      <c r="M13" s="207"/>
      <c r="N13" s="205" t="s">
        <v>205</v>
      </c>
      <c r="O13" s="206"/>
      <c r="P13" s="206"/>
      <c r="Q13" s="206"/>
      <c r="R13" s="206"/>
      <c r="S13" s="206"/>
      <c r="T13" s="206"/>
      <c r="U13" s="206"/>
      <c r="V13" s="206"/>
      <c r="W13" s="206"/>
      <c r="X13" s="206"/>
      <c r="Y13" s="206"/>
      <c r="Z13" s="206"/>
      <c r="AA13" s="207"/>
      <c r="AB13" s="205" t="s">
        <v>206</v>
      </c>
      <c r="AC13" s="206"/>
      <c r="AD13" s="206"/>
      <c r="AE13" s="206"/>
      <c r="AF13" s="206"/>
      <c r="AG13" s="206"/>
      <c r="AH13" s="206"/>
      <c r="AI13" s="206"/>
      <c r="AJ13" s="206"/>
      <c r="AK13" s="206"/>
      <c r="AL13" s="206"/>
      <c r="AM13" s="206"/>
      <c r="AN13" s="206"/>
      <c r="AO13" s="207"/>
      <c r="AP13" s="208" t="s">
        <v>181</v>
      </c>
      <c r="AQ13" s="209"/>
      <c r="AR13" s="209"/>
      <c r="AS13" s="209"/>
      <c r="AT13" s="210"/>
      <c r="AU13" s="205" t="s">
        <v>207</v>
      </c>
      <c r="AV13" s="206"/>
      <c r="AW13" s="206"/>
      <c r="AX13" s="206"/>
      <c r="AY13" s="206"/>
      <c r="AZ13" s="206"/>
      <c r="BA13" s="206"/>
      <c r="BB13" s="206"/>
      <c r="BC13" s="207"/>
      <c r="BI13" s="37" t="str">
        <f>"ITEM" &amp; $BI$4 &amp; "=" &amp; IF(TRIM($A13)="","",TEXT($A13,"yyyymmdd"))</f>
        <v>ITEM1=20230728</v>
      </c>
      <c r="BJ13" s="37" t="str">
        <f>"ITEM"&amp;$BJ$4&amp;"="&amp;IF(TRIM($E13)="","",$E13)</f>
        <v>ITEM2=Ⅰ　関連情報　７ 請求先</v>
      </c>
      <c r="BK13" s="37" t="str">
        <f>"ITEM"&amp;$BK$4&amp;"="&amp;IF(TRIM($N13)="","",$N13)</f>
        <v>ITEM3=福祉部子ども室家庭支援課相談支援グループ
〒540-8570　大阪市中央区大手前２丁目 大阪府別館７階</v>
      </c>
      <c r="BL13" s="37" t="str">
        <f>"ITEM"&amp;$BL$4&amp;"="&amp;IF(TRIM($AB13)="","",$AB13)</f>
        <v>ITEM4=福祉部子ども家庭局家庭支援課相談支援グループ
〒540-8570　大阪市中央区大手前２丁目 大阪府別館</v>
      </c>
      <c r="BM13" s="37" t="str">
        <f>"ITEM"&amp;$BM$4&amp;"="&amp;IF(TRIM($AP13)="","",IF(ISERROR(MATCH($AP13,$CA$3:$CA$4,0)),"INPUT_ERROR",MATCH($AP13,$CA$3:$CA$4,0)))</f>
        <v>ITEM5=2</v>
      </c>
      <c r="BN13" s="37" t="str">
        <f>"ITEM"&amp;$BN$4&amp;"="&amp;IF(TRIM($AU13)="","",$AU13)</f>
        <v>ITEM6=組織改編による組織名の変更等</v>
      </c>
    </row>
    <row r="14" spans="1:79" ht="57" customHeight="1">
      <c r="A14" s="202">
        <v>45135</v>
      </c>
      <c r="B14" s="203"/>
      <c r="C14" s="203"/>
      <c r="D14" s="204"/>
      <c r="E14" s="205" t="s">
        <v>204</v>
      </c>
      <c r="F14" s="206"/>
      <c r="G14" s="206"/>
      <c r="H14" s="206"/>
      <c r="I14" s="206"/>
      <c r="J14" s="206"/>
      <c r="K14" s="206"/>
      <c r="L14" s="206"/>
      <c r="M14" s="207"/>
      <c r="N14" s="205" t="s">
        <v>208</v>
      </c>
      <c r="O14" s="206"/>
      <c r="P14" s="206"/>
      <c r="Q14" s="206"/>
      <c r="R14" s="206"/>
      <c r="S14" s="206"/>
      <c r="T14" s="206"/>
      <c r="U14" s="206"/>
      <c r="V14" s="206"/>
      <c r="W14" s="206"/>
      <c r="X14" s="206"/>
      <c r="Y14" s="206"/>
      <c r="Z14" s="206"/>
      <c r="AA14" s="207"/>
      <c r="AB14" s="205" t="s">
        <v>209</v>
      </c>
      <c r="AC14" s="206"/>
      <c r="AD14" s="206"/>
      <c r="AE14" s="206"/>
      <c r="AF14" s="206"/>
      <c r="AG14" s="206"/>
      <c r="AH14" s="206"/>
      <c r="AI14" s="206"/>
      <c r="AJ14" s="206"/>
      <c r="AK14" s="206"/>
      <c r="AL14" s="206"/>
      <c r="AM14" s="206"/>
      <c r="AN14" s="206"/>
      <c r="AO14" s="207"/>
      <c r="AP14" s="208" t="s">
        <v>181</v>
      </c>
      <c r="AQ14" s="209"/>
      <c r="AR14" s="209"/>
      <c r="AS14" s="209"/>
      <c r="AT14" s="210"/>
      <c r="AU14" s="205" t="s">
        <v>193</v>
      </c>
      <c r="AV14" s="206"/>
      <c r="AW14" s="206"/>
      <c r="AX14" s="206"/>
      <c r="AY14" s="206"/>
      <c r="AZ14" s="206"/>
      <c r="BA14" s="206"/>
      <c r="BB14" s="206"/>
      <c r="BC14" s="207"/>
      <c r="BI14" s="37" t="str">
        <f>"ITEM" &amp; $BI$4 &amp; "=" &amp; IF(TRIM($A14)="","",TEXT($A14,"yyyymmdd"))</f>
        <v>ITEM1=20230728</v>
      </c>
      <c r="BJ14" s="37" t="str">
        <f>"ITEM"&amp;$BJ$4&amp;"="&amp;IF(TRIM($E14)="","",$E14)</f>
        <v>ITEM2=Ⅰ　関連情報　７ 請求先</v>
      </c>
      <c r="BK14" s="37" t="str">
        <f>"ITEM"&amp;$BK$4&amp;"="&amp;IF(TRIM($N14)="","",$N14)</f>
        <v>ITEM3=大阪府府民文化部府政情報室情報公開課　公文書総合センター（府政情報センター）
〒540-8570　大阪市中央区大手前２丁目 大阪府庁本館５階</v>
      </c>
      <c r="BL14" s="37" t="str">
        <f>"ITEM"&amp;$BL$4&amp;"="&amp;IF(TRIM($AB14)="","",$AB14)</f>
        <v>ITEM4=大阪府府民文化部府政情報室情報公開課　公文書総合センター（府政情報センター）
〒540-8570　大阪市中央区大手前２丁目 大阪府庁本館</v>
      </c>
      <c r="BM14" s="37" t="str">
        <f>"ITEM"&amp;$BM$4&amp;"="&amp;IF(TRIM($AP14)="","",IF(ISERROR(MATCH($AP14,$CA$3:$CA$4,0)),"INPUT_ERROR",MATCH($AP14,$CA$3:$CA$4,0)))</f>
        <v>ITEM5=2</v>
      </c>
      <c r="BN14" s="37" t="str">
        <f>"ITEM"&amp;$BN$4&amp;"="&amp;IF(TRIM($AU14)="","",$AU14)</f>
        <v>ITEM6=組織改編による所在の変更</v>
      </c>
    </row>
    <row r="15" spans="1:79" ht="56.4" customHeight="1">
      <c r="A15" s="202">
        <v>45135</v>
      </c>
      <c r="B15" s="203"/>
      <c r="C15" s="203"/>
      <c r="D15" s="204"/>
      <c r="E15" s="205" t="s">
        <v>194</v>
      </c>
      <c r="F15" s="206"/>
      <c r="G15" s="206"/>
      <c r="H15" s="206"/>
      <c r="I15" s="206"/>
      <c r="J15" s="206"/>
      <c r="K15" s="206"/>
      <c r="L15" s="206"/>
      <c r="M15" s="207"/>
      <c r="N15" s="205" t="s">
        <v>210</v>
      </c>
      <c r="O15" s="206"/>
      <c r="P15" s="206"/>
      <c r="Q15" s="206"/>
      <c r="R15" s="206"/>
      <c r="S15" s="206"/>
      <c r="T15" s="206"/>
      <c r="U15" s="206"/>
      <c r="V15" s="206"/>
      <c r="W15" s="206"/>
      <c r="X15" s="206"/>
      <c r="Y15" s="206"/>
      <c r="Z15" s="206"/>
      <c r="AA15" s="207"/>
      <c r="AB15" s="205" t="s">
        <v>211</v>
      </c>
      <c r="AC15" s="206"/>
      <c r="AD15" s="206"/>
      <c r="AE15" s="206"/>
      <c r="AF15" s="206"/>
      <c r="AG15" s="206"/>
      <c r="AH15" s="206"/>
      <c r="AI15" s="206"/>
      <c r="AJ15" s="206"/>
      <c r="AK15" s="206"/>
      <c r="AL15" s="206"/>
      <c r="AM15" s="206"/>
      <c r="AN15" s="206"/>
      <c r="AO15" s="207"/>
      <c r="AP15" s="208" t="s">
        <v>181</v>
      </c>
      <c r="AQ15" s="209"/>
      <c r="AR15" s="209"/>
      <c r="AS15" s="209"/>
      <c r="AT15" s="210"/>
      <c r="AU15" s="205" t="s">
        <v>207</v>
      </c>
      <c r="AV15" s="206"/>
      <c r="AW15" s="206"/>
      <c r="AX15" s="206"/>
      <c r="AY15" s="206"/>
      <c r="AZ15" s="206"/>
      <c r="BA15" s="206"/>
      <c r="BB15" s="206"/>
      <c r="BC15" s="207"/>
      <c r="BI15" s="37" t="str">
        <f>"ITEM" &amp; $BI$4 &amp; "=" &amp; IF(TRIM($A15)="","",TEXT($A15,"yyyymmdd"))</f>
        <v>ITEM1=20230728</v>
      </c>
      <c r="BJ15" s="37" t="str">
        <f>"ITEM"&amp;$BJ$4&amp;"="&amp;IF(TRIM($E15)="","",$E15)</f>
        <v>ITEM2=Ⅰ　関連情報　８　連絡先</v>
      </c>
      <c r="BK15" s="37" t="str">
        <f>"ITEM"&amp;$BK$4&amp;"="&amp;IF(TRIM($N15)="","",$N15)</f>
        <v>ITEM3=福祉部子ども室家庭支援課相談支援グループ
〒540-8570  大阪市中央区大手前２丁目 大阪府別館７階</v>
      </c>
      <c r="BL15" s="37" t="str">
        <f>"ITEM"&amp;$BL$4&amp;"="&amp;IF(TRIM($AB15)="","",$AB15)</f>
        <v>ITEM4=福祉部子ども家庭局家庭支援課相談支援グループ
〒540-8570  大阪市中央区大手前２丁目 大阪府別館</v>
      </c>
      <c r="BM15" s="37" t="str">
        <f>"ITEM"&amp;$BM$4&amp;"="&amp;IF(TRIM($AP15)="","",IF(ISERROR(MATCH($AP15,$CA$3:$CA$4,0)),"INPUT_ERROR",MATCH($AP15,$CA$3:$CA$4,0)))</f>
        <v>ITEM5=2</v>
      </c>
      <c r="BN15" s="37" t="str">
        <f>"ITEM"&amp;$BN$4&amp;"="&amp;IF(TRIM($AU15)="","",$AU15)</f>
        <v>ITEM6=組織改編による組織名の変更等</v>
      </c>
    </row>
    <row r="16" spans="1:79" ht="24.6" customHeight="1">
      <c r="A16" s="202">
        <v>46078</v>
      </c>
      <c r="B16" s="203"/>
      <c r="C16" s="203"/>
      <c r="D16" s="204"/>
      <c r="E16" s="205" t="s">
        <v>197</v>
      </c>
      <c r="F16" s="206"/>
      <c r="G16" s="206"/>
      <c r="H16" s="206"/>
      <c r="I16" s="206"/>
      <c r="J16" s="206"/>
      <c r="K16" s="206"/>
      <c r="L16" s="206"/>
      <c r="M16" s="207"/>
      <c r="N16" s="205" t="s">
        <v>198</v>
      </c>
      <c r="O16" s="206"/>
      <c r="P16" s="206"/>
      <c r="Q16" s="206"/>
      <c r="R16" s="206"/>
      <c r="S16" s="206"/>
      <c r="T16" s="206"/>
      <c r="U16" s="206"/>
      <c r="V16" s="206"/>
      <c r="W16" s="206"/>
      <c r="X16" s="206"/>
      <c r="Y16" s="206"/>
      <c r="Z16" s="206"/>
      <c r="AA16" s="207"/>
      <c r="AB16" s="205" t="s">
        <v>212</v>
      </c>
      <c r="AC16" s="206"/>
      <c r="AD16" s="206"/>
      <c r="AE16" s="206"/>
      <c r="AF16" s="206"/>
      <c r="AG16" s="206"/>
      <c r="AH16" s="206"/>
      <c r="AI16" s="206"/>
      <c r="AJ16" s="206"/>
      <c r="AK16" s="206"/>
      <c r="AL16" s="206"/>
      <c r="AM16" s="206"/>
      <c r="AN16" s="206"/>
      <c r="AO16" s="207"/>
      <c r="AP16" s="208" t="s">
        <v>181</v>
      </c>
      <c r="AQ16" s="209"/>
      <c r="AR16" s="209"/>
      <c r="AS16" s="209"/>
      <c r="AT16" s="210"/>
      <c r="AU16" s="205" t="s">
        <v>213</v>
      </c>
      <c r="AV16" s="206"/>
      <c r="AW16" s="206"/>
      <c r="AX16" s="206"/>
      <c r="AY16" s="206"/>
      <c r="AZ16" s="206"/>
      <c r="BA16" s="206"/>
      <c r="BB16" s="206"/>
      <c r="BC16" s="207"/>
      <c r="BI16" s="37" t="str">
        <f>"ITEM" &amp; $BI$4 &amp; "=" &amp; IF(TRIM($A16)="","",TEXT($A16,"yyyymmdd"))</f>
        <v>ITEM1=20260225</v>
      </c>
      <c r="BJ16" s="37" t="str">
        <f>"ITEM"&amp;$BJ$4&amp;"="&amp;IF(TRIM($E16)="","",$E16)</f>
        <v>ITEM2=Ⅳ　リスク対策</v>
      </c>
      <c r="BK16" s="37" t="str">
        <f>"ITEM"&amp;$BK$4&amp;"="&amp;IF(TRIM($N16)="","",$N16)</f>
        <v>ITEM3=―</v>
      </c>
      <c r="BL16" s="37" t="str">
        <f>"ITEM"&amp;$BL$4&amp;"="&amp;IF(TRIM($AB16)="","",$AB16)</f>
        <v>ITEM4=人手を介在させる作業</v>
      </c>
      <c r="BM16" s="37" t="str">
        <f>"ITEM"&amp;$BM$4&amp;"="&amp;IF(TRIM($AP16)="","",IF(ISERROR(MATCH($AP16,$CA$3:$CA$4,0)),"INPUT_ERROR",MATCH($AP16,$CA$3:$CA$4,0)))</f>
        <v>ITEM5=2</v>
      </c>
      <c r="BN16" s="37" t="str">
        <f>"ITEM"&amp;$BN$4&amp;"="&amp;IF(TRIM($AU16)="","",$AU16)</f>
        <v>ITEM6=様式改正に伴う追加</v>
      </c>
    </row>
    <row r="17" spans="1:66" ht="27.6" customHeight="1">
      <c r="A17" s="202">
        <v>46078</v>
      </c>
      <c r="B17" s="203"/>
      <c r="C17" s="203"/>
      <c r="D17" s="204"/>
      <c r="E17" s="205" t="s">
        <v>197</v>
      </c>
      <c r="F17" s="206"/>
      <c r="G17" s="206"/>
      <c r="H17" s="206"/>
      <c r="I17" s="206"/>
      <c r="J17" s="206"/>
      <c r="K17" s="206"/>
      <c r="L17" s="206"/>
      <c r="M17" s="207"/>
      <c r="N17" s="205" t="s">
        <v>198</v>
      </c>
      <c r="O17" s="206"/>
      <c r="P17" s="206"/>
      <c r="Q17" s="206"/>
      <c r="R17" s="206"/>
      <c r="S17" s="206"/>
      <c r="T17" s="206"/>
      <c r="U17" s="206"/>
      <c r="V17" s="206"/>
      <c r="W17" s="206"/>
      <c r="X17" s="206"/>
      <c r="Y17" s="206"/>
      <c r="Z17" s="206"/>
      <c r="AA17" s="207"/>
      <c r="AB17" s="205" t="s">
        <v>214</v>
      </c>
      <c r="AC17" s="206"/>
      <c r="AD17" s="206"/>
      <c r="AE17" s="206"/>
      <c r="AF17" s="206"/>
      <c r="AG17" s="206"/>
      <c r="AH17" s="206"/>
      <c r="AI17" s="206"/>
      <c r="AJ17" s="206"/>
      <c r="AK17" s="206"/>
      <c r="AL17" s="206"/>
      <c r="AM17" s="206"/>
      <c r="AN17" s="206"/>
      <c r="AO17" s="207"/>
      <c r="AP17" s="208" t="s">
        <v>181</v>
      </c>
      <c r="AQ17" s="209"/>
      <c r="AR17" s="209"/>
      <c r="AS17" s="209"/>
      <c r="AT17" s="210"/>
      <c r="AU17" s="205" t="s">
        <v>213</v>
      </c>
      <c r="AV17" s="206"/>
      <c r="AW17" s="206"/>
      <c r="AX17" s="206"/>
      <c r="AY17" s="206"/>
      <c r="AZ17" s="206"/>
      <c r="BA17" s="206"/>
      <c r="BB17" s="206"/>
      <c r="BC17" s="207"/>
      <c r="BI17" s="37" t="str">
        <f>"ITEM" &amp; $BI$4 &amp; "=" &amp; IF(TRIM($A17)="","",TEXT($A17,"yyyymmdd"))</f>
        <v>ITEM1=20260225</v>
      </c>
      <c r="BJ17" s="37" t="str">
        <f>"ITEM"&amp;$BJ$4&amp;"="&amp;IF(TRIM($E17)="","",$E17)</f>
        <v>ITEM2=Ⅳ　リスク対策</v>
      </c>
      <c r="BK17" s="37" t="str">
        <f>"ITEM"&amp;$BK$4&amp;"="&amp;IF(TRIM($N17)="","",$N17)</f>
        <v>ITEM3=―</v>
      </c>
      <c r="BL17" s="37" t="str">
        <f>"ITEM"&amp;$BL$4&amp;"="&amp;IF(TRIM($AB17)="","",$AB17)</f>
        <v>ITEM4=最も優先度が高いと考えられる対策</v>
      </c>
      <c r="BM17" s="37" t="str">
        <f>"ITEM"&amp;$BM$4&amp;"="&amp;IF(TRIM($AP17)="","",IF(ISERROR(MATCH($AP17,$CA$3:$CA$4,0)),"INPUT_ERROR",MATCH($AP17,$CA$3:$CA$4,0)))</f>
        <v>ITEM5=2</v>
      </c>
      <c r="BN17" s="37" t="str">
        <f>"ITEM"&amp;$BN$4&amp;"="&amp;IF(TRIM($AU17)="","",$AU17)</f>
        <v>ITEM6=様式改正に伴う追加</v>
      </c>
    </row>
    <row r="18" spans="1:66" ht="76.8" customHeight="1">
      <c r="A18" s="202">
        <v>46078</v>
      </c>
      <c r="B18" s="203"/>
      <c r="C18" s="203"/>
      <c r="D18" s="204"/>
      <c r="E18" s="205" t="s">
        <v>215</v>
      </c>
      <c r="F18" s="206"/>
      <c r="G18" s="206"/>
      <c r="H18" s="206"/>
      <c r="I18" s="206"/>
      <c r="J18" s="206"/>
      <c r="K18" s="206"/>
      <c r="L18" s="206"/>
      <c r="M18" s="207"/>
      <c r="N18" s="205" t="s">
        <v>229</v>
      </c>
      <c r="O18" s="206"/>
      <c r="P18" s="206"/>
      <c r="Q18" s="206"/>
      <c r="R18" s="206"/>
      <c r="S18" s="206"/>
      <c r="T18" s="206"/>
      <c r="U18" s="206"/>
      <c r="V18" s="206"/>
      <c r="W18" s="206"/>
      <c r="X18" s="206"/>
      <c r="Y18" s="206"/>
      <c r="Z18" s="206"/>
      <c r="AA18" s="207"/>
      <c r="AB18" s="205" t="s">
        <v>228</v>
      </c>
      <c r="AC18" s="206"/>
      <c r="AD18" s="206"/>
      <c r="AE18" s="206"/>
      <c r="AF18" s="206"/>
      <c r="AG18" s="206"/>
      <c r="AH18" s="206"/>
      <c r="AI18" s="206"/>
      <c r="AJ18" s="206"/>
      <c r="AK18" s="206"/>
      <c r="AL18" s="206"/>
      <c r="AM18" s="206"/>
      <c r="AN18" s="206"/>
      <c r="AO18" s="207"/>
      <c r="AP18" s="208" t="s">
        <v>181</v>
      </c>
      <c r="AQ18" s="209"/>
      <c r="AR18" s="209"/>
      <c r="AS18" s="209"/>
      <c r="AT18" s="210"/>
      <c r="AU18" s="205" t="s">
        <v>216</v>
      </c>
      <c r="AV18" s="206"/>
      <c r="AW18" s="206"/>
      <c r="AX18" s="206"/>
      <c r="AY18" s="206"/>
      <c r="AZ18" s="206"/>
      <c r="BA18" s="206"/>
      <c r="BB18" s="206"/>
      <c r="BC18" s="207"/>
      <c r="BI18" s="37" t="str">
        <f t="shared" si="0"/>
        <v>ITEM1=20260225</v>
      </c>
      <c r="BJ18" s="37" t="str">
        <f t="shared" si="1"/>
        <v>ITEM2=Ⅰ　関連情報
３．個人番号の利用
法令上の根拠</v>
      </c>
      <c r="BK18" s="37" t="str">
        <f t="shared" si="2"/>
        <v>ITEM3=○番号法第九条第一項　別表第一　七の項
○番号法別表第一の主務省令で定める事務を定める命令（平成二十六年内閣府・総務省令第五号）第七条</v>
      </c>
      <c r="BL18" s="37" t="str">
        <f t="shared" si="3"/>
        <v>ITEM4=○行政手続における特定の個人を識別するための番号の利用等に関する法律（以下「番号法」という。）　第9条第1項　別表第8の項
○番号法別表の主務省令で定める事務を定める命令（平成二十六年内閣府・総務省令第五号）　第7条</v>
      </c>
      <c r="BM18" s="37" t="str">
        <f t="shared" si="4"/>
        <v>ITEM5=2</v>
      </c>
      <c r="BN18" s="37" t="str">
        <f t="shared" si="5"/>
        <v>ITEM6=法改正に伴う対応</v>
      </c>
    </row>
    <row r="19" spans="1:66" ht="128.4" customHeight="1">
      <c r="A19" s="202">
        <v>46078</v>
      </c>
      <c r="B19" s="203"/>
      <c r="C19" s="203"/>
      <c r="D19" s="204"/>
      <c r="E19" s="205" t="s">
        <v>217</v>
      </c>
      <c r="F19" s="206"/>
      <c r="G19" s="206"/>
      <c r="H19" s="206"/>
      <c r="I19" s="206"/>
      <c r="J19" s="206"/>
      <c r="K19" s="206"/>
      <c r="L19" s="206"/>
      <c r="M19" s="207"/>
      <c r="N19" s="205" t="s">
        <v>218</v>
      </c>
      <c r="O19" s="206"/>
      <c r="P19" s="206"/>
      <c r="Q19" s="206"/>
      <c r="R19" s="206"/>
      <c r="S19" s="206"/>
      <c r="T19" s="206"/>
      <c r="U19" s="206"/>
      <c r="V19" s="206"/>
      <c r="W19" s="206"/>
      <c r="X19" s="206"/>
      <c r="Y19" s="206"/>
      <c r="Z19" s="206"/>
      <c r="AA19" s="207"/>
      <c r="AB19" s="205" t="s">
        <v>223</v>
      </c>
      <c r="AC19" s="206"/>
      <c r="AD19" s="206"/>
      <c r="AE19" s="206"/>
      <c r="AF19" s="206"/>
      <c r="AG19" s="206"/>
      <c r="AH19" s="206"/>
      <c r="AI19" s="206"/>
      <c r="AJ19" s="206"/>
      <c r="AK19" s="206"/>
      <c r="AL19" s="206"/>
      <c r="AM19" s="206"/>
      <c r="AN19" s="206"/>
      <c r="AO19" s="207"/>
      <c r="AP19" s="208" t="s">
        <v>181</v>
      </c>
      <c r="AQ19" s="209"/>
      <c r="AR19" s="209"/>
      <c r="AS19" s="209"/>
      <c r="AT19" s="210"/>
      <c r="AU19" s="205" t="s">
        <v>216</v>
      </c>
      <c r="AV19" s="206"/>
      <c r="AW19" s="206"/>
      <c r="AX19" s="206"/>
      <c r="AY19" s="206"/>
      <c r="AZ19" s="206"/>
      <c r="BA19" s="206"/>
      <c r="BB19" s="206"/>
      <c r="BC19" s="207"/>
      <c r="BI19" s="37" t="str">
        <f t="shared" si="0"/>
        <v>ITEM1=20260225</v>
      </c>
      <c r="BJ19" s="37" t="str">
        <f t="shared" si="1"/>
        <v>ITEM2=Ⅰ　関連情報
４．情報提供ネットワークシス
テムによる情報連携
②法令上の根拠</v>
      </c>
      <c r="BK19" s="37" t="str">
        <f t="shared" si="2"/>
        <v>ITEM3=○情報照会に係る根拠
番号法第別表第二の八の項、十六の項
番号法別表第二の主務省令で定める事務及び情報を定める命令（平成二十六年内閣府・総務省令第七号）第七条、第十二条
○情報提供に係る根拠
番号法別表第二の十六の項、五十七の項
番号利用法別表第二の主務省令で定める事務及び情報を定める命令（平成二十六年内閣府・総務省令第七号）第十二条、第三十一条</v>
      </c>
      <c r="BL19" s="37" t="str">
        <f t="shared" si="3"/>
        <v>ITEM4=○情報照会に係る根拠
番号法第19条第8号に基づく主務省令第2条の表の11・20の項
○情報提供に係る根拠
番号法第19条第8号に基づく主務省令第2条の表の20・81の項</v>
      </c>
      <c r="BM19" s="37" t="str">
        <f t="shared" si="4"/>
        <v>ITEM5=2</v>
      </c>
      <c r="BN19" s="37" t="str">
        <f t="shared" si="5"/>
        <v>ITEM6=法改正に伴う対応</v>
      </c>
    </row>
    <row r="20" spans="1:66" ht="21" customHeight="1">
      <c r="A20" s="202"/>
      <c r="B20" s="203"/>
      <c r="C20" s="203"/>
      <c r="D20" s="204"/>
      <c r="E20" s="205"/>
      <c r="F20" s="206"/>
      <c r="G20" s="206"/>
      <c r="H20" s="206"/>
      <c r="I20" s="206"/>
      <c r="J20" s="206"/>
      <c r="K20" s="206"/>
      <c r="L20" s="206"/>
      <c r="M20" s="207"/>
      <c r="N20" s="205"/>
      <c r="O20" s="206"/>
      <c r="P20" s="206"/>
      <c r="Q20" s="206"/>
      <c r="R20" s="206"/>
      <c r="S20" s="206"/>
      <c r="T20" s="206"/>
      <c r="U20" s="206"/>
      <c r="V20" s="206"/>
      <c r="W20" s="206"/>
      <c r="X20" s="206"/>
      <c r="Y20" s="206"/>
      <c r="Z20" s="206"/>
      <c r="AA20" s="207"/>
      <c r="AB20" s="205"/>
      <c r="AC20" s="206"/>
      <c r="AD20" s="206"/>
      <c r="AE20" s="206"/>
      <c r="AF20" s="206"/>
      <c r="AG20" s="206"/>
      <c r="AH20" s="206"/>
      <c r="AI20" s="206"/>
      <c r="AJ20" s="206"/>
      <c r="AK20" s="206"/>
      <c r="AL20" s="206"/>
      <c r="AM20" s="206"/>
      <c r="AN20" s="206"/>
      <c r="AO20" s="207"/>
      <c r="AP20" s="208"/>
      <c r="AQ20" s="209"/>
      <c r="AR20" s="209"/>
      <c r="AS20" s="209"/>
      <c r="AT20" s="210"/>
      <c r="AU20" s="205"/>
      <c r="AV20" s="206"/>
      <c r="AW20" s="206"/>
      <c r="AX20" s="206"/>
      <c r="AY20" s="206"/>
      <c r="AZ20" s="206"/>
      <c r="BA20" s="206"/>
      <c r="BB20" s="206"/>
      <c r="BC20" s="207"/>
      <c r="BI20" s="37" t="str">
        <f t="shared" si="0"/>
        <v>ITEM1=</v>
      </c>
      <c r="BJ20" s="37" t="str">
        <f t="shared" si="1"/>
        <v>ITEM2=</v>
      </c>
      <c r="BK20" s="37" t="str">
        <f t="shared" si="2"/>
        <v>ITEM3=</v>
      </c>
      <c r="BL20" s="37" t="str">
        <f t="shared" si="3"/>
        <v>ITEM4=</v>
      </c>
      <c r="BM20" s="37" t="str">
        <f t="shared" si="4"/>
        <v>ITEM5=</v>
      </c>
      <c r="BN20" s="37" t="str">
        <f t="shared" si="5"/>
        <v>ITEM6=</v>
      </c>
    </row>
    <row r="21" spans="1:66" ht="21" customHeight="1">
      <c r="A21" s="202"/>
      <c r="B21" s="203"/>
      <c r="C21" s="203"/>
      <c r="D21" s="204"/>
      <c r="E21" s="205"/>
      <c r="F21" s="206"/>
      <c r="G21" s="206"/>
      <c r="H21" s="206"/>
      <c r="I21" s="206"/>
      <c r="J21" s="206"/>
      <c r="K21" s="206"/>
      <c r="L21" s="206"/>
      <c r="M21" s="207"/>
      <c r="N21" s="205"/>
      <c r="O21" s="206"/>
      <c r="P21" s="206"/>
      <c r="Q21" s="206"/>
      <c r="R21" s="206"/>
      <c r="S21" s="206"/>
      <c r="T21" s="206"/>
      <c r="U21" s="206"/>
      <c r="V21" s="206"/>
      <c r="W21" s="206"/>
      <c r="X21" s="206"/>
      <c r="Y21" s="206"/>
      <c r="Z21" s="206"/>
      <c r="AA21" s="207"/>
      <c r="AB21" s="205"/>
      <c r="AC21" s="206"/>
      <c r="AD21" s="206"/>
      <c r="AE21" s="206"/>
      <c r="AF21" s="206"/>
      <c r="AG21" s="206"/>
      <c r="AH21" s="206"/>
      <c r="AI21" s="206"/>
      <c r="AJ21" s="206"/>
      <c r="AK21" s="206"/>
      <c r="AL21" s="206"/>
      <c r="AM21" s="206"/>
      <c r="AN21" s="206"/>
      <c r="AO21" s="207"/>
      <c r="AP21" s="208"/>
      <c r="AQ21" s="209"/>
      <c r="AR21" s="209"/>
      <c r="AS21" s="209"/>
      <c r="AT21" s="210"/>
      <c r="AU21" s="205"/>
      <c r="AV21" s="206"/>
      <c r="AW21" s="206"/>
      <c r="AX21" s="206"/>
      <c r="AY21" s="206"/>
      <c r="AZ21" s="206"/>
      <c r="BA21" s="206"/>
      <c r="BB21" s="206"/>
      <c r="BC21" s="207"/>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202"/>
      <c r="B22" s="203"/>
      <c r="C22" s="203"/>
      <c r="D22" s="204"/>
      <c r="E22" s="205"/>
      <c r="F22" s="206"/>
      <c r="G22" s="206"/>
      <c r="H22" s="206"/>
      <c r="I22" s="206"/>
      <c r="J22" s="206"/>
      <c r="K22" s="206"/>
      <c r="L22" s="206"/>
      <c r="M22" s="207"/>
      <c r="N22" s="205"/>
      <c r="O22" s="206"/>
      <c r="P22" s="206"/>
      <c r="Q22" s="206"/>
      <c r="R22" s="206"/>
      <c r="S22" s="206"/>
      <c r="T22" s="206"/>
      <c r="U22" s="206"/>
      <c r="V22" s="206"/>
      <c r="W22" s="206"/>
      <c r="X22" s="206"/>
      <c r="Y22" s="206"/>
      <c r="Z22" s="206"/>
      <c r="AA22" s="207"/>
      <c r="AB22" s="205"/>
      <c r="AC22" s="206"/>
      <c r="AD22" s="206"/>
      <c r="AE22" s="206"/>
      <c r="AF22" s="206"/>
      <c r="AG22" s="206"/>
      <c r="AH22" s="206"/>
      <c r="AI22" s="206"/>
      <c r="AJ22" s="206"/>
      <c r="AK22" s="206"/>
      <c r="AL22" s="206"/>
      <c r="AM22" s="206"/>
      <c r="AN22" s="206"/>
      <c r="AO22" s="207"/>
      <c r="AP22" s="208"/>
      <c r="AQ22" s="209"/>
      <c r="AR22" s="209"/>
      <c r="AS22" s="209"/>
      <c r="AT22" s="210"/>
      <c r="AU22" s="205"/>
      <c r="AV22" s="206"/>
      <c r="AW22" s="206"/>
      <c r="AX22" s="206"/>
      <c r="AY22" s="206"/>
      <c r="AZ22" s="206"/>
      <c r="BA22" s="206"/>
      <c r="BB22" s="206"/>
      <c r="BC22" s="207"/>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202"/>
      <c r="B23" s="203"/>
      <c r="C23" s="203"/>
      <c r="D23" s="204"/>
      <c r="E23" s="205"/>
      <c r="F23" s="206"/>
      <c r="G23" s="206"/>
      <c r="H23" s="206"/>
      <c r="I23" s="206"/>
      <c r="J23" s="206"/>
      <c r="K23" s="206"/>
      <c r="L23" s="206"/>
      <c r="M23" s="207"/>
      <c r="N23" s="205"/>
      <c r="O23" s="206"/>
      <c r="P23" s="206"/>
      <c r="Q23" s="206"/>
      <c r="R23" s="206"/>
      <c r="S23" s="206"/>
      <c r="T23" s="206"/>
      <c r="U23" s="206"/>
      <c r="V23" s="206"/>
      <c r="W23" s="206"/>
      <c r="X23" s="206"/>
      <c r="Y23" s="206"/>
      <c r="Z23" s="206"/>
      <c r="AA23" s="207"/>
      <c r="AB23" s="205"/>
      <c r="AC23" s="206"/>
      <c r="AD23" s="206"/>
      <c r="AE23" s="206"/>
      <c r="AF23" s="206"/>
      <c r="AG23" s="206"/>
      <c r="AH23" s="206"/>
      <c r="AI23" s="206"/>
      <c r="AJ23" s="206"/>
      <c r="AK23" s="206"/>
      <c r="AL23" s="206"/>
      <c r="AM23" s="206"/>
      <c r="AN23" s="206"/>
      <c r="AO23" s="207"/>
      <c r="AP23" s="208"/>
      <c r="AQ23" s="209"/>
      <c r="AR23" s="209"/>
      <c r="AS23" s="209"/>
      <c r="AT23" s="210"/>
      <c r="AU23" s="205"/>
      <c r="AV23" s="206"/>
      <c r="AW23" s="206"/>
      <c r="AX23" s="206"/>
      <c r="AY23" s="206"/>
      <c r="AZ23" s="206"/>
      <c r="BA23" s="206"/>
      <c r="BB23" s="206"/>
      <c r="BC23" s="207"/>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202"/>
      <c r="B24" s="203"/>
      <c r="C24" s="203"/>
      <c r="D24" s="204"/>
      <c r="E24" s="205"/>
      <c r="F24" s="206"/>
      <c r="G24" s="206"/>
      <c r="H24" s="206"/>
      <c r="I24" s="206"/>
      <c r="J24" s="206"/>
      <c r="K24" s="206"/>
      <c r="L24" s="206"/>
      <c r="M24" s="207"/>
      <c r="N24" s="205"/>
      <c r="O24" s="206"/>
      <c r="P24" s="206"/>
      <c r="Q24" s="206"/>
      <c r="R24" s="206"/>
      <c r="S24" s="206"/>
      <c r="T24" s="206"/>
      <c r="U24" s="206"/>
      <c r="V24" s="206"/>
      <c r="W24" s="206"/>
      <c r="X24" s="206"/>
      <c r="Y24" s="206"/>
      <c r="Z24" s="206"/>
      <c r="AA24" s="207"/>
      <c r="AB24" s="205"/>
      <c r="AC24" s="206"/>
      <c r="AD24" s="206"/>
      <c r="AE24" s="206"/>
      <c r="AF24" s="206"/>
      <c r="AG24" s="206"/>
      <c r="AH24" s="206"/>
      <c r="AI24" s="206"/>
      <c r="AJ24" s="206"/>
      <c r="AK24" s="206"/>
      <c r="AL24" s="206"/>
      <c r="AM24" s="206"/>
      <c r="AN24" s="206"/>
      <c r="AO24" s="207"/>
      <c r="AP24" s="208"/>
      <c r="AQ24" s="209"/>
      <c r="AR24" s="209"/>
      <c r="AS24" s="209"/>
      <c r="AT24" s="210"/>
      <c r="AU24" s="205"/>
      <c r="AV24" s="206"/>
      <c r="AW24" s="206"/>
      <c r="AX24" s="206"/>
      <c r="AY24" s="206"/>
      <c r="AZ24" s="206"/>
      <c r="BA24" s="206"/>
      <c r="BB24" s="206"/>
      <c r="BC24" s="207"/>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2"/>
      <c r="B25" s="203"/>
      <c r="C25" s="203"/>
      <c r="D25" s="204"/>
      <c r="E25" s="205"/>
      <c r="F25" s="206"/>
      <c r="G25" s="206"/>
      <c r="H25" s="206"/>
      <c r="I25" s="206"/>
      <c r="J25" s="206"/>
      <c r="K25" s="206"/>
      <c r="L25" s="206"/>
      <c r="M25" s="207"/>
      <c r="N25" s="205"/>
      <c r="O25" s="206"/>
      <c r="P25" s="206"/>
      <c r="Q25" s="206"/>
      <c r="R25" s="206"/>
      <c r="S25" s="206"/>
      <c r="T25" s="206"/>
      <c r="U25" s="206"/>
      <c r="V25" s="206"/>
      <c r="W25" s="206"/>
      <c r="X25" s="206"/>
      <c r="Y25" s="206"/>
      <c r="Z25" s="206"/>
      <c r="AA25" s="207"/>
      <c r="AB25" s="205"/>
      <c r="AC25" s="206"/>
      <c r="AD25" s="206"/>
      <c r="AE25" s="206"/>
      <c r="AF25" s="206"/>
      <c r="AG25" s="206"/>
      <c r="AH25" s="206"/>
      <c r="AI25" s="206"/>
      <c r="AJ25" s="206"/>
      <c r="AK25" s="206"/>
      <c r="AL25" s="206"/>
      <c r="AM25" s="206"/>
      <c r="AN25" s="206"/>
      <c r="AO25" s="207"/>
      <c r="AP25" s="208"/>
      <c r="AQ25" s="209"/>
      <c r="AR25" s="209"/>
      <c r="AS25" s="209"/>
      <c r="AT25" s="210"/>
      <c r="AU25" s="205"/>
      <c r="AV25" s="206"/>
      <c r="AW25" s="206"/>
      <c r="AX25" s="206"/>
      <c r="AY25" s="206"/>
      <c r="AZ25" s="206"/>
      <c r="BA25" s="206"/>
      <c r="BB25" s="206"/>
      <c r="BC25" s="207"/>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2.xml><?xml version="1.0" encoding="utf-8"?>
<ds:datastoreItem xmlns:ds="http://schemas.openxmlformats.org/officeDocument/2006/customXml" ds:itemID="{F47F6651-F449-412C-B14C-17C60E539C62}">
  <ds:schemaRefs>
    <ds:schemaRef ds:uri="http://purl.org/dc/dcmitype/"/>
    <ds:schemaRef ds:uri="http://schemas.microsoft.com/office/2006/metadata/properties"/>
    <ds:schemaRef ds:uri="http://purl.org/dc/elements/1.1/"/>
    <ds:schemaRef ds:uri="d24b8f9e-cda3-4f97-a13b-525b25fb5a39"/>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fded137e-2b53-47e4-8719-6e6aa332ae43"/>
    <ds:schemaRef ds:uri="http://purl.org/dc/terms/"/>
  </ds:schemaRefs>
</ds:datastoreItem>
</file>

<file path=customXml/itemProps3.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2026-02-25T08:02:35Z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