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9.161.27\Public\NAS 医事G医療法人担当\07_医療法施行に伴う事務\01_医療法の改正等に関すること\R05改正\施行後\HP\R051102\"/>
    </mc:Choice>
  </mc:AlternateContent>
  <xr:revisionPtr revIDLastSave="0" documentId="8_{F22552CA-70C0-4895-B75B-D413BA72ADE1}" xr6:coauthVersionLast="47" xr6:coauthVersionMax="47" xr10:uidLastSave="{00000000-0000-0000-0000-000000000000}"/>
  <workbookProtection workbookAlgorithmName="SHA-512" workbookHashValue="FPjgY8SZXzOQDQzuQ2aeoYs0FSsuEOb5CPJZSh+jTin/PUA4Xm0bJdtQUxlUddAlAEmbQifRqUtd45xPlADEFQ==" workbookSaltValue="ZfDURZPEGgssg28ZF2l6Kw==" workbookSpinCount="100000" lockStructure="1"/>
  <bookViews>
    <workbookView xWindow="-108" yWindow="-108" windowWidth="23256" windowHeight="14160" tabRatio="810" xr2:uid="{00000000-000D-0000-FFFF-FFFF00000000}"/>
  </bookViews>
  <sheets>
    <sheet name="様式２－２" sheetId="45" r:id="rId1"/>
    <sheet name="科目（診療所）" sheetId="35" r:id="rId2"/>
    <sheet name="科目（職種）" sheetId="36" r:id="rId3"/>
    <sheet name="経営情報等CSV" sheetId="54" state="hidden" r:id="rId4"/>
    <sheet name="様式２－２リスト" sheetId="60" state="hidden" r:id="rId5"/>
  </sheets>
  <definedNames>
    <definedName name="_xlnm._FilterDatabase" localSheetId="4" hidden="1">'様式２－２リスト'!$A$1:$E$1897</definedName>
    <definedName name="_xlnm.Print_Area" localSheetId="2">'科目（職種）'!$A$1:$F$35</definedName>
    <definedName name="_xlnm.Print_Area" localSheetId="1">'科目（診療所）'!$A$1:$E$51</definedName>
    <definedName name="_xlnm.Print_Area" localSheetId="0">'様式２－２'!$A$3:$P$77,'様式２－２'!$A$83:$P$150,'様式２－２'!$A$1:$P$1</definedName>
    <definedName name="_xlnm.Print_Area" localSheetId="4">'様式２－２リスト'!$A$1:$C$1897</definedName>
    <definedName name="_xlnm.Print_Titles" localSheetId="2">'科目（職種）'!$2:$2</definedName>
    <definedName name="_xlnm.Print_Titles" localSheetId="1">'科目（診療所）'!$2:$2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51" i="45"/>
  <c r="S34" i="45"/>
  <c r="S37" i="45"/>
  <c r="S36" i="45"/>
  <c r="S35" i="45"/>
  <c r="S19" i="45"/>
  <c r="S33" i="45"/>
  <c r="S49"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P128" i="45"/>
  <c r="P122" i="45"/>
  <c r="P118" i="45"/>
  <c r="P116" i="45"/>
  <c r="P115" i="45"/>
  <c r="P113" i="45"/>
  <c r="P112" i="45"/>
  <c r="P111" i="45"/>
  <c r="P109" i="45"/>
  <c r="P108" i="45"/>
  <c r="P107" i="45"/>
  <c r="P104" i="45"/>
  <c r="P103" i="45"/>
  <c r="P102" i="45"/>
  <c r="S18" i="45" l="1"/>
  <c r="S53" i="45" l="1"/>
  <c r="S32" i="45"/>
  <c r="L23" i="45"/>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F2" i="54" l="1"/>
  <c r="OB2" i="54"/>
  <c r="NZ2" i="54"/>
  <c r="LT2" i="54"/>
  <c r="KJ2" i="54"/>
  <c r="KF2" i="54"/>
  <c r="KD2" i="54"/>
  <c r="JP2" i="54"/>
  <c r="JL2" i="54"/>
  <c r="JJ2" i="54"/>
  <c r="JB2" i="54"/>
  <c r="IL2" i="54"/>
  <c r="IH2" i="54"/>
  <c r="IB2" i="54"/>
  <c r="HX2" i="54"/>
  <c r="HV2" i="54"/>
  <c r="HR2" i="54"/>
  <c r="HN2" i="54"/>
  <c r="HL2" i="54"/>
  <c r="GX2" i="54"/>
  <c r="GT2" i="54"/>
  <c r="GR2" i="54"/>
  <c r="GN2" i="54"/>
  <c r="GJ2" i="54"/>
  <c r="GH2" i="54"/>
  <c r="FX2" i="54"/>
  <c r="FE2" i="54"/>
  <c r="FC2" i="54"/>
  <c r="FB2" i="54"/>
  <c r="FA2" i="54"/>
  <c r="EZ2" i="54"/>
  <c r="EV2" i="54"/>
  <c r="ET2" i="54"/>
  <c r="EP2" i="54"/>
  <c r="EL2" i="54"/>
  <c r="EJ2" i="54"/>
  <c r="EF2" i="54"/>
  <c r="EB2" i="54"/>
  <c r="DV2" i="54"/>
  <c r="DT2" i="54"/>
  <c r="DU2" i="54"/>
  <c r="FJ2" i="54" l="1"/>
  <c r="GD2" i="54"/>
  <c r="IP2" i="54"/>
  <c r="IZ2" i="54"/>
  <c r="DZ2" i="54"/>
  <c r="FF2" i="54"/>
  <c r="FZ2" i="54"/>
  <c r="LH2" i="54"/>
  <c r="LR2" i="54"/>
  <c r="IV2" i="54"/>
  <c r="JF2" i="54"/>
  <c r="FD2" i="54"/>
  <c r="LN2" i="54"/>
  <c r="LX2" i="54"/>
  <c r="HD2" i="54"/>
  <c r="IR2" i="54"/>
  <c r="HB2" i="54"/>
  <c r="IF2" i="54"/>
  <c r="LJ2" i="54"/>
  <c r="HH2" i="54" l="1"/>
  <c r="L72" i="45"/>
  <c r="M65" i="45"/>
  <c r="M60" i="45"/>
  <c r="M56" i="45"/>
  <c r="L54" i="45"/>
  <c r="L63" i="45" s="1"/>
  <c r="L49" i="45"/>
  <c r="M45" i="45"/>
  <c r="M37" i="45"/>
  <c r="M33" i="45"/>
  <c r="L28" i="45"/>
  <c r="L27" i="45"/>
  <c r="M49" i="45" l="1"/>
  <c r="R1" i="45" s="1"/>
  <c r="DS2" i="54"/>
  <c r="BT2" i="54"/>
  <c r="V2" i="54"/>
  <c r="U2" i="54"/>
  <c r="T2" i="54"/>
  <c r="S2" i="54"/>
  <c r="R2" i="54"/>
  <c r="Q2" i="54"/>
  <c r="P2" i="54"/>
  <c r="O2" i="54"/>
  <c r="N2" i="54"/>
  <c r="M2" i="54"/>
  <c r="L2" i="54"/>
  <c r="K2" i="54"/>
  <c r="J2" i="54"/>
  <c r="I2" i="54"/>
  <c r="H2" i="54"/>
  <c r="G2" i="54"/>
  <c r="F2" i="54"/>
  <c r="E2" i="54"/>
  <c r="D2" i="54"/>
  <c r="C2" i="54"/>
  <c r="B2" i="54"/>
  <c r="I2" i="60" l="1"/>
  <c r="H3" i="60"/>
  <c r="H4" i="60"/>
  <c r="H5" i="60"/>
  <c r="H6" i="60"/>
  <c r="H7" i="60"/>
  <c r="H8" i="60"/>
  <c r="H9" i="60"/>
  <c r="H10" i="60"/>
  <c r="H11" i="60"/>
  <c r="H12" i="60"/>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50" i="60"/>
  <c r="H51" i="60"/>
  <c r="H52" i="60"/>
  <c r="H53" i="60"/>
  <c r="H54" i="60"/>
  <c r="H55" i="60"/>
  <c r="H56" i="60"/>
  <c r="H57" i="60"/>
  <c r="H58" i="60"/>
  <c r="H59" i="60"/>
  <c r="H60" i="60"/>
  <c r="H61" i="60"/>
  <c r="H62" i="60"/>
  <c r="H63" i="60"/>
  <c r="H64" i="60"/>
  <c r="H65" i="60"/>
  <c r="H66" i="60"/>
  <c r="H67" i="60"/>
  <c r="H68" i="60"/>
  <c r="H69" i="60"/>
  <c r="H70" i="60"/>
  <c r="H71" i="60"/>
  <c r="H72" i="60"/>
  <c r="H73" i="60"/>
  <c r="H74" i="60"/>
  <c r="H75" i="60"/>
  <c r="H76" i="60"/>
  <c r="H77" i="60"/>
  <c r="H78" i="60"/>
  <c r="H79" i="60"/>
  <c r="H80" i="60"/>
  <c r="H81" i="60"/>
  <c r="H82" i="60"/>
  <c r="H83" i="60"/>
  <c r="H84" i="60"/>
  <c r="H85" i="60"/>
  <c r="H86" i="60"/>
  <c r="H87" i="60"/>
  <c r="H88" i="60"/>
  <c r="H89" i="60"/>
  <c r="H90" i="60"/>
  <c r="H91" i="60"/>
  <c r="H92" i="60"/>
  <c r="H93" i="60"/>
  <c r="H94" i="60"/>
  <c r="H95" i="60"/>
  <c r="H96" i="60"/>
  <c r="H97" i="60"/>
  <c r="H98" i="60"/>
  <c r="H99" i="60"/>
  <c r="H100" i="60"/>
  <c r="H101" i="60"/>
  <c r="H102" i="60"/>
  <c r="H103" i="60"/>
  <c r="H104" i="60"/>
  <c r="H105" i="60"/>
  <c r="H106" i="60"/>
  <c r="H107" i="60"/>
  <c r="H108" i="60"/>
  <c r="H109" i="60"/>
  <c r="H110" i="60"/>
  <c r="H111" i="60"/>
  <c r="H112" i="60"/>
  <c r="H113" i="60"/>
  <c r="H114" i="60"/>
  <c r="H115" i="60"/>
  <c r="H116" i="60"/>
  <c r="H117" i="60"/>
  <c r="H118" i="60"/>
  <c r="H119" i="60"/>
  <c r="H120" i="60"/>
  <c r="H121" i="60"/>
  <c r="H122" i="60"/>
  <c r="H123" i="60"/>
  <c r="H124" i="60"/>
  <c r="H125" i="60"/>
  <c r="H126" i="60"/>
  <c r="H127" i="60"/>
  <c r="H128" i="60"/>
  <c r="H129" i="60"/>
  <c r="H130" i="60"/>
  <c r="H131" i="60"/>
  <c r="H132" i="60"/>
  <c r="H133" i="60"/>
  <c r="H134" i="60"/>
  <c r="H135" i="60"/>
  <c r="H136" i="60"/>
  <c r="H137" i="60"/>
  <c r="H138" i="60"/>
  <c r="H139" i="60"/>
  <c r="H140" i="60"/>
  <c r="H141" i="60"/>
  <c r="H142" i="60"/>
  <c r="H143" i="60"/>
  <c r="H144" i="60"/>
  <c r="H145" i="60"/>
  <c r="H146" i="60"/>
  <c r="H147" i="60"/>
  <c r="H148" i="60"/>
  <c r="H149" i="60"/>
  <c r="H150" i="60"/>
  <c r="H151" i="60"/>
  <c r="H152" i="60"/>
  <c r="H153" i="60"/>
  <c r="H154" i="60"/>
  <c r="H155" i="60"/>
  <c r="H156" i="60"/>
  <c r="H157" i="60"/>
  <c r="H158" i="60"/>
  <c r="H159" i="60"/>
  <c r="H160" i="60"/>
  <c r="H161" i="60"/>
  <c r="H162" i="60"/>
  <c r="H163" i="60"/>
  <c r="H164" i="60"/>
  <c r="H165" i="60"/>
  <c r="H166" i="60"/>
  <c r="H167" i="60"/>
  <c r="H168" i="60"/>
  <c r="H169" i="60"/>
  <c r="H170" i="60"/>
  <c r="H171" i="60"/>
  <c r="H172" i="60"/>
  <c r="H173" i="60"/>
  <c r="H174" i="60"/>
  <c r="H175" i="60"/>
  <c r="H176" i="60"/>
  <c r="H177" i="60"/>
  <c r="H178" i="60"/>
  <c r="H179" i="60"/>
  <c r="H180" i="60"/>
  <c r="H181" i="60"/>
  <c r="H182" i="60"/>
  <c r="H183" i="60"/>
  <c r="H184" i="60"/>
  <c r="H185" i="60"/>
  <c r="H186" i="60"/>
  <c r="H187" i="60"/>
  <c r="H188" i="60"/>
  <c r="H189" i="60"/>
  <c r="H2" i="60"/>
  <c r="D1897" i="60"/>
  <c r="A1897" i="60"/>
  <c r="D1896" i="60"/>
  <c r="A1896" i="60"/>
  <c r="D1895" i="60"/>
  <c r="A1895" i="60"/>
  <c r="D1894" i="60"/>
  <c r="A1894" i="60"/>
  <c r="D1893" i="60"/>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A2" i="60"/>
  <c r="S20" i="45"/>
  <c r="Y2" i="54" s="1"/>
  <c r="X2" i="54"/>
  <c r="R19" i="45"/>
  <c r="BV2" i="54" s="1"/>
  <c r="O92" i="45"/>
  <c r="K92" i="45"/>
  <c r="H92" i="45"/>
  <c r="E92" i="45"/>
  <c r="O91" i="45"/>
  <c r="L91" i="45"/>
  <c r="C91" i="45"/>
  <c r="C90" i="45"/>
  <c r="N88" i="45"/>
  <c r="M88" i="45"/>
  <c r="N87" i="45"/>
  <c r="M87" i="45"/>
  <c r="N86" i="45"/>
  <c r="N85" i="45"/>
  <c r="R27" i="45"/>
  <c r="CD2" i="54" s="1"/>
  <c r="R23" i="45"/>
  <c r="BY2" i="54" s="1"/>
  <c r="Q27" i="45"/>
  <c r="Q23" i="45"/>
  <c r="A1" i="45" l="1"/>
  <c r="S27" i="45"/>
  <c r="AF2" i="54" s="1"/>
  <c r="S23" i="45"/>
  <c r="AA2" i="54" s="1"/>
  <c r="F52" i="45" l="1"/>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BE2" i="54"/>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Q53" i="45"/>
  <c r="Q52" i="45"/>
  <c r="Q51" i="45"/>
  <c r="Q49" i="45"/>
  <c r="Q48" i="45"/>
  <c r="Q47" i="45"/>
  <c r="Q46" i="45"/>
  <c r="Q45" i="45"/>
  <c r="Q44" i="45"/>
  <c r="Q43" i="45"/>
  <c r="Q42" i="45"/>
  <c r="Q41" i="45"/>
  <c r="Q40" i="45"/>
  <c r="Q39" i="45"/>
  <c r="Q37" i="45"/>
  <c r="Q36" i="45"/>
  <c r="Q35" i="45"/>
  <c r="Q34" i="45"/>
  <c r="Q33" i="45"/>
  <c r="Q32" i="45"/>
  <c r="Q30" i="45"/>
  <c r="Q29" i="45"/>
  <c r="Q28" i="45"/>
  <c r="Q26" i="45"/>
  <c r="Q25" i="45"/>
  <c r="Q24" i="45"/>
  <c r="Q22" i="45"/>
  <c r="Q21" i="45"/>
  <c r="Q20" i="45"/>
  <c r="Q19" i="45"/>
  <c r="Q18" i="45"/>
  <c r="V7" i="45"/>
  <c r="AN2" i="54" s="1"/>
  <c r="U7" i="45"/>
  <c r="S22" i="45" l="1"/>
  <c r="AB2" i="54" s="1"/>
  <c r="S46" i="45"/>
  <c r="AW2" i="54" s="1"/>
  <c r="S29" i="45"/>
  <c r="AH2" i="54" s="1"/>
  <c r="AL2" i="54"/>
  <c r="S45" i="45"/>
  <c r="AV2" i="54" s="1"/>
  <c r="BD2" i="54"/>
  <c r="S48" i="45"/>
  <c r="AZ2" i="54" s="1"/>
  <c r="AM2" i="54"/>
  <c r="R33" i="45"/>
  <c r="CI2" i="54" s="1"/>
  <c r="AO2" i="54"/>
  <c r="R37" i="45"/>
  <c r="CM2" i="54" s="1"/>
  <c r="S24" i="45"/>
  <c r="AC2" i="54" s="1"/>
  <c r="R24" i="45"/>
  <c r="CA2" i="54" s="1"/>
  <c r="S72" i="45"/>
  <c r="R72" i="45"/>
  <c r="S28" i="45"/>
  <c r="AG2" i="54" s="1"/>
  <c r="S63" i="45"/>
  <c r="BM2" i="54" s="1"/>
  <c r="S54" i="45"/>
  <c r="BF2" i="54" s="1"/>
  <c r="R54" i="45"/>
  <c r="DE2" i="54" s="1"/>
  <c r="AK2" i="54" l="1"/>
  <c r="R49" i="45"/>
  <c r="DA2" i="54" s="1"/>
  <c r="K1" i="45"/>
  <c r="R28" i="45"/>
  <c r="CE2" i="54" s="1"/>
  <c r="BC2" i="54"/>
  <c r="R63" i="45"/>
  <c r="DL2" i="54" s="1"/>
</calcChain>
</file>

<file path=xl/sharedStrings.xml><?xml version="1.0" encoding="utf-8"?>
<sst xmlns="http://schemas.openxmlformats.org/spreadsheetml/2006/main" count="6894" uniqueCount="3216">
  <si>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</si>
  <si>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</si>
  <si>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</si>
  <si>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</si>
  <si>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</si>
  <si>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</si>
  <si>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</si>
  <si>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</si>
  <si>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</si>
  <si>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</si>
  <si>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</si>
  <si>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</si>
  <si>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</si>
  <si>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</si>
  <si>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</si>
  <si>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</si>
  <si>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</si>
  <si>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</si>
  <si>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</si>
  <si>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</si>
  <si>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</si>
  <si>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</si>
  <si>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</si>
  <si>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</si>
  <si>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</si>
  <si>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</si>
  <si>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</si>
  <si>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</si>
  <si>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</si>
  <si>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</si>
  <si>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</si>
  <si>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</si>
  <si>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</si>
  <si>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</si>
  <si>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</si>
  <si>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</si>
  <si>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</si>
  <si>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</si>
  <si>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</si>
  <si>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</si>
  <si>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</si>
  <si>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</si>
  <si>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</si>
  <si>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</si>
  <si>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</si>
  <si>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</si>
  <si>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</si>
  <si>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</si>
  <si>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</si>
  <si>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</si>
  <si>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</si>
  <si>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</si>
  <si>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</si>
  <si>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</si>
  <si>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</si>
  <si>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</si>
  <si>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</si>
  <si>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</si>
  <si>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</si>
  <si>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</si>
  <si>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</si>
  <si>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</si>
  <si>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</si>
  <si>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</si>
  <si>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</si>
  <si>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</si>
  <si>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</si>
  <si>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</si>
  <si>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</si>
  <si>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</si>
  <si>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</si>
  <si>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</si>
  <si>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</si>
  <si>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</si>
  <si>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</si>
  <si>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</si>
  <si>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</si>
  <si>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</si>
  <si>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</si>
  <si>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</si>
  <si>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</si>
  <si>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</si>
  <si>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</si>
  <si>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</si>
  <si>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</si>
  <si>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</si>
  <si>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</si>
  <si>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</si>
  <si>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</si>
  <si>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</si>
  <si>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</si>
  <si>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</si>
  <si>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</si>
  <si>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</si>
  <si>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</si>
  <si>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</si>
  <si>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</si>
  <si>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</si>
  <si>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</si>
  <si>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</si>
  <si>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</si>
  <si>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</si>
  <si>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</si>
  <si>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</si>
  <si>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</si>
  <si>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</si>
  <si>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</si>
  <si>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</si>
  <si>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</si>
  <si>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</si>
  <si>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</si>
  <si>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</si>
  <si>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</si>
  <si>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</si>
  <si>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</si>
  <si>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</si>
  <si>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</si>
  <si>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</si>
  <si>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</si>
  <si>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</si>
  <si>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</si>
  <si>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</si>
  <si>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</si>
  <si>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</si>
  <si>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</si>
  <si>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</si>
  <si>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</si>
  <si>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</si>
  <si>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</si>
  <si>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</si>
  <si>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</si>
  <si>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</si>
  <si>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</si>
  <si>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</si>
  <si>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</si>
  <si>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</si>
  <si>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</si>
  <si>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</si>
  <si>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</si>
  <si>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</si>
  <si>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</si>
  <si>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</si>
  <si>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</si>
  <si>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</si>
  <si>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</si>
  <si>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</si>
  <si>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</si>
  <si>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</si>
  <si>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</si>
  <si>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</si>
  <si>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</si>
  <si>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</si>
  <si>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</si>
  <si>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</si>
  <si>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</si>
  <si>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</si>
  <si>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</si>
  <si>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</si>
  <si>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</si>
  <si>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</si>
  <si>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</si>
  <si>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</si>
  <si>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</si>
  <si>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</si>
  <si>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</si>
  <si>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</si>
  <si>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</si>
  <si>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</si>
  <si>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</si>
  <si>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</si>
  <si>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</si>
  <si>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</si>
  <si>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</si>
  <si>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</si>
  <si>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</si>
  <si>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</si>
  <si>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</si>
  <si>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</si>
  <si>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</si>
  <si>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</si>
  <si>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</si>
  <si>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</si>
  <si>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</si>
  <si>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</si>
  <si>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</si>
  <si>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</si>
  <si>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</si>
  <si>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</si>
  <si>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</si>
  <si>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</si>
  <si>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</si>
  <si>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</si>
  <si>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</si>
  <si>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</si>
  <si>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</si>
  <si>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</si>
  <si>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</si>
  <si>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</si>
  <si>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</si>
  <si>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</si>
  <si>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</si>
  <si>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</si>
  <si>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</si>
  <si>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</si>
  <si>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</si>
  <si>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</si>
  <si>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</si>
  <si>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</si>
  <si>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</si>
  <si>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</si>
  <si>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</si>
  <si>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</si>
  <si>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</si>
  <si>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</si>
  <si>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</si>
  <si>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</si>
  <si>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</si>
  <si>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</si>
  <si>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</si>
  <si>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</si>
  <si>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</si>
  <si>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</si>
  <si>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</si>
  <si>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</si>
  <si>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</si>
  <si>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</si>
  <si>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</si>
  <si>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</si>
  <si>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</si>
  <si>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</si>
  <si>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</si>
  <si>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</si>
  <si>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</si>
  <si>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</si>
  <si>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</si>
  <si>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</si>
  <si>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</si>
  <si>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</si>
  <si>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</si>
  <si>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</si>
  <si>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</si>
  <si>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</si>
  <si>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</si>
  <si>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</si>
  <si>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</si>
  <si>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</si>
  <si>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</si>
  <si>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</si>
  <si>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</si>
  <si>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</si>
  <si>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</si>
  <si>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</si>
  <si>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</si>
  <si>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</si>
  <si>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</si>
  <si>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</si>
  <si>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</si>
  <si>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</si>
  <si>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</si>
  <si>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</si>
  <si>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</si>
  <si>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</si>
  <si>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</si>
  <si>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</si>
  <si>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</si>
  <si>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</si>
  <si>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</si>
  <si>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</si>
  <si>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</si>
  <si>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</si>
  <si>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</si>
  <si>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</si>
  <si>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</si>
  <si>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</si>
  <si>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</si>
  <si>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</si>
  <si>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</si>
  <si>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</si>
  <si>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</si>
  <si>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</si>
  <si>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</si>
  <si>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</si>
  <si>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</si>
  <si>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</si>
  <si>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</si>
  <si>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</si>
  <si>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</si>
  <si>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</si>
  <si>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</si>
  <si>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</si>
  <si>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</si>
  <si>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</si>
  <si>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</si>
  <si>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</si>
  <si>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</si>
  <si>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</si>
  <si>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</si>
  <si>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</si>
  <si>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</si>
  <si>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</si>
  <si>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</si>
  <si>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</si>
  <si>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</si>
  <si>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</si>
  <si>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</si>
  <si>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</si>
  <si>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</si>
  <si>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</si>
  <si>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</si>
  <si>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</si>
  <si>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</si>
  <si>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</si>
  <si>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</si>
  <si>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</si>
  <si>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</si>
  <si>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</si>
  <si>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</si>
  <si>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</si>
  <si>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</si>
  <si>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</si>
  <si>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</si>
  <si>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</si>
  <si>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</si>
  <si>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</si>
  <si>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</si>
  <si>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</si>
  <si>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</si>
  <si>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</si>
  <si>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</si>
  <si>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</si>
  <si>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</si>
  <si>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</si>
  <si>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</si>
  <si>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</si>
  <si>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</si>
  <si>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</si>
  <si>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</si>
  <si>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</si>
  <si>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</si>
  <si>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</si>
  <si>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</si>
  <si>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</si>
  <si>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</si>
  <si>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</si>
  <si>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</si>
  <si>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</si>
  <si>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</si>
  <si>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</si>
  <si>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</si>
  <si>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</si>
  <si>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</si>
  <si>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</si>
  <si>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</si>
  <si>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</si>
  <si>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</si>
  <si>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</si>
  <si>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</si>
  <si>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</si>
  <si>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</si>
  <si>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</si>
  <si>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</si>
  <si>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</si>
  <si>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</si>
  <si>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</si>
  <si>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</si>
  <si>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</si>
  <si>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</si>
  <si>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</si>
  <si>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</si>
  <si>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</si>
  <si>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</si>
  <si>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</si>
  <si>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</si>
  <si>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</si>
  <si>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</si>
  <si>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</si>
  <si>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</si>
  <si>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</si>
  <si>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</si>
  <si>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</si>
  <si>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</si>
  <si>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</si>
  <si>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</si>
  <si>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</si>
  <si>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</si>
  <si>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</si>
  <si>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</si>
  <si>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</si>
  <si>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</si>
  <si>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</si>
  <si>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</si>
  <si>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</si>
  <si>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</si>
  <si>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</si>
  <si>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</si>
  <si>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</si>
  <si>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</si>
  <si>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</si>
  <si>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</si>
  <si>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</si>
  <si>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</si>
  <si>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</si>
  <si>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</si>
  <si>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</si>
  <si>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</si>
  <si>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</si>
  <si>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</si>
  <si>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</si>
  <si>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</si>
  <si>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</si>
  <si>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</si>
  <si>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</si>
  <si>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</si>
  <si>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</si>
  <si>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</si>
  <si>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</si>
  <si>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</si>
  <si>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</si>
  <si>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</si>
  <si>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</si>
  <si>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</si>
  <si>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</si>
  <si>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</si>
  <si>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</si>
  <si>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</si>
  <si>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</si>
  <si>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</si>
  <si>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</si>
  <si>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</si>
  <si>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</si>
  <si>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</si>
  <si>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</si>
  <si>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</si>
  <si>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</si>
  <si>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</si>
  <si>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</si>
  <si>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</si>
  <si>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</si>
  <si>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</si>
  <si>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</si>
  <si>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</si>
  <si>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</si>
  <si>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</si>
  <si>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</si>
  <si>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</si>
  <si>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</si>
  <si>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</si>
  <si>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</si>
  <si>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</si>
  <si>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</si>
  <si>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</si>
  <si>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</si>
  <si>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</si>
  <si>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</si>
  <si>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</si>
  <si>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</si>
  <si>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</si>
  <si>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</si>
  <si>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</si>
  <si>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</si>
  <si>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</si>
  <si>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</si>
  <si>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</si>
  <si>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</si>
  <si>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</si>
  <si>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</si>
  <si>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</si>
  <si>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</si>
  <si>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</si>
  <si>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</si>
  <si>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</si>
  <si>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</si>
  <si>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</si>
  <si>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</si>
  <si>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</si>
  <si>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</si>
  <si>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</si>
  <si>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</si>
  <si>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</si>
  <si>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</si>
  <si>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</si>
  <si>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</si>
  <si>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</si>
  <si>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</si>
  <si>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</si>
  <si>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</si>
  <si>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</si>
  <si>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</si>
  <si>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</si>
  <si>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</si>
  <si>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</si>
  <si>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</si>
  <si>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</si>
  <si>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</si>
  <si>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</si>
  <si>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</si>
  <si>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</si>
  <si>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</si>
  <si>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</si>
  <si>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</si>
  <si>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</si>
  <si>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</si>
  <si>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</si>
  <si>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</si>
  <si>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</si>
  <si>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</si>
  <si>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</si>
  <si>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</si>
  <si>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</si>
  <si>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</si>
  <si>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</si>
  <si>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</si>
  <si>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</si>
  <si>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</si>
  <si>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</si>
  <si>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</si>
  <si>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</si>
  <si>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</si>
  <si>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</si>
  <si>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</si>
  <si>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</si>
  <si>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</si>
  <si>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</si>
  <si>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</si>
  <si>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</si>
  <si>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</si>
  <si>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</si>
  <si>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</si>
  <si>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</si>
  <si>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</si>
  <si>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</si>
  <si>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</si>
  <si>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</si>
  <si>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</si>
  <si>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</si>
  <si>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</si>
  <si>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</si>
  <si>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</si>
  <si>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</si>
  <si>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</si>
  <si>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</si>
  <si>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</si>
  <si>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</si>
  <si>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</si>
  <si>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</si>
  <si>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</si>
  <si>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</si>
  <si>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</si>
  <si>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</si>
  <si>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</si>
  <si>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</si>
  <si>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</si>
  <si>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</si>
  <si>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</si>
  <si>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</si>
  <si>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</si>
  <si>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</si>
  <si>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</si>
  <si>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</si>
  <si>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</si>
  <si>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</si>
  <si>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</si>
  <si>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</si>
  <si>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</si>
  <si>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</si>
  <si>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</si>
  <si>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</si>
  <si>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</si>
  <si>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</si>
  <si>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</si>
  <si>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</si>
  <si>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</si>
  <si>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</si>
  <si>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</si>
  <si>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</si>
  <si>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</si>
  <si>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</si>
  <si>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</si>
  <si>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</si>
  <si>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</si>
  <si>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</si>
  <si>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</si>
  <si>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</si>
  <si>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</si>
  <si>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</si>
  <si>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</si>
  <si>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</si>
  <si>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</si>
  <si>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</si>
  <si>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</si>
  <si>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</si>
  <si>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</si>
  <si>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</si>
  <si>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</si>
  <si>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</si>
  <si>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</si>
  <si>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</si>
  <si>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</si>
  <si>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</si>
  <si>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</si>
  <si>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</si>
  <si>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</si>
  <si>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</si>
  <si>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</si>
  <si>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</si>
  <si>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</si>
  <si>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</si>
  <si>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</si>
  <si>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</si>
  <si>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</si>
  <si>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</si>
  <si>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</si>
  <si>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</si>
  <si>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</si>
  <si>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</si>
  <si>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</si>
  <si>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</si>
  <si>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</si>
  <si>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</si>
  <si>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</si>
  <si>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</si>
  <si>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</si>
  <si>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</si>
  <si>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</si>
  <si>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</si>
  <si>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</si>
  <si>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</si>
  <si>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</si>
  <si>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</si>
  <si>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</si>
  <si>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</si>
  <si>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</si>
  <si>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</si>
  <si>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</si>
  <si>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</si>
  <si>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</si>
  <si>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</si>
  <si>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</si>
  <si>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</si>
  <si>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</si>
  <si>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</si>
  <si>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</si>
  <si>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</si>
  <si>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</si>
  <si>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</si>
  <si>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</si>
  <si>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</si>
  <si>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</si>
  <si>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</si>
  <si>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</si>
  <si>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</si>
  <si>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</si>
  <si>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</si>
  <si>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</si>
  <si>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</si>
  <si>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</si>
  <si>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</si>
  <si>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</si>
  <si>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</si>
  <si>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</si>
  <si>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</si>
  <si>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</si>
  <si>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</si>
  <si>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</si>
  <si>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</si>
  <si>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</si>
  <si>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</si>
  <si>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</si>
  <si>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</si>
  <si>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</si>
  <si>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</si>
  <si>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</si>
  <si>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</si>
  <si>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</si>
  <si>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</si>
  <si>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</si>
  <si>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</si>
  <si>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</si>
  <si>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</si>
  <si>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</si>
  <si>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</si>
  <si>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</si>
  <si>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</si>
  <si>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</si>
  <si>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</si>
  <si>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</si>
  <si>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</si>
  <si>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</si>
  <si>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</si>
  <si>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</si>
  <si>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</si>
  <si>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</si>
  <si>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</si>
  <si>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</si>
  <si>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</si>
  <si>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</si>
  <si>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</si>
  <si>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</si>
  <si>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</si>
  <si>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</si>
  <si>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</si>
  <si>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</si>
  <si>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</si>
  <si>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</si>
  <si>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</si>
  <si>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</si>
  <si>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</si>
  <si>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</si>
  <si>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</si>
  <si>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</si>
  <si>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</si>
  <si>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</si>
  <si>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</si>
  <si>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</si>
  <si>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</si>
  <si>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</si>
  <si>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</si>
  <si>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</si>
  <si>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</si>
  <si>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</si>
  <si>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</si>
  <si>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</si>
  <si>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</si>
  <si>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</si>
  <si>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</si>
  <si>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</si>
  <si>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</si>
  <si>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</si>
  <si>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</si>
  <si>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</si>
  <si>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</si>
  <si>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</si>
  <si>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</si>
  <si>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</si>
  <si>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</si>
  <si>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</si>
  <si>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</si>
  <si>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</si>
  <si>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</si>
  <si>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</si>
  <si>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</si>
  <si>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</si>
  <si>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</si>
  <si>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</si>
  <si>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</si>
  <si>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</si>
  <si>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</si>
  <si>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</si>
  <si>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</si>
  <si>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</si>
  <si>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</si>
  <si>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</si>
  <si>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</si>
  <si>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</si>
  <si>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</si>
  <si>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</si>
  <si>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</si>
  <si>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</si>
  <si>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</si>
  <si>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</si>
  <si>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</si>
  <si>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</si>
  <si>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</si>
  <si>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</si>
  <si>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</si>
  <si>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</si>
  <si>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</si>
  <si>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</si>
  <si>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</si>
  <si>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</si>
  <si>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</si>
  <si>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</si>
  <si>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</si>
  <si>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</si>
  <si>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</si>
  <si>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</si>
  <si>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</si>
  <si>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</si>
  <si>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</si>
  <si>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</si>
  <si>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</si>
  <si>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</si>
  <si>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</si>
  <si>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</si>
  <si>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</si>
  <si>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</si>
  <si>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</si>
  <si>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</si>
  <si>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</si>
  <si>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</si>
  <si>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</si>
  <si>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</si>
  <si>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</si>
  <si>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</si>
  <si>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</si>
  <si>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</si>
  <si>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</si>
  <si>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</si>
  <si>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</si>
  <si>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</si>
  <si>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</si>
  <si>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</si>
  <si>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</si>
  <si>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</si>
  <si>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</si>
  <si>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</si>
  <si>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</si>
  <si>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</si>
  <si>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</si>
  <si>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</si>
  <si>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</si>
  <si>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</si>
  <si>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</si>
  <si>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</si>
  <si>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</si>
  <si>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</si>
  <si>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</si>
  <si>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</si>
  <si>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</si>
  <si>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</si>
  <si>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</si>
  <si>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</si>
  <si>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</si>
  <si>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</si>
  <si>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</si>
  <si>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</si>
  <si>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</si>
  <si>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</si>
  <si>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</si>
  <si>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</si>
  <si>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</si>
  <si>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</si>
  <si>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</si>
  <si>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</si>
  <si>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</si>
  <si>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</si>
  <si>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</si>
  <si>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</si>
  <si>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</si>
  <si>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</si>
  <si>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</si>
  <si>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</si>
  <si>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</si>
  <si>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</si>
  <si>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</si>
  <si>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</si>
  <si>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</si>
  <si>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</si>
  <si>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</si>
  <si>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</si>
  <si>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</si>
  <si>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</si>
  <si>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</si>
  <si>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</si>
  <si>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</si>
  <si>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</si>
  <si>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</si>
  <si>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</si>
  <si>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</si>
  <si>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</si>
  <si>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</si>
  <si>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</si>
  <si>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</si>
  <si>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</si>
  <si>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</si>
  <si>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</si>
  <si>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</si>
  <si>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</si>
  <si>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</si>
  <si>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</si>
  <si>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</si>
  <si>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</si>
  <si>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</si>
  <si>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</si>
  <si>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</si>
  <si>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</si>
  <si>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</si>
  <si>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</si>
  <si>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</si>
  <si>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</si>
  <si>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</si>
  <si>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</si>
  <si>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</si>
  <si>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</si>
  <si>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</si>
  <si>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</si>
  <si>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</si>
  <si>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</si>
  <si>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</si>
  <si>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</si>
  <si>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</si>
  <si>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</si>
  <si>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</si>
  <si>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</si>
  <si>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</si>
  <si>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</si>
  <si>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</si>
  <si>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</si>
  <si>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</si>
  <si>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</si>
  <si>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</si>
  <si>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</si>
  <si>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</si>
  <si>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</si>
  <si>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</si>
  <si>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</si>
  <si>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</si>
  <si>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</si>
  <si>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</si>
  <si>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</si>
  <si>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</si>
  <si>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</si>
  <si>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</si>
  <si>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</si>
  <si>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</si>
  <si>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</si>
  <si>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</si>
  <si>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</si>
  <si>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</si>
  <si>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</si>
  <si>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</si>
  <si>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</si>
  <si>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</si>
  <si>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</si>
  <si>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</si>
  <si>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</si>
  <si>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</si>
  <si>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</si>
  <si>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</si>
  <si>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</si>
  <si>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</si>
  <si>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</si>
  <si>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</si>
  <si>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</si>
  <si>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</si>
  <si>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</si>
  <si>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</si>
  <si>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</si>
  <si>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</si>
  <si>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</si>
  <si>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</si>
  <si>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</si>
  <si>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</si>
  <si>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</si>
  <si>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</si>
  <si>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</si>
  <si>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</si>
  <si>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</si>
  <si>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</si>
  <si>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</si>
  <si>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</si>
  <si>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</si>
  <si>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</si>
  <si>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</si>
  <si>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</si>
  <si>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</si>
  <si>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</si>
  <si>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</si>
  <si>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</si>
  <si>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</si>
  <si>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</si>
  <si>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</si>
  <si>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</si>
  <si>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</si>
  <si>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</si>
  <si>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</si>
  <si>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</si>
  <si>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</si>
  <si>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</si>
  <si>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</si>
  <si>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</si>
  <si>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</si>
  <si>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</si>
  <si>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</si>
  <si>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</si>
  <si>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</si>
  <si>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</si>
  <si>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</si>
  <si>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</si>
  <si>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</si>
  <si>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</si>
  <si>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</si>
  <si>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</si>
  <si>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</si>
  <si>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</si>
  <si>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</si>
  <si>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</si>
  <si>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</si>
  <si>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</si>
  <si>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</si>
  <si>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</si>
  <si>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</si>
  <si>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</si>
  <si>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</si>
  <si>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</si>
  <si>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</si>
  <si>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</si>
  <si>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</si>
  <si>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</si>
  <si>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</si>
  <si>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</si>
  <si>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</si>
  <si>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</si>
  <si>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</si>
  <si>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</si>
  <si>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</si>
  <si>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</si>
  <si>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</si>
  <si>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</si>
  <si>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</si>
  <si>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</si>
  <si>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</si>
  <si>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</si>
  <si>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</si>
  <si>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</si>
  <si>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</si>
  <si>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</si>
  <si>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</si>
  <si>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</si>
  <si>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</si>
  <si>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</si>
  <si>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</si>
  <si>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</si>
  <si>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</si>
  <si>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</si>
  <si>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</si>
  <si>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</si>
  <si>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</si>
  <si>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</si>
  <si>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</si>
  <si>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</si>
  <si>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</si>
  <si>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</si>
  <si>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</si>
  <si>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</si>
  <si>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</si>
  <si>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</si>
  <si>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</si>
  <si>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</si>
  <si>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</si>
  <si>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</si>
  <si>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</si>
  <si>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</si>
  <si>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</si>
  <si>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</si>
  <si>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</si>
  <si>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</si>
  <si>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</si>
  <si>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</si>
  <si>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</si>
  <si>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</si>
  <si>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</si>
  <si>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</si>
  <si>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</si>
  <si>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</si>
  <si>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</si>
  <si>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</si>
  <si>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</si>
  <si>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</si>
  <si>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</si>
  <si>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</si>
  <si>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</si>
  <si>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</si>
  <si>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</si>
  <si>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</si>
  <si>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</si>
  <si>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</si>
  <si>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</si>
  <si>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</si>
  <si>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</si>
  <si>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</si>
  <si>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</si>
  <si>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</si>
  <si>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</si>
  <si>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</si>
  <si>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</si>
  <si>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</si>
  <si>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</si>
  <si>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</si>
  <si>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</si>
  <si>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</si>
  <si>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</si>
  <si>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</si>
  <si>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</si>
  <si>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</si>
  <si>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</si>
  <si>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</si>
  <si>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</si>
  <si>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</si>
  <si>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</si>
  <si>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</si>
  <si>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</si>
  <si>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</si>
  <si>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</si>
  <si>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</si>
  <si>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</si>
  <si>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</si>
  <si>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</si>
  <si>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</si>
  <si>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</si>
  <si>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</si>
  <si>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</si>
  <si>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</si>
  <si>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</si>
  <si>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</si>
  <si>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</si>
  <si>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</si>
  <si>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</si>
  <si>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</si>
  <si>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</si>
  <si>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</si>
  <si>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</si>
  <si>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</si>
  <si>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</si>
  <si>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</si>
  <si>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</si>
  <si>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</si>
  <si>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</si>
  <si>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</si>
  <si>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</si>
  <si>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</si>
  <si>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</si>
  <si>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</si>
  <si>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</si>
  <si>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</si>
  <si>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</si>
  <si>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</si>
  <si>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</si>
  <si>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</si>
  <si>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</si>
  <si>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</si>
  <si>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</si>
  <si>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</si>
  <si>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</si>
  <si>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</si>
  <si>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</si>
  <si>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</si>
  <si>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</si>
  <si>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</si>
  <si>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</si>
  <si>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</si>
  <si>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</si>
  <si>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</si>
  <si>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</si>
  <si>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</si>
  <si>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</si>
  <si>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</si>
  <si>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</si>
  <si>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</si>
  <si>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</si>
  <si>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</si>
  <si>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</si>
  <si>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</si>
  <si>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</si>
  <si>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</si>
  <si>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</si>
  <si>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</si>
  <si>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</si>
  <si>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</si>
  <si>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</si>
  <si>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</si>
  <si>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</si>
  <si>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</si>
  <si>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</si>
  <si>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</si>
  <si>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</si>
  <si>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</si>
  <si>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</si>
  <si>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</si>
  <si>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</si>
  <si>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</si>
  <si>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</si>
  <si>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</si>
  <si>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</si>
  <si>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</si>
  <si>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</si>
  <si>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</si>
  <si>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</si>
  <si>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</si>
  <si>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</si>
  <si>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</si>
  <si>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</si>
  <si>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</si>
  <si>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</si>
  <si>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</si>
  <si>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</si>
  <si>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</si>
  <si>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</si>
  <si>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</si>
  <si>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</si>
  <si>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</si>
  <si>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</si>
  <si>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</si>
  <si>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</si>
  <si>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</si>
  <si>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</si>
  <si>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</si>
  <si>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</si>
  <si>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</si>
  <si>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</si>
  <si>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</si>
  <si>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</si>
  <si>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</si>
  <si>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</si>
  <si>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</si>
  <si>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</si>
  <si>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</si>
  <si>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</si>
  <si>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</si>
  <si>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</si>
  <si>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</si>
  <si>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</si>
  <si>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</si>
  <si>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</si>
  <si>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</si>
  <si>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</si>
  <si>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</si>
  <si>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</si>
  <si>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</si>
  <si>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</si>
  <si>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</si>
  <si>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</si>
  <si>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</si>
  <si>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</si>
  <si>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</si>
  <si>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</si>
  <si>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</si>
  <si>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</si>
  <si>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</si>
  <si>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</si>
  <si>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</si>
  <si>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</si>
  <si>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</si>
  <si>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</si>
  <si>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</si>
  <si>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</si>
  <si>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</si>
  <si>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</si>
  <si>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</si>
  <si>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</si>
  <si>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</si>
  <si>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</si>
  <si>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</si>
  <si>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</si>
  <si>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</si>
  <si>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</si>
  <si>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</si>
  <si>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</si>
  <si>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</si>
  <si>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</si>
  <si>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</si>
  <si>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</si>
  <si>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</si>
  <si>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</si>
  <si>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</si>
  <si>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</si>
  <si>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</si>
  <si>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</si>
  <si>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</si>
  <si>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</si>
  <si>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</si>
  <si>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</si>
  <si>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</si>
  <si>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</si>
  <si>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</si>
  <si>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</si>
  <si>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</si>
  <si>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</si>
  <si>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</si>
  <si>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</si>
  <si>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</si>
  <si>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</si>
  <si>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</si>
  <si>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</si>
  <si>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</si>
  <si>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</si>
  <si>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</si>
  <si>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</si>
  <si>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</si>
  <si>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</si>
  <si>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</si>
  <si>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</si>
  <si>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</si>
  <si>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</si>
  <si>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</si>
  <si>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</si>
  <si>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</si>
  <si>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</si>
  <si>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</si>
  <si>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</si>
  <si>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</si>
  <si>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</si>
  <si>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</si>
  <si>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</si>
  <si>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</si>
  <si>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</si>
  <si>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</si>
  <si>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</si>
  <si>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</si>
  <si>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</si>
  <si>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</si>
  <si>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</si>
  <si>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</si>
  <si>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</si>
  <si>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</si>
  <si>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</si>
  <si>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</si>
  <si>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</si>
  <si>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</si>
  <si>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</si>
  <si>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</si>
  <si>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</si>
  <si>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</si>
  <si>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</si>
  <si>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</si>
  <si>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</si>
  <si>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</si>
  <si>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</si>
  <si>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</si>
  <si>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</si>
  <si>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</si>
  <si>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</si>
  <si>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</si>
  <si>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</si>
  <si>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</si>
  <si>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</si>
  <si>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</si>
  <si>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</si>
  <si>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</si>
  <si>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</si>
  <si>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</si>
  <si>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</si>
  <si>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</si>
  <si>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</si>
  <si>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</si>
  <si>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</si>
  <si>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</si>
  <si>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</si>
  <si>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</si>
  <si>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</si>
  <si>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</si>
  <si>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</si>
  <si>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</si>
  <si>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</si>
  <si>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</si>
  <si>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</si>
  <si>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</si>
  <si>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</si>
  <si>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</si>
  <si>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</si>
  <si>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</si>
  <si>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</si>
  <si>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</si>
  <si>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</si>
  <si>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</si>
  <si>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</si>
  <si>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</si>
  <si>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</si>
  <si>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</si>
  <si>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</si>
  <si>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</si>
  <si>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</si>
  <si>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</si>
  <si>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</si>
  <si>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</si>
  <si>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</si>
  <si>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</si>
  <si>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</si>
  <si>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</si>
  <si>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</si>
  <si>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</si>
  <si>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</si>
  <si>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</si>
  <si>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</si>
  <si>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</si>
  <si>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</si>
  <si>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</si>
  <si>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</si>
  <si>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</si>
  <si>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</si>
  <si>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</si>
  <si>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</si>
  <si>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</si>
  <si>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</si>
  <si>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</si>
  <si>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</si>
  <si>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</si>
  <si>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</si>
  <si>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</si>
  <si>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</si>
  <si>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</si>
  <si>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</si>
  <si>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</si>
  <si>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</si>
  <si>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</si>
  <si>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</si>
  <si>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</si>
  <si>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</si>
  <si>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</si>
  <si>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</si>
  <si>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</si>
  <si>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</si>
  <si>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</si>
  <si>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</si>
  <si>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</si>
  <si>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</si>
  <si>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</si>
  <si>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</si>
  <si>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</si>
  <si>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</si>
  <si>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</si>
  <si>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</si>
  <si>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</si>
  <si>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</si>
  <si>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</si>
  <si>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</si>
  <si>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</si>
  <si>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</si>
  <si>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</si>
  <si>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</si>
  <si>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</si>
  <si>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</si>
  <si>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</si>
  <si>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</si>
  <si>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</si>
  <si>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</si>
  <si>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</si>
  <si>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</si>
  <si>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</si>
  <si>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</si>
  <si>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</si>
  <si>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</si>
  <si>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</si>
  <si>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</si>
  <si>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</si>
  <si>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</si>
  <si>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</si>
  <si>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</si>
  <si>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</si>
  <si>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</si>
  <si>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</si>
  <si>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</si>
  <si>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</si>
  <si>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</si>
  <si>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</si>
  <si>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</si>
  <si>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</si>
  <si>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</si>
  <si>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</si>
  <si>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</si>
  <si>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</si>
  <si>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</si>
  <si>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</si>
  <si>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</si>
  <si>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</si>
  <si>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</si>
  <si>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</si>
  <si>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</si>
  <si>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</si>
  <si>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</si>
  <si>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</si>
  <si>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</si>
  <si>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</si>
  <si>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</si>
  <si>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</si>
  <si>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</si>
  <si>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</si>
  <si>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</si>
  <si>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</si>
  <si>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</si>
  <si>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</si>
  <si>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</si>
  <si>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</si>
  <si>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</si>
  <si>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</si>
  <si>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</si>
  <si>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</si>
  <si>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</si>
  <si>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</si>
  <si>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</si>
  <si>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</si>
  <si>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</si>
  <si>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</si>
  <si>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</si>
  <si>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</si>
  <si>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</si>
  <si>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</si>
  <si>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</si>
  <si>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</si>
  <si>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</si>
  <si>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</si>
  <si>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</si>
  <si>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</si>
  <si>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</si>
  <si>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</si>
  <si>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</si>
  <si>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</si>
  <si>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</si>
  <si>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</si>
  <si>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</si>
  <si>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</si>
  <si>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</si>
  <si>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</si>
  <si>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</si>
  <si>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</si>
  <si>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</si>
  <si>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</si>
  <si>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</si>
  <si>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</si>
  <si>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</si>
  <si>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</si>
  <si>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</si>
  <si>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</si>
  <si>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</si>
  <si>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</si>
  <si>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</si>
  <si>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</si>
  <si>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</si>
  <si>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</si>
  <si>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</si>
  <si>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</si>
  <si>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</si>
  <si>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</si>
  <si>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</si>
  <si>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</si>
  <si>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</si>
  <si>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</si>
  <si>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</si>
  <si>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</si>
  <si>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</si>
  <si>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</si>
  <si>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</si>
  <si>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</si>
  <si>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</si>
  <si>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</si>
  <si>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</si>
  <si>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</si>
  <si>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</si>
  <si>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</si>
  <si>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</si>
  <si>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</si>
  <si>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</si>
  <si>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</si>
  <si>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</si>
  <si>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</si>
  <si>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</si>
  <si>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</si>
  <si>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</si>
  <si>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</si>
  <si>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</si>
  <si>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</si>
  <si>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</si>
  <si>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</si>
  <si>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</si>
  <si>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</si>
  <si>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</si>
  <si>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</si>
  <si>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</si>
  <si>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</si>
  <si>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</si>
  <si>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</si>
  <si>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</si>
  <si>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</si>
  <si>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</si>
  <si>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</si>
  <si>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</si>
  <si>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</si>
  <si>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</si>
  <si>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</si>
  <si>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</si>
  <si>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</si>
  <si>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</si>
  <si>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</si>
  <si>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</si>
  <si>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</si>
  <si>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</si>
  <si>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</si>
  <si>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</si>
  <si>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</si>
  <si>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</si>
  <si>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</si>
  <si>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</si>
  <si>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</si>
  <si>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</si>
  <si>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</si>
  <si>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</si>
  <si>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</si>
  <si>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</si>
  <si>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</si>
  <si>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</si>
  <si>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</si>
  <si>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</si>
  <si>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</si>
  <si>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</si>
  <si>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</si>
  <si>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</si>
  <si>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</si>
  <si>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</si>
  <si>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</si>
  <si>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</si>
  <si>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</si>
  <si>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</si>
  <si>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</si>
  <si>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</si>
  <si>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</si>
  <si>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</si>
  <si>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</si>
  <si>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</si>
  <si>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</si>
  <si>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</si>
  <si>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</si>
  <si>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</si>
  <si>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</si>
  <si>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</si>
  <si>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</si>
  <si>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</si>
  <si>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</si>
  <si>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</si>
  <si>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</si>
  <si>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</si>
  <si>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</si>
  <si>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</si>
  <si>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</si>
  <si>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</si>
  <si>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</si>
  <si>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</si>
  <si>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</si>
  <si>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</si>
  <si>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</si>
  <si>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</si>
  <si>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</si>
  <si>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</si>
  <si>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</si>
  <si>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</si>
  <si>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</si>
  <si>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</si>
  <si>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</si>
  <si>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</si>
  <si>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</si>
  <si>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</si>
  <si>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</si>
  <si>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</si>
  <si>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</si>
  <si>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</si>
  <si>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</si>
  <si>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</si>
  <si>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</si>
  <si>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</si>
  <si>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</si>
  <si>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</si>
  <si>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</si>
  <si>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</si>
  <si>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</si>
  <si>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</si>
  <si>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</si>
  <si>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</si>
  <si>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</si>
  <si>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</si>
  <si>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</si>
  <si>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</si>
  <si>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</si>
  <si>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</si>
  <si>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</si>
  <si>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</si>
  <si>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</si>
  <si>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</si>
  <si>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</si>
  <si>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</si>
  <si>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</si>
  <si>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</si>
  <si>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</si>
  <si>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</si>
  <si>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</si>
  <si>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</si>
  <si>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</si>
  <si>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</si>
  <si>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</si>
  <si>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</si>
  <si>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</si>
  <si>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</si>
  <si>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</si>
  <si>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</si>
  <si>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</si>
  <si>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</si>
  <si>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</si>
  <si>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</si>
  <si>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</si>
  <si>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</si>
  <si>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</si>
  <si>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</si>
  <si>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</si>
  <si>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</si>
  <si>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</si>
  <si>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</si>
  <si>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</si>
  <si>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</si>
  <si>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</si>
  <si>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</si>
  <si>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</si>
  <si>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</si>
  <si>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</si>
  <si>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</si>
  <si>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</si>
  <si>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</si>
  <si>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</si>
  <si>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</si>
  <si>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</si>
  <si>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</si>
  <si>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</si>
  <si>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</si>
  <si>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</si>
  <si>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</si>
  <si>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</si>
  <si>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</si>
  <si>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</si>
  <si>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</si>
  <si>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</si>
  <si>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</si>
  <si>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</si>
  <si>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</si>
  <si>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</si>
  <si>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</si>
  <si>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</si>
  <si>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</si>
  <si>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</si>
  <si>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</si>
  <si>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</si>
  <si>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</si>
  <si>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</si>
  <si>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</si>
  <si>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</si>
  <si>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</si>
  <si>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</si>
  <si>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</si>
  <si>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</si>
  <si>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</si>
  <si>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</si>
  <si>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</si>
  <si>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</si>
  <si>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</si>
  <si>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</si>
  <si>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</si>
  <si>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</si>
  <si>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</si>
  <si>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</si>
  <si>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</si>
  <si>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</si>
  <si>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</si>
  <si>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</si>
  <si>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</si>
  <si>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</si>
  <si>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</si>
  <si>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</si>
  <si>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</si>
  <si>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</si>
  <si>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</si>
  <si>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</si>
  <si>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</si>
  <si>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</si>
  <si>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</si>
  <si>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</si>
  <si>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</si>
  <si>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</si>
  <si>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</si>
  <si>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</si>
  <si>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</si>
  <si>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</si>
  <si>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</si>
  <si>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</si>
  <si>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</si>
  <si>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</si>
  <si>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</si>
  <si>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</si>
  <si>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</si>
  <si>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</si>
  <si>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</si>
  <si>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</si>
  <si>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</si>
  <si>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</si>
  <si>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</si>
  <si>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</si>
  <si>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</si>
  <si>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</si>
  <si>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</si>
  <si>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</si>
  <si>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</si>
  <si>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</si>
  <si>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</si>
  <si>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</si>
  <si>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</si>
  <si>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</si>
  <si>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</si>
  <si>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</si>
  <si>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</si>
  <si>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</si>
  <si>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</si>
  <si>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</si>
  <si>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</si>
  <si>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</si>
  <si>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</si>
  <si>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</si>
  <si>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</si>
  <si>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</si>
  <si>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</si>
  <si>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</si>
  <si>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</si>
  <si>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</si>
  <si>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</si>
  <si>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</si>
  <si>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</si>
  <si>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</si>
  <si>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</si>
  <si>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</si>
  <si>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</si>
  <si>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</si>
  <si>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</si>
  <si>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</si>
  <si>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</si>
  <si>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</si>
  <si>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</si>
  <si>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</si>
  <si>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</si>
  <si>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</si>
  <si>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</si>
  <si>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</si>
  <si>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</si>
  <si>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</si>
  <si>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</si>
  <si>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</si>
  <si>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</si>
  <si>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</si>
  <si>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</si>
  <si>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</si>
  <si>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</si>
  <si>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</si>
  <si>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</si>
  <si>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</si>
  <si>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</si>
  <si>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</si>
  <si>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</si>
  <si>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</si>
  <si>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</si>
  <si>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</si>
  <si>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</si>
  <si>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</si>
  <si>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</si>
  <si>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</si>
  <si>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</si>
  <si>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</si>
  <si>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</si>
  <si>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</si>
  <si>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</si>
  <si>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</si>
  <si>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</si>
  <si>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</si>
  <si>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</si>
  <si>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</si>
  <si>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</si>
  <si>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</si>
  <si>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</si>
  <si>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</si>
  <si>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</si>
  <si>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</si>
  <si>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</si>
  <si>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</si>
  <si>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</si>
  <si>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</si>
  <si>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</si>
  <si>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</si>
  <si>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</si>
  <si>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</si>
  <si>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</si>
  <si>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</si>
  <si>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</si>
  <si>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</si>
  <si>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</si>
  <si>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</si>
  <si>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</si>
  <si>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</si>
  <si>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</si>
  <si>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</si>
  <si>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</si>
  <si>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</si>
  <si>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</si>
  <si>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</si>
  <si>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</si>
  <si>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</si>
  <si>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</si>
  <si>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</si>
  <si>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</si>
  <si>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</si>
  <si>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</si>
  <si>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</si>
  <si>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</si>
  <si>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</si>
  <si>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</si>
  <si>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</si>
  <si>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</si>
  <si>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</si>
  <si>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</si>
  <si>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</si>
  <si>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</si>
  <si>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</si>
  <si>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</si>
  <si>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</si>
  <si>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</si>
  <si>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</si>
  <si>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</si>
  <si>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</si>
  <si>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</si>
  <si>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</si>
  <si>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</si>
  <si>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</si>
  <si>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</si>
  <si>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</si>
  <si>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</si>
  <si>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</si>
  <si>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</si>
  <si>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</si>
  <si>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</si>
  <si>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</si>
  <si>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</si>
  <si>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</si>
  <si>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</si>
  <si>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</si>
  <si>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</si>
  <si>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</si>
  <si>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</si>
  <si>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</si>
  <si>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</si>
  <si>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</si>
  <si>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</si>
  <si>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</si>
  <si>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</si>
  <si>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</si>
  <si>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</si>
  <si>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</si>
  <si>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</si>
  <si>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</si>
  <si>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</si>
  <si>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</si>
  <si>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</si>
  <si>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</si>
  <si>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</si>
  <si>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</si>
  <si>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</si>
  <si>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</si>
  <si>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</si>
  <si>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</si>
  <si>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</si>
  <si>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</si>
  <si>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</si>
  <si>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</si>
  <si>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</si>
  <si>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</si>
  <si>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</si>
  <si>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</si>
  <si>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</si>
  <si>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</si>
  <si>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</si>
  <si>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</si>
  <si>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</si>
  <si>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</si>
  <si>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</si>
  <si>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</si>
  <si>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</si>
  <si>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</si>
  <si>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</si>
  <si>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</si>
  <si>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</si>
  <si>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</si>
  <si>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</si>
  <si>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</si>
  <si>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</si>
  <si>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</si>
  <si>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</si>
  <si>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</si>
  <si>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</si>
  <si>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</si>
  <si>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</si>
  <si>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</si>
  <si>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</si>
  <si>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</si>
  <si>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</si>
  <si>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</si>
  <si>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</si>
  <si>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</si>
  <si>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</si>
  <si>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</si>
  <si>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</si>
  <si>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</si>
  <si>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</si>
  <si>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</si>
  <si>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</si>
  <si>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</si>
  <si>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</si>
  <si>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</si>
  <si>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</si>
  <si>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</si>
  <si>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</si>
  <si>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</si>
  <si>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</si>
  <si>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</si>
  <si>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</si>
  <si>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</si>
  <si>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</si>
  <si>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</si>
  <si>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</si>
  <si>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</si>
  <si>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</si>
  <si>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</si>
  <si>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</si>
  <si>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</si>
  <si>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</si>
  <si>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</si>
  <si>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</si>
  <si>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</si>
  <si>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</si>
  <si>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</si>
  <si>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</si>
  <si>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</si>
  <si>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</si>
  <si>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</si>
  <si>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</si>
  <si>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</si>
  <si>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</si>
  <si>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</si>
  <si>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</si>
  <si>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</si>
  <si>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</si>
  <si>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</si>
  <si>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</si>
  <si>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</si>
  <si>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</si>
  <si>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</si>
  <si>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</si>
  <si>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</si>
  <si>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</si>
  <si>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</si>
  <si>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</si>
  <si>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</si>
  <si>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</si>
  <si>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</si>
  <si>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</si>
  <si>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</si>
  <si>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</si>
  <si>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</si>
  <si>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</si>
  <si>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</si>
  <si>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</si>
  <si>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</si>
  <si>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</si>
  <si>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</si>
  <si>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</si>
  <si>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</si>
  <si>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</si>
  <si>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</si>
  <si>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</si>
  <si>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</si>
  <si>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</si>
  <si>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</si>
  <si>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</si>
  <si>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</si>
  <si>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</si>
  <si>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</si>
  <si>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</si>
  <si>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</si>
  <si>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</si>
  <si>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</si>
  <si>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</si>
  <si>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</si>
  <si>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</si>
  <si>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</si>
  <si>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</si>
  <si>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</si>
  <si>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</si>
  <si>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</si>
  <si>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</si>
  <si>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</si>
  <si>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</si>
  <si>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</si>
  <si>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</si>
  <si>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</si>
  <si>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</si>
  <si>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</si>
  <si>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</si>
  <si>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</si>
  <si>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</si>
  <si>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</si>
  <si>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</si>
  <si>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</si>
  <si>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</si>
  <si>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</si>
  <si>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</si>
  <si>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</si>
  <si>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</si>
  <si>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</si>
  <si>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</si>
  <si>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</si>
  <si>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</si>
  <si>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</si>
  <si>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</si>
  <si>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</si>
  <si>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</si>
  <si>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</si>
  <si>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</si>
  <si>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</si>
  <si>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</si>
  <si>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</si>
  <si>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</si>
  <si>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</si>
  <si>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</si>
  <si>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</si>
  <si>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</si>
  <si>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</si>
  <si>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</si>
  <si>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</si>
  <si>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</si>
  <si>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</si>
  <si>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</si>
  <si>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</si>
  <si>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</si>
  <si>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</si>
  <si>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</si>
  <si>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</si>
  <si>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</si>
  <si>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</si>
  <si>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</si>
  <si>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</si>
  <si>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</si>
  <si>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</si>
  <si>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</si>
  <si>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</si>
  <si>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</si>
  <si>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</si>
  <si>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</si>
  <si>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</si>
  <si>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</si>
  <si>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</si>
  <si>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</si>
  <si>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</si>
  <si>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</si>
  <si>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</si>
  <si>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</si>
  <si>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</si>
  <si>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</si>
  <si>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</si>
  <si>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</si>
  <si>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</si>
  <si>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</si>
  <si>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</si>
  <si>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</si>
  <si>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</si>
  <si>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</si>
  <si>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</si>
  <si>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</si>
  <si>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</si>
  <si>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</si>
  <si>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</si>
  <si>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</si>
  <si>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</si>
  <si>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</si>
  <si>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</si>
  <si>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</si>
  <si>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</si>
  <si>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</si>
  <si>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</si>
  <si>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</si>
  <si>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</si>
  <si>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</si>
  <si>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</si>
  <si>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</si>
  <si>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</si>
  <si>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</si>
  <si>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</si>
  <si>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</si>
  <si>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</si>
  <si>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</si>
  <si>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</si>
  <si>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</si>
  <si>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</si>
  <si>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</si>
  <si>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</si>
  <si>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</si>
  <si>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</si>
  <si>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</si>
  <si>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</si>
  <si>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</si>
  <si>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</si>
  <si>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</si>
  <si>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</si>
  <si>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</si>
  <si>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</si>
  <si>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</si>
  <si>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</si>
  <si>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</si>
  <si>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</si>
  <si>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</si>
  <si>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</si>
  <si>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</si>
  <si>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</si>
  <si>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</si>
  <si>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</si>
  <si>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</si>
  <si>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</si>
  <si>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</si>
  <si>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</si>
  <si>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</si>
  <si>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</si>
  <si>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</si>
  <si>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</si>
  <si>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</si>
  <si>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</si>
  <si>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</si>
  <si>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</si>
  <si>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</si>
  <si>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</si>
  <si>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</si>
  <si>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</si>
  <si>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</si>
  <si>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</si>
  <si>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</si>
  <si>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</si>
  <si>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</si>
  <si>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</si>
  <si>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</si>
  <si>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</si>
  <si>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</si>
  <si>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</si>
  <si>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</si>
  <si>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</si>
  <si>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</si>
  <si>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</si>
  <si>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</si>
  <si>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</si>
  <si>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</si>
  <si>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</si>
  <si>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</si>
  <si>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</si>
  <si>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</si>
  <si>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</si>
  <si>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</si>
  <si>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</si>
  <si>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</si>
  <si>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</si>
  <si>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</si>
  <si>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</si>
  <si>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</si>
  <si>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</si>
  <si>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</si>
  <si>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</si>
  <si>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</si>
  <si>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</si>
  <si>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</si>
  <si>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</si>
  <si>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</si>
  <si>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</si>
  <si>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</si>
  <si>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</si>
  <si>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</si>
  <si>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</si>
  <si>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</si>
  <si>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</si>
  <si>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</si>
  <si>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</si>
  <si>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</si>
  <si>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</si>
  <si>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</si>
  <si>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</si>
  <si>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</si>
  <si>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</si>
  <si>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</si>
  <si>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</si>
  <si>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</si>
  <si>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</si>
  <si>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</si>
  <si>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</si>
  <si>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</si>
  <si>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</si>
  <si>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</si>
  <si>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</si>
  <si>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</si>
  <si>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</si>
  <si>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</si>
  <si>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</si>
  <si>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</si>
  <si>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</si>
  <si>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</si>
  <si>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</si>
  <si>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</si>
  <si>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</si>
  <si>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</si>
  <si>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</si>
  <si>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</si>
  <si>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</si>
  <si>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</si>
  <si>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</si>
  <si>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</si>
  <si>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</si>
  <si>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</si>
  <si>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</si>
  <si>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</si>
  <si>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</si>
  <si>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</si>
  <si>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</si>
  <si>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</si>
  <si>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</si>
  <si>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</si>
  <si>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</si>
  <si>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</si>
  <si>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</si>
  <si>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</si>
  <si>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</si>
  <si>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</si>
  <si>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</si>
  <si>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</si>
  <si>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</si>
  <si>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</si>
  <si>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</si>
  <si>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</si>
  <si>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</si>
  <si>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</si>
  <si>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</si>
  <si>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</si>
  <si>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</si>
  <si>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</si>
  <si>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</si>
  <si>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</si>
  <si>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</si>
  <si>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</si>
  <si>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</si>
  <si>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</si>
  <si>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</si>
  <si>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</si>
  <si>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</si>
  <si>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</si>
  <si>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</si>
  <si>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</si>
  <si>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</si>
  <si>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</si>
  <si>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</si>
  <si>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</si>
  <si>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</si>
  <si>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</si>
  <si>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</si>
  <si>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</si>
  <si>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</si>
  <si>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</si>
  <si>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</si>
  <si>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</si>
  <si>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</si>
  <si>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</si>
  <si>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</si>
  <si>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</si>
  <si>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</si>
  <si>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</si>
  <si>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</si>
  <si>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</si>
  <si>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</si>
  <si>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</si>
  <si>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</si>
  <si>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</si>
  <si>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</si>
  <si>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</si>
  <si>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</si>
  <si>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</si>
  <si>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</si>
  <si>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</si>
  <si>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</si>
  <si>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</si>
  <si>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</si>
  <si>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</si>
  <si>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</si>
  <si>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</si>
  <si>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</si>
  <si>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</si>
  <si>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</si>
  <si>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</si>
  <si>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</si>
  <si>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</si>
  <si>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</si>
  <si>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</si>
  <si>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</si>
  <si>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</si>
  <si>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</si>
  <si>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</si>
  <si>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</si>
  <si>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</si>
  <si>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</si>
  <si>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</si>
  <si>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</si>
  <si>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</si>
  <si>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</si>
  <si>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</si>
  <si>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</si>
  <si>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</si>
  <si>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</si>
  <si>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</si>
  <si>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</si>
  <si>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</si>
  <si>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</si>
  <si>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</si>
  <si>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</si>
  <si>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</si>
  <si>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</si>
  <si>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</si>
  <si>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</si>
  <si>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</si>
  <si>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</si>
  <si>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</si>
  <si>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</si>
  <si>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</si>
  <si>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</si>
  <si>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</si>
  <si>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</si>
  <si>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</si>
  <si>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</si>
  <si>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</si>
  <si>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</si>
  <si>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</si>
  <si>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</si>
  <si>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</si>
  <si>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</si>
  <si>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</si>
  <si>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</si>
  <si>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</si>
  <si>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</si>
  <si>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</si>
  <si>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</si>
  <si>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</si>
  <si>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</si>
  <si>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</si>
  <si>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</si>
  <si>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</si>
  <si>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</si>
  <si>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</si>
  <si>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</si>
  <si>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</si>
  <si>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</si>
  <si>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</si>
  <si>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</si>
  <si>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</si>
  <si>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</si>
  <si>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</si>
  <si>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</si>
  <si>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</si>
  <si>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</si>
  <si>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</si>
  <si>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</si>
  <si>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</si>
  <si>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</si>
  <si>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</si>
  <si>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</si>
  <si>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</si>
  <si>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</si>
  <si>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</si>
  <si>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</si>
  <si>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</si>
  <si>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</si>
  <si>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</si>
  <si>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</si>
  <si>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</si>
  <si>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</si>
  <si>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</si>
  <si>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</si>
  <si>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</si>
  <si>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</si>
  <si>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</si>
  <si>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</si>
  <si>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</si>
  <si>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</si>
  <si>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</si>
  <si>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</si>
  <si>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</si>
  <si>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</si>
  <si>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</si>
  <si>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</si>
  <si>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</si>
  <si>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</si>
  <si>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</si>
  <si>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</si>
  <si>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</si>
  <si>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</si>
  <si>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</si>
  <si>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</si>
  <si>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</si>
  <si>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</si>
  <si>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</si>
  <si>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</si>
  <si>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</si>
  <si>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</si>
  <si>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</si>
  <si>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</si>
  <si>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</si>
  <si>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</si>
  <si>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</si>
  <si>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</si>
  <si>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</si>
  <si>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</si>
  <si>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</si>
  <si>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</si>
  <si>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</si>
  <si>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</si>
  <si>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</si>
  <si>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</si>
  <si>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</si>
  <si>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</si>
  <si>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</si>
  <si>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</si>
  <si>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</si>
  <si>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</si>
  <si>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</si>
  <si>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</si>
  <si>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</si>
  <si>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</si>
  <si>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</si>
  <si>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</si>
  <si>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</si>
  <si>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</si>
  <si>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</si>
  <si>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</si>
  <si>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</si>
  <si>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</si>
  <si>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</si>
  <si>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</si>
  <si>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</si>
  <si>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</si>
  <si>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</si>
  <si>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</si>
  <si>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</si>
  <si>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</si>
  <si>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</si>
  <si>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</si>
  <si>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</si>
  <si>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</si>
  <si>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</si>
  <si>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</si>
  <si>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</si>
  <si>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</si>
  <si>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</si>
  <si>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</si>
  <si>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</si>
  <si>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</si>
  <si>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</si>
  <si>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</si>
  <si>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</si>
  <si>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</si>
  <si>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</si>
  <si>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</si>
  <si>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</si>
  <si>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</si>
  <si>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</si>
  <si>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</si>
  <si>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</si>
  <si>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</si>
  <si>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</si>
  <si>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</si>
  <si>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</si>
  <si>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</si>
  <si>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</si>
  <si>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</si>
  <si>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</si>
  <si>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</si>
  <si>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</si>
  <si>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</si>
  <si>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</si>
  <si>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</si>
  <si>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</si>
  <si>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</si>
  <si>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</si>
  <si>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</si>
  <si>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</si>
  <si>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</si>
  <si>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</si>
  <si>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</si>
  <si>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</si>
  <si>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</si>
  <si>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</si>
  <si>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</si>
  <si>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</si>
  <si>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</si>
  <si>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</si>
  <si>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</si>
  <si>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</si>
  <si>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</si>
  <si>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</si>
  <si>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</si>
  <si>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</si>
  <si>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</si>
  <si>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</si>
  <si>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</si>
  <si>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</si>
  <si>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</si>
  <si>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</si>
  <si>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</si>
  <si>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</si>
  <si>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</si>
  <si>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</si>
  <si>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</si>
  <si>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</si>
  <si>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</si>
  <si>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</si>
  <si>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</si>
  <si>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</si>
  <si>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</si>
  <si>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</si>
  <si>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</si>
  <si>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</si>
  <si>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</si>
  <si>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</si>
  <si>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</si>
  <si>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</si>
  <si>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</si>
  <si>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</si>
  <si>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</si>
  <si>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</si>
  <si>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</si>
  <si>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</si>
  <si>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</si>
  <si>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</si>
  <si>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</si>
  <si>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</si>
  <si>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</si>
  <si>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</si>
  <si>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</si>
  <si>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</si>
  <si>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</si>
  <si>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</si>
  <si>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</si>
  <si>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</si>
  <si>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</si>
  <si>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</si>
  <si>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</si>
  <si>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</si>
  <si>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</si>
  <si>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</si>
  <si>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</si>
  <si>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</si>
  <si>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</si>
  <si>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</si>
  <si>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</si>
  <si>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</si>
  <si>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</si>
  <si>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</si>
  <si>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</si>
  <si>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</si>
  <si>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</si>
  <si>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</si>
  <si>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</si>
  <si>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</si>
  <si>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</si>
  <si>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</si>
  <si>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</si>
  <si>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</si>
  <si>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</si>
  <si>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</si>
  <si>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</si>
  <si>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</si>
  <si>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</si>
  <si>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</si>
  <si>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</si>
  <si>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</si>
  <si>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</si>
  <si>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</si>
  <si>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</si>
  <si>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</si>
  <si>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</si>
  <si>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</si>
  <si>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</si>
  <si>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</si>
  <si>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</si>
  <si>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</si>
  <si>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</si>
  <si>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</si>
  <si>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</si>
  <si>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</si>
  <si>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</si>
  <si>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</si>
  <si>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</si>
  <si>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</si>
  <si>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</si>
  <si>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</si>
  <si>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</si>
  <si>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</si>
  <si>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</si>
  <si>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</si>
  <si>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</si>
  <si>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</si>
  <si>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</si>
  <si>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</si>
  <si>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</si>
  <si>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</si>
  <si>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</si>
  <si>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</si>
  <si>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</si>
  <si>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</si>
  <si>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</si>
  <si>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</si>
  <si>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</si>
  <si>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</si>
  <si>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</si>
  <si>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</si>
  <si>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</si>
  <si>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</si>
  <si>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</si>
  <si>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</si>
  <si>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</si>
  <si>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</si>
  <si>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</si>
  <si>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</si>
  <si>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</si>
  <si>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</si>
  <si>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</si>
  <si>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</si>
  <si>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</si>
  <si>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</si>
  <si>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</si>
  <si>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</si>
  <si>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</si>
  <si>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</si>
  <si>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</si>
  <si>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</si>
  <si>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</si>
  <si>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</si>
  <si>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</si>
  <si>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</si>
  <si>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</si>
  <si>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</si>
  <si>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</si>
  <si>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</si>
  <si>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</si>
  <si>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</si>
  <si>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</si>
  <si>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</si>
  <si>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</si>
  <si>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</si>
  <si>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</si>
  <si>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</si>
  <si>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</si>
  <si>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</si>
  <si>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</si>
  <si>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</si>
  <si>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</si>
  <si>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</si>
  <si>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</si>
  <si>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</si>
  <si>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</si>
  <si>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</si>
  <si>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</si>
  <si>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</si>
  <si>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</si>
  <si>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</si>
  <si>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</si>
  <si>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</si>
  <si>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</si>
  <si>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</si>
  <si>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</si>
  <si>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</si>
  <si>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</si>
  <si>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</si>
  <si>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</si>
  <si>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</si>
  <si>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</si>
  <si>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</si>
  <si>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</si>
  <si>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</si>
  <si>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</si>
  <si>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</si>
  <si>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</si>
  <si>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</si>
  <si>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</si>
  <si>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</si>
  <si>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</si>
  <si>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</si>
  <si>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</si>
  <si>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</si>
  <si>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</si>
  <si>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</si>
  <si>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</si>
  <si>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</si>
  <si>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</si>
  <si>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</si>
  <si>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</si>
  <si>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</si>
  <si>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</si>
  <si>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</si>
  <si>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</si>
  <si>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</si>
  <si>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</si>
  <si>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</si>
  <si>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</si>
  <si>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</si>
  <si>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</si>
  <si>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</si>
  <si>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</si>
  <si>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</si>
  <si>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</si>
  <si>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</si>
  <si>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</si>
  <si>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</si>
  <si>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</si>
  <si>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</si>
  <si>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</si>
  <si>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</si>
  <si>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</si>
  <si>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</si>
  <si>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</si>
  <si>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</si>
  <si>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</si>
  <si>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</si>
  <si>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</si>
  <si>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</si>
  <si>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</si>
  <si>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</si>
  <si>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</si>
  <si>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</si>
  <si>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</si>
  <si>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</si>
  <si>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</si>
  <si>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</si>
  <si>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</si>
  <si>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</si>
  <si>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</si>
  <si>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</si>
  <si>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</si>
  <si>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</si>
  <si>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</si>
  <si>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</si>
  <si>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</si>
  <si>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</si>
  <si>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</si>
  <si>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</si>
  <si>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</si>
  <si>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</si>
  <si>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</si>
  <si>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</si>
  <si>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</si>
  <si>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</si>
  <si>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</si>
  <si>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</si>
  <si>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</si>
  <si>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</si>
  <si>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</si>
  <si>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</si>
  <si>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</si>
  <si>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</si>
  <si>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</si>
  <si>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</si>
  <si>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</si>
  <si>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</si>
  <si>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</si>
  <si>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</si>
  <si>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</si>
  <si>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</si>
  <si>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</si>
  <si>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</si>
  <si>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</si>
  <si>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</si>
  <si>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</si>
  <si>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</si>
  <si>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</si>
  <si>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</si>
  <si>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</si>
  <si>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</si>
  <si>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</si>
  <si>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</si>
  <si>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</si>
  <si>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</si>
  <si>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</si>
  <si>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</si>
  <si>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</si>
  <si>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</si>
  <si>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</si>
  <si>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</si>
  <si>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</si>
  <si>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</si>
  <si>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</si>
  <si>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</si>
  <si>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</si>
  <si>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</si>
  <si>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</si>
  <si>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</si>
  <si>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</si>
  <si>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</si>
  <si>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</si>
  <si>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</si>
  <si>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</si>
  <si>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</si>
  <si>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</si>
  <si>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</si>
  <si>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</si>
  <si>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</si>
  <si>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</si>
  <si>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</si>
  <si>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</si>
  <si>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</si>
  <si>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</si>
  <si>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</si>
  <si>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</si>
  <si>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</si>
  <si>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</si>
  <si>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</si>
  <si>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</si>
  <si>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</si>
  <si>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</si>
  <si>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</si>
  <si>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</si>
  <si>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</si>
  <si>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</si>
  <si>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</si>
  <si>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</si>
  <si>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</si>
  <si>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</si>
  <si>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</si>
  <si>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</si>
  <si>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</si>
  <si>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</si>
  <si>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</si>
  <si>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</si>
  <si>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</si>
  <si>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</si>
  <si>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</si>
  <si>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</si>
  <si>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</si>
  <si>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</si>
  <si>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</si>
  <si>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</si>
  <si>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</si>
  <si>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</si>
  <si>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</si>
  <si>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</si>
  <si>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</si>
  <si>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</si>
  <si>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</si>
  <si>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</si>
  <si>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</si>
  <si>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</si>
  <si>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</si>
  <si>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</si>
  <si>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</si>
  <si>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</si>
  <si>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</si>
  <si>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</si>
  <si>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</si>
  <si>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</si>
  <si>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</si>
  <si>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</si>
  <si>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</si>
  <si>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</si>
  <si>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</si>
  <si>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</si>
  <si>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</si>
  <si>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</si>
  <si>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</si>
  <si>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</si>
  <si>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</si>
  <si>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</si>
  <si>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</si>
  <si>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</si>
  <si>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</si>
  <si>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</si>
  <si>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</si>
  <si>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</si>
  <si>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</si>
  <si>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</si>
  <si>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</si>
  <si>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</si>
  <si>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</si>
  <si>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</si>
  <si>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</si>
  <si>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</si>
  <si>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</si>
  <si>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</si>
  <si>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</si>
  <si>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</si>
  <si>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</si>
  <si>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</si>
  <si>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</si>
  <si>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</si>
  <si>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</si>
  <si>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</si>
  <si>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</si>
  <si>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</si>
  <si>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</si>
  <si>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</si>
  <si>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</si>
  <si>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</si>
  <si>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</si>
  <si>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</si>
  <si>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</si>
  <si>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</si>
  <si>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</si>
  <si>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</si>
  <si>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</si>
  <si>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</si>
  <si>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</si>
  <si>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</si>
  <si>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</si>
  <si>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</si>
  <si>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</si>
  <si>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</si>
  <si>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</si>
  <si>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</si>
  <si>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</si>
  <si>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</si>
  <si>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</si>
  <si>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</si>
  <si>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</si>
  <si>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</si>
  <si>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</si>
  <si>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</si>
  <si>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</si>
  <si>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</si>
  <si>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</si>
  <si>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</si>
  <si>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</si>
  <si>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</si>
  <si>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</si>
  <si>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</si>
  <si>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</si>
  <si>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</si>
  <si>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</si>
  <si>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</si>
  <si>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</si>
  <si>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</si>
  <si>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</si>
  <si>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</si>
  <si>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</si>
  <si>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</si>
  <si>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</si>
  <si>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</si>
  <si>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</si>
  <si>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</si>
  <si>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</si>
  <si>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</si>
  <si>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</si>
  <si>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</si>
  <si>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</si>
  <si>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</si>
  <si>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</si>
  <si>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</si>
  <si>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</si>
  <si>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</si>
  <si>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</si>
  <si>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</si>
  <si>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</si>
  <si>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</si>
  <si>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</si>
  <si>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</si>
  <si>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</si>
  <si>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</si>
  <si>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</si>
  <si>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</si>
  <si>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</si>
  <si>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</si>
  <si>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</si>
  <si>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</si>
  <si>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</si>
  <si>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</si>
  <si>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</si>
  <si>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</si>
  <si>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</si>
  <si>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</si>
  <si>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</si>
  <si>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</si>
  <si>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</si>
  <si>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</si>
  <si>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</si>
  <si>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</si>
  <si>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</si>
  <si>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</si>
  <si>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</si>
  <si>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</si>
  <si>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</si>
  <si>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</si>
  <si>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</si>
  <si>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</si>
  <si>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</si>
  <si>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</si>
  <si>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</si>
  <si>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</si>
  <si>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</si>
  <si>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</si>
  <si>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</si>
  <si>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</si>
  <si>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</si>
  <si>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</si>
  <si>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</si>
  <si>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</si>
  <si>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</si>
  <si>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</si>
  <si>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</si>
  <si>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</si>
  <si>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</si>
  <si>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</si>
  <si>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</si>
  <si>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</si>
  <si>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</si>
  <si>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</si>
  <si>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</si>
  <si>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</si>
  <si>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</si>
  <si>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</si>
  <si>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</si>
  <si>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</si>
  <si>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</si>
  <si>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</si>
  <si>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</si>
  <si>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</si>
  <si>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</si>
  <si>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</si>
  <si>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</si>
  <si>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</si>
  <si>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</si>
  <si>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</si>
  <si>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</si>
  <si>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</si>
  <si>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</si>
  <si>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</si>
  <si>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</si>
  <si>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</si>
  <si>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</si>
  <si>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</si>
  <si>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</si>
  <si>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</si>
  <si>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任意記載</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</si>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</sst>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2">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9"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179" fontId="4" fillId="0" borderId="5" xfId="0" applyNumberFormat="1" applyFont="1" applyBorder="1" applyAlignment="1" applyProtection="1">
      <alignment vertical="center" shrinkToFit="1"/>
      <protection locked="0"/>
    </xf>
    <xf numFmtId="179" fontId="4" fillId="0" borderId="5" xfId="0" applyNumberFormat="1" applyFont="1" applyBorder="1" applyAlignment="1">
      <alignment vertical="center" shrinkToFit="1"/>
    </xf>
    <xf numFmtId="0" fontId="4" fillId="0" borderId="5" xfId="0" applyFont="1" applyBorder="1" applyAlignment="1">
      <alignment vertical="center" shrinkToFit="1"/>
    </xf>
    <xf numFmtId="181"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Alignment="1" applyProtection="1">
      <alignment horizontal="right" vertical="center"/>
    </xf>
    <xf numFmtId="179" fontId="4" fillId="0" borderId="2" xfId="0" applyNumberFormat="1" applyFont="1" applyBorder="1" applyAlignment="1" applyProtection="1">
      <alignment vertical="center" shrinkToFit="1"/>
      <protection locked="0"/>
    </xf>
    <xf numFmtId="179" fontId="4" fillId="0" borderId="11" xfId="0" applyNumberFormat="1" applyFont="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179" fontId="4" fillId="0" borderId="5" xfId="0" quotePrefix="1" applyNumberFormat="1" applyFont="1" applyBorder="1" applyAlignment="1" applyProtection="1">
      <alignment horizontal="right" vertical="center" shrinkToFit="1"/>
      <protection locked="0"/>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57" fontId="0" fillId="0" borderId="0" xfId="0" applyNumberFormat="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 xfId="0" applyFont="1" applyBorder="1" applyAlignment="1">
      <alignment horizontal="left" vertical="center" shrinkToFi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10" xfId="0" applyFont="1" applyBorder="1" applyAlignment="1">
      <alignment horizontal="center"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23" fillId="0" borderId="0" xfId="0" applyFont="1" applyAlignment="1">
      <alignment horizontal="center" vertical="center"/>
    </xf>
    <xf numFmtId="0" fontId="4" fillId="0" borderId="9"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1">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b/>
        <i val="0"/>
        <color rgb="FFFF0000"/>
      </font>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patternType="dark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s://kouseikyoku.mhlw.go.jp/shikoku/gyomu/gyomu/hoken_kikan/shitei/index.html" TargetMode="External"/><Relationship Id="rId3" Type="http://schemas.openxmlformats.org/officeDocument/2006/relationships/hyperlink" Target="https://kouseikyoku.mhlw.go.jp/tohoku/gyomu/gyomu/hoken_kikan/itiran.html" TargetMode="External"/><Relationship Id="rId7" Type="http://schemas.openxmlformats.org/officeDocument/2006/relationships/hyperlink" Target="https://kouseikyoku.mhlw.go.jp/chugokushikoku/chousaka/iryoukikanshitei.html" TargetMode="External"/><Relationship Id="rId2" Type="http://schemas.openxmlformats.org/officeDocument/2006/relationships/hyperlink" Target="https://kouseikyoku.mhlw.go.jp/hokkaido/gyomu/gyomu/hoken_kikan/code_ichiran.html" TargetMode="External"/><Relationship Id="rId1" Type="http://schemas.openxmlformats.org/officeDocument/2006/relationships/hyperlink" Target="https://www.houjin-bangou.nta.go.jp/" TargetMode="External"/><Relationship Id="rId6" Type="http://schemas.openxmlformats.org/officeDocument/2006/relationships/hyperlink" Target="https://kouseikyoku.mhlw.go.jp/kinki/tyousa/shinkishitei.html" TargetMode="External"/><Relationship Id="rId5" Type="http://schemas.openxmlformats.org/officeDocument/2006/relationships/hyperlink" Target="https://kouseikyoku.mhlw.go.jp/tokaihokuriku/newpage_00287.html" TargetMode="External"/><Relationship Id="rId4" Type="http://schemas.openxmlformats.org/officeDocument/2006/relationships/hyperlink" Target="https://kouseikyoku.mhlw.go.jp/kantoshinetsu/chousa/shitei.html" TargetMode="External"/><Relationship Id="rId9" Type="http://schemas.openxmlformats.org/officeDocument/2006/relationships/hyperlink" Target="https://kouseikyoku.mhlw.go.jp/kyushu/gyomu/gyomu/hoken_kikan/index_00006.html" TargetMode="External"/></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様式２－２</a:t>
          </a:r>
        </a:p>
      </xdr:txBody>
    </xdr:sp>
    <xdr:clientData/>
  </xdr:twoCellAnchor>
  <xdr:twoCellAnchor>
    <xdr:from>
      <xdr:col>25</xdr:col>
      <xdr:colOff>7620</xdr:colOff>
      <xdr:row>0</xdr:row>
      <xdr:rowOff>0</xdr:rowOff>
    </xdr:from>
    <xdr:to>
      <xdr:col>29</xdr:col>
      <xdr:colOff>172740</xdr:colOff>
      <xdr:row>0</xdr:row>
      <xdr:rowOff>216000</xdr:rowOff>
    </xdr:to>
    <xdr:sp macro="" textlink="">
      <xdr:nvSpPr>
        <xdr:cNvPr id="2" name="テキスト ボックス 1">
          <a:extLst>
            <a:ext uri="{FF2B5EF4-FFF2-40B4-BE49-F238E27FC236}">
              <a16:creationId xmlns:a16="http://schemas.microsoft.com/office/drawing/2014/main" id="{0593A810-A710-4592-A46B-F4B36706F9C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EAA1DEF9-207D-4838-9E73-C83EB30922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F14BFA35-793D-4B3B-B32C-BFAE82D234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D7F64D8D-788C-4687-BE35-7D0360F8E6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D67AB9CC-5D4F-48AD-ADEF-639914C456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CCB85F32-3298-4B79-97E3-D354487CB07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8A7D73B8-883F-4D45-98EF-A0DF09BF49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B189F8D-072D-4836-A9FD-2CB7E0AA8A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5F44543-6DF7-4D1F-8D49-777C2EAB5E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91939FFB-55E0-40C6-A586-4654969D7F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3AAE0EB9-5D3B-4880-BE08-A593F73FE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D3CC3000-906A-459D-B012-40042BA1A3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3DE730B2-AD5D-43FC-B158-E2D92CD9B1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D494C166-2B40-40C6-9FF5-3B36C63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434AC634-499B-47B0-81CC-36F6E3C839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CAC1470B-349B-4B2D-9CAE-614CFB0DDA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9B8A6D1E-58E9-43DA-AB8A-11DFE3E581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D54C66FC-EE58-4D82-BAD2-9BDC65673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6923A44A-228A-4D34-9708-2319BDC825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BE999681-4A0B-4EC8-805D-60A8F5688F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DD076E64-1C02-4179-84AA-14FE007FA1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31788329-43BB-4DD2-8C88-6DCAB1F32E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179C0014-D0ED-4E4B-BD62-9B99BB8762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8289A8D8-0F72-4AE5-8005-8D483F673F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059A7154-23B7-41FE-A5C8-84DADDAD5E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50443B84-A3BF-4468-B254-38C574593E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ECDDAAFF-2380-444A-80BC-5D2744CF2D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9ACE473D-3F65-4285-AB2D-01F2D9A325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87869638-D730-4E7A-917B-809ACD044C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2BB62A1A-C537-4D2F-9B8D-14B690CA0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58DED083-C854-4545-938F-BCB13ADA45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D71B2459-10F6-4E29-AA90-EA9D40E46C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6C8107EB-AE02-4A77-8721-0E4FFB9856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73B04D6C-4354-4653-A6FB-6B1467742F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6CAE8144-9837-4584-AED2-2EDF0C3CC5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DA49CE27-D961-44DC-8A93-40A8FAE8C2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5CE6EDFC-BD10-4BE3-841F-C21CAAB467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270BE242-EFD4-4BC1-AD34-BDAFD0B144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2C642B2E-EF1C-49CD-8780-C84BF4DFDF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A9CD12FD-A4B9-4356-9178-F2ABA1097D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4E0F4A35-4BF4-4189-B73A-894DEE34A0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B88B0-DDE5-4E6F-9939-77485A1E04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66095144-3233-4C8C-8044-E44C56D2679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F84611B-73E4-451A-925A-0EDA52BD67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E4D32B3E-D304-4C89-A8C3-51D39772DE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39DF2C3-7C89-4148-B1B2-6E46D891D85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EA9D763D-DCEB-4261-951F-65C1C18316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766F4AA1-1199-43C4-94D8-45E11BC9BB3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120ED439-53B6-47A1-A370-0CABAB368B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493DE12D-4BE1-4E22-8FCF-513DF2EB4E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BEA5F702-8F39-4CD6-B914-02CCE46BB8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9AE918E-D622-4FA6-9C8C-8CB39A0F4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77DF1B70-9061-4DCD-97CB-43108D88B8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5827B5F4-6BD1-4C68-BAE9-B6C99EE310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85D69898-0EF5-4209-B37F-591E363BA3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E8E65F5B-E46A-4DE8-94FA-E718854757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61BEA613-8A62-4593-9952-66932917F8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9A23A1B-1F8C-4442-AA6F-FAA72DBB38A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77794E1D-421E-4367-B6AD-EF59982D1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134192CA-CE98-437B-A7D7-091FE2DFFF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A541187C-C968-4A92-909B-1C8CFF46C4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68D63AEC-D3CF-4420-89DE-2DD01B9006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74BEA466-A020-4C63-BA70-D5498EB353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C773546E-0DCE-4B8C-B5A7-3646D0A3B88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11298383-7EC5-4008-857E-213C4890CC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17094BCA-2CDD-4A72-A227-18CB7E081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DC8293F0-79DD-48CE-91A7-CB0430B536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EB3B6607-CD45-48B0-A066-8630C7EC02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B75757BB-F2B5-4E5F-A18C-E80C4E9BF2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28A88894-84A2-4AC4-8865-DA384582BE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85874F80-6643-497C-83F6-B60DBDF720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4BC635FD-AD1F-43D3-AC5C-D9466E3A76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BC7274EA-11AE-4331-819C-AFA24E5031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303B64A7-F8A7-48D8-AAF1-EFD956F3D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DEFB5E1E-89B2-4D12-9A70-ED498F97B1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4FAAC49D-B05F-4627-857B-474FB8D13B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4884184-F66B-4B71-BB13-36B814F8A9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7364EEE2-D0F4-4CF2-AD08-7BE491EF85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78EC147-DCFB-4B8D-8ACC-A98953D7E9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09CD462F-CF59-457D-BA6B-5A32CB6A7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97C36AD0-2618-4E7D-A22E-9433AA637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31B0C29C-8E0A-4B75-8644-E9C12BB93F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A189A038-902C-4AC0-9B9E-41B024A740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1FDB0D44-5DF2-46F5-9E14-DCAF6D719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212ED2F9-CC0B-4DEE-9E38-E1DD5E6EE8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73FD1B4B-C631-431A-991B-A8BF63297E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DDB9D27B-0AA7-4110-A8B2-E5422C10D1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E699E147-127E-465C-BFC7-15FC26A388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53F178DE-F002-4B4F-A931-FC8565C229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08B1AFCA-E119-4724-8BD3-6D3A8EEFA0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22A6FE60-F3A1-41D6-8A3E-D6B5332F1D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8CF91207-ACB9-45B9-B658-3364E5F577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5703439B-8FA3-4FBF-B553-67F94900E0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433A8D69-2E56-484A-9589-D2219283FE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F4084E30-ED6F-4F5E-8899-AA87F04B8D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CF04903C-1DF0-48D9-AD1C-5E14E8605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EBA78F22-3B1C-469E-BF88-C566F25C5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4813807C-1703-4883-ACBE-53D6F0130E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6D53AB38-8F5F-41D0-9754-740EC73C34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22AE16A-9C7A-47A7-BF0C-6D23F1F99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9725493-9848-4D8C-A823-7C818FE68C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57D9B063-C80C-41C3-906F-9737128F8C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E4753EF9-41AC-4F65-BC80-0004AD0389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6A8BC866-5118-4F70-9284-9434347865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10EE4E17-11B8-470C-A2A8-AAE769DA8E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539722A4-6488-43E6-BD75-FE8C14BF5D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5D980476-E783-4DFE-9202-23D4795B82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C0FD2368-7CC0-4166-A1D5-8869A3B42F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2D862CAF-81E2-417F-B15A-0141775AAD0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EC18CC4F-9C8F-4DD0-AB18-EE298D09FA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019947DB-4080-400D-842A-8228F0354F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4C609362-5A60-4CB2-BCCF-38CAA3888B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5B84EA5-8521-42D8-A939-F146D94F29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0C0A2CFE-E318-461F-8F1B-F6D744F9F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5AF164FE-B424-4614-A3B4-984ABC0618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7372163C-3902-415F-8BA3-669CFB8A231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84A3223E-3007-4B3C-B84F-8222C63C17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76D07FB-C2BF-4EC5-83D3-2249502D2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8B5C8E64-58D9-4BBD-92D0-C470A0DF2D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B0162BDB-1224-4912-8537-4517C75E0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2B4E5F4C-B409-486A-82A7-C6BBCC687C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B0A72F5B-D634-42AB-84BD-B89908617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051DBEF3-ACB0-429E-91AB-981C2BBAF9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E16F0A87-02CC-40A6-821D-E9828EB1A6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25F3EDA5-BF20-4C84-B343-C2E7511BB8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1F8F7172-8CAC-49C2-BC08-3AE1F85987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A6913B24-C8D3-473B-BC7C-9CACACD686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8E4A9B97-36CD-4C95-A814-7DDC330FBF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1173514E-2C48-4ABD-B134-71B1449A93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D6C6122E-19EE-41B0-A29E-B72BD65E7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AC6F1E69-429C-46C1-9F1B-5C5EA6B1BA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C6B8A6C9-6E7C-4616-BB2B-02BE21E8C1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70AFDB98-28B2-47E6-9B3A-57168146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120A11DF-FC52-4A8E-84AA-82F680736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4105CFED-0BFD-45F8-A6C2-A9537B9342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A79490CF-A348-4EA4-BDF2-647F72E65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7C24E32D-C2D6-473E-8957-608072A40A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3E9666EF-9D34-40EB-9EE9-89A7023B15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9EB25FB2-13BC-48E0-A59D-57786E72AB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FA2F3600-5AD1-4D16-850B-A88C11B44D3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094A68BF-071B-4CA1-BA48-2FDF4D1C4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2D13BBC0-C423-446C-93DA-F66E36E265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9DF546F8-6A45-4D5B-A83F-089E8D8F96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2033AE17-40EE-4D6B-A3C6-48458B83A7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D06D8EC1-B0E1-4A00-8745-E012CB575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FA019C78-5837-44F2-A5B4-B248188708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BC6FCBB2-6025-43EC-9C18-BD3789F7F1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9B83433C-ABA5-44A1-9148-9F79140C51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1CBC08C9-1EDF-48AB-9F20-064494D2D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265F3507-3FF6-4540-8C59-18C6189E5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56E4A07-A18F-458E-9774-8343A97526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4C2EC7ED-2FED-4B2E-9383-1A23134E77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62BA3B79-5DA7-4402-90A7-F46543BB0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8157ED90-BAC3-4413-88E8-78919317B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17804CF3-C8A5-4028-84FA-62BDE7C1A1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7DC595D8-F4B0-462F-81EA-2063F747A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E2E54441-FFA2-42D4-88EE-888D4ED6C3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35220C62-1513-427E-8FB0-CA1C3E28579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C65DE274-D9E9-422B-8572-FA9003A09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2175BC01-27B2-42F0-A6AC-B5D8A02F9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DB2644C-6306-4972-844F-E63FB09538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F93CA432-32AE-4B47-976A-97222BCF2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9C96D348-F3CC-4E0D-9B9B-4A42EAC761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65B1CBC2-7F4B-4453-BF8A-0E969C1A56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79ECD5AE-1BE4-4943-9ED6-B5AD94756C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1827B796-F719-442B-88C2-E2B7AE6D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9C30EFC6-1F5B-4224-8B6D-A9B717139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80B78D09-0B9F-4F4D-B574-9F0F7FC96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3F745A23-77F5-4469-85C7-0B09109BC1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6D4FC57B-96E3-4805-A645-42EED36A38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A78D3836-8BF3-4795-8280-3293B90975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41710786-3DB8-4B52-B643-82FCAC067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E605499A-9A8E-4CDA-85EE-662529E10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A597F1D4-75A2-46C4-BEE1-3BD0FE4233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24BC3012-DA70-43BD-AE2A-6F05CE0C5A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ADA8DB16-2F30-4C94-9878-3A0D299A41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877C36BC-D35D-4EA1-8523-D8B0F9F338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D03666AC-A625-4D6D-859C-F4AF2F4DE3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705C9390-BD45-4199-98B5-DE77F61202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41FBF331-18CE-4E52-80B5-D016F5BD52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E4B50A08-AB08-4346-831E-D02BF2380C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3AA6D327-C58D-4FE8-A205-AA6F9821C3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06A5B4B0-9BAD-431E-BCD7-C4F94D17FD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9C64FE5F-C130-49A8-A7DC-C3FBF788C0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8B0C2C81-2005-425D-9D5B-E82520DE7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3B1CD7CE-E166-4CD7-B5EA-E7A62C741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1F5F61CB-105E-42E4-B387-C0191A0C78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02537DEF-4FC9-4181-91CD-D35526D89A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6BB28357-40A0-4DA7-AD89-CE5E890368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EBFE2962-27B5-4265-942E-CEC63B3EE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1ABF2896-328B-496E-A6FB-6A0944878E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901CA0D2-5634-41A7-8146-B0972ACA4A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ED7B4158-3B59-4437-8776-3EAF8A3473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DA0BDAAD-B2E5-4954-AE41-93CDD5969B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C5322842-0D44-42AA-8FAC-917464E8D1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D6B633C6-781A-459A-BAC0-DE81734769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64A5CD77-5391-456B-810C-B0F9D2DA21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26C37EF3-E5AB-44FF-B68C-8F3383B91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3F937CDF-52D0-41F5-AD3D-CA346CBC1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4E287309-7CAB-4BC8-9000-A69DE72734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D7F9A33E-3B53-46B4-A31B-08B5FE74AD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12C5675E-AC7A-4869-B645-A27C7F0963A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DE318BA3-11E3-42FB-863D-1EA3529983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FFADFDAF-8519-45FE-8F13-61C1D5C7D0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B249B9C3-D367-47AD-8DC2-EBB6FBD289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E4D16FEE-A541-415F-8FCB-2D1EE803D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C54E0F03-3DB1-4DAC-AFA9-5F939FBDC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9880D98D-682D-42D0-9275-2FD5C071FE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DCD5B0E-A33E-473E-9CE6-C2B77F709F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0CEEEC7C-E173-43D3-BEB1-957427A18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A122B1A3-2ABA-4594-8AAA-5D484204F7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F572B16-B0A0-4D7E-8D3E-496D33F8B9F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BD39E752-31EE-4E76-9B63-92C1C41675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9684A9F3-50DA-416A-BCBD-6BC4D55E91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AB85B40-DC30-436C-969B-24B9A3185B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3C3187B9-A724-4896-B55F-0BCC0C9C96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F1D1AA94-953E-483F-8052-BC68652B60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E18EB8D8-7BA1-43C7-9990-C5DD192A7A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A246E190-94FC-4EC9-B875-059CE98B42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1C0A4194-302C-4E21-A1CD-9A8228ECBD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8539BBE-6455-491B-B43F-D5BDFDBA98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25E89FEF-A89D-438A-AD55-8AFF0B406A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40EFFC8B-2179-4735-AB5C-58E22BACB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44DD25CF-C69A-4A72-BD74-A4F64A5180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7BF0E11D-6CE2-4AEB-AD79-8551EAFC85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57EEFC3E-5A02-4F40-A024-985ACCA0AB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B946ACC1-7B02-4E84-9A37-DA98CAA5C7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A1128E21-E8FA-4F2B-A02F-A6B69EEBBA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CF0162DB-F773-405A-A651-22DC1003CC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7690EB46-030A-4F98-8CB4-B290EF4A2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E94B719A-E227-46CE-BE22-768E61B937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B45A249D-6C61-4FAE-A995-4FAD4611E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6B4C328F-000E-4C78-B4D0-99ACA82EC1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4D77A162-088D-412A-9B59-3471EF1287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5BC96543-485E-47CA-9CE6-0B211A586E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2B4818B3-3260-4B6E-8AD0-F3E65C25F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B471BAEB-E31E-426E-A9A8-361B79AE04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EBF71E29-C642-4E11-96E2-4BC555C6F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669F4140-2CB2-4EAA-A8B3-59699EAF2D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3995D959-EBD2-471F-B7CD-5150AD3664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FC130178-3900-4396-AC63-E1FC97D1FA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8897EA32-2536-4EEB-8D53-CC8D13267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A6E2014A-3A6C-411D-9747-8288986141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2403D9CA-FB5A-4983-AE83-0F337092F9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D8589444-892D-47BD-B69C-5E109E9B45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E56E778D-13C6-44C7-90B4-C02529C68C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242C62E4-4702-4985-AF65-8DEF3A2F9C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A4BCA296-AF4C-4B49-B38F-846E1C7277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538F1F29-32E7-47CD-A14F-C4F90A3277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036D3E9B-0748-4960-9F57-14565815E6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BF8C606E-6769-4DBD-836F-D3A7CF8909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BA9C8F33-A770-4A68-9D4C-9717EC9AA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48AEC05E-0D68-43B1-AA89-CE306F6FF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3C4FDB24-16E5-44D8-B923-7BEDA74A9F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61AFA167-3A55-4934-B296-BB905481C0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9522EF58-BF98-42AF-8EEF-975A5D87A1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A4DEA09E-1D07-4ABC-9F10-F0224010F5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A3281B3A-959F-41AD-A9D6-E7B1DC07B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708475A1-7899-46D0-85FC-7F08F60953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8F3391C1-97DD-46A5-A956-22A684CA0E5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C7AC1D80-F372-4450-B3A8-D3FEC24211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5E62E8E7-28A6-4625-AB93-348F97AF4F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112DCB43-844A-4A59-84C5-6890450FB7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7CD84173-C7CA-4C48-B58C-48A7A729F5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6FC57867-F624-494D-A092-A8724E0E2E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A8DD1E20-493E-4BF2-BCFF-519364E571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8A5CA481-089B-494E-8E84-D16AACBBCB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17791D95-5E7E-4E55-860F-7A5A60CAEE8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2717DBAE-1E2B-48D8-A015-734572453F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BBACE894-8BF6-412D-8EE0-65EE9DD22D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45261722-5393-4800-830D-E9359E5B1B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76E1FFC6-D81E-488B-B3AC-F59685D399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95644FB2-9AF2-405D-B060-D6A6BD1B6B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810F8258-02BE-4D44-87DC-CF54C40A08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46F9B365-5397-48CA-A3A1-F51BF7F24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DC92C6B6-3C30-4776-AAEE-C001D9804F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C86E48A3-0B8F-40C6-B473-E3DB68EC65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138936EF-1521-4C9F-B91A-85FC27CE58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DAE0589F-254D-4C41-81D5-529D03B19D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D72C1653-164C-4F4E-B621-AEAB08E252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15934651-5A3D-4CC8-8A6B-B62E52C58B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73FB2486-3433-4B0A-AEBD-80B838881E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94D01FDD-72D7-429F-8CAE-BA8F530ED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13E33025-0BEF-4C7F-8E72-32FF0FCC99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6E66A1A4-6ADC-44C7-9207-1DE798202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985EA32A-9F1E-47F0-94B5-F0BDA696FC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1B4E91FE-1733-4D22-A217-6D136BDD0A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79E39F7A-0797-4502-B1A8-5000F1E20F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56DDD497-57C4-4456-9315-FD2A77341B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430C5685-CDE0-4D4C-9B74-AB340346B8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F9799EF8-9C76-4540-B36E-6AA07512E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D669F4-E96C-48F1-B557-2A5D9B85FA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64E0570-E437-4497-A4B0-3D1A9D950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39879615-C0DD-4231-B598-94F305979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2047B83F-A7B2-4EA1-AFF2-9B408CDE0C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90C4DDEE-CEF0-4F77-BE7A-25476793F6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B6837C6-9E97-455B-93DB-A5915A5CCD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6538C859-7D3A-4BEF-92E6-D645AE93E5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00D15459-E3EA-4B84-9116-0D5958AECC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9E8D4E15-9D11-4C02-8C10-8ACB2EC80A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CBA6F8C4-B461-4ADD-ACE6-B59DE935F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3EE2063B-A741-42A6-82CF-C2D45C4C94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D51CFDAE-3B0A-48EA-8CB2-A61B91F933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6027A6F2-9719-4F77-942F-ACCAC2004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095F7B3E-8929-4C46-BAB2-2F7072688D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AC68D0A4-7A53-4FB2-AD6D-6ECF6402F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30A18F67-6264-4403-94FD-A6CDD8BDD6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5616C31D-DFA1-4888-ACE2-8DD939983D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7B29E073-AC5E-44CD-AF5B-20E2EEDB9A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12EBC7D8-3DD3-47DB-8047-EB39068C49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A41580B8-10EE-4F9A-A189-71325B2B26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31379977-7405-4E92-B1FB-82BA90781B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E504B87D-E210-494A-BADC-BE27E14DD3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45EFDA14-34E5-4841-B763-185AB20033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7595ED50-238C-4F3E-A67C-BC496CF9E8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D1A7EB88-406E-4ED8-84D1-0A1EB0EB2E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6389BCE6-F6F4-426E-9BA5-A05E43F76A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5BDA8828-CC75-40C8-B6C4-2889E4B1A5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27B3DCE3-028E-4B0E-82A7-2EA2F50A78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2AE4C5EE-85F7-4712-820E-31D2433FD22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ECF91D89-5BC9-4262-B05C-DFFF670FB8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33D8E182-7341-4758-B72A-E0729D2510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985D79B9-681A-4C17-8574-54EE211383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02E6BAF5-F33F-4E31-A31E-028146E801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781BBD50-D34E-4E63-8DAD-51E1FAA62C0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D18312FE-AEE9-4952-B940-3DD3FB04E7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FC667384-4B3E-4D89-B042-7ACABB4A08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75CEBCEA-8D86-4723-B76B-A0D49D9FB0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2115D831-E460-46A7-BF71-BA17B2F83C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CB9BA02E-3546-441F-BE00-D6306A1A28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29688901-876F-4DAD-93DD-30140AA802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280A2A80-B00C-490A-98AE-BCC8B1A8AE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06E76714-B3BC-46B6-A4C4-B8D13E8B2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C64AB8C0-4323-4B14-A9A9-BD5B8C3E3C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B2508A59-13E9-4B80-B90D-D6D331E825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D38AABAB-3B0C-4933-B5A3-02168EE58E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C9216841-5DEC-478E-BB35-8C921B69D7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124ECBA2-8038-4BE8-A65D-7CD8D5C821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FFFCAD08-D73B-461A-B1D9-33759708F8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DFA6283D-58F9-46C1-B3ED-D5B1A85567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FF488F82-9E16-4F0F-A228-D5FC97E952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272905D1-4A8D-448D-8D6B-6E42BDEDDB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734EF7D2-A754-4902-BFF5-13BF717DDB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9ABA965B-DE9F-4D06-9BA6-6AC908F4A1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D1E6D63E-4A2A-44B9-98F1-67EE1D4427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4E3BDA65-D25F-4DC0-AD53-D9653C200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8D7956DD-DEFD-4CA2-9930-71FB2DFD5F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9D7C9205-9B6B-49CD-A8C5-EF7E478F6C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43FA9876-4275-4E9F-835A-092982138A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6093CCC5-F47A-4CF5-89C5-CF967EC107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AA0A31E5-5C4F-461C-9167-B9B2527B1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8B89B4B3-D8E3-4446-BC4F-75ABFD4190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F01DCDD-5086-4C71-9A0E-C302E26487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63D0DADB-12AC-4EA3-A5B9-402E9A97CF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023C3CE2-1E4C-4011-8F16-2A81486938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6C40D89E-B2B7-4220-B32E-475101543C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89F5AAD9-B35A-46A2-9505-36E468C579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0DD603D4-3937-4ADC-B169-26A9E2E49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E1F694F6-E088-44FE-94AC-CC5CFD45F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942B6330-ACA9-43E7-9C51-F09F0BA706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52B335F2-ADF7-4E9E-94A7-0114E46566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1569B7B1-F056-48BF-8909-802038A39B3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431ACE38-CA79-4347-859B-D2D6417D5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F679E955-D7A9-4959-BA92-0F19094DEF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32BD9F57-F931-4C6C-8F8B-972182368D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A1D40D9E-045F-46BF-BC4D-BC5D4D8264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436AAE18-BE95-4AD8-B352-86B167BF66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8CDAED2D-720A-4E27-B68C-EC37601057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C16DEEDD-7D90-4C52-A010-061FD6CF92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52600CD7-B9B8-4898-8891-527F41F5EE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3D849799-622D-411B-9F79-23963C3CB3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CC56D536-8802-4744-BADD-F8437A9FFA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661C8134-BFB7-4C3E-9FCF-C893F285AD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FFB41E9C-BEAC-4067-B542-75C740A065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E57D6F98-84C4-4C17-8BE3-D9F21C9262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3742D194-8CF3-4556-9A2D-CF5ABB7A58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7BE7896F-BE31-4A66-BA1E-7096243AD2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5C5EB09A-34A3-4270-AED3-0ECD8F0AD4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049465DC-31AE-41E5-B6FB-14A8EB2627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9CAFC6AD-C891-4BA9-A2ED-CDFED202BA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D1652D70-3403-4429-8068-E86EA3B113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F48E9C43-08E5-48BF-895D-DAA01462D9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23DD49F9-B207-4A19-8F20-5B49ECC518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658A111-0F28-41AB-8EFB-DAF1D0A691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6C5C08EE-C871-4B47-81C6-0037C608DB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548FD156-2294-4189-A355-5F02D15D9B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28614103-71BC-4728-9E9F-8F332B8146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46553303-F1CD-4E1E-B434-E99CF69BA3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D5492E03-33DD-4525-8E53-199339B56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48CC1589-7A2B-4E20-B1A7-31B3B2EE65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93DDAA01-FFE9-4CC3-A91B-8A54D3F34B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554AD038-94E9-4B7A-A373-8CE72F49D0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FD1D98CC-9101-4835-B5A6-C7EC0041B9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258ED184-925D-468F-B089-DC1ED6355A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44FB74B5-EA61-457A-B985-C42DBCA014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87CADF05-6E78-4E3E-BEA5-47F47E8401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00307D99-FAAF-4B31-A5A0-B0EAE3557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65DB5B2A-8029-4FFF-9543-1BA5E1E51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2A1B3BE7-C4C3-4025-AFBD-B9133111E9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EC6B02AC-1505-411F-BCA4-225E2A8A33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28B386D1-D851-4AC7-AAA8-EAEBFD5F2E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F3859445-B622-4C4D-A0DC-349973BA2F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7B730DA1-1A19-4C8C-9961-1E8C082E9F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EDE1216C-505E-431E-A4F2-85E7C52000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823392F6-BF71-4901-9206-835166C4D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F75EBEC1-E8F5-4E90-AB4C-5DD3EE2395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2C70A544-8951-41FA-9882-76C6DD65B5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C63FAA72-4C2A-488B-9659-36AC339C9A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6E93C656-2E51-412D-BA9A-70B86D711E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BCB47ED8-337D-4705-8C86-2A74CBF871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8848AEAE-4353-4981-A97F-87DD533974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81FA7CE4-814B-4D58-9369-67A69F2AAF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DEA9E44A-0F9C-44D6-A0EE-E45992A396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89AFECEC-316B-42B6-A50A-6B0E1DCCF53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A85E2729-9550-48B4-9494-D46A1436C3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61ACC4B8-0F26-432C-9ACC-4C83509BA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0CDA4299-5CE7-4725-B7AA-7964B1C58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98E9E0E6-3F37-42E8-8D97-87FEEC639F9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551A8EFA-1230-48AF-AB8C-1D16038F7A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68A068CE-D011-400A-B8BE-43EF32E8F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4D2398DB-73C1-429C-A9F7-33B0D5DC17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DA8D285F-AB9C-411F-A8F9-17D147AAB1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BC375569-8EC1-457E-89D5-3C0A9FD499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6F69F739-926D-40AF-AC2F-0D29D62F33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A0ED200D-A6E8-44C4-83DB-1D4916F559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A13DD552-D968-40C5-90DF-E8232BB99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7E7E2A3C-8378-4017-B9FB-DB1FC85EB8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55800CC-805C-4495-88D2-68E5C0399B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BC7673E3-0417-4359-A1E1-E319D16EA1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FF779234-9695-4EE0-B864-D7F8C709A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D9479DBA-BF40-4CD3-88D9-004C05B9DB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9191268F-3F17-48A3-835F-37CA945040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2B6E754E-F3B1-4D86-86D2-C7AAC10B70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C99CF830-5860-4A9D-8D75-A79204033E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7B714B8E-3736-4CD1-9AAC-58C03BFF456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E312C7EF-0B5E-4F7E-A714-C2E82C2B8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C504255A-3DB9-427D-9CBF-9F6150D28D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1E2856B5-5AC9-47AC-BDAA-DC2EA81DE7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020FB852-98C3-4463-874F-4FF493F9BF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04EC07E8-8683-461D-871E-9961D08F1E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4E18A6EA-A460-402E-85E6-3A925F00EB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F20ABE17-C1B9-4A19-8EE1-58C37AC79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BC526CAD-5675-4FE0-B729-6B4E9084AE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09035F33-11DD-40EB-BA8D-92C99FC25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E765E72F-B7D8-424D-862A-7A0ACBAF48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34533497-B99C-41FD-B948-3F44ECC093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14386654-E30D-4B25-912F-809E7509F9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B06AAE02-EB98-4BEC-950E-B3B2A1C84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17C91CB4-472C-446F-853F-D293284691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770BCB49-D754-43C9-9985-936D63166F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01AC69B7-7EE6-410F-ACD5-E80E78E965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11C91C27-50DA-4711-A88F-56EA84977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1F8B154-ACEC-4B04-A493-45DDCF8D6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27A01B33-FFAB-4194-942E-A1E91EA047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E817FA24-0D51-4265-922A-E80160193B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76E66611-28F6-4965-AF01-8F8660396E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7E02343E-2803-4CBE-BB7E-A796AE01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B03EC54C-0D4D-44D3-AEB9-CD12E80DDB1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15F4DDA2-DD3D-48A9-A777-FA37FE4046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45C9FB40-AA15-4E77-9B4C-CF9F4CA2C0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0AEBDAF4-0452-4AB8-BB37-2C57CBA07E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034374CB-8756-4677-A382-5D778A8D2F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7F6FFB7B-4259-49D1-A64A-3B0AFAC0025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0E394FD7-1318-497C-BD6F-EAC7F3D59E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3A4A6E71-570C-4834-9384-538238DB49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2A861851-7890-4590-AE9F-234D89398B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FB4652A7-6CD1-4DEC-B662-493F3B29E6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57AA0084-BF9F-4F1B-B943-E74434BCB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A672EF20-9C76-444D-96E4-291EC2AA3F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4D0783D-A67A-46DC-A410-8201EDB3F6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41EF16E3-872A-4EDC-8D21-5034171AE0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20703DA0-4100-4F57-B9F1-7F4F9C21F8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15D086F-9411-4214-A339-EC781305C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85F46A90-7888-4525-B95A-227E51B583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C481D3FA-7904-431B-958E-A8574F37F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A2B5E72D-8B7C-4EB1-97AB-FC7BA9A818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17DE80D4-5DEE-40FF-948D-FD3BD011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AB3E6E12-1FBA-43B9-B0A4-97527D0E72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D96BBE09-783B-4726-958E-C0DF7EF1DBB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964263DA-B6D0-4F05-9F20-645E2A3517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00FAB3F2-74D1-4776-A5DA-7169E64DF5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4A8BFFC0-E2CA-430F-8029-DA31BC6D6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F4E145BE-B63F-4A6A-9196-356FED1195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5D47CB4B-6E9C-454C-B493-B8D1202BC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F9FDD14D-3476-43A7-9DAE-E67A4117E0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DC669057-B5E1-4A53-8134-82B861102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16A42216-79E7-4B88-8FE3-FDCDA4D38CF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49CD9AFA-19D2-46D0-8351-36B0723104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5408055-3EFA-4946-96E7-2D71FD6BF8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364ED379-9E00-4B95-B7E5-F3E4561FCF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DBD3B9F2-6548-4A35-9099-0BC65DB139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E6CF5DA-4AD9-4ADB-AE94-23D4CA3814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6D9208D9-9AD6-42E1-81DB-CA528C7AB4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1D2163B8-7D52-41C4-8C3F-3F75ACACFC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E93EBA9C-C239-4BA3-BE90-B624CCFEBF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A0DE81DD-1BB5-42E7-87D3-19064727B3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C2395191-3D08-435C-AEAE-900135F313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4612DB70-2A11-43D2-BFB0-B66D15FFF91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6E05EAC-6595-4C64-A7BE-407E7DED9E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A46DE052-8EFD-4F98-96CF-046249E18B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29507FC8-4D8D-4516-AE26-AB221E5A84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B93F8B30-692D-4698-95D0-646247B971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C1D7CB9-D9BA-4AAD-A4CF-29D9AA04701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9CD2AF54-1622-400A-B0E4-7E886FB529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BC616BED-6485-4661-A34B-B02DAB9E50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DCB61F08-B081-4299-867D-143CF73E43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3B5F509D-26ED-451C-92CC-4834DA900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416A73D-F99C-4A1D-A522-E6314727B5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4426C87B-859A-478B-AB63-8A58F01B2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6B87DC1C-41D4-4ABB-849B-7998A14E9D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44169C72-B9A4-49F4-B5A2-E8244980B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505D32D0-4199-4977-8A96-D7EA9792A9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2CDB4002-E3C6-4F86-A7DF-15CE864A76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7878AC04-B278-45E7-98D4-ACE81A515F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37985ADC-D9A1-442D-AB8B-62BB97D169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9F140D0D-4019-4491-B153-B54A6149B4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486465ED-303A-4C9E-8571-C575361C0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32CC2E2C-B080-4AA9-9C46-C5C19CF51F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4107A5EB-264A-4D71-9AF0-543E5127F8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0B78BB1D-AFE2-418E-85D8-BDBDB6682F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1523CAA4-F5C7-44F5-AB54-F776BBF9A70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83927410-407E-4711-9976-594ED7A489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13CB01E2-5BB3-42E9-8E16-9B81B6A2CA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A6AD2B44-CBF0-4061-BAA9-71E6A61A08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66B3845A-3C6C-4873-B3B4-F19C73D84C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BD2EFF4-122A-42A8-B030-086F2E51A6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ADEB0F70-8E50-4523-BA63-D1693F9344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B00D258E-4208-425C-93F1-14903B59D4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B764EE55-1556-484E-9B0E-A6F5C14A8A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3F014EDA-863C-4CD4-9FB3-3853A9939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E029911F-863E-444D-8975-7FAE6A4E76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6F6996C6-C507-4704-BC6B-6164F337C3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0E71FC5F-6BB0-4D89-BFB6-49E08D9195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F0EF0C02-534C-48B4-8158-6E3230849E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E31DA48D-9D67-4621-B65B-7CE7C915BAF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033B37D0-5127-46FB-8B2D-7DD7BC3249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542E44DD-F95A-40F7-AB99-0B1A730B13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331872EF-2F35-40AC-A980-728D60E214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177CE12F-D867-4F09-AF51-6E0313390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072FB5DB-73C3-4422-AED0-4274EE468D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8255908E-EF3D-4CBB-9185-5CA67EFAAE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ADB48551-A21A-472C-B5C1-97A692AC6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1B49DAA2-2E5C-43AA-A936-0C02CCFA0B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3484C03A-AD5B-45BB-98E4-EC5E40350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E6A0ABD0-4E45-4424-AC0F-649F0489E4D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AA8FA3AB-9886-4321-80A0-3F6C966CD1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7CA0D46C-C053-469D-B066-F700F18E2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2AB6D19D-6B1C-44DC-9653-F16F29D27B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30CC33D6-9A4E-4ABF-8841-F657A9CBFC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2AE9D941-25C3-4FA7-A481-7BE4628A36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91591DB2-6CF2-4BA7-923E-68164CE83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21215762-B174-4D8A-B43A-A3F87CEBA2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4F0CBA2E-2B18-4751-B5AF-A20E80677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C8338275-1A96-46FF-AAD6-547EB8666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20802862-4CD9-4144-A1B7-1A683ABF23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1411A0DE-614B-4312-9497-1BA4F027C3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A125AAC5-62B7-4AA0-A261-100D5F9F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2D994F29-1C9D-4B3B-9D26-2727854C6A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5E3E6C07-3BB6-47D6-A266-58078125ED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684F9290-EC16-4B69-8493-8EF0C9B5C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8C9A2EF5-981B-405C-8594-39B327A5E4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6EC90697-3D9E-40BB-A6C7-DF626655E2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BEA2D15-854E-4CD8-BE16-61C67512DF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DBE8E5C3-CF2F-4650-B591-983B59ADB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259F76BA-4B5F-49C4-AEDF-116763A9D3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9F31216E-89C9-4BD3-BFA9-BAC4403490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5BB131E7-E0F3-4601-A5CA-98F103D532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F7AEA045-4CA3-4517-95BE-B971BAC19D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A9093450-1394-4E3E-95C3-EC9E8E754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4F6E56CB-8ADD-40BE-AA5E-1D915B8356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721E1A8B-E560-4C9B-9F47-9B781558F6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F4DFDBE7-EB77-444A-9DC2-121C4D1785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77963E8F-7E77-4087-863C-DA071F68DD1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C860DFA0-9EB9-4112-8760-820C6644B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29C543DB-BBCA-41B7-863F-7FAE51FC64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9ED46C2C-5412-4804-82BF-906A80350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FE58DB33-4A08-4198-A616-698CB5D07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03D7131D-AD30-4433-8252-FFE9F1A1A9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9EE927E0-CB7D-4907-BEE1-DD530C162F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63CA9F2E-43CC-47AF-80E6-8C74C1C72B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2CA5CFE1-29EA-4075-A152-8DE4F80BBC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2A486AC4-5D4A-4DDC-92E4-88389DFF78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C3EC3DB4-F8A1-4299-A127-CB36DCD7EA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A106C2EF-563C-4323-BF67-BCA648C61F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5144CAA4-DAB0-4BD6-8735-741CDF440D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AAD5C8A1-A8F5-4B56-B8A8-4D9B7C50D7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084AF5D1-95CA-4CAB-A8F2-EA35D2F28D8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B911FC70-4DBB-4B85-AFD0-EA6FB4C27B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D8A4CC0F-E9BA-466B-A465-D498A2FED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12984973-534E-4F0E-9ACD-A264666D4E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7750E14D-CD14-4C31-B7C9-990F771C91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7D590909-B328-4CBB-ABC8-60F6CAA84C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8E7BC687-F8C3-4AB4-AB2F-600DFD8F9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0380E389-9836-4367-B314-C9CE819C5A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C2A7B632-5FA3-4493-8F00-5359BB1DB9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3BA987E2-23A9-4DB6-A9D7-66A59A5B0A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E55ED232-D383-4999-8765-0DF7AAD33D3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F2C7CF12-B59B-4939-8BAB-4225858F4F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7D7FFAE4-266A-4986-AB62-2DC17A4B17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970673AC-B751-4356-9BC4-21C7C61ACB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A2D3093C-84DC-44AE-AC39-636847C89D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010E6FD4-D830-4A33-A2D1-2AD3B885B2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700DA82C-413E-4D15-9B3F-20636262E6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B1A4D67E-0900-4E07-80E0-857F0F9F71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45B58D54-392F-4E60-8B5D-199E940248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AB58C5C5-E6EC-4663-A8F7-350D3EDD6D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8F86A97C-6C51-4E5C-89EF-DA3E68CA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C6B18663-A7FF-4AFE-95C0-19623A90EB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D07B668E-4C68-43E8-8F7A-3B1AC44649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4BA6AE0-0D14-4FB4-9B60-534492AD5A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A840E2AB-E6C6-4208-8786-B1CADE44E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720C488F-C1F5-4E41-B09A-8E65045D55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E9F66E6A-8A74-484A-A653-0F7472A619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5BF6945C-2BB9-43EE-A41F-839EC3F9BA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BC615EA2-3337-43D3-A075-A30C6A5D94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6C7814B7-FF86-4430-8466-1C982E2D05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A1214CC5-F3DF-4C76-B436-FBAA081EFD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DAB8FAD5-15FD-4BFE-9461-37313A1DD3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8574BAD4-195F-4E04-8B4A-E35B02142E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C9DB1661-E1FA-4D01-8285-34FF4C87AA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FBF549DF-D5F2-4D69-9E0B-AE6C822CF5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E40ABFA7-BD5A-4260-9E44-775F796EBA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11B67085-C3E8-499D-AA01-93EDE721D0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31C56B5C-E7A7-42EF-B557-FB1616326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4C100AD0-FA55-45A2-B004-288D85D6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3C0D4766-997B-4BCA-A0CD-462553EA4E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AC849A7-4AEF-4CC8-B75F-5614FAD2A2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35F328C3-5DF6-499E-B34C-1FCABA6C02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E378CA16-8615-4FE2-A57C-4A30F9FC7E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1B3BE8C4-EDD6-41FB-82F0-B7D662B999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9C08761E-C947-4C9E-AD85-D7FA8CFEC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6BAEF2D7-D7BE-42BB-AC96-3BD84144D9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A4819078-8142-4392-A56F-A9BDBFC21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F65050A6-6C2E-4BB1-AF21-3199063EF8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88A2BD27-7F0C-41B6-BCD5-F24AC8F1EF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E3E81E-1035-4D6F-8708-10446F7099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0285ABA0-AA61-4563-82E1-35E3A644C5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1F8DFA55-7B32-46F9-AF01-44FE8A53C3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31FF0116-5544-4FFC-AB1E-349F79C189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23B73654-A80C-4409-9C7F-94F73100F6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C17DA17D-C275-44FC-9CC3-EE886BF6A4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1E87E0BF-9F34-475E-A515-7AA667CF0A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2EC062B7-AF1B-438B-9491-9949B468A6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3A42D5BD-22FD-483E-B8F8-771464A656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25244F85-693E-47C6-B9D5-1814072101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973696AC-1B00-43DD-B78E-EE6D8F125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67FB5B7C-D1A4-4A7C-AAF7-4336C72728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42413E28-F82B-40D1-87D6-9F1482097E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5434EA28-3AB4-4972-A68E-5575B007EA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981EA7A4-6DF0-4522-866C-819FFD7C92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58AE5BC-9658-4B2A-B45C-2E0DD97AD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90D3371C-B25F-4E1A-9EAC-A346823723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29B23CDE-808B-44D2-867D-7821C8E77A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6D251897-2346-4951-A66A-E9F08EA228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076B9261-0C7F-48D6-A523-141E6419DA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809ADD5B-3266-4E16-A314-3C9EE17A35A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66655C4D-7FE0-46AA-9917-57EF47B006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A0714C95-5DE7-4E62-913E-B74A0394B7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4B937132-C065-43F6-80D3-F39E165475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713A6F1C-D8C3-46C2-A29B-711DAFCBA2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D229DE7-1A1C-4C6B-9973-B178B009E5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19038D1B-A61F-4AC7-9CB7-8FBADED4F6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E4F7D52C-692D-4074-9092-83D7149BE9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D6B0C656-A31A-478E-B855-E16C9F1637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5FE5C7BC-677F-4EE3-92A9-49D6ED039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F6D54EB-BF5A-4928-836D-0FCD930B2F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0E8FF0E9-06A3-4278-92CA-4CD8CF52FA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3FACA8C9-A393-4125-A8E0-BED140C202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26FCFAB4-6833-4035-B40A-E2E2DCD8701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5631C74B-E1F1-4C19-8A1F-2AD517A9776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5F12086A-6838-428B-A392-10C7A5CB55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D1A63D4C-3D60-4FC6-9D6D-B5C859B76B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79BCC455-10C8-455B-A0EB-7725AF37A6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B52F91BD-9C8D-4476-ABF0-53CC37F1BB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1DE11092-4E8E-4A35-9127-B238A58F25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129E244F-7513-41FB-B960-7C5689A2B2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1709FDC1-3230-4679-A71C-8AFA1ACFF8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99D684DA-4267-47D1-AD7B-0B1FA6AB46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10282423-7DEC-4D30-BA6E-5842CB77DB3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21FACD52-50C5-4F39-82B5-599DC0EE6C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781EA3C9-ABEF-42F6-9616-68E23D727EF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2054BD17-3382-4A4A-ADA6-40A0E4C3F7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B8C7AEE8-BBEB-4E77-B65F-F6F2F53BB3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8C314B76-B769-4847-811F-B464C064DC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635D9161-160C-4465-A1CD-2F0D6D69B8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AE91AF55-392A-4598-BA80-CCBB670A5A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87BFD33C-D805-4243-970D-BADF370D17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BDAD2BFE-7D9B-4F59-A561-267C6EEEF6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75FE74CA-2EE9-403F-BE3D-3ABBF1C8C4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4B504224-0E62-4594-B27E-902029D4DC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BF0CD0D5-221C-4ECB-9010-DFED43D518C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F7833687-CB82-46FA-807C-7B7E69BDEB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4F13E6F9-4E03-4D72-875E-62168E058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751B72FA-9DA6-480E-BBC0-E27521110A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37870F5A-A11E-40FE-8E1F-8410141438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31AE33DC-1913-4C9E-93EE-D65DF19849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AF810861-832B-47B4-AF45-D373BADE4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FB41228F-7FA9-48D6-8A11-FA160ACF25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CD04EBA9-8D37-44BE-A549-48C21CF02B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09A69459-DEC9-4371-A7FE-65FBA20167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8327E730-5CE4-44BD-B35A-6C5C4002E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87BC5E19-D33D-42FD-BFE3-071FD7B742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F3C7E07F-07BC-424D-B18C-D3F2399CD7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2A3A3F4C-AA2C-4705-9350-FCE1B89D1E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43F08981-5C2D-41BD-98B0-741776291D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05093D01-1249-46C0-9AD9-D523C381EF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7E5BC581-CE05-4073-AE9A-165F1E640B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B8DCDCA0-A2F1-4E78-B312-8CD734A7EE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AD4EFC35-8C09-44E3-9016-DE72D9E01B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A96D7398-EB54-4706-9B5C-869E3EF96B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C5F02100-79FB-4804-954A-F7F9E46542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48922174-AFAC-40D7-90D4-F3BAF9954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C4692D42-9A8C-4B65-A257-988A1707D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CE85A8D2-FAC1-4B51-8BAE-81FD37BB8B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F0A537AA-772F-4188-98F5-A8CC256C91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DA6B106F-D07C-4984-B30A-6D43A093CE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05B0F9A1-834F-4151-A477-8C5B9556DB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9EE3FA73-BD11-4D2E-8D85-A7EA4FB37D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DC3E8100-C666-4EC1-81CD-2F4C97B89B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7BFAC032-4893-417F-A31E-C296610F2A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9B110284-B6F5-4818-BDA4-6E466D51D3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7A2CF492-0987-4718-AC42-C71D108801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2D61DC79-CAE4-46F7-AE65-4CC19DCF84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1A914CB-6B16-4633-8AF4-40E1B103EA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B24A4B25-7056-4C12-9A37-D2474F3B8C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55A32F71-276B-4146-8610-D296341BDB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A30A9CF4-EFBD-49D1-9210-7DD27744B0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C029B59A-FD11-4F3B-9768-C37148659D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3C35A423-2774-47EA-B761-B6868921E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2FD8DBA4-E1EA-4958-9898-73354CBF9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F5EA6590-BFB9-4BEB-9C20-4768490DCA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34351F47-0265-47F4-BFB2-F65C87EE36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8FEE836F-97B0-41BE-B0D2-A6F35543B1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09FD00F6-1605-49E3-B25E-B16A99131B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432D696-19DE-4E1B-A60D-493E091385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E9F30CB7-3F53-4EE7-B310-2F7815F5C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D0F07F75-89C2-4C91-8843-8AA5BD6075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7574A4AD-0D17-499C-B26C-3F7A9020A0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2320D55F-4C3D-4B9A-A390-C6FDA7D1B7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5D04E586-958B-4354-9E0A-6C7CD50B6A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1CFD45E4-41B2-480F-A782-C50A18C597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3A8F601E-85C6-4396-83A8-2689E84242C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09FC56-922A-436A-9BAB-7B9DB1A9C9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EF4682F3-C5C5-4505-B935-B3536CE892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2EE451FD-BFCA-4ED8-8891-22DB43A5D6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B6AE08C7-0907-45AE-B981-3609DD6070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2E41265E-9283-48C5-A10B-87EEA833C2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D89CC214-2E3F-47D0-921D-C614C63710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B5723F03-6189-47A3-ABC2-185FC28FB7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07132E96-F87E-4A80-B85B-E152EF11BB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7E7140BA-03BD-4A38-B37A-60C1175329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B3699DED-3FE4-4ECB-8D0F-220284EECC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64693A1D-0646-455F-9EFA-9F363C7E51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6CC0BD19-87BE-4410-930B-B6C3C6BF0E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0D52EF9-A200-41BB-9159-C9DD11C6B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34228281-74AA-491F-8A54-1749C5049F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77095025-3D22-4CEA-A815-FFF81740BE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78543AE-42C0-4D26-8592-DC889ECE40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5AA94AC2-E7C6-4E37-8E1D-D767AC192F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E71DAFAE-1665-42CA-BE7A-2154EE00AA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84DB1A87-7B8A-499A-BE5D-1F265476BC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9FB50BFB-071F-4863-944F-EAD599D655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4B7653EC-E4AF-415D-891B-162B9AFA35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3FB4DFB6-A7A4-472C-87CF-B72F9CB3D4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E99C3327-FC03-4E24-A463-12BA3BE2F5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7D554596-85A0-4CAD-AD6C-D488ADC00A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4D3FCB6F-2D70-4287-A43F-D29D7A72F4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AB7019DD-F00F-4F97-95F6-D5F529F187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006B0B5B-D7A6-4280-8992-A0FB44B945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A3DB6796-A012-420B-AE64-372B39EAFA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B8C0C51E-3F70-4762-8498-D380DAA27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48E8FB4C-6C4E-48F7-A670-E2FA34766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D84AAC8-976D-4801-8810-FEFBAB7A68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D816946A-D979-46F8-BA72-85C7F6DDA8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D924B07C-BDE8-49E5-A120-B3FF24EAFAB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B98C3F3-A79A-428A-A357-94E5CC4700B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A2A00071-6C4E-424E-8B05-1503E90E20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E971A32C-A624-46AF-BDD2-9D56B0EF6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8C25F281-950B-458A-B3C9-DEF7FE859C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2FE04D77-B5A1-4453-8B79-C69D1EE8929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E17717C6-D351-415E-A309-360D9BABA0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8E8FB449-2B9B-4954-9671-8C95C9696B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91294BAD-296F-438A-B3E5-6793EA060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61AE7684-47DD-4609-9175-3292AC6714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5D690C07-0024-4B6B-9DCB-3E212D40C0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FD809B0D-5D7C-4F94-8C68-7F730384C4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01BACBAB-7775-462B-82D2-A79C836B9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13634DBF-181D-4460-A002-2180AD7F0A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6572985A-CF54-4392-9F9E-4A715ABF2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A1719BB2-8BA1-4133-A2A0-441C7287DEB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697FECE8-0771-4689-9717-284009D526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FF45BFF5-B0EF-432C-B5B0-498DC9ABF4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7BC238F4-3BB6-40F9-AA9F-95640EEF08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DCCB047B-FC4D-4852-B14A-BB2C4A1F91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D6479A5-B193-4548-9DF2-20517DA57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7E7BDB26-17E0-4370-B242-B6F6643CA5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31871714-5A58-4DF1-8559-B83173B7E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F8C72B6-59C9-4358-B858-3D6F0B4FFA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F2072B23-622B-4624-AFC3-B00B92EFB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A541EAEE-B492-4262-90D2-EB48CACFB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3889362D-BF35-4DA1-8629-05A1B1B16D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377DFA2D-04B3-4571-9ECD-D835023E12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5058FBEF-5C4B-4D04-8911-D7CE748537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FFF438AD-B0BF-4B15-A03C-E7C1151DA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F2F7E7D2-C063-4298-91D8-EFD7818843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854B28BB-6FBB-4390-B199-44BF408386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26FB0193-BABB-49DC-AE98-B2C61CFC1E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603262C7-2A4A-48C4-8891-1BE8AA3D9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4A381C8-C7B7-4E73-B0D7-C78B0AC538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57840D1F-5A13-4BA2-8B2B-914D00B0BE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FE2B56B4-C1F3-4FDD-AF6B-710D3EA2FF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34298EA-02FF-4A03-9E33-D009B75C6E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9E9E8A51-17CD-4F81-B8BF-714F4C28F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F4FB76EB-DDF4-464E-BA53-6812A5E1B8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8DBEF4D3-5ED2-434A-BF2A-AAC01E4615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E12703C5-3CA5-4752-A293-4976140E8A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3CCBEFC9-B4B5-4778-A496-DB18F971F6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097F8682-978B-4C2C-B670-927145DC9A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644C8D74-957F-4DDC-B1B4-76410DCD7B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4D00C4CB-9191-46B4-ABDA-A05CA2CE87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5F685E25-E301-4C90-9E63-4B17856E47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FF341D70-8278-445F-833D-F23C8DC5990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B86CDCFC-D916-41F9-BEAD-1899C31D90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E4EA5E3E-085A-4B96-9921-2D8DA4195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9045167E-DC61-4FC4-963B-4B7FE55251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5D3F030E-3194-405D-8268-D9288B33BF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78033D79-4851-4302-8258-0158D4C63C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C5F6637F-9E9E-4DDF-93DF-993E327B1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2B99E646-9CCA-4859-BE32-BC074E6125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402B012A-94B5-423B-85A0-C9BAFD1CE9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3BF6588B-771A-4B43-96C2-88F791004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40E32C76-453B-4BF2-9EB5-DCCDD5263D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416EF611-86A7-45D6-A698-444F02E52D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3808BA2D-354B-4538-8C03-05F8AC577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C7603234-986D-40F8-8B80-F8646B43D2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E1A0DD70-4386-40C9-9426-285C2590BE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231222BB-5465-4EC1-BC5F-9757FFBB8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35D0639A-B32B-44F0-ACC7-945CAC4EB5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044000C4-858A-4D74-8EC4-DE2D944E44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4883EC3F-B000-4B1D-A31E-6EFCA4A690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799045A6-92A5-4758-85DE-C027944265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0639CCC1-F929-4BAF-8AF8-FEB5A139B3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68E8CE2C-F1D1-4A8F-91D9-E594B034F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6E3F0F59-D2F4-4BBF-80BA-A4DA616AA4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8A781D39-E3DA-4696-94A2-DF556EE73B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A00906A7-4A98-4853-8B58-5A5937E34A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13652D1C-A35B-4C61-B96D-2C05B82B42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DC3F681B-381B-44EC-938C-8B505B754E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9D4FB30-863D-4D6C-8CAC-490F03BC15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F9845445-CA14-4684-A598-E65CA05723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8D47AAEA-07E3-4A1B-B63A-DED525E3A7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2005856-0456-4447-A41D-2032BB8A1B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7CC22652-D0E1-45BA-871B-3D2420ED9C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24DF8B7-3A11-4388-934D-BDEE2347D2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6DBBC0DF-70DF-4F7B-8A2A-6588781EC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65AADF8F-0CDB-4699-B005-4CFA095DD5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DEBC80CE-AF76-4A63-AE6B-C499C5B0D9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805965F5-38FF-46E9-8F72-C12A1476DE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A671B464-8417-415E-AC86-9859C2E750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376F24B4-336C-452D-93BC-84324CDC1C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9D845CA9-242C-4916-A03A-D7AE4C3184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40C47909-DD99-46F2-9AAF-8CA906949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2CBE5E20-93F8-462E-8D52-44F358CB17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85D5F52D-9E65-4459-8866-3F0F7B38072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3EBBD517-3156-4124-9916-AF690CABC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061AE8AD-624D-4B2C-9490-E9A1C47A2A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22A13AF8-50F7-4FEE-A3C2-D2B125E75E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A21B23FC-CCC7-4B1A-B70C-857589894E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0068807-1747-4859-9C4C-A40D5FBAA2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40BD4A45-AFA9-43D5-A5E7-A150747307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11AC59C6-4F6D-4467-9A31-0FDB4A853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3D2A568B-8748-4D0B-AD06-9689BA3579F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955C5C8C-068B-40D1-A921-0A04AC788F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6E703326-326A-4E0D-A84F-26D83DB0B04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5A000026-C24B-4D08-8DCA-B0EF24BB6A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543A04B0-8D4E-41AB-AA9C-D749FEA4ED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A8836078-5ACB-469A-8EC8-7C629BF777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1037538C-1A17-4D42-9E43-310BA9461B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6266B2F8-63A9-428A-8AC9-765A2405D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45E84F92-09C1-4ADA-A4B7-563E7B40D7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751A8462-CAD0-47C6-AFC9-294388220F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F29EF9F5-6650-4BA4-8933-16D17C257A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9FA394EF-642F-4BBE-8962-7A0E720B7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608F1709-8AFA-45FF-9DF7-5165C420E0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792D1FF8-B84F-453A-ABF5-FD75C6F1C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B667B02-7C7F-47F1-9FC4-FA93C585CF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68934B12-97BD-46CE-B0CB-7C269E794F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5975652-1711-44F1-B391-C8B6D046F3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8AA09CD0-A041-4F6B-A71D-3CD367443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746B0C7C-CBA4-4E8E-95D5-2C2E8FD979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7D900491-70A5-42F2-8400-91EBFA0694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920B1691-2024-440B-A20E-15A256C62C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CE1E20D4-9180-4508-B6AC-8C29E12661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656260BC-4252-4EC9-AFF0-B8447FF350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D94F1F10-4CE6-45BC-A63E-978F618A40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442BFF49-8F46-4248-BB2F-AC8760F5B5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009B949D-2080-48ED-9873-F2AF095AF0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444F0B4D-C426-4862-BF67-FE22DF291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5268F2C5-34AE-4AA8-B538-EF601EED63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AA7326EE-9E8D-47AA-9F09-B4885B32AC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3D3BD5D5-B180-4880-BB59-A310E2F1FE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54E339EA-8B96-452E-A3FF-6066B369F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CC94E1FB-24D6-44FD-95EC-F7A76DC273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4413DBFB-9810-4666-9440-C57B0FCCB2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10BA945E-3A17-48CC-BA9F-46C7136B87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9BC31B1-6D63-43F8-B6F3-5ADF4DF37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B170AB89-D704-42EB-B733-164EF6D711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21ECD403-2874-4C5A-8927-929082D88A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6D190D0A-5D2A-4776-8E7C-87B1E828C0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D26B7B27-5C74-4B7F-8F9D-A4E9CA3F51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0B5B051C-990F-4D87-8143-A058524D04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47C4332C-B497-41AA-88F0-B724C44119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F45D6E45-5018-40CF-8742-F7412F63DA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BB0F063A-AE46-42CC-8A5B-1D268C6731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D2817239-2CF2-48DF-8308-349228A201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CCFD2EFF-C895-4694-A2B9-9B9ABB8E0E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EE47B80B-1CA3-4ED2-9254-7FD642916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054EDB7B-38B2-4AC6-B78C-6B9F78D37D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C21D1A22-939C-4D2C-92C4-3BA3FECAEF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76B7088E-9F21-492D-A40F-1EA88823B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C955BEAB-D73D-4527-AC48-0A9777E8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EABCABB9-F3F7-499A-8805-08975DDE37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CB31745A-E505-4EF8-8AB7-4D4EEFC505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3D04CD8A-15C4-4BF9-A766-7871149C55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422CD6D-A51A-4B0D-976B-933331FF54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961ED544-4B15-40FA-A307-B11F7CA35F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C91499FA-0015-4004-AE25-59E3929ED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2AE21167-E9C5-45E8-B6C0-80AB203E6A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30A7F5A4-7664-4627-9DB3-4FF3F1703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38F458FD-3FF8-4D0A-9911-AB15779BD08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2D79147-A6F5-4782-83AB-96762D509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490DA083-373E-4BB7-B169-052ED24CA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0C1765EF-F71C-429A-8602-28B489BAAF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6946D2F5-0411-4568-83CE-FC45012788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AD1739FB-EE0D-4076-B7D6-138E781739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960C5347-8314-4CB6-B324-427D49D052E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313AD908-2D82-416C-B0D4-D815594546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7F681141-D494-466F-94E5-F1C0E37F76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1C3D5281-D83E-452F-973D-3CD459568B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1FD94C77-B2CE-41E5-AEB7-182CD2DF60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FD5C4CF7-3BA6-43A2-81C5-DF163F08E7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9C161194-86A0-4301-91D7-C2F2123979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89DADB68-560E-4A36-AFB2-34CCC021AC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FB67CAF7-F475-4636-A9E0-B45C4DFC25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9A6B9762-6159-4152-9E96-6C1F7F9276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051C3B9F-0D96-4AF6-9A24-0A3E356A629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29A27652-EDB3-4491-BE61-28554A7BC4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D0870183-41C6-41C1-B831-4D3D6915FDF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9A5E6E44-DB06-4F69-9001-974DBBB8C6F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4658A000-102A-480B-B299-75F2B26851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3231940F-2C81-425C-9528-ED89376122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67F61F61-0C2F-4241-AA08-E64DAA2153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654E02EC-A10F-45FF-AF8A-FA7F004D08C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10298E62-1F70-4047-AB0D-72A910053B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115EB571-887E-4B4C-9D98-A1DB9590A9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B2ABAD4A-5B37-40CB-A10D-69835D3A9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3DCECC98-CADB-4B28-9292-B3F1E1F1C0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62C4CC8-501D-41CF-A431-1667550D1C1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FFF8D9CF-1D5A-466F-A223-55C0AFE1AD4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9BC62678-83B9-4F60-9805-84EDE3665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740BFE92-7E85-491F-8B15-4C20E52936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CBAF409D-78F3-4B2C-8872-F0E5C31A49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21A7E8AE-68EB-461B-82F9-979C8DBD0B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E5EF280F-2AC8-4D26-9602-CE09E3993F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BE242AE9-7E6C-49AD-9A91-23F94F0A30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CCA2AF64-0440-42CC-9696-A8F2C06169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2079A69D-2490-49F4-85B2-26C0FF3A3C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23B6D72-86E1-4B43-921C-F4FA53488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AFBF484F-B6DE-441E-9006-F82553D818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F9E99969-305E-4EB5-BD0D-D70DFC703D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DA6E306B-83D3-4AB9-A45D-CCB573DC36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5B999465-6C3F-4BD6-97F4-852DC557F8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00F4A44F-0E78-4457-ABA8-8F7C2BB280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631EF7D7-E1D8-43BA-B9FB-32588B3C12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B926AD57-381E-40E3-AE3C-BC900BDCF6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83F92CE3-FF17-4A2F-9320-1148BE78DC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57EB46CC-5BCD-45E6-9ABB-0994DBF7AF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A326E5FB-90ED-4A20-87BB-594A03BD02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F8147763-A0A1-4527-B324-0D661F6194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AA45D201-034E-445D-9D7B-EC0876B8FC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BE76DF07-2D23-4C7B-ACFC-961AFB62F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857B654A-CAA1-40F6-BC09-E09A77EBAF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E16D8A7B-CE36-41BA-8EF4-C09DA1370F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F8302E82-332E-4A40-B21C-D6229E87E6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0792715-9042-485A-A544-D836E00678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84D5B92F-84EC-436A-B04A-D4D15D9DC8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FA02EDF1-D9BC-483F-8E77-3D559563B3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18FD424D-6C11-4E31-8F13-54BF98453C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333BFED5-C52C-4FA5-926B-362D77BD0B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B42663F6-90F6-4598-A59A-0B090EFC2B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449A1C81-196E-4FB7-ACED-C9BFF53744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B4B1050A-3BC6-47D1-A0BD-F3CBEAD25F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5C622EC1-A183-4AF6-9626-4DEF363AA1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C0FB269B-53A7-4B27-82EA-7C0CEE62F6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186B9B3D-80D6-4F33-ADD5-76D10A55BC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41B68F6-FAA8-4827-8CE7-BDFDA9D1DD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C4D917DC-5C67-492B-B5C1-5465FD4FA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9B79A699-A0DA-4156-8805-9B0027A4B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763EF2CA-8067-4EEC-AC7D-0BB139EB7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B93F0FCB-EB7A-4BFF-9DD3-5D3A516511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19DAC771-F31F-4374-BCF4-B65D427C7D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3545B569-C393-4D85-9E3D-67AA39E7FD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D514EC0E-5D41-4302-B644-91DF277C0B6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B743A00-B193-45DE-B684-2079F8FFA0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DF15CE9C-8466-4AE4-BC84-FC14D66D9C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2408B3D6-5762-41C2-9DAD-1C4E9EC69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D5D9DD8F-27D0-4E95-B836-BBB644C0FD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2A57B2C-EBA6-4F0D-B380-BA489894DD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80EC92F4-12C2-40F8-B814-C6818A647A1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7FBE28FF-531D-4759-859E-2C99E440AB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A4F00391-0243-49CE-95DC-D34E85AD38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54BDF0AC-1A50-46C6-B629-9C972AB0BC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79495C37-0C39-47CF-A4BC-D5CA63B695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748ECBB9-05B0-4E1A-9A6E-2F54D33797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BF433766-F364-4301-9163-CD34E9F1E4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F5CDBC7-01B8-4D57-919B-6E716FEBF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8EE06BC9-25A6-440B-AE7A-4B1696F931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BF26947B-CD6F-49A0-8A7A-B7E27DFC2C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E2C6036E-A76F-407B-A7EC-9914A9A9B3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56A5244F-CA02-4DB1-87D6-46365400E2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AC936599-46E5-44BF-9BE9-3C3A572F88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99B0C276-4864-42F5-94CA-9E5775D104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2C3BDA08-1984-472C-9B93-4CF51C6A21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4B09F5D7-89EE-4A19-811E-CD787CAAB1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CEF69D50-6D2C-489C-B424-DE5DD9FF85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EB6D33AA-C19C-4E28-9A08-A8F5EF2AE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3D62F7AB-E86C-47E0-A25C-47A86BB253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4B19BED-C2D3-4600-AE05-C32DF30F41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5702161B-3D54-432F-B37F-27BD111682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8F0F4B71-2B67-435A-B0C1-47F4BBCCEC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007BD86D-6A84-4735-A984-7B815B30D1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EF0B39DE-76FE-4744-9D08-0E8E95B04E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A73CDBE3-5C69-4932-968A-DD8D9FFA23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F636E576-575E-4414-9883-2EBEAAF666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CD1BA480-1A12-4C44-B999-CD8B431BA8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19A6219B-78B0-447B-8759-9A40ED9007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6AAC9A20-E152-4407-A62D-9CBB23800B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7AC3C5C9-E99A-403B-95AE-9C04B78273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0BBEE3F6-1FFB-4B78-A07D-A748E44BE8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A732E70C-6753-483B-9FC5-20B6E530A7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29E221EE-6ECE-4A3B-A92F-4BF2F10DD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194650BB-5429-42BD-93E1-4F51917E2A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778902F-890A-4AB5-80CC-5CDD4B2B55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AC131B80-A67E-40E2-9086-F5A97418EB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615A7AB7-651B-436A-8535-7A918D1EDA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8445542E-99DB-4674-AD57-5F00AB88E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C7BCFE61-7075-416B-B89D-1E3049C42A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0225940D-B139-4A02-999B-DD03A774161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CC225A4D-AC66-4CE5-ADF7-70D2ADC26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F0A1FAAD-E9AB-4F6C-A3CE-1981536A0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08A1DD33-E5EB-4FD5-83E9-73F0B61957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00595264-749D-4926-AEFB-12AEFF6E975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159328</xdr:colOff>
      <xdr:row>6</xdr:row>
      <xdr:rowOff>0</xdr:rowOff>
    </xdr:from>
    <xdr:to>
      <xdr:col>5</xdr:col>
      <xdr:colOff>680428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76D3099A-1BA3-4697-BA09-BB70B7A07C4D}"/>
            </a:ext>
          </a:extLst>
        </xdr:cNvPr>
        <xdr:cNvSpPr/>
      </xdr:nvSpPr>
      <xdr:spPr>
        <a:xfrm>
          <a:off x="1569028" y="841664"/>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10271</xdr:colOff>
      <xdr:row>6</xdr:row>
      <xdr:rowOff>0</xdr:rowOff>
    </xdr:from>
    <xdr:to>
      <xdr:col>7</xdr:col>
      <xdr:colOff>142751</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49EB80E5-E314-4769-BCD5-75004171D8C5}"/>
            </a:ext>
          </a:extLst>
        </xdr:cNvPr>
        <xdr:cNvSpPr/>
      </xdr:nvSpPr>
      <xdr:spPr>
        <a:xfrm>
          <a:off x="2493698" y="841664"/>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204658</xdr:colOff>
      <xdr:row>6</xdr:row>
      <xdr:rowOff>0</xdr:rowOff>
    </xdr:from>
    <xdr:to>
      <xdr:col>8</xdr:col>
      <xdr:colOff>337138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FBE5BBE5-5EC0-4DE6-B372-72A9C8EA48C0}"/>
            </a:ext>
          </a:extLst>
        </xdr:cNvPr>
        <xdr:cNvSpPr/>
      </xdr:nvSpPr>
      <xdr:spPr>
        <a:xfrm>
          <a:off x="3418913"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399044</xdr:colOff>
      <xdr:row>6</xdr:row>
      <xdr:rowOff>0</xdr:rowOff>
    </xdr:from>
    <xdr:to>
      <xdr:col>9</xdr:col>
      <xdr:colOff>607724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0F2EC248-0A47-4111-9CB8-AA6DC2D4880D}"/>
            </a:ext>
          </a:extLst>
        </xdr:cNvPr>
        <xdr:cNvSpPr/>
      </xdr:nvSpPr>
      <xdr:spPr>
        <a:xfrm>
          <a:off x="4344126" y="841664"/>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159328</xdr:colOff>
      <xdr:row>7</xdr:row>
      <xdr:rowOff>20087</xdr:rowOff>
    </xdr:from>
    <xdr:to>
      <xdr:col>5</xdr:col>
      <xdr:colOff>680428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4BACD6A-8D1B-4AEE-AE98-63D708812F46}"/>
            </a:ext>
          </a:extLst>
        </xdr:cNvPr>
        <xdr:cNvSpPr/>
      </xdr:nvSpPr>
      <xdr:spPr>
        <a:xfrm>
          <a:off x="1569028" y="1038396"/>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10271</xdr:colOff>
      <xdr:row>7</xdr:row>
      <xdr:rowOff>20087</xdr:rowOff>
    </xdr:from>
    <xdr:to>
      <xdr:col>7</xdr:col>
      <xdr:colOff>142751</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279AE2E-DAF6-49EC-AA2A-DB0B0EE6BE7F}"/>
            </a:ext>
          </a:extLst>
        </xdr:cNvPr>
        <xdr:cNvSpPr/>
      </xdr:nvSpPr>
      <xdr:spPr>
        <a:xfrm>
          <a:off x="2493698" y="1038396"/>
          <a:ext cx="863308"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204658</xdr:colOff>
      <xdr:row>7</xdr:row>
      <xdr:rowOff>20087</xdr:rowOff>
    </xdr:from>
    <xdr:to>
      <xdr:col>8</xdr:col>
      <xdr:colOff>337138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F3D8E5C1-2AC2-4D99-BBFF-89CB4030E345}"/>
            </a:ext>
          </a:extLst>
        </xdr:cNvPr>
        <xdr:cNvSpPr/>
      </xdr:nvSpPr>
      <xdr:spPr>
        <a:xfrm>
          <a:off x="3418913"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399044</xdr:colOff>
      <xdr:row>7</xdr:row>
      <xdr:rowOff>20087</xdr:rowOff>
    </xdr:from>
    <xdr:to>
      <xdr:col>9</xdr:col>
      <xdr:colOff>607724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74049005-E2AA-41A0-8F6E-E10FB3543C3D}"/>
            </a:ext>
          </a:extLst>
        </xdr:cNvPr>
        <xdr:cNvSpPr/>
      </xdr:nvSpPr>
      <xdr:spPr>
        <a:xfrm>
          <a:off x="4344126" y="1038396"/>
          <a:ext cx="863307"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7" totalsRowShown="0" headerRowDxfId="8" headerRowBorderDxfId="7" tableBorderDxfId="6" totalsRowBorderDxfId="5">
  <autoFilter ref="A1:E1897" xr:uid="{094DD2FD-77D9-44AD-B0EA-75147BF4FEF4}"/>
  <tableColumns count="5">
    <tableColumn id="9" xr3:uid="{8CC5C81C-1241-48D7-8CC5-6C5D2EDF39DF}" name="列1" dataDxfId="4">
      <calculatedColumnFormula>B2&amp;COUNTIF($B$2:B2,B2)</calculatedColumnFormula>
    </tableColumn>
    <tableColumn id="2" xr3:uid="{C610C89E-C4EE-4124-85CA-15C8E29076F7}" name="都道府県名" dataDxfId="3"/>
    <tableColumn id="4" xr3:uid="{0D816F57-4C88-4AF1-8A0D-A209A3BDD9DB}" name="市町村名" dataDxfId="2"/>
    <tableColumn id="10" xr3:uid="{C01070D4-6C4E-4DC8-95CC-ABB12DBAD5C5}" name="列2" dataDxfId="1">
      <calculatedColumnFormula>B2&amp;C2</calculatedColumnFormula>
    </tableColumn>
    <tableColumn id="8" xr3:uid="{F65D6222-FF1B-4F60-BF44-7BB2C092C42D}"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59765625" defaultRowHeight="13.2" x14ac:dyDescent="0.45"/>
  <cols>
    <col min="1" max="1" width="5" style="11" customWidth="1"/>
    <col min="2" max="5" width="4.5" style="11" customWidth="1"/>
    <col min="6" max="8" width="9.59765625" style="11" customWidth="1"/>
    <col min="9" max="9" width="8.59765625" style="11" customWidth="1"/>
    <col min="10" max="10" width="9.59765625" style="11" customWidth="1"/>
    <col min="11" max="11" width="8.59765625" style="11" customWidth="1"/>
    <col min="12" max="12" width="14" style="11" customWidth="1"/>
    <col min="13" max="15" width="9.59765625" style="11" customWidth="1"/>
    <col min="16" max="16" width="8.59765625" style="11" customWidth="1"/>
    <col min="17" max="19" width="8.59765625" style="11" hidden="1" customWidth="1"/>
    <col min="20" max="25" width="5.59765625" style="11" hidden="1" customWidth="1"/>
    <col min="26" max="26" width="5.59765625" style="11" customWidth="1"/>
    <col min="27" max="16384" width="5.59765625" style="11"/>
  </cols>
  <sheetData>
    <row r="1" spans="1:25" ht="18" customHeight="1" x14ac:dyDescent="0.45">
      <c r="A1" s="193" t="str">
        <f>Q1</f>
        <v>未記載セルチェック：【未記載セル（色付）が残っています。】</v>
      </c>
      <c r="B1" s="193"/>
      <c r="C1" s="193"/>
      <c r="D1" s="193"/>
      <c r="E1" s="193"/>
      <c r="F1" s="193"/>
      <c r="G1" s="193"/>
      <c r="H1" s="193"/>
      <c r="I1" s="193"/>
      <c r="J1" s="193"/>
      <c r="K1" s="193" t="str">
        <f>R1</f>
        <v>内訳数値チェック：【記載Ｏ.Ｋ.】</v>
      </c>
      <c r="L1" s="193"/>
      <c r="M1" s="193"/>
      <c r="N1" s="193"/>
      <c r="O1" s="193"/>
      <c r="P1" s="193"/>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33="←内訳より小さい",1,0)+IF(M37="←内訳より小さい",1,0)+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5"/>
    <row r="3" spans="1:25" ht="14.4" customHeight="1" x14ac:dyDescent="0.45">
      <c r="A3" s="227" t="s">
        <v>102</v>
      </c>
      <c r="B3" s="227"/>
      <c r="C3" s="227"/>
      <c r="D3" s="227"/>
      <c r="E3" s="227"/>
      <c r="F3" s="227"/>
      <c r="G3" s="227"/>
      <c r="H3" s="227"/>
      <c r="I3" s="227"/>
      <c r="J3" s="227"/>
      <c r="K3" s="227"/>
      <c r="L3" s="227"/>
      <c r="M3" s="227"/>
      <c r="N3" s="227"/>
      <c r="O3" s="227"/>
      <c r="P3" s="227"/>
      <c r="S3" s="24"/>
    </row>
    <row r="4" spans="1:25" ht="6" customHeight="1" x14ac:dyDescent="0.45">
      <c r="A4" s="85"/>
      <c r="B4" s="85"/>
      <c r="C4" s="85"/>
      <c r="D4" s="85"/>
      <c r="E4" s="85"/>
      <c r="F4" s="85"/>
      <c r="G4" s="85"/>
      <c r="H4" s="85"/>
      <c r="I4" s="85"/>
      <c r="J4" s="85"/>
      <c r="K4" s="85"/>
      <c r="L4" s="86"/>
      <c r="M4" s="85"/>
      <c r="N4" s="85"/>
      <c r="O4" s="85"/>
      <c r="P4" s="85"/>
      <c r="Q4" s="24"/>
      <c r="R4" s="24"/>
      <c r="S4" s="24"/>
    </row>
    <row r="5" spans="1:25" ht="13.95" customHeight="1" x14ac:dyDescent="0.45">
      <c r="K5" s="18" t="s">
        <v>73</v>
      </c>
      <c r="L5" s="58"/>
      <c r="M5" s="57"/>
      <c r="N5" s="104"/>
      <c r="O5" s="105"/>
      <c r="P5" s="106"/>
      <c r="Q5" s="34"/>
      <c r="R5" s="153" t="s">
        <v>3133</v>
      </c>
      <c r="S5" s="34" t="s">
        <v>3126</v>
      </c>
      <c r="T5" s="11" t="s">
        <v>2626</v>
      </c>
      <c r="U5" s="11" t="s">
        <v>284</v>
      </c>
      <c r="V5" s="11" t="s">
        <v>285</v>
      </c>
      <c r="W5" s="11" t="s">
        <v>197</v>
      </c>
      <c r="X5" s="11" t="s">
        <v>198</v>
      </c>
      <c r="Y5" s="11" t="s">
        <v>199</v>
      </c>
    </row>
    <row r="6" spans="1:25" ht="13.95" customHeight="1" x14ac:dyDescent="0.45">
      <c r="K6" s="18" t="s">
        <v>192</v>
      </c>
      <c r="L6" s="58"/>
      <c r="M6" s="57"/>
      <c r="N6" s="108"/>
      <c r="O6" s="110"/>
      <c r="P6" s="109"/>
      <c r="Q6" s="34"/>
      <c r="R6" s="153" t="s">
        <v>3134</v>
      </c>
      <c r="S6" s="34" t="s">
        <v>3127</v>
      </c>
      <c r="T6" s="11" t="s">
        <v>2627</v>
      </c>
      <c r="U6" s="33">
        <v>0.1</v>
      </c>
      <c r="V6" s="33">
        <v>0.08</v>
      </c>
    </row>
    <row r="7" spans="1:25" ht="13.95" customHeight="1" x14ac:dyDescent="0.45">
      <c r="K7" s="18" t="s">
        <v>104</v>
      </c>
      <c r="L7" s="59"/>
      <c r="M7" s="76"/>
      <c r="N7" s="104"/>
      <c r="O7" s="105"/>
      <c r="P7" s="106"/>
      <c r="Q7" s="34"/>
      <c r="R7" s="153" t="s">
        <v>3135</v>
      </c>
      <c r="S7" s="34"/>
      <c r="U7" s="11">
        <f>1+(1*U6)</f>
        <v>1.1000000000000001</v>
      </c>
      <c r="V7" s="11">
        <f>1+(1*V6)</f>
        <v>1.08</v>
      </c>
      <c r="W7" s="11" t="s">
        <v>106</v>
      </c>
      <c r="X7" s="11" t="s">
        <v>106</v>
      </c>
      <c r="Y7" s="11" t="s">
        <v>106</v>
      </c>
    </row>
    <row r="8" spans="1:25" ht="13.95" customHeight="1" x14ac:dyDescent="0.45">
      <c r="K8" s="54" t="s">
        <v>191</v>
      </c>
      <c r="L8" s="59"/>
      <c r="M8" s="77"/>
      <c r="N8" s="104"/>
      <c r="O8" s="105"/>
      <c r="P8" s="106"/>
      <c r="Q8" s="34"/>
      <c r="R8" s="34"/>
      <c r="S8" s="34"/>
      <c r="W8" s="11" t="s">
        <v>107</v>
      </c>
      <c r="X8" s="11" t="s">
        <v>146</v>
      </c>
      <c r="Y8" s="11" t="s">
        <v>107</v>
      </c>
    </row>
    <row r="9" spans="1:25" ht="6" customHeight="1" x14ac:dyDescent="0.45">
      <c r="Q9" s="23"/>
      <c r="R9" s="23"/>
      <c r="S9" s="23"/>
      <c r="W9" s="11" t="s">
        <v>108</v>
      </c>
      <c r="X9" s="11" t="s">
        <v>147</v>
      </c>
      <c r="Y9" s="11" t="s">
        <v>108</v>
      </c>
    </row>
    <row r="10" spans="1:25" ht="13.95" customHeight="1" x14ac:dyDescent="0.45">
      <c r="A10" s="211" t="s">
        <v>74</v>
      </c>
      <c r="B10" s="211"/>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5" customHeight="1" x14ac:dyDescent="0.45">
      <c r="A11" s="211" t="s">
        <v>2992</v>
      </c>
      <c r="B11" s="211"/>
      <c r="C11" s="107"/>
      <c r="D11" s="114"/>
      <c r="E11" s="114"/>
      <c r="F11" s="114"/>
      <c r="G11" s="114"/>
      <c r="H11" s="114"/>
      <c r="I11" s="115"/>
      <c r="J11" s="226" t="s">
        <v>2728</v>
      </c>
      <c r="K11" s="226"/>
      <c r="L11" s="112"/>
      <c r="M11" s="226" t="s">
        <v>2729</v>
      </c>
      <c r="N11" s="226"/>
      <c r="O11" s="111"/>
      <c r="P11" s="119"/>
      <c r="Q11" s="23"/>
      <c r="R11" s="23"/>
      <c r="S11" s="23"/>
      <c r="W11" s="11" t="s">
        <v>110</v>
      </c>
      <c r="X11" s="11" t="s">
        <v>148</v>
      </c>
      <c r="Y11" s="11" t="s">
        <v>110</v>
      </c>
    </row>
    <row r="12" spans="1:25" ht="13.95" customHeight="1" x14ac:dyDescent="0.45">
      <c r="A12" s="212" t="s">
        <v>2993</v>
      </c>
      <c r="B12" s="212"/>
      <c r="C12" s="226" t="s">
        <v>403</v>
      </c>
      <c r="D12" s="226"/>
      <c r="E12" s="113"/>
      <c r="F12" s="120"/>
      <c r="G12" s="82" t="s">
        <v>404</v>
      </c>
      <c r="H12" s="113"/>
      <c r="I12" s="120"/>
      <c r="J12" s="53" t="s">
        <v>2727</v>
      </c>
      <c r="K12" s="113"/>
      <c r="L12" s="120"/>
      <c r="M12" s="226" t="s">
        <v>2624</v>
      </c>
      <c r="N12" s="226"/>
      <c r="O12" s="113"/>
      <c r="P12" s="120"/>
      <c r="Q12" s="23"/>
      <c r="R12" s="23"/>
      <c r="S12" s="23"/>
      <c r="W12" s="22" t="s">
        <v>111</v>
      </c>
      <c r="X12" s="22" t="s">
        <v>149</v>
      </c>
      <c r="Y12" s="22" t="s">
        <v>200</v>
      </c>
    </row>
    <row r="13" spans="1:25" ht="6" customHeight="1" x14ac:dyDescent="0.45">
      <c r="Q13" s="23"/>
      <c r="R13" s="23"/>
      <c r="S13" s="23"/>
      <c r="W13" s="22" t="s">
        <v>112</v>
      </c>
      <c r="X13" s="11" t="s">
        <v>150</v>
      </c>
      <c r="Y13" s="11" t="s">
        <v>202</v>
      </c>
    </row>
    <row r="14" spans="1:25" ht="13.95" customHeight="1" x14ac:dyDescent="0.45">
      <c r="E14" s="28" t="s">
        <v>2730</v>
      </c>
      <c r="F14" s="103" t="s">
        <v>240</v>
      </c>
      <c r="G14" s="118"/>
      <c r="H14" s="121"/>
      <c r="I14" s="121"/>
      <c r="J14" s="139"/>
      <c r="K14" s="140" t="s">
        <v>241</v>
      </c>
      <c r="L14" s="118"/>
      <c r="M14" s="121"/>
      <c r="N14" s="139" t="s">
        <v>242</v>
      </c>
      <c r="O14" s="139"/>
      <c r="P14" s="139" t="s">
        <v>3215</v>
      </c>
      <c r="Q14" s="24"/>
      <c r="R14" s="27" t="s">
        <v>195</v>
      </c>
      <c r="S14" s="25"/>
      <c r="W14" s="11" t="s">
        <v>113</v>
      </c>
      <c r="X14" s="11" t="s">
        <v>151</v>
      </c>
      <c r="Y14" s="11" t="s">
        <v>151</v>
      </c>
    </row>
    <row r="15" spans="1:25" ht="6" customHeight="1" x14ac:dyDescent="0.45">
      <c r="M15" s="139"/>
      <c r="N15" s="139"/>
      <c r="O15" s="139"/>
      <c r="P15" s="139"/>
      <c r="Q15" s="23"/>
      <c r="R15" s="25"/>
      <c r="S15" s="25"/>
      <c r="W15" s="11" t="s">
        <v>114</v>
      </c>
      <c r="X15" s="11" t="s">
        <v>152</v>
      </c>
      <c r="Y15" s="11" t="s">
        <v>152</v>
      </c>
    </row>
    <row r="16" spans="1:25" ht="13.95" customHeight="1" x14ac:dyDescent="0.45">
      <c r="A16" s="169" t="s">
        <v>75</v>
      </c>
      <c r="B16" s="170"/>
      <c r="C16" s="221"/>
      <c r="D16" s="116"/>
      <c r="E16" s="117"/>
      <c r="H16" s="229" t="s">
        <v>105</v>
      </c>
      <c r="I16" s="229"/>
      <c r="J16" s="116"/>
      <c r="K16" s="117"/>
      <c r="L16" s="101"/>
      <c r="M16" s="116"/>
      <c r="N16" s="117"/>
      <c r="P16" s="28" t="s">
        <v>232</v>
      </c>
      <c r="Q16" s="35"/>
      <c r="R16" s="25"/>
      <c r="S16" s="25"/>
      <c r="W16" s="11" t="s">
        <v>115</v>
      </c>
      <c r="X16" s="11" t="s">
        <v>153</v>
      </c>
      <c r="Y16" s="11" t="s">
        <v>153</v>
      </c>
    </row>
    <row r="17" spans="1:25" ht="13.95" customHeight="1" x14ac:dyDescent="0.45">
      <c r="A17" s="229" t="s">
        <v>76</v>
      </c>
      <c r="B17" s="229"/>
      <c r="C17" s="229"/>
      <c r="D17" s="229"/>
      <c r="E17" s="229"/>
      <c r="F17" s="229"/>
      <c r="G17" s="229"/>
      <c r="H17" s="229"/>
      <c r="I17" s="229"/>
      <c r="J17" s="229"/>
      <c r="K17" s="229"/>
      <c r="L17" s="84" t="s">
        <v>244</v>
      </c>
      <c r="M17" s="229" t="s">
        <v>243</v>
      </c>
      <c r="N17" s="229"/>
      <c r="O17" s="229"/>
      <c r="P17" s="229"/>
      <c r="Q17" s="24" t="s">
        <v>196</v>
      </c>
      <c r="R17" s="27" t="s">
        <v>193</v>
      </c>
      <c r="S17" s="27" t="s">
        <v>194</v>
      </c>
      <c r="W17" s="11" t="s">
        <v>116</v>
      </c>
      <c r="X17" s="11" t="s">
        <v>154</v>
      </c>
      <c r="Y17" s="11" t="s">
        <v>154</v>
      </c>
    </row>
    <row r="18" spans="1:25" ht="13.95" customHeight="1" x14ac:dyDescent="0.45">
      <c r="A18" s="30" t="s">
        <v>205</v>
      </c>
      <c r="D18" s="12" t="s">
        <v>18</v>
      </c>
      <c r="E18" s="12"/>
      <c r="F18" s="12"/>
      <c r="G18" s="12"/>
      <c r="H18" s="12"/>
      <c r="I18" s="12"/>
      <c r="J18" s="12"/>
      <c r="L18" s="141"/>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5" customHeight="1" x14ac:dyDescent="0.45">
      <c r="A19" s="30" t="s">
        <v>257</v>
      </c>
      <c r="E19" s="11" t="s">
        <v>19</v>
      </c>
      <c r="L19" s="142"/>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5" customHeight="1" x14ac:dyDescent="0.45">
      <c r="A20" s="30" t="s">
        <v>258</v>
      </c>
      <c r="F20" s="11" t="s">
        <v>3005</v>
      </c>
      <c r="L20" s="143"/>
      <c r="M20" s="92" t="s">
        <v>280</v>
      </c>
      <c r="P20" s="15"/>
      <c r="Q20" s="23" t="str">
        <f>F20</f>
        <v>保険診療収益（患者負担含む）</v>
      </c>
      <c r="R20" s="95">
        <f t="shared" si="0"/>
        <v>0</v>
      </c>
      <c r="S20" s="95">
        <f>IF($D$16=$T$5,L20,L20)</f>
        <v>0</v>
      </c>
      <c r="T20" s="11" t="s">
        <v>77</v>
      </c>
      <c r="W20" s="11" t="s">
        <v>119</v>
      </c>
      <c r="X20" s="11" t="s">
        <v>157</v>
      </c>
      <c r="Y20" s="11" t="s">
        <v>157</v>
      </c>
    </row>
    <row r="21" spans="1:25" ht="13.95" customHeight="1" x14ac:dyDescent="0.45">
      <c r="A21" s="30" t="s">
        <v>259</v>
      </c>
      <c r="F21" s="11" t="s">
        <v>3006</v>
      </c>
      <c r="L21" s="142"/>
      <c r="M21" s="92" t="s">
        <v>280</v>
      </c>
      <c r="P21" s="15"/>
      <c r="Q21" s="23" t="str">
        <f>F21</f>
        <v>公害等診療収益</v>
      </c>
      <c r="R21" s="95">
        <f>IF($D$16=$T$6,"－",L21)</f>
        <v>0</v>
      </c>
      <c r="S21" s="95">
        <f>IF($D$16=$T$5,L21,L21)</f>
        <v>0</v>
      </c>
      <c r="T21" s="11" t="s">
        <v>78</v>
      </c>
      <c r="W21" s="11" t="s">
        <v>120</v>
      </c>
      <c r="X21" s="11" t="s">
        <v>158</v>
      </c>
      <c r="Y21" s="11" t="s">
        <v>158</v>
      </c>
    </row>
    <row r="22" spans="1:25" ht="13.95" customHeight="1" x14ac:dyDescent="0.45">
      <c r="A22" s="30" t="s">
        <v>260</v>
      </c>
      <c r="F22" s="11" t="s">
        <v>20</v>
      </c>
      <c r="L22" s="142"/>
      <c r="M22" s="92" t="s">
        <v>280</v>
      </c>
      <c r="P22" s="15"/>
      <c r="Q22" s="23" t="str">
        <f>F22</f>
        <v>室料差額収益</v>
      </c>
      <c r="R22" s="95">
        <f>IF($D$16=$T$6,"－",L22)</f>
        <v>0</v>
      </c>
      <c r="S22" s="98">
        <f>IF(OR($L$22="*",$L$22="＊"),"*",IF($D$16=$T$5,ROUNDDOWN(L22*$U$7,0),L22))</f>
        <v>0</v>
      </c>
      <c r="T22" s="11" t="s">
        <v>0</v>
      </c>
      <c r="W22" s="11" t="s">
        <v>121</v>
      </c>
      <c r="X22" s="11" t="s">
        <v>159</v>
      </c>
      <c r="Y22" s="11" t="s">
        <v>159</v>
      </c>
    </row>
    <row r="23" spans="1:25" ht="13.95" customHeight="1" x14ac:dyDescent="0.45">
      <c r="A23" s="30" t="s">
        <v>3003</v>
      </c>
      <c r="F23" s="11" t="s">
        <v>3001</v>
      </c>
      <c r="L23" s="131">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5" customHeight="1" x14ac:dyDescent="0.45">
      <c r="A24" s="30" t="s">
        <v>261</v>
      </c>
      <c r="E24" s="11" t="s">
        <v>21</v>
      </c>
      <c r="L24" s="143"/>
      <c r="M24" s="92"/>
      <c r="P24" s="15"/>
      <c r="Q24" s="23" t="str">
        <f>E24</f>
        <v>外来診療収益</v>
      </c>
      <c r="R24" s="95">
        <f t="shared" si="0"/>
        <v>0</v>
      </c>
      <c r="S24" s="97">
        <f t="shared" ref="S24:S27" si="1">IF($D$16=$T$5,L24,L24)</f>
        <v>0</v>
      </c>
      <c r="T24" s="11" t="s">
        <v>1</v>
      </c>
      <c r="W24" s="11" t="s">
        <v>123</v>
      </c>
      <c r="X24" s="22" t="s">
        <v>161</v>
      </c>
      <c r="Y24" s="22" t="s">
        <v>161</v>
      </c>
    </row>
    <row r="25" spans="1:25" ht="13.95" customHeight="1" x14ac:dyDescent="0.45">
      <c r="A25" s="30" t="s">
        <v>281</v>
      </c>
      <c r="F25" s="11" t="s">
        <v>3005</v>
      </c>
      <c r="L25" s="143"/>
      <c r="M25" s="92" t="s">
        <v>280</v>
      </c>
      <c r="P25" s="15"/>
      <c r="Q25" s="23" t="str">
        <f>F25</f>
        <v>保険診療収益（患者負担含む）</v>
      </c>
      <c r="R25" s="95">
        <f t="shared" si="0"/>
        <v>0</v>
      </c>
      <c r="S25" s="95">
        <f t="shared" si="1"/>
        <v>0</v>
      </c>
      <c r="T25" s="11" t="s">
        <v>79</v>
      </c>
      <c r="W25" s="22" t="s">
        <v>124</v>
      </c>
      <c r="X25" s="11" t="s">
        <v>162</v>
      </c>
      <c r="Y25" s="11" t="s">
        <v>162</v>
      </c>
    </row>
    <row r="26" spans="1:25" ht="13.95" customHeight="1" x14ac:dyDescent="0.45">
      <c r="A26" s="30" t="s">
        <v>282</v>
      </c>
      <c r="F26" s="11" t="s">
        <v>3006</v>
      </c>
      <c r="L26" s="142"/>
      <c r="M26" s="92" t="s">
        <v>280</v>
      </c>
      <c r="P26" s="15"/>
      <c r="Q26" s="23" t="str">
        <f>F26</f>
        <v>公害等診療収益</v>
      </c>
      <c r="R26" s="95">
        <f t="shared" si="0"/>
        <v>0</v>
      </c>
      <c r="S26" s="95">
        <f t="shared" si="1"/>
        <v>0</v>
      </c>
      <c r="T26" s="11" t="s">
        <v>80</v>
      </c>
      <c r="W26" s="11" t="s">
        <v>125</v>
      </c>
      <c r="X26" s="11" t="s">
        <v>163</v>
      </c>
      <c r="Y26" s="11" t="s">
        <v>163</v>
      </c>
    </row>
    <row r="27" spans="1:25" ht="13.95" customHeight="1" x14ac:dyDescent="0.45">
      <c r="A27" s="30" t="s">
        <v>3004</v>
      </c>
      <c r="F27" s="11" t="s">
        <v>3001</v>
      </c>
      <c r="L27" s="131">
        <f>IF(OR(L25="*",L25="＊",L26="*",L26="＊"),"-",L24-L25-L26)</f>
        <v>0</v>
      </c>
      <c r="M27" s="92" t="s">
        <v>279</v>
      </c>
      <c r="P27" s="15"/>
      <c r="Q27" s="23" t="str">
        <f>F27</f>
        <v>その他の診療収益</v>
      </c>
      <c r="R27" s="95">
        <f t="shared" si="0"/>
        <v>0</v>
      </c>
      <c r="S27" s="95">
        <f t="shared" si="1"/>
        <v>0</v>
      </c>
      <c r="W27" s="11" t="s">
        <v>126</v>
      </c>
      <c r="X27" s="11" t="s">
        <v>164</v>
      </c>
      <c r="Y27" s="11" t="s">
        <v>164</v>
      </c>
    </row>
    <row r="28" spans="1:25" ht="13.95" customHeight="1" x14ac:dyDescent="0.45">
      <c r="A28" s="30" t="s">
        <v>262</v>
      </c>
      <c r="E28" s="11" t="s">
        <v>22</v>
      </c>
      <c r="L28" s="133">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5" customHeight="1" x14ac:dyDescent="0.45">
      <c r="A29" s="30" t="s">
        <v>263</v>
      </c>
      <c r="F29" s="11" t="s">
        <v>2752</v>
      </c>
      <c r="L29" s="143"/>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5" customHeight="1" x14ac:dyDescent="0.45">
      <c r="A30" s="30" t="s">
        <v>373</v>
      </c>
      <c r="F30" s="11" t="s">
        <v>2753</v>
      </c>
      <c r="L30" s="132"/>
      <c r="M30" s="92"/>
      <c r="P30" s="15"/>
      <c r="Q30" s="23" t="str">
        <f>F30</f>
        <v>うち運営費補助金収益</v>
      </c>
      <c r="R30" s="95">
        <f t="shared" si="0"/>
        <v>0</v>
      </c>
      <c r="S30" s="97">
        <f>IF($D$16=$T$5,L30,L30)</f>
        <v>0</v>
      </c>
      <c r="T30" s="11" t="s">
        <v>377</v>
      </c>
      <c r="W30" s="11" t="s">
        <v>129</v>
      </c>
      <c r="X30" s="11" t="s">
        <v>165</v>
      </c>
      <c r="Y30" s="11" t="s">
        <v>165</v>
      </c>
    </row>
    <row r="31" spans="1:25" ht="13.95" customHeight="1" x14ac:dyDescent="0.45">
      <c r="A31" s="30"/>
      <c r="L31" s="134"/>
      <c r="M31" s="92"/>
      <c r="P31" s="15"/>
      <c r="Q31" s="23"/>
      <c r="R31" s="102"/>
      <c r="S31" s="102"/>
      <c r="W31" s="11" t="s">
        <v>130</v>
      </c>
      <c r="X31" s="11" t="s">
        <v>166</v>
      </c>
      <c r="Y31" s="11" t="s">
        <v>166</v>
      </c>
    </row>
    <row r="32" spans="1:25" ht="13.95" customHeight="1" x14ac:dyDescent="0.45">
      <c r="A32" s="30" t="s">
        <v>245</v>
      </c>
      <c r="D32" s="11" t="s">
        <v>23</v>
      </c>
      <c r="L32" s="132"/>
      <c r="M32" s="92"/>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5" customHeight="1" x14ac:dyDescent="0.45">
      <c r="A33" s="30" t="s">
        <v>253</v>
      </c>
      <c r="E33" s="11" t="s">
        <v>15</v>
      </c>
      <c r="L33" s="143"/>
      <c r="M33" s="92" t="str">
        <f>IF($L$33="","",IF($L$33&gt;=SUM(L34:L36),"","←内訳より小さい"))</f>
        <v/>
      </c>
      <c r="P33" s="15"/>
      <c r="Q33" s="23" t="str">
        <f>E33</f>
        <v>材料費</v>
      </c>
      <c r="R33" s="95">
        <f t="shared" si="2"/>
        <v>0</v>
      </c>
      <c r="S33" s="96">
        <f>IF(OR(L36="*",L36="＊"),IF($D$16=$T$5,ROUNDDOWN(L33*U7,0),L33),IF($D$16=$T$5,ROUNDDOWN((L33-IF(OR($L$36="-",L$36="－",$L$36="―"),0,L36))*U7,0)+ROUNDDOWN(IF(OR($L$36="-",L$36="－",$L$36="―"),0,L36)*V7,0),L33))</f>
        <v>0</v>
      </c>
      <c r="W33" s="11" t="s">
        <v>132</v>
      </c>
      <c r="X33" s="11" t="s">
        <v>168</v>
      </c>
      <c r="Y33" s="11" t="s">
        <v>168</v>
      </c>
    </row>
    <row r="34" spans="1:25" ht="13.95" customHeight="1" x14ac:dyDescent="0.45">
      <c r="A34" s="30" t="s">
        <v>264</v>
      </c>
      <c r="F34" s="11" t="s">
        <v>81</v>
      </c>
      <c r="L34" s="143"/>
      <c r="M34" s="92" t="s">
        <v>280</v>
      </c>
      <c r="P34" s="15"/>
      <c r="Q34" s="23" t="str">
        <f>F34</f>
        <v>医薬品費</v>
      </c>
      <c r="R34" s="95">
        <f t="shared" si="2"/>
        <v>0</v>
      </c>
      <c r="S34" s="98">
        <f>IF(OR($L$34="*",$L$34="＊"),"*",IF($D$16=$T$5,ROUNDDOWN(L34*$U$7,0),L34))</f>
        <v>0</v>
      </c>
      <c r="T34" s="11" t="s">
        <v>82</v>
      </c>
      <c r="W34" s="11" t="s">
        <v>133</v>
      </c>
      <c r="X34" s="11" t="s">
        <v>171</v>
      </c>
      <c r="Y34" s="11" t="s">
        <v>171</v>
      </c>
    </row>
    <row r="35" spans="1:25" ht="13.95" customHeight="1" x14ac:dyDescent="0.45">
      <c r="A35" s="30" t="s">
        <v>265</v>
      </c>
      <c r="F35" s="11" t="s">
        <v>83</v>
      </c>
      <c r="L35" s="143"/>
      <c r="M35" s="92" t="s">
        <v>280</v>
      </c>
      <c r="P35" s="15"/>
      <c r="Q35" s="23" t="str">
        <f>F35</f>
        <v>診療材料費、医療消耗器具備品費</v>
      </c>
      <c r="R35" s="95">
        <f t="shared" si="2"/>
        <v>0</v>
      </c>
      <c r="S35" s="98">
        <f>IF(OR($L$35="*",$L$35="＊"),"*",IF($D$16=$T$5,ROUNDDOWN(L35*$U$7,0),L35))</f>
        <v>0</v>
      </c>
      <c r="T35" s="11" t="s">
        <v>84</v>
      </c>
      <c r="W35" s="11" t="s">
        <v>134</v>
      </c>
      <c r="X35" s="11" t="s">
        <v>172</v>
      </c>
      <c r="Y35" s="11" t="s">
        <v>203</v>
      </c>
    </row>
    <row r="36" spans="1:25" ht="13.95" customHeight="1" x14ac:dyDescent="0.45">
      <c r="A36" s="30" t="s">
        <v>266</v>
      </c>
      <c r="F36" s="11" t="s">
        <v>85</v>
      </c>
      <c r="L36" s="144"/>
      <c r="M36" s="92" t="s">
        <v>280</v>
      </c>
      <c r="P36" s="15"/>
      <c r="Q36" s="23" t="str">
        <f>F36</f>
        <v>給食用材料費</v>
      </c>
      <c r="R36" s="95">
        <f t="shared" si="2"/>
        <v>0</v>
      </c>
      <c r="S36" s="98">
        <f>IF(OR($L$36="-",L$36="－",$L$36="―"),"-",IF(OR($L$36="*",$L$36="＊"),"*",IF($D$16=$T$5,ROUNDDOWN(L36*$V$7,0),L36)))</f>
        <v>0</v>
      </c>
      <c r="T36" s="11" t="s">
        <v>386</v>
      </c>
      <c r="W36" s="11" t="s">
        <v>135</v>
      </c>
      <c r="X36" s="11" t="s">
        <v>173</v>
      </c>
      <c r="Y36" s="11" t="s">
        <v>173</v>
      </c>
    </row>
    <row r="37" spans="1:25" ht="13.95" customHeight="1" x14ac:dyDescent="0.45">
      <c r="A37" s="30" t="s">
        <v>254</v>
      </c>
      <c r="E37" s="11" t="s">
        <v>16</v>
      </c>
      <c r="L37" s="143"/>
      <c r="M37" s="92" t="str">
        <f>IF($L$37="","",IF($L$37&gt;=SUM(L39:L44),"","←内訳より小さい"))</f>
        <v/>
      </c>
      <c r="P37" s="15"/>
      <c r="Q37" s="23" t="str">
        <f>E37</f>
        <v>給与費</v>
      </c>
      <c r="R37" s="95">
        <f t="shared" si="2"/>
        <v>0</v>
      </c>
      <c r="S37" s="96">
        <f>IF($D$16=$T$5,(L37-L38)+ROUNDDOWN(L38*$U$7,0),L37)</f>
        <v>0</v>
      </c>
      <c r="W37" s="11" t="s">
        <v>136</v>
      </c>
      <c r="X37" s="11" t="s">
        <v>174</v>
      </c>
      <c r="Y37" s="11" t="s">
        <v>174</v>
      </c>
    </row>
    <row r="38" spans="1:25" ht="13.95" customHeight="1" x14ac:dyDescent="0.45">
      <c r="A38" s="63" t="str">
        <f>IF(D16="","02-(02)",IF(D16=T5,"02-(02)",""))</f>
        <v>02-(02)</v>
      </c>
      <c r="E38" s="11" t="str">
        <f>IF(D16="","　（うち消費税課税対象費用）",IF(D16=T5,"　（うち消費税課税対象費用）",""))</f>
        <v>　（うち消費税課税対象費用）</v>
      </c>
      <c r="L38" s="135"/>
      <c r="M38" s="92"/>
      <c r="P38" s="15"/>
      <c r="Q38" s="23"/>
      <c r="R38" s="102"/>
      <c r="S38" s="102"/>
      <c r="W38" s="11" t="s">
        <v>137</v>
      </c>
      <c r="X38" s="11" t="s">
        <v>175</v>
      </c>
      <c r="Y38" s="11" t="s">
        <v>175</v>
      </c>
    </row>
    <row r="39" spans="1:25" ht="13.95" customHeight="1" x14ac:dyDescent="0.45">
      <c r="A39" s="30" t="s">
        <v>267</v>
      </c>
      <c r="F39" s="11" t="s">
        <v>387</v>
      </c>
      <c r="L39" s="143"/>
      <c r="M39" s="92" t="s">
        <v>3125</v>
      </c>
      <c r="P39" s="15"/>
      <c r="Q39" s="23" t="str">
        <f t="shared" ref="Q39:Q44" si="3">F39</f>
        <v>役員報酬</v>
      </c>
      <c r="R39" s="95">
        <f t="shared" ref="R39:R49" si="4">IF($D$16=$T$6,"－",L39)</f>
        <v>0</v>
      </c>
      <c r="S39" s="95">
        <f t="shared" ref="S39:S44" si="5">IF($D$16=$T$5,L39,L39)</f>
        <v>0</v>
      </c>
      <c r="T39" s="11" t="s">
        <v>393</v>
      </c>
      <c r="W39" s="11" t="s">
        <v>138</v>
      </c>
      <c r="X39" s="11" t="s">
        <v>176</v>
      </c>
      <c r="Y39" s="11" t="s">
        <v>176</v>
      </c>
    </row>
    <row r="40" spans="1:25" ht="13.95" customHeight="1" x14ac:dyDescent="0.45">
      <c r="A40" s="30" t="s">
        <v>268</v>
      </c>
      <c r="F40" s="11" t="s">
        <v>86</v>
      </c>
      <c r="L40" s="143"/>
      <c r="M40" s="92" t="s">
        <v>3125</v>
      </c>
      <c r="P40" s="15"/>
      <c r="Q40" s="23" t="str">
        <f t="shared" si="3"/>
        <v>給料</v>
      </c>
      <c r="R40" s="95">
        <f t="shared" si="4"/>
        <v>0</v>
      </c>
      <c r="S40" s="95">
        <f>IF(OR($L$40="*",$L$40="＊"),"*",IF($D$16=$T$5,(L40-L38)+ROUNDDOWN(L38*$U$7,0),L40))</f>
        <v>0</v>
      </c>
      <c r="T40" s="11" t="s">
        <v>394</v>
      </c>
      <c r="W40" s="11" t="s">
        <v>139</v>
      </c>
      <c r="X40" s="11" t="s">
        <v>177</v>
      </c>
      <c r="Y40" s="11" t="s">
        <v>177</v>
      </c>
    </row>
    <row r="41" spans="1:25" ht="13.95" customHeight="1" x14ac:dyDescent="0.45">
      <c r="A41" s="30" t="s">
        <v>389</v>
      </c>
      <c r="F41" s="11" t="s">
        <v>87</v>
      </c>
      <c r="L41" s="143"/>
      <c r="M41" s="92" t="s">
        <v>3125</v>
      </c>
      <c r="P41" s="15"/>
      <c r="Q41" s="23" t="str">
        <f t="shared" si="3"/>
        <v>賞与</v>
      </c>
      <c r="R41" s="95">
        <f t="shared" si="4"/>
        <v>0</v>
      </c>
      <c r="S41" s="95">
        <f t="shared" si="5"/>
        <v>0</v>
      </c>
      <c r="T41" s="11" t="s">
        <v>381</v>
      </c>
      <c r="W41" s="11" t="s">
        <v>140</v>
      </c>
      <c r="X41" s="11" t="s">
        <v>178</v>
      </c>
      <c r="Y41" s="11" t="s">
        <v>178</v>
      </c>
    </row>
    <row r="42" spans="1:25" ht="13.95" customHeight="1" x14ac:dyDescent="0.45">
      <c r="A42" s="30" t="s">
        <v>390</v>
      </c>
      <c r="F42" s="11" t="s">
        <v>88</v>
      </c>
      <c r="L42" s="143"/>
      <c r="M42" s="92" t="s">
        <v>3125</v>
      </c>
      <c r="P42" s="15"/>
      <c r="Q42" s="23" t="str">
        <f t="shared" si="3"/>
        <v>賞与引当金繰入額</v>
      </c>
      <c r="R42" s="95">
        <f t="shared" si="4"/>
        <v>0</v>
      </c>
      <c r="S42" s="95">
        <f t="shared" si="5"/>
        <v>0</v>
      </c>
      <c r="T42" s="11" t="s">
        <v>382</v>
      </c>
      <c r="W42" s="11" t="s">
        <v>141</v>
      </c>
      <c r="X42" s="11" t="s">
        <v>179</v>
      </c>
      <c r="Y42" s="11" t="s">
        <v>179</v>
      </c>
    </row>
    <row r="43" spans="1:25" ht="13.95" customHeight="1" x14ac:dyDescent="0.45">
      <c r="A43" s="30" t="s">
        <v>391</v>
      </c>
      <c r="F43" s="11" t="s">
        <v>89</v>
      </c>
      <c r="L43" s="143"/>
      <c r="M43" s="92" t="s">
        <v>3125</v>
      </c>
      <c r="P43" s="15"/>
      <c r="Q43" s="23" t="str">
        <f t="shared" si="3"/>
        <v>退職給付費用</v>
      </c>
      <c r="R43" s="95">
        <f t="shared" si="4"/>
        <v>0</v>
      </c>
      <c r="S43" s="95">
        <f t="shared" si="5"/>
        <v>0</v>
      </c>
      <c r="T43" s="11" t="s">
        <v>383</v>
      </c>
      <c r="W43" s="11" t="s">
        <v>142</v>
      </c>
      <c r="X43" s="11" t="s">
        <v>180</v>
      </c>
      <c r="Y43" s="11" t="s">
        <v>180</v>
      </c>
    </row>
    <row r="44" spans="1:25" ht="13.95" customHeight="1" x14ac:dyDescent="0.45">
      <c r="A44" s="30" t="s">
        <v>392</v>
      </c>
      <c r="F44" s="11" t="s">
        <v>90</v>
      </c>
      <c r="L44" s="143"/>
      <c r="M44" s="92" t="s">
        <v>280</v>
      </c>
      <c r="P44" s="15"/>
      <c r="Q44" s="23" t="str">
        <f t="shared" si="3"/>
        <v>法定福利費</v>
      </c>
      <c r="R44" s="95">
        <f t="shared" si="4"/>
        <v>0</v>
      </c>
      <c r="S44" s="95">
        <f t="shared" si="5"/>
        <v>0</v>
      </c>
      <c r="T44" s="11" t="s">
        <v>384</v>
      </c>
      <c r="W44" s="11" t="s">
        <v>143</v>
      </c>
      <c r="X44" s="11" t="s">
        <v>181</v>
      </c>
      <c r="Y44" s="11" t="s">
        <v>181</v>
      </c>
    </row>
    <row r="45" spans="1:25" ht="13.95" customHeight="1" x14ac:dyDescent="0.45">
      <c r="A45" s="30" t="s">
        <v>255</v>
      </c>
      <c r="E45" s="11" t="s">
        <v>11</v>
      </c>
      <c r="L45" s="132"/>
      <c r="M45" s="92"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5" customHeight="1" x14ac:dyDescent="0.45">
      <c r="A46" s="30" t="s">
        <v>269</v>
      </c>
      <c r="F46" s="11" t="s">
        <v>2751</v>
      </c>
      <c r="L46" s="143"/>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5" customHeight="1" x14ac:dyDescent="0.45">
      <c r="A47" s="30" t="s">
        <v>256</v>
      </c>
      <c r="E47" s="11" t="s">
        <v>92</v>
      </c>
      <c r="L47" s="132"/>
      <c r="M47" s="92"/>
      <c r="P47" s="15"/>
      <c r="Q47" s="23" t="str">
        <f>E47</f>
        <v>減価償却費</v>
      </c>
      <c r="R47" s="95">
        <f t="shared" si="4"/>
        <v>0</v>
      </c>
      <c r="S47" s="97">
        <f>IF($D$16=$T$5,L47,L47)</f>
        <v>0</v>
      </c>
      <c r="T47" s="11" t="s">
        <v>4</v>
      </c>
      <c r="W47" s="11" t="s">
        <v>187</v>
      </c>
      <c r="X47" s="11" t="s">
        <v>184</v>
      </c>
      <c r="Y47" s="11" t="s">
        <v>184</v>
      </c>
    </row>
    <row r="48" spans="1:25" ht="13.95" customHeight="1" x14ac:dyDescent="0.45">
      <c r="A48" s="30" t="s">
        <v>270</v>
      </c>
      <c r="E48" s="11" t="s">
        <v>93</v>
      </c>
      <c r="L48" s="132"/>
      <c r="M48" s="92"/>
      <c r="P48" s="15"/>
      <c r="Q48" s="23" t="str">
        <f>E48</f>
        <v>器機賃借料</v>
      </c>
      <c r="R48" s="95">
        <f t="shared" si="4"/>
        <v>0</v>
      </c>
      <c r="S48" s="96">
        <f>IF($D$16=$T$5,ROUNDDOWN(L48*$U$7,0),L48)</f>
        <v>0</v>
      </c>
      <c r="T48" s="11" t="s">
        <v>5</v>
      </c>
      <c r="W48" s="11" t="s">
        <v>188</v>
      </c>
      <c r="X48" s="11" t="s">
        <v>185</v>
      </c>
      <c r="Y48" s="11" t="s">
        <v>185</v>
      </c>
    </row>
    <row r="49" spans="1:25" ht="13.95" customHeight="1" x14ac:dyDescent="0.45">
      <c r="A49" s="30" t="s">
        <v>271</v>
      </c>
      <c r="E49" s="11" t="s">
        <v>17</v>
      </c>
      <c r="L49" s="133">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IF(OR(L36="*",L36="＊"),0,L36)))*$U$7,0))+((L37-L38)+L47+(L49-L50)+(ROUNDDOWN(IF(OR($L$36="-",L$36="－",$L$36="―"),0,IF(OR(L36="*",L36="＊"),0,L36))*$V$7,0)))-L32),L49)</f>
        <v>0</v>
      </c>
      <c r="T49" s="11" t="s">
        <v>103</v>
      </c>
      <c r="W49" s="11" t="s">
        <v>189</v>
      </c>
      <c r="X49" s="11" t="s">
        <v>186</v>
      </c>
      <c r="Y49" s="11" t="s">
        <v>186</v>
      </c>
    </row>
    <row r="50" spans="1:25" ht="13.95" customHeight="1" x14ac:dyDescent="0.45">
      <c r="A50" s="63" t="str">
        <f>IF(D16="","02-(06)",IF(D16=T5,"02-(06)",""))</f>
        <v>02-(06)</v>
      </c>
      <c r="E50" s="11" t="str">
        <f>IF(D16="","　（うち消費税課税対象費用）",IF(D16=T5,"　（うち消費税課税対象費用）",""))</f>
        <v>　（うち消費税課税対象費用）</v>
      </c>
      <c r="L50" s="135"/>
      <c r="M50" s="92"/>
      <c r="P50" s="15"/>
      <c r="Q50" s="23"/>
      <c r="R50" s="102"/>
      <c r="S50" s="102"/>
      <c r="W50" s="11" t="s">
        <v>190</v>
      </c>
      <c r="Y50" s="11" t="s">
        <v>201</v>
      </c>
    </row>
    <row r="51" spans="1:25" ht="13.95" customHeight="1" x14ac:dyDescent="0.45">
      <c r="A51" s="30" t="s">
        <v>272</v>
      </c>
      <c r="F51" s="11" t="s">
        <v>2747</v>
      </c>
      <c r="L51" s="143"/>
      <c r="M51" s="92" t="s">
        <v>3125</v>
      </c>
      <c r="P51" s="15"/>
      <c r="Q51" s="23" t="str">
        <f>F51</f>
        <v>うち水道光熱費</v>
      </c>
      <c r="R51" s="95">
        <f>IF($D$16=$T$6,"－",L51)</f>
        <v>0</v>
      </c>
      <c r="S51" s="98">
        <f>IF(OR($L$51="*",$L$51="＊"),"*",IF($D$16=$T$5,ROUNDDOWN(L51*$U$7,0),L51))</f>
        <v>0</v>
      </c>
      <c r="T51" s="11" t="s">
        <v>6</v>
      </c>
    </row>
    <row r="52" spans="1:25" ht="13.95" customHeight="1" x14ac:dyDescent="0.45">
      <c r="A52" s="63" t="str">
        <f>IF(D16="","02-06-2",IF(D16=T5,"02-06-2",""))</f>
        <v>02-06-2</v>
      </c>
      <c r="F52" s="11" t="str">
        <f>IF(D16="","うち控除対象外消費税等負担額",IF(D16=T5,"うち控除対象外消費税等負担額",""))</f>
        <v>うち控除対象外消費税等負担額</v>
      </c>
      <c r="L52" s="143"/>
      <c r="M52" s="92" t="s">
        <v>280</v>
      </c>
      <c r="P52" s="15"/>
      <c r="Q52" s="23" t="str">
        <f>F52</f>
        <v>うち控除対象外消費税等負担額</v>
      </c>
      <c r="R52" s="95">
        <f>IF($D$16=$T$6,"－",L52)</f>
        <v>0</v>
      </c>
      <c r="S52" s="95"/>
      <c r="T52" s="11" t="s">
        <v>395</v>
      </c>
    </row>
    <row r="53" spans="1:25" ht="13.95" customHeight="1" x14ac:dyDescent="0.45">
      <c r="A53" s="30" t="s">
        <v>283</v>
      </c>
      <c r="F53" s="11" t="s">
        <v>2755</v>
      </c>
      <c r="L53" s="143"/>
      <c r="M53" s="92" t="s">
        <v>280</v>
      </c>
      <c r="P53" s="15"/>
      <c r="Q53" s="23" t="str">
        <f>F53</f>
        <v>うち本部費配賦額</v>
      </c>
      <c r="R53" s="95">
        <f>IF($D$16=$T$6,"－",L53)</f>
        <v>0</v>
      </c>
      <c r="S53" s="95">
        <f>IF($D$16=$T$5,L53,L53)</f>
        <v>0</v>
      </c>
      <c r="T53" s="11" t="s">
        <v>7</v>
      </c>
    </row>
    <row r="54" spans="1:25" ht="13.95" customHeight="1" x14ac:dyDescent="0.45">
      <c r="A54" s="30" t="s">
        <v>246</v>
      </c>
      <c r="D54" s="11" t="s">
        <v>94</v>
      </c>
      <c r="L54" s="133">
        <f>L18-L32</f>
        <v>0</v>
      </c>
      <c r="M54" s="92" t="s">
        <v>279</v>
      </c>
      <c r="P54" s="15"/>
      <c r="Q54" s="26" t="str">
        <f>D54</f>
        <v>医業利益（又は医業損失）</v>
      </c>
      <c r="R54" s="95">
        <f>IF($D$16=$T$6,"－",L54)</f>
        <v>0</v>
      </c>
      <c r="S54" s="97">
        <f>IF($D$16=$T$5,L54,L54)</f>
        <v>0</v>
      </c>
    </row>
    <row r="55" spans="1:25" ht="13.95" customHeight="1" x14ac:dyDescent="0.45">
      <c r="A55" s="30"/>
      <c r="L55" s="134"/>
      <c r="M55" s="92"/>
      <c r="P55" s="15"/>
      <c r="Q55" s="23"/>
      <c r="R55" s="95"/>
      <c r="S55" s="97"/>
    </row>
    <row r="56" spans="1:25" ht="13.95" customHeight="1" x14ac:dyDescent="0.45">
      <c r="A56" s="30" t="s">
        <v>273</v>
      </c>
      <c r="D56" s="11" t="s">
        <v>26</v>
      </c>
      <c r="L56" s="132"/>
      <c r="M56" s="92" t="str">
        <f>IF($L$56="","",IF($L$56&gt;=SUM(L57:M59),"","←内訳より小さい"))</f>
        <v/>
      </c>
      <c r="P56" s="15"/>
      <c r="Q56" s="23" t="str">
        <f>D56</f>
        <v>医業外収益</v>
      </c>
      <c r="R56" s="95">
        <f t="shared" ref="R56:R61" si="6">IF($D$16=$T$6,"－",L56)</f>
        <v>0</v>
      </c>
      <c r="S56" s="97">
        <f t="shared" ref="S56:S61" si="7">IF($D$16=$T$5,L56,L56)</f>
        <v>0</v>
      </c>
      <c r="T56" s="11" t="s">
        <v>95</v>
      </c>
    </row>
    <row r="57" spans="1:25" ht="13.95" customHeight="1" x14ac:dyDescent="0.45">
      <c r="A57" s="30" t="s">
        <v>247</v>
      </c>
      <c r="E57" s="11" t="s">
        <v>2748</v>
      </c>
      <c r="L57" s="143"/>
      <c r="M57" s="92" t="s">
        <v>280</v>
      </c>
      <c r="P57" s="15"/>
      <c r="Q57" s="23" t="str">
        <f>E57</f>
        <v>うち受取利息及び配当金</v>
      </c>
      <c r="R57" s="95">
        <f t="shared" si="6"/>
        <v>0</v>
      </c>
      <c r="S57" s="95">
        <f t="shared" si="7"/>
        <v>0</v>
      </c>
      <c r="T57" s="11" t="s">
        <v>8</v>
      </c>
    </row>
    <row r="58" spans="1:25" ht="13.95" customHeight="1" x14ac:dyDescent="0.45">
      <c r="A58" s="30" t="s">
        <v>248</v>
      </c>
      <c r="E58" s="11" t="s">
        <v>2749</v>
      </c>
      <c r="L58" s="132"/>
      <c r="M58" s="92"/>
      <c r="P58" s="15"/>
      <c r="Q58" s="23" t="str">
        <f>E58</f>
        <v>うち運営費補助金収益</v>
      </c>
      <c r="R58" s="95">
        <f t="shared" si="6"/>
        <v>0</v>
      </c>
      <c r="S58" s="97">
        <f t="shared" si="7"/>
        <v>0</v>
      </c>
      <c r="T58" s="11" t="s">
        <v>378</v>
      </c>
    </row>
    <row r="59" spans="1:25" ht="13.95" customHeight="1" x14ac:dyDescent="0.45">
      <c r="A59" s="30" t="s">
        <v>250</v>
      </c>
      <c r="E59" s="11" t="s">
        <v>2750</v>
      </c>
      <c r="L59" s="132"/>
      <c r="M59" s="92"/>
      <c r="P59" s="15"/>
      <c r="Q59" s="26" t="str">
        <f>E59</f>
        <v>うち施設設備補助金収益</v>
      </c>
      <c r="R59" s="95">
        <f t="shared" si="6"/>
        <v>0</v>
      </c>
      <c r="S59" s="97">
        <f t="shared" si="7"/>
        <v>0</v>
      </c>
      <c r="T59" s="11" t="s">
        <v>379</v>
      </c>
    </row>
    <row r="60" spans="1:25" ht="13.95" customHeight="1" x14ac:dyDescent="0.45">
      <c r="A60" s="30" t="s">
        <v>210</v>
      </c>
      <c r="D60" s="11" t="s">
        <v>30</v>
      </c>
      <c r="L60" s="132"/>
      <c r="M60" s="92" t="str">
        <f>IF($L$60="","",IF($L$60&gt;=SUM(L61),"","←内訳より小さい"))</f>
        <v/>
      </c>
      <c r="P60" s="15"/>
      <c r="Q60" s="23" t="str">
        <f>D60</f>
        <v>医業外費用</v>
      </c>
      <c r="R60" s="95">
        <f t="shared" si="6"/>
        <v>0</v>
      </c>
      <c r="S60" s="97">
        <f t="shared" si="7"/>
        <v>0</v>
      </c>
      <c r="T60" s="11" t="s">
        <v>96</v>
      </c>
    </row>
    <row r="61" spans="1:25" ht="13.95" customHeight="1" x14ac:dyDescent="0.45">
      <c r="A61" s="30" t="s">
        <v>215</v>
      </c>
      <c r="E61" s="11" t="s">
        <v>2754</v>
      </c>
      <c r="L61" s="143"/>
      <c r="M61" s="92" t="s">
        <v>280</v>
      </c>
      <c r="P61" s="15"/>
      <c r="Q61" s="26" t="str">
        <f>E61</f>
        <v>うち支払利息</v>
      </c>
      <c r="R61" s="95">
        <f t="shared" si="6"/>
        <v>0</v>
      </c>
      <c r="S61" s="95">
        <f t="shared" si="7"/>
        <v>0</v>
      </c>
      <c r="T61" s="11" t="s">
        <v>9</v>
      </c>
    </row>
    <row r="62" spans="1:25" ht="13.95" customHeight="1" x14ac:dyDescent="0.45">
      <c r="A62" s="30"/>
      <c r="L62" s="134"/>
      <c r="M62" s="92"/>
      <c r="P62" s="15"/>
      <c r="Q62" s="23"/>
      <c r="R62" s="95"/>
      <c r="S62" s="97"/>
    </row>
    <row r="63" spans="1:25" ht="13.95" customHeight="1" x14ac:dyDescent="0.45">
      <c r="A63" s="30" t="s">
        <v>211</v>
      </c>
      <c r="D63" s="11" t="s">
        <v>38</v>
      </c>
      <c r="L63" s="133">
        <f>L54+L56-L60</f>
        <v>0</v>
      </c>
      <c r="M63" s="92" t="s">
        <v>279</v>
      </c>
      <c r="P63" s="15"/>
      <c r="Q63" s="26" t="str">
        <f>D63</f>
        <v>経常利益（又は経常損失）</v>
      </c>
      <c r="R63" s="95">
        <f>IF($D$16=$T$6,"－",L63)</f>
        <v>0</v>
      </c>
      <c r="S63" s="97">
        <f>IF($D$16=$T$5,L63,L63)</f>
        <v>0</v>
      </c>
    </row>
    <row r="64" spans="1:25" ht="13.95" customHeight="1" x14ac:dyDescent="0.45">
      <c r="A64" s="30"/>
      <c r="L64" s="134"/>
      <c r="M64" s="92"/>
      <c r="P64" s="15"/>
      <c r="Q64" s="23"/>
      <c r="R64" s="95"/>
      <c r="S64" s="97"/>
    </row>
    <row r="65" spans="1:20" ht="13.95" customHeight="1" x14ac:dyDescent="0.45">
      <c r="A65" s="30" t="s">
        <v>274</v>
      </c>
      <c r="D65" s="11" t="s">
        <v>31</v>
      </c>
      <c r="L65" s="143"/>
      <c r="M65" s="100" t="str">
        <f>IF($L$65="","任意記載",IF($L$65&gt;=SUM(L66:M67),"任意記載","←内訳より小さい"))</f>
        <v>任意記載</v>
      </c>
      <c r="P65" s="15"/>
      <c r="Q65" s="26" t="str">
        <f>D65</f>
        <v>臨時収益</v>
      </c>
      <c r="R65" s="95">
        <f>IF($D$16=$T$6,"－",L65)</f>
        <v>0</v>
      </c>
      <c r="S65" s="95">
        <f>IF($D$16=$T$5,L65,L65)</f>
        <v>0</v>
      </c>
      <c r="T65" s="11" t="s">
        <v>37</v>
      </c>
    </row>
    <row r="66" spans="1:20" ht="13.95" customHeight="1" x14ac:dyDescent="0.45">
      <c r="A66" s="30" t="s">
        <v>372</v>
      </c>
      <c r="E66" s="11" t="s">
        <v>2749</v>
      </c>
      <c r="L66" s="132"/>
      <c r="M66" s="92"/>
      <c r="P66" s="15"/>
      <c r="Q66" s="26" t="str">
        <f>E66</f>
        <v>うち運営費補助金収益</v>
      </c>
      <c r="R66" s="95">
        <f>IF($D$16=$T$6,"－",L66)</f>
        <v>0</v>
      </c>
      <c r="S66" s="97">
        <f>IF($D$16=$T$5,L66,L66)</f>
        <v>0</v>
      </c>
      <c r="T66" s="11" t="s">
        <v>375</v>
      </c>
    </row>
    <row r="67" spans="1:20" ht="13.95" customHeight="1" x14ac:dyDescent="0.45">
      <c r="A67" s="30" t="s">
        <v>374</v>
      </c>
      <c r="E67" s="11" t="s">
        <v>2750</v>
      </c>
      <c r="L67" s="132"/>
      <c r="M67" s="92"/>
      <c r="P67" s="15"/>
      <c r="Q67" s="26" t="str">
        <f>E67</f>
        <v>うち施設設備補助金収益</v>
      </c>
      <c r="R67" s="95">
        <f>IF($D$16=$T$6,"－",L67)</f>
        <v>0</v>
      </c>
      <c r="S67" s="97">
        <f>IF($D$16=$T$5,L67,L67)</f>
        <v>0</v>
      </c>
      <c r="T67" s="11" t="s">
        <v>376</v>
      </c>
    </row>
    <row r="68" spans="1:20" ht="13.95" customHeight="1" x14ac:dyDescent="0.45">
      <c r="A68" s="30" t="s">
        <v>275</v>
      </c>
      <c r="D68" s="11" t="s">
        <v>32</v>
      </c>
      <c r="L68" s="143"/>
      <c r="M68" s="92" t="s">
        <v>280</v>
      </c>
      <c r="P68" s="15"/>
      <c r="Q68" s="26" t="str">
        <f>D68</f>
        <v>臨時費用</v>
      </c>
      <c r="R68" s="95">
        <f>IF($D$16=$T$6,"－",L68)</f>
        <v>0</v>
      </c>
      <c r="S68" s="95">
        <f>IF($D$16=$T$5,L68,L68)</f>
        <v>0</v>
      </c>
      <c r="T68" s="11" t="s">
        <v>97</v>
      </c>
    </row>
    <row r="69" spans="1:20" ht="13.95" customHeight="1" x14ac:dyDescent="0.45">
      <c r="A69" s="30"/>
      <c r="B69" s="16"/>
      <c r="C69" s="16"/>
      <c r="K69" s="17"/>
      <c r="L69" s="134"/>
      <c r="M69" s="92"/>
      <c r="N69" s="16"/>
      <c r="P69" s="15"/>
      <c r="Q69" s="23"/>
      <c r="R69" s="95"/>
      <c r="S69" s="97"/>
    </row>
    <row r="70" spans="1:20" ht="13.95" customHeight="1" x14ac:dyDescent="0.45">
      <c r="A70" s="29" t="s">
        <v>276</v>
      </c>
      <c r="D70" s="13" t="s">
        <v>98</v>
      </c>
      <c r="E70" s="13"/>
      <c r="F70" s="13"/>
      <c r="G70" s="13"/>
      <c r="H70" s="13"/>
      <c r="I70" s="13"/>
      <c r="J70" s="13"/>
      <c r="L70" s="141"/>
      <c r="M70" s="93"/>
      <c r="O70" s="13"/>
      <c r="P70" s="14"/>
      <c r="Q70" s="26" t="str">
        <f>D70</f>
        <v>税引前当期純利益（又は税引前当期純損失）</v>
      </c>
      <c r="R70" s="95">
        <f>IF($D$16=$T$6,"－",L70)</f>
        <v>0</v>
      </c>
      <c r="S70" s="97">
        <f>IF($D$16=$T$5,L70,L70)</f>
        <v>0</v>
      </c>
      <c r="T70" s="11" t="s">
        <v>3088</v>
      </c>
    </row>
    <row r="71" spans="1:20" ht="13.95" customHeight="1" x14ac:dyDescent="0.45">
      <c r="A71" s="31" t="s">
        <v>277</v>
      </c>
      <c r="B71" s="16"/>
      <c r="C71" s="16"/>
      <c r="D71" s="16" t="s">
        <v>99</v>
      </c>
      <c r="E71" s="16"/>
      <c r="F71" s="16"/>
      <c r="G71" s="16"/>
      <c r="H71" s="16"/>
      <c r="I71" s="16"/>
      <c r="J71" s="16"/>
      <c r="K71" s="17"/>
      <c r="L71" s="145"/>
      <c r="M71" s="92" t="s">
        <v>280</v>
      </c>
      <c r="N71" s="16"/>
      <c r="O71" s="16"/>
      <c r="P71" s="17"/>
      <c r="Q71" s="26" t="str">
        <f>D71</f>
        <v>法人税、住民税及び事業税負担額</v>
      </c>
      <c r="R71" s="95">
        <f>IF($D$16=$T$6,"－",L71)</f>
        <v>0</v>
      </c>
      <c r="S71" s="95">
        <f>IF($D$16=$T$5,L71,L71)</f>
        <v>0</v>
      </c>
      <c r="T71" s="11" t="s">
        <v>100</v>
      </c>
    </row>
    <row r="72" spans="1:20" ht="13.95" customHeight="1" x14ac:dyDescent="0.45">
      <c r="A72" s="32" t="s">
        <v>278</v>
      </c>
      <c r="B72" s="58"/>
      <c r="C72" s="58"/>
      <c r="D72" s="58" t="s">
        <v>101</v>
      </c>
      <c r="E72" s="58"/>
      <c r="F72" s="58"/>
      <c r="G72" s="58"/>
      <c r="H72" s="58"/>
      <c r="I72" s="58"/>
      <c r="J72" s="58"/>
      <c r="K72" s="59"/>
      <c r="L72" s="146" t="str">
        <f>IF(OR($L$71="*",$L$71="＊",$L$71=""),"-",L70-L71)</f>
        <v>-</v>
      </c>
      <c r="M72" s="94" t="s">
        <v>279</v>
      </c>
      <c r="N72" s="58"/>
      <c r="O72" s="58"/>
      <c r="P72" s="59"/>
      <c r="Q72" s="26" t="str">
        <f>D72</f>
        <v>当期純利益（又は当期純損失）</v>
      </c>
      <c r="R72" s="95" t="str">
        <f>IF($D$16=$T$6,"－",L72)</f>
        <v>-</v>
      </c>
      <c r="S72" s="95" t="str">
        <f>IF($D$16=$T$5,L72,L72)</f>
        <v>-</v>
      </c>
    </row>
    <row r="73" spans="1:20" ht="13.95" customHeight="1" x14ac:dyDescent="0.45">
      <c r="A73" s="19" t="s">
        <v>2997</v>
      </c>
      <c r="B73" s="12"/>
      <c r="C73" s="12"/>
      <c r="D73" s="12"/>
      <c r="E73" s="12"/>
      <c r="F73" s="12"/>
      <c r="G73" s="12"/>
      <c r="H73" s="12"/>
      <c r="I73" s="12"/>
      <c r="J73" s="12"/>
      <c r="K73" s="60"/>
      <c r="L73" s="60"/>
      <c r="M73" s="60"/>
      <c r="N73" s="12"/>
      <c r="O73" s="12"/>
      <c r="P73" s="12"/>
      <c r="Q73" s="26"/>
      <c r="R73" s="95"/>
      <c r="S73" s="95"/>
    </row>
    <row r="74" spans="1:20" ht="13.95" customHeight="1" x14ac:dyDescent="0.45">
      <c r="A74" s="19" t="s">
        <v>2998</v>
      </c>
      <c r="B74" s="12"/>
      <c r="C74" s="12"/>
      <c r="D74" s="12"/>
      <c r="E74" s="12"/>
      <c r="F74" s="12"/>
      <c r="G74" s="12"/>
      <c r="H74" s="12"/>
      <c r="I74" s="12"/>
      <c r="J74" s="12"/>
      <c r="K74" s="60"/>
      <c r="L74" s="60"/>
      <c r="M74" s="60"/>
      <c r="N74" s="12"/>
      <c r="O74" s="12"/>
      <c r="P74" s="12"/>
      <c r="Q74" s="26"/>
      <c r="R74" s="95"/>
      <c r="S74" s="95"/>
    </row>
    <row r="75" spans="1:20" ht="13.95" customHeight="1" x14ac:dyDescent="0.45">
      <c r="A75" s="19" t="s">
        <v>2999</v>
      </c>
      <c r="B75" s="12"/>
      <c r="C75" s="12"/>
      <c r="D75" s="12"/>
      <c r="E75" s="12"/>
      <c r="F75" s="12"/>
      <c r="G75" s="12"/>
      <c r="H75" s="12"/>
      <c r="I75" s="12"/>
      <c r="J75" s="12"/>
      <c r="K75" s="60"/>
      <c r="L75" s="60"/>
      <c r="M75" s="60"/>
      <c r="N75" s="12"/>
      <c r="O75" s="12"/>
      <c r="P75" s="12"/>
      <c r="Q75" s="26"/>
      <c r="R75" s="95"/>
      <c r="S75" s="95"/>
    </row>
    <row r="76" spans="1:20" ht="13.95" customHeight="1" x14ac:dyDescent="0.45">
      <c r="A76" s="19" t="s">
        <v>3000</v>
      </c>
      <c r="B76" s="12"/>
      <c r="C76" s="12"/>
      <c r="D76" s="12"/>
      <c r="E76" s="12"/>
      <c r="F76" s="12"/>
      <c r="G76" s="12"/>
      <c r="H76" s="12"/>
      <c r="I76" s="12"/>
      <c r="J76" s="12"/>
      <c r="K76" s="60"/>
      <c r="L76" s="60"/>
      <c r="M76" s="60"/>
      <c r="N76" s="12"/>
      <c r="O76" s="12"/>
      <c r="P76" s="12"/>
      <c r="Q76" s="26"/>
      <c r="R76" s="95"/>
      <c r="S76" s="95"/>
    </row>
    <row r="77" spans="1:20" ht="13.95" customHeight="1" x14ac:dyDescent="0.45">
      <c r="A77" s="19" t="s">
        <v>3128</v>
      </c>
      <c r="Q77" s="23"/>
      <c r="R77" s="102"/>
      <c r="S77" s="102"/>
    </row>
    <row r="78" spans="1:20" ht="13.95" customHeight="1" x14ac:dyDescent="0.45">
      <c r="A78" s="19"/>
      <c r="Q78" s="23"/>
      <c r="R78" s="25"/>
      <c r="S78" s="25"/>
    </row>
    <row r="79" spans="1:20" ht="13.95" customHeight="1" x14ac:dyDescent="0.45">
      <c r="A79" s="19"/>
      <c r="Q79" s="23"/>
      <c r="R79" s="25"/>
      <c r="S79" s="25"/>
    </row>
    <row r="80" spans="1:20" ht="13.95" customHeight="1" x14ac:dyDescent="0.45">
      <c r="A80" s="19"/>
      <c r="Q80" s="23"/>
      <c r="R80" s="25"/>
      <c r="S80" s="25"/>
    </row>
    <row r="81" spans="1:19" ht="13.95" customHeight="1" x14ac:dyDescent="0.45">
      <c r="A81" s="19"/>
      <c r="Q81" s="23"/>
      <c r="R81" s="25"/>
      <c r="S81" s="25"/>
    </row>
    <row r="82" spans="1:19" ht="15" customHeight="1" x14ac:dyDescent="0.45"/>
    <row r="83" spans="1:19" ht="14.4" customHeight="1" x14ac:dyDescent="0.45">
      <c r="A83" s="227" t="s">
        <v>3087</v>
      </c>
      <c r="B83" s="227"/>
      <c r="C83" s="227"/>
      <c r="D83" s="227"/>
      <c r="E83" s="227"/>
      <c r="F83" s="227"/>
      <c r="G83" s="227"/>
      <c r="H83" s="227"/>
      <c r="I83" s="227"/>
      <c r="J83" s="227"/>
      <c r="K83" s="227"/>
      <c r="L83" s="227"/>
      <c r="M83" s="227"/>
      <c r="N83" s="227"/>
      <c r="O83" s="227"/>
      <c r="P83" s="227"/>
    </row>
    <row r="84" spans="1:19" ht="6" customHeight="1" x14ac:dyDescent="0.45">
      <c r="A84" s="83"/>
      <c r="B84" s="83"/>
      <c r="C84" s="83"/>
      <c r="D84" s="83"/>
      <c r="E84" s="83"/>
      <c r="F84" s="83"/>
      <c r="G84" s="83"/>
      <c r="H84" s="83"/>
      <c r="I84" s="83"/>
      <c r="J84" s="83"/>
      <c r="K84" s="83"/>
      <c r="L84" s="83"/>
      <c r="M84" s="83"/>
      <c r="N84" s="83"/>
      <c r="O84" s="83"/>
      <c r="P84" s="83"/>
    </row>
    <row r="85" spans="1:19" ht="13.95" customHeight="1" x14ac:dyDescent="0.45">
      <c r="K85" s="18" t="s">
        <v>73</v>
      </c>
      <c r="L85" s="41"/>
      <c r="M85" s="57"/>
      <c r="N85" s="230" t="str">
        <f>IF(N5="","",N5)</f>
        <v/>
      </c>
      <c r="O85" s="231"/>
      <c r="P85" s="232"/>
      <c r="Q85" s="34"/>
      <c r="R85" s="34"/>
    </row>
    <row r="86" spans="1:19" ht="13.95" customHeight="1" x14ac:dyDescent="0.45">
      <c r="K86" s="18" t="s">
        <v>192</v>
      </c>
      <c r="L86" s="41"/>
      <c r="M86" s="57"/>
      <c r="N86" s="233" t="str">
        <f>IF(N6="","",N6)</f>
        <v/>
      </c>
      <c r="O86" s="234"/>
      <c r="P86" s="235"/>
      <c r="Q86" s="34"/>
      <c r="R86" s="34"/>
    </row>
    <row r="87" spans="1:19" ht="13.95" customHeight="1" x14ac:dyDescent="0.45">
      <c r="K87" s="18" t="s">
        <v>104</v>
      </c>
      <c r="L87" s="41"/>
      <c r="M87" s="138" t="str">
        <f>IF(M7="","",M7)</f>
        <v/>
      </c>
      <c r="N87" s="230" t="str">
        <f>IF(N7="","",N7)</f>
        <v/>
      </c>
      <c r="O87" s="231"/>
      <c r="P87" s="232"/>
      <c r="Q87" s="34"/>
      <c r="R87" s="34"/>
    </row>
    <row r="88" spans="1:19" ht="13.95" customHeight="1" x14ac:dyDescent="0.45">
      <c r="K88" s="54" t="s">
        <v>191</v>
      </c>
      <c r="L88" s="55"/>
      <c r="M88" s="138" t="str">
        <f>IF(M8="","",M8)</f>
        <v/>
      </c>
      <c r="N88" s="230" t="str">
        <f>IF(N8="","",N8)</f>
        <v/>
      </c>
      <c r="O88" s="231"/>
      <c r="P88" s="232"/>
      <c r="Q88" s="34"/>
      <c r="R88" s="34"/>
    </row>
    <row r="89" spans="1:19" ht="6" customHeight="1" x14ac:dyDescent="0.45">
      <c r="Q89" s="23"/>
      <c r="R89" s="23"/>
    </row>
    <row r="90" spans="1:19" ht="13.95" customHeight="1" x14ac:dyDescent="0.45">
      <c r="A90" s="87" t="s">
        <v>74</v>
      </c>
      <c r="B90" s="88"/>
      <c r="C90" s="208" t="str">
        <f>IF(C10="","",C10)</f>
        <v/>
      </c>
      <c r="D90" s="228"/>
      <c r="E90" s="228"/>
      <c r="F90" s="228"/>
      <c r="G90" s="228"/>
      <c r="H90" s="228"/>
      <c r="I90" s="228"/>
      <c r="J90" s="228"/>
      <c r="K90" s="228"/>
      <c r="L90" s="228"/>
      <c r="M90" s="228"/>
      <c r="N90" s="228"/>
      <c r="O90" s="228"/>
      <c r="P90" s="209"/>
      <c r="Q90" s="23"/>
      <c r="R90" s="23"/>
    </row>
    <row r="91" spans="1:19" ht="13.95" customHeight="1" x14ac:dyDescent="0.45">
      <c r="A91" s="211" t="s">
        <v>2992</v>
      </c>
      <c r="B91" s="211"/>
      <c r="C91" s="208" t="str">
        <f>IF(C11="","",C11)</f>
        <v/>
      </c>
      <c r="D91" s="228"/>
      <c r="E91" s="228"/>
      <c r="F91" s="228"/>
      <c r="G91" s="228"/>
      <c r="H91" s="228"/>
      <c r="I91" s="209"/>
      <c r="J91" s="239" t="s">
        <v>2728</v>
      </c>
      <c r="K91" s="240"/>
      <c r="L91" s="130" t="str">
        <f>IF(L11="","",L11)</f>
        <v/>
      </c>
      <c r="M91" s="222" t="s">
        <v>2729</v>
      </c>
      <c r="N91" s="223"/>
      <c r="O91" s="224" t="str">
        <f>IF(O11="","",O11)</f>
        <v/>
      </c>
      <c r="P91" s="225"/>
      <c r="Q91" s="23"/>
      <c r="R91" s="23"/>
    </row>
    <row r="92" spans="1:19" ht="13.95" customHeight="1" x14ac:dyDescent="0.45">
      <c r="A92" s="212" t="s">
        <v>2993</v>
      </c>
      <c r="B92" s="212"/>
      <c r="C92" s="208" t="s">
        <v>403</v>
      </c>
      <c r="D92" s="209"/>
      <c r="E92" s="219" t="str">
        <f>IF(E12="","",E12)</f>
        <v/>
      </c>
      <c r="F92" s="220"/>
      <c r="G92" s="90" t="s">
        <v>404</v>
      </c>
      <c r="H92" s="219" t="str">
        <f>IF(H12="","",H12)</f>
        <v/>
      </c>
      <c r="I92" s="220"/>
      <c r="J92" s="89" t="s">
        <v>2727</v>
      </c>
      <c r="K92" s="210" t="str">
        <f>IF(K12="","",K12)</f>
        <v/>
      </c>
      <c r="L92" s="210"/>
      <c r="M92" s="208" t="s">
        <v>2624</v>
      </c>
      <c r="N92" s="209"/>
      <c r="O92" s="210" t="str">
        <f>IF(O12="","",O12)</f>
        <v/>
      </c>
      <c r="P92" s="210"/>
      <c r="Q92" s="23"/>
      <c r="R92" s="23"/>
    </row>
    <row r="93" spans="1:19" ht="6" customHeight="1" x14ac:dyDescent="0.45">
      <c r="Q93" s="23"/>
      <c r="R93" s="23"/>
    </row>
    <row r="94" spans="1:19" ht="13.95" customHeight="1" x14ac:dyDescent="0.45">
      <c r="E94" s="28" t="s">
        <v>2730</v>
      </c>
      <c r="F94" s="137" t="s">
        <v>240</v>
      </c>
      <c r="G94" s="118"/>
      <c r="H94" s="121"/>
      <c r="I94" s="121"/>
      <c r="K94" s="28" t="s">
        <v>241</v>
      </c>
      <c r="L94" s="118"/>
      <c r="M94" s="121"/>
      <c r="N94" s="11" t="s">
        <v>242</v>
      </c>
      <c r="O94" s="91"/>
      <c r="P94" s="139" t="s">
        <v>3215</v>
      </c>
    </row>
    <row r="95" spans="1:19" ht="6" customHeight="1" x14ac:dyDescent="0.45"/>
    <row r="96" spans="1:19" ht="13.95" customHeight="1" x14ac:dyDescent="0.45">
      <c r="A96" s="169" t="s">
        <v>3136</v>
      </c>
      <c r="B96" s="170"/>
      <c r="C96" s="170"/>
      <c r="D96" s="170"/>
      <c r="E96" s="221"/>
      <c r="F96" s="158"/>
      <c r="G96" s="154"/>
      <c r="P96" s="28" t="s">
        <v>232</v>
      </c>
      <c r="Q96" s="23"/>
      <c r="R96" s="23"/>
    </row>
    <row r="97" spans="1:16" ht="13.95" customHeight="1" thickBot="1" x14ac:dyDescent="0.5">
      <c r="A97" s="189" t="s">
        <v>237</v>
      </c>
      <c r="B97" s="190"/>
      <c r="C97" s="190"/>
      <c r="D97" s="190"/>
      <c r="E97" s="191"/>
      <c r="F97" s="213" t="s">
        <v>3013</v>
      </c>
      <c r="G97" s="214"/>
      <c r="H97" s="214"/>
      <c r="I97" s="214"/>
      <c r="J97" s="214"/>
      <c r="K97" s="215"/>
      <c r="L97" s="236" t="s">
        <v>3012</v>
      </c>
      <c r="M97" s="216" t="s">
        <v>3014</v>
      </c>
      <c r="N97" s="217"/>
      <c r="O97" s="217"/>
      <c r="P97" s="218"/>
    </row>
    <row r="98" spans="1:16" ht="13.95" customHeight="1" x14ac:dyDescent="0.45">
      <c r="A98" s="192"/>
      <c r="B98" s="193"/>
      <c r="C98" s="193"/>
      <c r="D98" s="193"/>
      <c r="E98" s="194"/>
      <c r="F98" s="200" t="s">
        <v>2780</v>
      </c>
      <c r="G98" s="201"/>
      <c r="H98" s="201"/>
      <c r="I98" s="202"/>
      <c r="J98" s="200" t="s">
        <v>3011</v>
      </c>
      <c r="K98" s="202"/>
      <c r="L98" s="237"/>
      <c r="M98" s="200" t="s">
        <v>2781</v>
      </c>
      <c r="N98" s="201"/>
      <c r="O98" s="201"/>
      <c r="P98" s="204" t="s">
        <v>2783</v>
      </c>
    </row>
    <row r="99" spans="1:16" ht="13.95" customHeight="1" x14ac:dyDescent="0.45">
      <c r="A99" s="192"/>
      <c r="B99" s="193"/>
      <c r="C99" s="193"/>
      <c r="D99" s="193"/>
      <c r="E99" s="194"/>
      <c r="F99" s="197" t="s">
        <v>2781</v>
      </c>
      <c r="G99" s="198"/>
      <c r="H99" s="199"/>
      <c r="I99" s="182" t="s">
        <v>2783</v>
      </c>
      <c r="J99" s="241" t="s">
        <v>2782</v>
      </c>
      <c r="K99" s="182" t="s">
        <v>2783</v>
      </c>
      <c r="L99" s="237"/>
      <c r="M99" s="180" t="s">
        <v>2994</v>
      </c>
      <c r="N99" s="181"/>
      <c r="O99" s="177" t="s">
        <v>2798</v>
      </c>
      <c r="P99" s="184"/>
    </row>
    <row r="100" spans="1:16" ht="13.95" customHeight="1" x14ac:dyDescent="0.45">
      <c r="A100" s="192"/>
      <c r="B100" s="193"/>
      <c r="C100" s="193"/>
      <c r="D100" s="193"/>
      <c r="E100" s="194"/>
      <c r="F100" s="185" t="s">
        <v>2994</v>
      </c>
      <c r="G100" s="186"/>
      <c r="H100" s="187" t="s">
        <v>2798</v>
      </c>
      <c r="I100" s="183"/>
      <c r="J100" s="242"/>
      <c r="K100" s="183"/>
      <c r="L100" s="237"/>
      <c r="M100" s="178" t="s">
        <v>2778</v>
      </c>
      <c r="N100" s="179" t="s">
        <v>2779</v>
      </c>
      <c r="O100" s="177"/>
      <c r="P100" s="184"/>
    </row>
    <row r="101" spans="1:16" ht="13.95" customHeight="1" x14ac:dyDescent="0.45">
      <c r="A101" s="195"/>
      <c r="B101" s="196"/>
      <c r="C101" s="196"/>
      <c r="D101" s="196"/>
      <c r="E101" s="196"/>
      <c r="F101" s="136" t="s">
        <v>238</v>
      </c>
      <c r="G101" s="123" t="s">
        <v>239</v>
      </c>
      <c r="H101" s="188"/>
      <c r="I101" s="184"/>
      <c r="J101" s="243"/>
      <c r="K101" s="184"/>
      <c r="L101" s="237"/>
      <c r="M101" s="178"/>
      <c r="N101" s="179"/>
      <c r="O101" s="177"/>
      <c r="P101" s="205"/>
    </row>
    <row r="102" spans="1:16" ht="21" customHeight="1" x14ac:dyDescent="0.45">
      <c r="A102" s="99" t="s">
        <v>204</v>
      </c>
      <c r="B102" s="173" t="s">
        <v>2784</v>
      </c>
      <c r="C102" s="174"/>
      <c r="D102" s="174"/>
      <c r="E102" s="174"/>
      <c r="F102" s="124"/>
      <c r="G102" s="147"/>
      <c r="H102" s="147"/>
      <c r="I102" s="156" t="str">
        <f>IF(F96=R5,"-","")</f>
        <v/>
      </c>
      <c r="J102" s="124"/>
      <c r="K102" s="148" t="str">
        <f>IF(F96=R5,"-","")</f>
        <v/>
      </c>
      <c r="L102" s="237"/>
      <c r="M102" s="124"/>
      <c r="N102" s="147"/>
      <c r="O102" s="147"/>
      <c r="P102" s="148" t="str">
        <f>IF(F96=R5,"-","")</f>
        <v/>
      </c>
    </row>
    <row r="103" spans="1:16" ht="21" customHeight="1" x14ac:dyDescent="0.45">
      <c r="A103" s="99" t="s">
        <v>206</v>
      </c>
      <c r="B103" s="173" t="s">
        <v>2785</v>
      </c>
      <c r="C103" s="174"/>
      <c r="D103" s="174"/>
      <c r="E103" s="174"/>
      <c r="F103" s="149"/>
      <c r="G103" s="147"/>
      <c r="H103" s="147"/>
      <c r="I103" s="156" t="str">
        <f>IF(F96=R5,"-","")</f>
        <v/>
      </c>
      <c r="J103" s="149"/>
      <c r="K103" s="148" t="str">
        <f>IF(F96=R5,"-","")</f>
        <v/>
      </c>
      <c r="L103" s="237"/>
      <c r="M103" s="149"/>
      <c r="N103" s="147"/>
      <c r="O103" s="147"/>
      <c r="P103" s="148" t="str">
        <f>IF(F96=R5,"-","")</f>
        <v/>
      </c>
    </row>
    <row r="104" spans="1:16" ht="21" customHeight="1" x14ac:dyDescent="0.45">
      <c r="A104" s="99" t="s">
        <v>207</v>
      </c>
      <c r="B104" s="173" t="s">
        <v>2786</v>
      </c>
      <c r="C104" s="174"/>
      <c r="D104" s="174"/>
      <c r="E104" s="174"/>
      <c r="F104" s="149"/>
      <c r="G104" s="147"/>
      <c r="H104" s="147"/>
      <c r="I104" s="156" t="str">
        <f>IF(F96=R5,"-","")</f>
        <v/>
      </c>
      <c r="J104" s="149"/>
      <c r="K104" s="148" t="str">
        <f>IF(F96=R5,"-","")</f>
        <v/>
      </c>
      <c r="L104" s="237"/>
      <c r="M104" s="149"/>
      <c r="N104" s="147"/>
      <c r="O104" s="147"/>
      <c r="P104" s="148" t="str">
        <f>IF(F96=R5,"-","")</f>
        <v/>
      </c>
    </row>
    <row r="105" spans="1:16" ht="21" customHeight="1" x14ac:dyDescent="0.45">
      <c r="A105" s="99" t="s">
        <v>208</v>
      </c>
      <c r="B105" s="175" t="s">
        <v>50</v>
      </c>
      <c r="C105" s="203"/>
      <c r="D105" s="203"/>
      <c r="E105" s="203"/>
      <c r="F105" s="149">
        <f>SUM(F106:F109)</f>
        <v>0</v>
      </c>
      <c r="G105" s="147">
        <f t="shared" ref="G105:K105" si="8">SUM(G106:G109)</f>
        <v>0</v>
      </c>
      <c r="H105" s="147">
        <f t="shared" si="8"/>
        <v>0</v>
      </c>
      <c r="I105" s="156">
        <f t="shared" si="8"/>
        <v>0</v>
      </c>
      <c r="J105" s="149">
        <f t="shared" si="8"/>
        <v>0</v>
      </c>
      <c r="K105" s="148">
        <f t="shared" si="8"/>
        <v>0</v>
      </c>
      <c r="L105" s="237"/>
      <c r="M105" s="149">
        <f t="shared" ref="M105:P105" si="9">SUM(M106:M109)</f>
        <v>0</v>
      </c>
      <c r="N105" s="147">
        <f t="shared" si="9"/>
        <v>0</v>
      </c>
      <c r="O105" s="147">
        <f t="shared" si="9"/>
        <v>0</v>
      </c>
      <c r="P105" s="148">
        <f t="shared" si="9"/>
        <v>0</v>
      </c>
    </row>
    <row r="106" spans="1:16" ht="21" customHeight="1" x14ac:dyDescent="0.45">
      <c r="A106" s="99" t="s">
        <v>247</v>
      </c>
      <c r="B106" s="206" t="s">
        <v>235</v>
      </c>
      <c r="C106" s="171" t="s">
        <v>55</v>
      </c>
      <c r="D106" s="174"/>
      <c r="E106" s="174"/>
      <c r="F106" s="149"/>
      <c r="G106" s="147"/>
      <c r="H106" s="147"/>
      <c r="I106" s="156"/>
      <c r="J106" s="149"/>
      <c r="K106" s="148"/>
      <c r="L106" s="237"/>
      <c r="M106" s="149"/>
      <c r="N106" s="147"/>
      <c r="O106" s="147"/>
      <c r="P106" s="148"/>
    </row>
    <row r="107" spans="1:16" ht="21" customHeight="1" x14ac:dyDescent="0.45">
      <c r="A107" s="99" t="s">
        <v>249</v>
      </c>
      <c r="B107" s="206"/>
      <c r="C107" s="173" t="s">
        <v>2787</v>
      </c>
      <c r="D107" s="174"/>
      <c r="E107" s="174"/>
      <c r="F107" s="149"/>
      <c r="G107" s="147"/>
      <c r="H107" s="147"/>
      <c r="I107" s="156" t="str">
        <f>IF(F96=R5,"-","")</f>
        <v/>
      </c>
      <c r="J107" s="149"/>
      <c r="K107" s="148" t="str">
        <f>IF(F96=R5,"-","")</f>
        <v/>
      </c>
      <c r="L107" s="237"/>
      <c r="M107" s="149"/>
      <c r="N107" s="147"/>
      <c r="O107" s="147"/>
      <c r="P107" s="148" t="str">
        <f>IF(F96=R5,"-","")</f>
        <v/>
      </c>
    </row>
    <row r="108" spans="1:16" ht="21" customHeight="1" x14ac:dyDescent="0.45">
      <c r="A108" s="99" t="s">
        <v>251</v>
      </c>
      <c r="B108" s="206"/>
      <c r="C108" s="173" t="s">
        <v>2788</v>
      </c>
      <c r="D108" s="174"/>
      <c r="E108" s="174"/>
      <c r="F108" s="149"/>
      <c r="G108" s="147"/>
      <c r="H108" s="147"/>
      <c r="I108" s="156" t="str">
        <f>IF(F96=R5,"-","")</f>
        <v/>
      </c>
      <c r="J108" s="149"/>
      <c r="K108" s="148" t="str">
        <f>IF(F96=R5,"-","")</f>
        <v/>
      </c>
      <c r="L108" s="237"/>
      <c r="M108" s="149"/>
      <c r="N108" s="147"/>
      <c r="O108" s="147"/>
      <c r="P108" s="148" t="str">
        <f>IF(F96=R5,"-","")</f>
        <v/>
      </c>
    </row>
    <row r="109" spans="1:16" ht="21" customHeight="1" x14ac:dyDescent="0.45">
      <c r="A109" s="99" t="s">
        <v>252</v>
      </c>
      <c r="B109" s="207"/>
      <c r="C109" s="173" t="s">
        <v>2789</v>
      </c>
      <c r="D109" s="174"/>
      <c r="E109" s="174"/>
      <c r="F109" s="149"/>
      <c r="G109" s="147"/>
      <c r="H109" s="147"/>
      <c r="I109" s="156" t="str">
        <f>IF(F96=R5,"-","")</f>
        <v/>
      </c>
      <c r="J109" s="149"/>
      <c r="K109" s="148" t="str">
        <f>IF(F96=R5,"-","")</f>
        <v/>
      </c>
      <c r="L109" s="237"/>
      <c r="M109" s="149"/>
      <c r="N109" s="147"/>
      <c r="O109" s="147"/>
      <c r="P109" s="148" t="str">
        <f>IF(F96=R5,"-","")</f>
        <v/>
      </c>
    </row>
    <row r="110" spans="1:16" ht="21" customHeight="1" x14ac:dyDescent="0.45">
      <c r="A110" s="99" t="s">
        <v>209</v>
      </c>
      <c r="B110" s="175" t="s">
        <v>66</v>
      </c>
      <c r="C110" s="203"/>
      <c r="D110" s="203"/>
      <c r="E110" s="203"/>
      <c r="F110" s="149">
        <f t="shared" ref="F110:K110" si="10">SUM(F111,F112,F113,F114,F119,F120,F121,F125,F126,F127,F128,F129,F133)</f>
        <v>0</v>
      </c>
      <c r="G110" s="147">
        <f t="shared" si="10"/>
        <v>0</v>
      </c>
      <c r="H110" s="147">
        <f t="shared" si="10"/>
        <v>0</v>
      </c>
      <c r="I110" s="156">
        <f t="shared" si="10"/>
        <v>0</v>
      </c>
      <c r="J110" s="149">
        <f t="shared" si="10"/>
        <v>0</v>
      </c>
      <c r="K110" s="148">
        <f t="shared" si="10"/>
        <v>0</v>
      </c>
      <c r="L110" s="237"/>
      <c r="M110" s="149">
        <f>SUM(M111,M112,M113,M114,M119,M120,M121,M125,M126,M127,M128,M129,M133)</f>
        <v>0</v>
      </c>
      <c r="N110" s="147">
        <f>SUM(N111,N112,N113,N114,N119,N120,N121,N125,N126,N127,N128,N129,N133)</f>
        <v>0</v>
      </c>
      <c r="O110" s="147">
        <f>SUM(O111,O112,O113,O114,O119,O120,O121,O125,O126,O127,O128,O129,O133)</f>
        <v>0</v>
      </c>
      <c r="P110" s="148">
        <f>SUM(P111,P112,P113,P114,P119,P120,P121,P125,P126,P127,P128,P129,P133)</f>
        <v>0</v>
      </c>
    </row>
    <row r="111" spans="1:16" ht="21" customHeight="1" x14ac:dyDescent="0.45">
      <c r="A111" s="99" t="s">
        <v>214</v>
      </c>
      <c r="B111" s="206" t="s">
        <v>236</v>
      </c>
      <c r="C111" s="173" t="s">
        <v>2790</v>
      </c>
      <c r="D111" s="174"/>
      <c r="E111" s="174"/>
      <c r="F111" s="149"/>
      <c r="G111" s="147"/>
      <c r="H111" s="147"/>
      <c r="I111" s="156" t="str">
        <f>IF(F96=R5,"-","")</f>
        <v/>
      </c>
      <c r="J111" s="149"/>
      <c r="K111" s="148" t="str">
        <f>IF(F96=R5,"-","")</f>
        <v/>
      </c>
      <c r="L111" s="237"/>
      <c r="M111" s="149"/>
      <c r="N111" s="147"/>
      <c r="O111" s="147"/>
      <c r="P111" s="148" t="str">
        <f>IF(F96=R5,"-","")</f>
        <v/>
      </c>
    </row>
    <row r="112" spans="1:16" ht="21" customHeight="1" x14ac:dyDescent="0.45">
      <c r="A112" s="99" t="s">
        <v>216</v>
      </c>
      <c r="B112" s="206"/>
      <c r="C112" s="173" t="s">
        <v>2791</v>
      </c>
      <c r="D112" s="174"/>
      <c r="E112" s="174"/>
      <c r="F112" s="149"/>
      <c r="G112" s="147"/>
      <c r="H112" s="147"/>
      <c r="I112" s="156" t="str">
        <f>IF(F96=R5,"-","")</f>
        <v/>
      </c>
      <c r="J112" s="149"/>
      <c r="K112" s="148" t="str">
        <f>IF(F96=R5,"-","")</f>
        <v/>
      </c>
      <c r="L112" s="237"/>
      <c r="M112" s="149"/>
      <c r="N112" s="147"/>
      <c r="O112" s="147"/>
      <c r="P112" s="148" t="str">
        <f>IF(F96=R5,"-","")</f>
        <v/>
      </c>
    </row>
    <row r="113" spans="1:16" ht="21" customHeight="1" x14ac:dyDescent="0.45">
      <c r="A113" s="99" t="s">
        <v>217</v>
      </c>
      <c r="B113" s="206"/>
      <c r="C113" s="173" t="s">
        <v>2792</v>
      </c>
      <c r="D113" s="174"/>
      <c r="E113" s="174"/>
      <c r="F113" s="149"/>
      <c r="G113" s="147"/>
      <c r="H113" s="147"/>
      <c r="I113" s="156" t="str">
        <f>IF(F96=R5,"-","")</f>
        <v/>
      </c>
      <c r="J113" s="149"/>
      <c r="K113" s="148" t="str">
        <f>IF(F96=R5,"-","")</f>
        <v/>
      </c>
      <c r="L113" s="237"/>
      <c r="M113" s="149"/>
      <c r="N113" s="147"/>
      <c r="O113" s="147"/>
      <c r="P113" s="148" t="str">
        <f>IF(F96=R5,"-","")</f>
        <v/>
      </c>
    </row>
    <row r="114" spans="1:16" ht="21" customHeight="1" x14ac:dyDescent="0.45">
      <c r="A114" s="99" t="s">
        <v>218</v>
      </c>
      <c r="B114" s="206"/>
      <c r="C114" s="175" t="s">
        <v>63</v>
      </c>
      <c r="D114" s="203"/>
      <c r="E114" s="203"/>
      <c r="F114" s="149">
        <f>SUM(F115:F118)</f>
        <v>0</v>
      </c>
      <c r="G114" s="147">
        <f t="shared" ref="G114:K114" si="11">SUM(G115:G118)</f>
        <v>0</v>
      </c>
      <c r="H114" s="147">
        <f t="shared" si="11"/>
        <v>0</v>
      </c>
      <c r="I114" s="156">
        <f t="shared" si="11"/>
        <v>0</v>
      </c>
      <c r="J114" s="149">
        <f t="shared" si="11"/>
        <v>0</v>
      </c>
      <c r="K114" s="148">
        <f t="shared" si="11"/>
        <v>0</v>
      </c>
      <c r="L114" s="237"/>
      <c r="M114" s="149">
        <f t="shared" ref="M114:P114" si="12">SUM(M115:M118)</f>
        <v>0</v>
      </c>
      <c r="N114" s="147">
        <f t="shared" si="12"/>
        <v>0</v>
      </c>
      <c r="O114" s="147">
        <f t="shared" si="12"/>
        <v>0</v>
      </c>
      <c r="P114" s="148">
        <f t="shared" si="12"/>
        <v>0</v>
      </c>
    </row>
    <row r="115" spans="1:16" ht="21" customHeight="1" x14ac:dyDescent="0.45">
      <c r="A115" s="99" t="s">
        <v>219</v>
      </c>
      <c r="B115" s="206"/>
      <c r="C115" s="206" t="s">
        <v>234</v>
      </c>
      <c r="D115" s="173" t="s">
        <v>2793</v>
      </c>
      <c r="E115" s="174"/>
      <c r="F115" s="149"/>
      <c r="G115" s="147"/>
      <c r="H115" s="147"/>
      <c r="I115" s="156" t="str">
        <f>IF(F96=R5,"-","")</f>
        <v/>
      </c>
      <c r="J115" s="149"/>
      <c r="K115" s="148" t="str">
        <f>IF(F96=R5,"-","")</f>
        <v/>
      </c>
      <c r="L115" s="237"/>
      <c r="M115" s="149"/>
      <c r="N115" s="147"/>
      <c r="O115" s="147"/>
      <c r="P115" s="148" t="str">
        <f>IF(F96=R5,"-","")</f>
        <v/>
      </c>
    </row>
    <row r="116" spans="1:16" ht="21" customHeight="1" x14ac:dyDescent="0.45">
      <c r="A116" s="99" t="s">
        <v>220</v>
      </c>
      <c r="B116" s="206"/>
      <c r="C116" s="206"/>
      <c r="D116" s="173" t="s">
        <v>2794</v>
      </c>
      <c r="E116" s="174"/>
      <c r="F116" s="149"/>
      <c r="G116" s="147"/>
      <c r="H116" s="147"/>
      <c r="I116" s="156" t="str">
        <f>IF(F96=R5,"-","")</f>
        <v/>
      </c>
      <c r="J116" s="149"/>
      <c r="K116" s="148" t="str">
        <f>IF(F96=R5,"-","")</f>
        <v/>
      </c>
      <c r="L116" s="237"/>
      <c r="M116" s="149"/>
      <c r="N116" s="147"/>
      <c r="O116" s="147"/>
      <c r="P116" s="148" t="str">
        <f>IF(F96=R5,"-","")</f>
        <v/>
      </c>
    </row>
    <row r="117" spans="1:16" ht="21" customHeight="1" x14ac:dyDescent="0.45">
      <c r="A117" s="99" t="s">
        <v>221</v>
      </c>
      <c r="B117" s="206"/>
      <c r="C117" s="206"/>
      <c r="D117" s="171" t="s">
        <v>56</v>
      </c>
      <c r="E117" s="172"/>
      <c r="F117" s="149"/>
      <c r="G117" s="147"/>
      <c r="H117" s="147"/>
      <c r="I117" s="156"/>
      <c r="J117" s="149"/>
      <c r="K117" s="148"/>
      <c r="L117" s="237"/>
      <c r="M117" s="149"/>
      <c r="N117" s="147"/>
      <c r="O117" s="147"/>
      <c r="P117" s="148"/>
    </row>
    <row r="118" spans="1:16" ht="21" customHeight="1" x14ac:dyDescent="0.45">
      <c r="A118" s="99" t="s">
        <v>2625</v>
      </c>
      <c r="B118" s="206"/>
      <c r="C118" s="207"/>
      <c r="D118" s="173" t="s">
        <v>2795</v>
      </c>
      <c r="E118" s="174"/>
      <c r="F118" s="149"/>
      <c r="G118" s="147"/>
      <c r="H118" s="147"/>
      <c r="I118" s="156" t="str">
        <f>IF(F96=R5,"-","")</f>
        <v/>
      </c>
      <c r="J118" s="149"/>
      <c r="K118" s="148" t="str">
        <f>IF(F96=R5,"-","")</f>
        <v/>
      </c>
      <c r="L118" s="237"/>
      <c r="M118" s="149"/>
      <c r="N118" s="147"/>
      <c r="O118" s="147"/>
      <c r="P118" s="148" t="str">
        <f>IF(F96=R5,"-","")</f>
        <v/>
      </c>
    </row>
    <row r="119" spans="1:16" ht="21" customHeight="1" x14ac:dyDescent="0.45">
      <c r="A119" s="99" t="s">
        <v>222</v>
      </c>
      <c r="B119" s="206"/>
      <c r="C119" s="171" t="s">
        <v>57</v>
      </c>
      <c r="D119" s="172"/>
      <c r="E119" s="172"/>
      <c r="F119" s="149"/>
      <c r="G119" s="147"/>
      <c r="H119" s="147"/>
      <c r="I119" s="156"/>
      <c r="J119" s="149"/>
      <c r="K119" s="148"/>
      <c r="L119" s="237"/>
      <c r="M119" s="149"/>
      <c r="N119" s="147"/>
      <c r="O119" s="147"/>
      <c r="P119" s="148"/>
    </row>
    <row r="120" spans="1:16" ht="21" customHeight="1" x14ac:dyDescent="0.45">
      <c r="A120" s="99" t="s">
        <v>223</v>
      </c>
      <c r="B120" s="206"/>
      <c r="C120" s="171" t="s">
        <v>58</v>
      </c>
      <c r="D120" s="172"/>
      <c r="E120" s="172"/>
      <c r="F120" s="149"/>
      <c r="G120" s="147"/>
      <c r="H120" s="147"/>
      <c r="I120" s="156"/>
      <c r="J120" s="149"/>
      <c r="K120" s="148"/>
      <c r="L120" s="237"/>
      <c r="M120" s="149"/>
      <c r="N120" s="147"/>
      <c r="O120" s="147"/>
      <c r="P120" s="148"/>
    </row>
    <row r="121" spans="1:16" ht="21" customHeight="1" x14ac:dyDescent="0.45">
      <c r="A121" s="99" t="s">
        <v>224</v>
      </c>
      <c r="B121" s="206"/>
      <c r="C121" s="175" t="s">
        <v>67</v>
      </c>
      <c r="D121" s="176"/>
      <c r="E121" s="176"/>
      <c r="F121" s="149">
        <f>SUM(F122:F124)</f>
        <v>0</v>
      </c>
      <c r="G121" s="147">
        <f t="shared" ref="G121:K121" si="13">SUM(G122:G124)</f>
        <v>0</v>
      </c>
      <c r="H121" s="147">
        <f t="shared" si="13"/>
        <v>0</v>
      </c>
      <c r="I121" s="156">
        <f t="shared" si="13"/>
        <v>0</v>
      </c>
      <c r="J121" s="149">
        <f t="shared" si="13"/>
        <v>0</v>
      </c>
      <c r="K121" s="148">
        <f t="shared" si="13"/>
        <v>0</v>
      </c>
      <c r="L121" s="237"/>
      <c r="M121" s="149">
        <f t="shared" ref="M121:P121" si="14">SUM(M122:M124)</f>
        <v>0</v>
      </c>
      <c r="N121" s="147">
        <f t="shared" si="14"/>
        <v>0</v>
      </c>
      <c r="O121" s="147">
        <f t="shared" si="14"/>
        <v>0</v>
      </c>
      <c r="P121" s="148">
        <f t="shared" si="14"/>
        <v>0</v>
      </c>
    </row>
    <row r="122" spans="1:16" ht="21" customHeight="1" x14ac:dyDescent="0.45">
      <c r="A122" s="99" t="s">
        <v>225</v>
      </c>
      <c r="B122" s="206"/>
      <c r="C122" s="206" t="s">
        <v>233</v>
      </c>
      <c r="D122" s="173" t="s">
        <v>2796</v>
      </c>
      <c r="E122" s="174"/>
      <c r="F122" s="149"/>
      <c r="G122" s="147"/>
      <c r="H122" s="147"/>
      <c r="I122" s="156" t="str">
        <f>IF(F96=R5,"-","")</f>
        <v/>
      </c>
      <c r="J122" s="149"/>
      <c r="K122" s="148" t="str">
        <f>IF(F96=R5,"-","")</f>
        <v/>
      </c>
      <c r="L122" s="237"/>
      <c r="M122" s="149"/>
      <c r="N122" s="147"/>
      <c r="O122" s="147"/>
      <c r="P122" s="148" t="str">
        <f>IF(F96=R5,"-","")</f>
        <v/>
      </c>
    </row>
    <row r="123" spans="1:16" ht="21" customHeight="1" x14ac:dyDescent="0.45">
      <c r="A123" s="99" t="s">
        <v>226</v>
      </c>
      <c r="B123" s="206"/>
      <c r="C123" s="206"/>
      <c r="D123" s="171" t="s">
        <v>68</v>
      </c>
      <c r="E123" s="172"/>
      <c r="F123" s="149"/>
      <c r="G123" s="147"/>
      <c r="H123" s="147"/>
      <c r="I123" s="156"/>
      <c r="J123" s="149"/>
      <c r="K123" s="148"/>
      <c r="L123" s="237"/>
      <c r="M123" s="149"/>
      <c r="N123" s="147"/>
      <c r="O123" s="147"/>
      <c r="P123" s="148"/>
    </row>
    <row r="124" spans="1:16" ht="21" customHeight="1" x14ac:dyDescent="0.45">
      <c r="A124" s="99" t="s">
        <v>227</v>
      </c>
      <c r="B124" s="206"/>
      <c r="C124" s="207"/>
      <c r="D124" s="171" t="s">
        <v>69</v>
      </c>
      <c r="E124" s="172"/>
      <c r="F124" s="149"/>
      <c r="G124" s="147"/>
      <c r="H124" s="147"/>
      <c r="I124" s="156"/>
      <c r="J124" s="149"/>
      <c r="K124" s="148"/>
      <c r="L124" s="237"/>
      <c r="M124" s="149"/>
      <c r="N124" s="147"/>
      <c r="O124" s="147"/>
      <c r="P124" s="148"/>
    </row>
    <row r="125" spans="1:16" ht="21" customHeight="1" x14ac:dyDescent="0.45">
      <c r="A125" s="99" t="s">
        <v>228</v>
      </c>
      <c r="B125" s="206"/>
      <c r="C125" s="171" t="s">
        <v>65</v>
      </c>
      <c r="D125" s="172"/>
      <c r="E125" s="172"/>
      <c r="F125" s="149"/>
      <c r="G125" s="147"/>
      <c r="H125" s="147"/>
      <c r="I125" s="156"/>
      <c r="J125" s="149"/>
      <c r="K125" s="148"/>
      <c r="L125" s="237"/>
      <c r="M125" s="149"/>
      <c r="N125" s="147"/>
      <c r="O125" s="147"/>
      <c r="P125" s="148"/>
    </row>
    <row r="126" spans="1:16" ht="21" customHeight="1" x14ac:dyDescent="0.45">
      <c r="A126" s="99" t="s">
        <v>229</v>
      </c>
      <c r="B126" s="206"/>
      <c r="C126" s="171" t="s">
        <v>59</v>
      </c>
      <c r="D126" s="172"/>
      <c r="E126" s="172"/>
      <c r="F126" s="149"/>
      <c r="G126" s="147"/>
      <c r="H126" s="147"/>
      <c r="I126" s="156"/>
      <c r="J126" s="149"/>
      <c r="K126" s="148"/>
      <c r="L126" s="237"/>
      <c r="M126" s="149"/>
      <c r="N126" s="147"/>
      <c r="O126" s="147"/>
      <c r="P126" s="148"/>
    </row>
    <row r="127" spans="1:16" ht="21" customHeight="1" x14ac:dyDescent="0.45">
      <c r="A127" s="99" t="s">
        <v>212</v>
      </c>
      <c r="B127" s="206"/>
      <c r="C127" s="171" t="s">
        <v>64</v>
      </c>
      <c r="D127" s="172"/>
      <c r="E127" s="172"/>
      <c r="F127" s="149"/>
      <c r="G127" s="147"/>
      <c r="H127" s="147"/>
      <c r="I127" s="156"/>
      <c r="J127" s="149"/>
      <c r="K127" s="148"/>
      <c r="L127" s="237"/>
      <c r="M127" s="149"/>
      <c r="N127" s="147"/>
      <c r="O127" s="147"/>
      <c r="P127" s="148"/>
    </row>
    <row r="128" spans="1:16" ht="21" customHeight="1" x14ac:dyDescent="0.45">
      <c r="A128" s="99" t="s">
        <v>213</v>
      </c>
      <c r="B128" s="206"/>
      <c r="C128" s="173" t="s">
        <v>2797</v>
      </c>
      <c r="D128" s="174"/>
      <c r="E128" s="174"/>
      <c r="F128" s="149"/>
      <c r="G128" s="147"/>
      <c r="H128" s="147"/>
      <c r="I128" s="156" t="str">
        <f>IF(F96=R5,"-","")</f>
        <v/>
      </c>
      <c r="J128" s="149"/>
      <c r="K128" s="148" t="str">
        <f>IF(F96=R5,"-","")</f>
        <v/>
      </c>
      <c r="L128" s="237"/>
      <c r="M128" s="149"/>
      <c r="N128" s="147"/>
      <c r="O128" s="147"/>
      <c r="P128" s="148" t="str">
        <f>IF(F96=R5,"-","")</f>
        <v/>
      </c>
    </row>
    <row r="129" spans="1:16" ht="21" customHeight="1" x14ac:dyDescent="0.45">
      <c r="A129" s="99" t="s">
        <v>230</v>
      </c>
      <c r="B129" s="206"/>
      <c r="C129" s="175" t="s">
        <v>2772</v>
      </c>
      <c r="D129" s="172"/>
      <c r="E129" s="172"/>
      <c r="F129" s="149">
        <f>SUM(F130:F132)</f>
        <v>0</v>
      </c>
      <c r="G129" s="147">
        <f t="shared" ref="G129:K129" si="15">SUM(G130:G132)</f>
        <v>0</v>
      </c>
      <c r="H129" s="147">
        <f t="shared" si="15"/>
        <v>0</v>
      </c>
      <c r="I129" s="156">
        <f t="shared" si="15"/>
        <v>0</v>
      </c>
      <c r="J129" s="149">
        <f t="shared" si="15"/>
        <v>0</v>
      </c>
      <c r="K129" s="148">
        <f t="shared" si="15"/>
        <v>0</v>
      </c>
      <c r="L129" s="237"/>
      <c r="M129" s="149">
        <f t="shared" ref="M129:P129" si="16">SUM(M130:M132)</f>
        <v>0</v>
      </c>
      <c r="N129" s="147">
        <f t="shared" si="16"/>
        <v>0</v>
      </c>
      <c r="O129" s="147">
        <f t="shared" si="16"/>
        <v>0</v>
      </c>
      <c r="P129" s="148">
        <f t="shared" si="16"/>
        <v>0</v>
      </c>
    </row>
    <row r="130" spans="1:16" ht="21" customHeight="1" x14ac:dyDescent="0.45">
      <c r="A130" s="99" t="s">
        <v>2757</v>
      </c>
      <c r="B130" s="206"/>
      <c r="C130" s="206" t="s">
        <v>2756</v>
      </c>
      <c r="D130" s="244" t="s">
        <v>2799</v>
      </c>
      <c r="E130" s="245"/>
      <c r="F130" s="149"/>
      <c r="G130" s="147"/>
      <c r="H130" s="147"/>
      <c r="I130" s="156"/>
      <c r="J130" s="149"/>
      <c r="K130" s="148"/>
      <c r="L130" s="237"/>
      <c r="M130" s="149"/>
      <c r="N130" s="147"/>
      <c r="O130" s="147"/>
      <c r="P130" s="148"/>
    </row>
    <row r="131" spans="1:16" ht="21" customHeight="1" x14ac:dyDescent="0.45">
      <c r="A131" s="99" t="s">
        <v>2758</v>
      </c>
      <c r="B131" s="206"/>
      <c r="C131" s="206"/>
      <c r="D131" s="169" t="s">
        <v>61</v>
      </c>
      <c r="E131" s="170"/>
      <c r="F131" s="149"/>
      <c r="G131" s="147"/>
      <c r="H131" s="147"/>
      <c r="I131" s="156"/>
      <c r="J131" s="149"/>
      <c r="K131" s="148"/>
      <c r="L131" s="237"/>
      <c r="M131" s="149"/>
      <c r="N131" s="147"/>
      <c r="O131" s="147"/>
      <c r="P131" s="148"/>
    </row>
    <row r="132" spans="1:16" ht="21" customHeight="1" x14ac:dyDescent="0.45">
      <c r="A132" s="99" t="s">
        <v>2759</v>
      </c>
      <c r="B132" s="206"/>
      <c r="C132" s="207"/>
      <c r="D132" s="169" t="s">
        <v>62</v>
      </c>
      <c r="E132" s="170"/>
      <c r="F132" s="149"/>
      <c r="G132" s="147"/>
      <c r="H132" s="147"/>
      <c r="I132" s="156"/>
      <c r="J132" s="149"/>
      <c r="K132" s="148"/>
      <c r="L132" s="237"/>
      <c r="M132" s="149"/>
      <c r="N132" s="147"/>
      <c r="O132" s="147"/>
      <c r="P132" s="148"/>
    </row>
    <row r="133" spans="1:16" ht="21" customHeight="1" thickBot="1" x14ac:dyDescent="0.5">
      <c r="A133" s="99" t="s">
        <v>231</v>
      </c>
      <c r="B133" s="207"/>
      <c r="C133" s="171" t="s">
        <v>60</v>
      </c>
      <c r="D133" s="172"/>
      <c r="E133" s="172"/>
      <c r="F133" s="150"/>
      <c r="G133" s="151"/>
      <c r="H133" s="151"/>
      <c r="I133" s="157"/>
      <c r="J133" s="150"/>
      <c r="K133" s="152"/>
      <c r="L133" s="238"/>
      <c r="M133" s="150"/>
      <c r="N133" s="151"/>
      <c r="O133" s="151"/>
      <c r="P133" s="152"/>
    </row>
    <row r="134" spans="1:16" ht="13.95" customHeight="1" x14ac:dyDescent="0.45">
      <c r="A134" s="155" t="s">
        <v>3144</v>
      </c>
    </row>
    <row r="135" spans="1:16" ht="13.95" customHeight="1" x14ac:dyDescent="0.45">
      <c r="A135" s="155" t="s">
        <v>3080</v>
      </c>
    </row>
    <row r="136" spans="1:16" ht="13.95" customHeight="1" x14ac:dyDescent="0.45">
      <c r="A136" s="155" t="s">
        <v>3081</v>
      </c>
    </row>
    <row r="137" spans="1:16" ht="13.95" customHeight="1" x14ac:dyDescent="0.45">
      <c r="A137" s="155" t="s">
        <v>3131</v>
      </c>
    </row>
    <row r="138" spans="1:16" ht="13.95" customHeight="1" x14ac:dyDescent="0.45">
      <c r="A138" s="155" t="s">
        <v>3132</v>
      </c>
    </row>
    <row r="139" spans="1:16" ht="13.95" customHeight="1" x14ac:dyDescent="0.45">
      <c r="A139" s="155" t="s">
        <v>2996</v>
      </c>
    </row>
    <row r="140" spans="1:16" ht="13.95" customHeight="1" x14ac:dyDescent="0.45">
      <c r="A140" s="155" t="s">
        <v>3138</v>
      </c>
    </row>
    <row r="141" spans="1:16" ht="13.95" customHeight="1" x14ac:dyDescent="0.45">
      <c r="A141" s="155" t="s">
        <v>2995</v>
      </c>
    </row>
    <row r="142" spans="1:16" ht="13.95" customHeight="1" x14ac:dyDescent="0.45">
      <c r="A142" s="155" t="s">
        <v>3015</v>
      </c>
    </row>
    <row r="143" spans="1:16" ht="13.95" customHeight="1" x14ac:dyDescent="0.45">
      <c r="A143" s="155" t="s">
        <v>3148</v>
      </c>
    </row>
    <row r="144" spans="1:16" ht="13.95" customHeight="1" x14ac:dyDescent="0.45">
      <c r="A144" s="155" t="s">
        <v>3137</v>
      </c>
    </row>
    <row r="145" spans="1:1" ht="13.95" customHeight="1" x14ac:dyDescent="0.45">
      <c r="A145" s="155" t="s">
        <v>3145</v>
      </c>
    </row>
    <row r="146" spans="1:1" x14ac:dyDescent="0.45">
      <c r="A146" s="155" t="s">
        <v>3146</v>
      </c>
    </row>
    <row r="147" spans="1:1" x14ac:dyDescent="0.45">
      <c r="A147" s="155" t="s">
        <v>3139</v>
      </c>
    </row>
    <row r="148" spans="1:1" x14ac:dyDescent="0.45">
      <c r="A148" s="155" t="s">
        <v>3147</v>
      </c>
    </row>
    <row r="149" spans="1:1" x14ac:dyDescent="0.45">
      <c r="A149" s="155" t="s">
        <v>3149</v>
      </c>
    </row>
    <row r="150" spans="1:1" x14ac:dyDescent="0.45">
      <c r="A150" s="155" t="s">
        <v>3143</v>
      </c>
    </row>
  </sheetData>
  <sheetProtection algorithmName="SHA-512" hashValue="oxrFOUjIGS1MrIz8FP8hBlUD1/eLan0ZC3d35oraB5z5OQB3nW92PWfVW+FIVWQuR2lRzs+KMJdIo+vKLElt6w==" saltValue="ElNlJ/XPZcghj9dh3jg4ng==" spinCount="100000" sheet="1" selectLockedCells="1"/>
  <mergeCells count="88">
    <mergeCell ref="C108:E108"/>
    <mergeCell ref="C109:E109"/>
    <mergeCell ref="L97:L133"/>
    <mergeCell ref="C91:I91"/>
    <mergeCell ref="J91:K91"/>
    <mergeCell ref="C106:E106"/>
    <mergeCell ref="C107:E107"/>
    <mergeCell ref="J99:J101"/>
    <mergeCell ref="J98:K98"/>
    <mergeCell ref="D130:E130"/>
    <mergeCell ref="C129:E129"/>
    <mergeCell ref="D132:E132"/>
    <mergeCell ref="C128:E128"/>
    <mergeCell ref="C115:C118"/>
    <mergeCell ref="C122:C124"/>
    <mergeCell ref="D122:E122"/>
    <mergeCell ref="C12:D12"/>
    <mergeCell ref="M12:N12"/>
    <mergeCell ref="A83:P83"/>
    <mergeCell ref="C90:P90"/>
    <mergeCell ref="M17:P17"/>
    <mergeCell ref="A16:C16"/>
    <mergeCell ref="A17:K17"/>
    <mergeCell ref="A12:B12"/>
    <mergeCell ref="H16:I16"/>
    <mergeCell ref="N85:P85"/>
    <mergeCell ref="N87:P87"/>
    <mergeCell ref="N88:P88"/>
    <mergeCell ref="N86:P86"/>
    <mergeCell ref="J11:K11"/>
    <mergeCell ref="A1:J1"/>
    <mergeCell ref="K1:P1"/>
    <mergeCell ref="A3:P3"/>
    <mergeCell ref="A10:B10"/>
    <mergeCell ref="A11:B11"/>
    <mergeCell ref="M11:N11"/>
    <mergeCell ref="M92:N92"/>
    <mergeCell ref="O92:P92"/>
    <mergeCell ref="A91:B91"/>
    <mergeCell ref="A92:B92"/>
    <mergeCell ref="F97:K97"/>
    <mergeCell ref="C92:D92"/>
    <mergeCell ref="M97:P97"/>
    <mergeCell ref="E92:F92"/>
    <mergeCell ref="H92:I92"/>
    <mergeCell ref="K92:L92"/>
    <mergeCell ref="A96:E96"/>
    <mergeCell ref="M91:N91"/>
    <mergeCell ref="O91:P91"/>
    <mergeCell ref="M98:O98"/>
    <mergeCell ref="P98:P101"/>
    <mergeCell ref="C133:E133"/>
    <mergeCell ref="C130:C132"/>
    <mergeCell ref="D115:E115"/>
    <mergeCell ref="D117:E117"/>
    <mergeCell ref="B102:E102"/>
    <mergeCell ref="B103:E103"/>
    <mergeCell ref="B104:E104"/>
    <mergeCell ref="B110:E110"/>
    <mergeCell ref="B111:B133"/>
    <mergeCell ref="C111:E111"/>
    <mergeCell ref="C112:E112"/>
    <mergeCell ref="C113:E113"/>
    <mergeCell ref="B105:E105"/>
    <mergeCell ref="B106:B109"/>
    <mergeCell ref="O99:O101"/>
    <mergeCell ref="M100:M101"/>
    <mergeCell ref="N100:N101"/>
    <mergeCell ref="M99:N99"/>
    <mergeCell ref="C127:E127"/>
    <mergeCell ref="K99:K101"/>
    <mergeCell ref="F100:G100"/>
    <mergeCell ref="H100:H101"/>
    <mergeCell ref="A97:E101"/>
    <mergeCell ref="F99:H99"/>
    <mergeCell ref="I99:I101"/>
    <mergeCell ref="F98:I98"/>
    <mergeCell ref="C126:E126"/>
    <mergeCell ref="C114:E114"/>
    <mergeCell ref="C120:E120"/>
    <mergeCell ref="C119:E119"/>
    <mergeCell ref="D131:E131"/>
    <mergeCell ref="C125:E125"/>
    <mergeCell ref="D123:E123"/>
    <mergeCell ref="D116:E116"/>
    <mergeCell ref="D118:E118"/>
    <mergeCell ref="C121:E121"/>
    <mergeCell ref="D124:E124"/>
  </mergeCells>
  <phoneticPr fontId="1"/>
  <conditionalFormatting sqref="L16">
    <cfRule type="expression" dxfId="410" priority="5029">
      <formula>AND($J$16="")</formula>
    </cfRule>
  </conditionalFormatting>
  <conditionalFormatting sqref="J16">
    <cfRule type="expression" dxfId="409" priority="4827">
      <formula>AND($J$16="")</formula>
    </cfRule>
  </conditionalFormatting>
  <conditionalFormatting sqref="M16:N16">
    <cfRule type="expression" dxfId="408" priority="4826">
      <formula>AND($L$16="")</formula>
    </cfRule>
  </conditionalFormatting>
  <conditionalFormatting sqref="N5">
    <cfRule type="expression" dxfId="407" priority="3518">
      <formula>AND($N$5="")</formula>
    </cfRule>
  </conditionalFormatting>
  <conditionalFormatting sqref="N6">
    <cfRule type="expression" dxfId="406" priority="3517">
      <formula>AND($N$6="")</formula>
    </cfRule>
  </conditionalFormatting>
  <conditionalFormatting sqref="M7">
    <cfRule type="expression" dxfId="405" priority="3516">
      <formula>AND($M$7="")</formula>
    </cfRule>
  </conditionalFormatting>
  <conditionalFormatting sqref="M8">
    <cfRule type="expression" dxfId="404" priority="3515">
      <formula>AND($M$8="")</formula>
    </cfRule>
  </conditionalFormatting>
  <conditionalFormatting sqref="N7">
    <cfRule type="expression" dxfId="403" priority="3514">
      <formula>AND($N$7="",$M$7&lt;&gt;"２無")</formula>
    </cfRule>
  </conditionalFormatting>
  <conditionalFormatting sqref="N8">
    <cfRule type="expression" dxfId="402" priority="3513">
      <formula>AND($N$8="",$M$8&lt;&gt;"２無")</formula>
    </cfRule>
  </conditionalFormatting>
  <conditionalFormatting sqref="D16">
    <cfRule type="expression" dxfId="401" priority="3512">
      <formula>AND($D$16="")</formula>
    </cfRule>
  </conditionalFormatting>
  <conditionalFormatting sqref="G14">
    <cfRule type="expression" dxfId="400" priority="3511">
      <formula>AND($G$14="")</formula>
    </cfRule>
  </conditionalFormatting>
  <conditionalFormatting sqref="L14">
    <cfRule type="expression" dxfId="399" priority="3510">
      <formula>AND($L$14="")</formula>
    </cfRule>
  </conditionalFormatting>
  <conditionalFormatting sqref="C10">
    <cfRule type="expression" dxfId="398" priority="3509">
      <formula>AND($C$10="")</formula>
    </cfRule>
  </conditionalFormatting>
  <conditionalFormatting sqref="C11">
    <cfRule type="expression" dxfId="397" priority="3508">
      <formula>AND($C$11="")</formula>
    </cfRule>
  </conditionalFormatting>
  <conditionalFormatting sqref="L11">
    <cfRule type="expression" dxfId="396" priority="3507">
      <formula>AND($L$11="")</formula>
    </cfRule>
  </conditionalFormatting>
  <conditionalFormatting sqref="O11">
    <cfRule type="expression" dxfId="395" priority="3506">
      <formula>AND($O$11="")</formula>
    </cfRule>
  </conditionalFormatting>
  <conditionalFormatting sqref="E12">
    <cfRule type="expression" dxfId="394" priority="3505">
      <formula>AND($E$12="")</formula>
    </cfRule>
  </conditionalFormatting>
  <conditionalFormatting sqref="H12">
    <cfRule type="expression" dxfId="393" priority="3504">
      <formula>AND($H$12="")</formula>
    </cfRule>
  </conditionalFormatting>
  <conditionalFormatting sqref="K12">
    <cfRule type="expression" dxfId="392" priority="3503">
      <formula>AND($K$12="")</formula>
    </cfRule>
  </conditionalFormatting>
  <conditionalFormatting sqref="O12">
    <cfRule type="expression" dxfId="391" priority="3502">
      <formula>AND($O$12="")</formula>
    </cfRule>
  </conditionalFormatting>
  <conditionalFormatting sqref="G94">
    <cfRule type="expression" dxfId="390" priority="2527">
      <formula>AND($G$94="")</formula>
    </cfRule>
  </conditionalFormatting>
  <conditionalFormatting sqref="L94">
    <cfRule type="expression" dxfId="389" priority="2526">
      <formula>AND($L$94="")</formula>
    </cfRule>
  </conditionalFormatting>
  <conditionalFormatting sqref="A1:J1">
    <cfRule type="expression" dxfId="388" priority="2205">
      <formula>AND(A1="未記載セルチェック：【未記載セル（色付）が残っています。】")</formula>
    </cfRule>
  </conditionalFormatting>
  <conditionalFormatting sqref="K1:P1">
    <cfRule type="expression" dxfId="387" priority="2204">
      <formula>AND(K1="内訳数値チェック：【内訳より小さい科目があります。】")</formula>
    </cfRule>
  </conditionalFormatting>
  <conditionalFormatting sqref="L18">
    <cfRule type="expression" dxfId="386" priority="1531">
      <formula>AND($L$18="")</formula>
    </cfRule>
  </conditionalFormatting>
  <conditionalFormatting sqref="L29">
    <cfRule type="expression" dxfId="385" priority="1532">
      <formula>AND($L$29="")</formula>
    </cfRule>
  </conditionalFormatting>
  <conditionalFormatting sqref="L30">
    <cfRule type="expression" dxfId="384" priority="1533">
      <formula>AND($L$30="")</formula>
    </cfRule>
  </conditionalFormatting>
  <conditionalFormatting sqref="L32">
    <cfRule type="expression" dxfId="383" priority="1534">
      <formula>AND($L$32="")</formula>
    </cfRule>
  </conditionalFormatting>
  <conditionalFormatting sqref="L45">
    <cfRule type="expression" dxfId="382" priority="1535">
      <formula>AND($L$45="")</formula>
    </cfRule>
  </conditionalFormatting>
  <conditionalFormatting sqref="L46">
    <cfRule type="expression" dxfId="381" priority="1536">
      <formula>AND($L$46="")</formula>
    </cfRule>
  </conditionalFormatting>
  <conditionalFormatting sqref="L47">
    <cfRule type="expression" dxfId="380" priority="1537">
      <formula>AND($L$47="")</formula>
    </cfRule>
  </conditionalFormatting>
  <conditionalFormatting sqref="L48">
    <cfRule type="expression" dxfId="379" priority="1538">
      <formula>AND($L$48="")</formula>
    </cfRule>
  </conditionalFormatting>
  <conditionalFormatting sqref="L51">
    <cfRule type="expression" dxfId="378" priority="1539">
      <formula>AND($L$51="")</formula>
    </cfRule>
  </conditionalFormatting>
  <conditionalFormatting sqref="L53">
    <cfRule type="expression" dxfId="377" priority="1540">
      <formula>AND($L$53="")</formula>
    </cfRule>
  </conditionalFormatting>
  <conditionalFormatting sqref="L56">
    <cfRule type="expression" dxfId="376" priority="1541">
      <formula>AND($L$56="")</formula>
    </cfRule>
  </conditionalFormatting>
  <conditionalFormatting sqref="L57">
    <cfRule type="expression" dxfId="375" priority="1542">
      <formula>AND($L$57="")</formula>
    </cfRule>
  </conditionalFormatting>
  <conditionalFormatting sqref="L58">
    <cfRule type="expression" dxfId="374" priority="1543">
      <formula>AND($L$58="")</formula>
    </cfRule>
  </conditionalFormatting>
  <conditionalFormatting sqref="L59">
    <cfRule type="expression" dxfId="373" priority="1544">
      <formula>AND($L$59="")</formula>
    </cfRule>
  </conditionalFormatting>
  <conditionalFormatting sqref="L60">
    <cfRule type="expression" dxfId="372" priority="1545">
      <formula>AND($L$60="")</formula>
    </cfRule>
  </conditionalFormatting>
  <conditionalFormatting sqref="L61">
    <cfRule type="expression" dxfId="371" priority="1546">
      <formula>AND($L$61="")</formula>
    </cfRule>
  </conditionalFormatting>
  <conditionalFormatting sqref="L65">
    <cfRule type="expression" dxfId="370" priority="1547">
      <formula>AND($L$65="")</formula>
    </cfRule>
  </conditionalFormatting>
  <conditionalFormatting sqref="L66">
    <cfRule type="expression" dxfId="369" priority="1548">
      <formula>AND($L$66="")</formula>
    </cfRule>
  </conditionalFormatting>
  <conditionalFormatting sqref="L67">
    <cfRule type="expression" dxfId="368" priority="1549">
      <formula>AND($L$67="")</formula>
    </cfRule>
  </conditionalFormatting>
  <conditionalFormatting sqref="L68">
    <cfRule type="expression" dxfId="367" priority="1550">
      <formula>AND($L$68="")</formula>
    </cfRule>
  </conditionalFormatting>
  <conditionalFormatting sqref="L70">
    <cfRule type="expression" dxfId="366" priority="1551">
      <formula>AND($L$70="")</formula>
    </cfRule>
  </conditionalFormatting>
  <conditionalFormatting sqref="L71">
    <cfRule type="expression" dxfId="365" priority="1552">
      <formula>AND($L$71="")</formula>
    </cfRule>
  </conditionalFormatting>
  <conditionalFormatting sqref="L38">
    <cfRule type="expression" dxfId="364" priority="1553">
      <formula>AND($D$16&lt;&gt;$T$6,$L$38="")</formula>
    </cfRule>
    <cfRule type="expression" dxfId="363" priority="1554">
      <formula>AND($D$16=$T$6,$L$38&lt;&gt;0)</formula>
    </cfRule>
    <cfRule type="expression" dxfId="362" priority="1555">
      <formula>AND($D$16=$T$6,$L$38=0)</formula>
    </cfRule>
  </conditionalFormatting>
  <conditionalFormatting sqref="M65">
    <cfRule type="expression" dxfId="361" priority="1556">
      <formula>AND($M$65="←内訳より小さい")</formula>
    </cfRule>
  </conditionalFormatting>
  <conditionalFormatting sqref="L50">
    <cfRule type="expression" dxfId="360" priority="1557">
      <formula>AND($D$16&lt;&gt;$T$6,$L$50="")</formula>
    </cfRule>
    <cfRule type="expression" dxfId="359" priority="1558">
      <formula>AND($D$16=$T$6,$L$50&lt;&gt;0)</formula>
    </cfRule>
    <cfRule type="expression" dxfId="358" priority="1559">
      <formula>AND($D$16=$T$6,$L$50=0)</formula>
    </cfRule>
  </conditionalFormatting>
  <conditionalFormatting sqref="L52">
    <cfRule type="expression" dxfId="357" priority="1560">
      <formula>AND($D$16&lt;&gt;$T$6,$L$52="")</formula>
    </cfRule>
    <cfRule type="expression" dxfId="356" priority="1561">
      <formula>AND($D$16=$T$6,$L$52&lt;&gt;0)</formula>
    </cfRule>
    <cfRule type="expression" dxfId="355" priority="1562">
      <formula>AND($D$16=$T$6,$L$52=0)</formula>
    </cfRule>
  </conditionalFormatting>
  <conditionalFormatting sqref="L35">
    <cfRule type="expression" dxfId="354" priority="1529">
      <formula>AND($L$35="")</formula>
    </cfRule>
  </conditionalFormatting>
  <conditionalFormatting sqref="L36">
    <cfRule type="expression" dxfId="353" priority="1530">
      <formula>AND($L$36="")</formula>
    </cfRule>
  </conditionalFormatting>
  <conditionalFormatting sqref="L34">
    <cfRule type="expression" dxfId="352" priority="1528">
      <formula>AND($L$34="")</formula>
    </cfRule>
  </conditionalFormatting>
  <conditionalFormatting sqref="L33">
    <cfRule type="expression" dxfId="351" priority="1527">
      <formula>AND($L$33="")</formula>
    </cfRule>
  </conditionalFormatting>
  <conditionalFormatting sqref="L37">
    <cfRule type="expression" dxfId="350" priority="1526">
      <formula>AND($L$37="")</formula>
    </cfRule>
  </conditionalFormatting>
  <conditionalFormatting sqref="L39">
    <cfRule type="expression" dxfId="349" priority="1520">
      <formula>AND($L$39="")</formula>
    </cfRule>
  </conditionalFormatting>
  <conditionalFormatting sqref="L40">
    <cfRule type="expression" dxfId="348" priority="1521">
      <formula>AND($L$40="")</formula>
    </cfRule>
  </conditionalFormatting>
  <conditionalFormatting sqref="L41">
    <cfRule type="expression" dxfId="347" priority="1522">
      <formula>AND($L$41="")</formula>
    </cfRule>
  </conditionalFormatting>
  <conditionalFormatting sqref="L42">
    <cfRule type="expression" dxfId="346" priority="1523">
      <formula>AND($L$42="")</formula>
    </cfRule>
  </conditionalFormatting>
  <conditionalFormatting sqref="L43">
    <cfRule type="expression" dxfId="345" priority="1524">
      <formula>AND($L$43="")</formula>
    </cfRule>
  </conditionalFormatting>
  <conditionalFormatting sqref="L44">
    <cfRule type="expression" dxfId="344" priority="1525">
      <formula>AND($L$44="")</formula>
    </cfRule>
  </conditionalFormatting>
  <conditionalFormatting sqref="L19">
    <cfRule type="expression" dxfId="343" priority="1519">
      <formula>AND($L$19="")</formula>
    </cfRule>
  </conditionalFormatting>
  <conditionalFormatting sqref="L24">
    <cfRule type="expression" dxfId="342" priority="1518">
      <formula>AND($L$24="")</formula>
    </cfRule>
  </conditionalFormatting>
  <conditionalFormatting sqref="L20">
    <cfRule type="expression" dxfId="341" priority="1516">
      <formula>AND($L$20="")</formula>
    </cfRule>
  </conditionalFormatting>
  <conditionalFormatting sqref="L21">
    <cfRule type="expression" dxfId="340" priority="1517">
      <formula>AND($L$21="")</formula>
    </cfRule>
  </conditionalFormatting>
  <conditionalFormatting sqref="L22">
    <cfRule type="expression" dxfId="339" priority="1515">
      <formula>AND($L$22="")</formula>
    </cfRule>
  </conditionalFormatting>
  <conditionalFormatting sqref="L25">
    <cfRule type="expression" dxfId="338" priority="1513">
      <formula>AND($L$25="")</formula>
    </cfRule>
  </conditionalFormatting>
  <conditionalFormatting sqref="L26">
    <cfRule type="expression" dxfId="337" priority="1514">
      <formula>AND($L$26="")</formula>
    </cfRule>
  </conditionalFormatting>
  <conditionalFormatting sqref="M49">
    <cfRule type="expression" dxfId="336" priority="1512">
      <formula>AND($M$49="←内訳より小さい")</formula>
    </cfRule>
  </conditionalFormatting>
  <conditionalFormatting sqref="M32">
    <cfRule type="expression" dxfId="335" priority="1191">
      <formula>AND($M$32="←内訳より小さい")</formula>
    </cfRule>
  </conditionalFormatting>
  <conditionalFormatting sqref="M33">
    <cfRule type="expression" dxfId="334" priority="1190">
      <formula>AND($M$33="←内訳より小さい")</formula>
    </cfRule>
  </conditionalFormatting>
  <conditionalFormatting sqref="M37">
    <cfRule type="expression" dxfId="333" priority="1189">
      <formula>AND($M$37="←内訳より小さい")</formula>
    </cfRule>
  </conditionalFormatting>
  <conditionalFormatting sqref="M45">
    <cfRule type="expression" dxfId="332" priority="1188">
      <formula>AND($M$45="←内訳より小さい")</formula>
    </cfRule>
  </conditionalFormatting>
  <conditionalFormatting sqref="M56">
    <cfRule type="expression" dxfId="331" priority="1187">
      <formula>AND($M$56="←内訳より小さい")</formula>
    </cfRule>
  </conditionalFormatting>
  <conditionalFormatting sqref="M60">
    <cfRule type="expression" dxfId="330" priority="1186">
      <formula>AND($M$60="←内訳より小さい")</formula>
    </cfRule>
  </conditionalFormatting>
  <conditionalFormatting sqref="F96">
    <cfRule type="expression" dxfId="329" priority="865">
      <formula>AND($F$96="")</formula>
    </cfRule>
  </conditionalFormatting>
  <conditionalFormatting sqref="M102">
    <cfRule type="expression" dxfId="328" priority="224">
      <formula>AND($M$102="",$F$102="",$G$102="",$H$102="",OR($I$102="",$I$102="-"),$J$102="",OR($K$102="",$K$102="-"))</formula>
    </cfRule>
  </conditionalFormatting>
  <conditionalFormatting sqref="M103">
    <cfRule type="expression" dxfId="327" priority="223">
      <formula>AND($M$103="",$F$103="",$G$103="",$H$103="",OR($I$103="",$I$103="-"),$J$103="",OR($K$103="",$K$103="-"))</formula>
    </cfRule>
  </conditionalFormatting>
  <conditionalFormatting sqref="M104">
    <cfRule type="expression" dxfId="326" priority="222">
      <formula>AND($M$104="",$F$104="",$G$104="",$H$104="",OR($I$104="",$I$104="-"),$J$104="",OR($K$104="",$K$104="-"))</formula>
    </cfRule>
  </conditionalFormatting>
  <conditionalFormatting sqref="M106">
    <cfRule type="expression" dxfId="325" priority="221">
      <formula>AND($M$106="",$F$106="",$G$106="",$H$106="",$I$106="",$J$106="",$K$106="")</formula>
    </cfRule>
  </conditionalFormatting>
  <conditionalFormatting sqref="M107">
    <cfRule type="expression" dxfId="324" priority="220">
      <formula>AND($M$107="",$F$107="",$G$107="",$H$107="",OR($I$107="",$I$107="-"),$J$107="",OR($K$107="",$K$107="-"))</formula>
    </cfRule>
  </conditionalFormatting>
  <conditionalFormatting sqref="M108">
    <cfRule type="expression" dxfId="323" priority="219">
      <formula>AND($M$108="",$F$108="",$G$108="",$H$108="",OR($I$108="",$I$108="-"),$J$108="",OR($K$108="",$K$108="-"))</formula>
    </cfRule>
  </conditionalFormatting>
  <conditionalFormatting sqref="M109">
    <cfRule type="expression" dxfId="322" priority="218">
      <formula>AND($M$109="",$F$109="",$G$109="",$H$109="",OR($I$109="",$I$109="-"),$J$109="",OR($K$109="",$K$109="-"))</formula>
    </cfRule>
  </conditionalFormatting>
  <conditionalFormatting sqref="M111">
    <cfRule type="expression" dxfId="321" priority="217">
      <formula>AND($M$111="",$F$111="",$G$111="",$H$111="",OR($I$111="",$I$111="-"),$J$111="",OR($K$111="",$K$111="-"))</formula>
    </cfRule>
  </conditionalFormatting>
  <conditionalFormatting sqref="M112">
    <cfRule type="expression" dxfId="320" priority="216">
      <formula>AND($M$112="",$F$112="",$G$112="",$H$112="",OR($I$112="",$I$112="-"),$J$112="",OR($K$112="",$K$112="-"))</formula>
    </cfRule>
  </conditionalFormatting>
  <conditionalFormatting sqref="M113">
    <cfRule type="expression" dxfId="319" priority="215">
      <formula>AND($M$113="",$F$113="",$G$113="",$H$113="",OR($I$113="",$I$113="-"),$J$113="",OR($K$113="",$K$113="-"))</formula>
    </cfRule>
  </conditionalFormatting>
  <conditionalFormatting sqref="M114">
    <cfRule type="expression" dxfId="318" priority="214">
      <formula>OR($M$114="",AND(_xlfn.ISFORMULA($M$114)&lt;&gt;FALSE,OR($M$115="*",$M$115="＊"),OR($M$116="*",$M$116="＊"),OR($M$117="*",$M$117="＊"),OR($M$118="*",$M$118="＊")))</formula>
    </cfRule>
  </conditionalFormatting>
  <conditionalFormatting sqref="M115">
    <cfRule type="expression" dxfId="317" priority="213">
      <formula>AND($M$115="",$F$115="",$G$115="",$H$115="",OR($I$115="",$I$115="-"),$J$115="",OR($K$115="",$K$115="-"))</formula>
    </cfRule>
  </conditionalFormatting>
  <conditionalFormatting sqref="M116">
    <cfRule type="expression" dxfId="316" priority="212">
      <formula>AND($M$116="",$F$116="",$G$116="",$H$116="",OR($I$116="",$I$116="-"),$J$116="",OR($K$116="",$K$116="-"))</formula>
    </cfRule>
  </conditionalFormatting>
  <conditionalFormatting sqref="M117">
    <cfRule type="expression" dxfId="315" priority="211">
      <formula>AND($M$117="",$F$117="",$G$117="",$H$117="",$I$117="",$J$117="",$K$117="")</formula>
    </cfRule>
  </conditionalFormatting>
  <conditionalFormatting sqref="M118">
    <cfRule type="expression" dxfId="314" priority="210">
      <formula>AND($M$118="",$F$118="",$G$118="",$H$118="",OR($I$118="",$I$118="-"),$J$118="",OR($K$118="",$K$118="-"))</formula>
    </cfRule>
  </conditionalFormatting>
  <conditionalFormatting sqref="M119">
    <cfRule type="expression" dxfId="313" priority="209">
      <formula>AND($M$119="",$F$119="",$G$119="",$H$119="",$I$119="",$J$119="",$K$119="")</formula>
    </cfRule>
  </conditionalFormatting>
  <conditionalFormatting sqref="M120">
    <cfRule type="expression" dxfId="312" priority="208">
      <formula>AND($M$120="",$F$120="",$G$120="",$H$120="",$I$120="",$J$120="",$K$120="")</formula>
    </cfRule>
  </conditionalFormatting>
  <conditionalFormatting sqref="M125">
    <cfRule type="expression" dxfId="311" priority="207">
      <formula>AND($M$125="",$F$125="",$G$125="",$H$125="",$I$125="",$J$125="",$K$125="")</formula>
    </cfRule>
  </conditionalFormatting>
  <conditionalFormatting sqref="M126">
    <cfRule type="expression" dxfId="310" priority="206">
      <formula>AND($M$126="",$F$126="",$G$126="",$H$126="",$I$126="",$J$126="",$K$126="")</formula>
    </cfRule>
  </conditionalFormatting>
  <conditionalFormatting sqref="M127">
    <cfRule type="expression" dxfId="309" priority="205">
      <formula>AND($M$127="",$F$127="",$G$127="",$H$127="",$I$127="",$J$127="",$K$127="")</formula>
    </cfRule>
  </conditionalFormatting>
  <conditionalFormatting sqref="M128">
    <cfRule type="expression" dxfId="308" priority="204">
      <formula>AND($M$128="",$F$128="",$G$128="",$H$128="",OR($I$128="",$I$128="-"),$J$128="",OR($K$128="",$K$128="-"))</formula>
    </cfRule>
  </conditionalFormatting>
  <conditionalFormatting sqref="M133">
    <cfRule type="expression" dxfId="307" priority="203">
      <formula>AND($M$133="",$F$133="",$G$133="",$H$133="",$I$133="",$J$133="",$K$133="")</formula>
    </cfRule>
  </conditionalFormatting>
  <conditionalFormatting sqref="M121">
    <cfRule type="expression" dxfId="306" priority="202">
      <formula>OR($M$121="",AND(_xlfn.ISFORMULA($M$121)&lt;&gt;FALSE,OR($M$122="*",$M$122="＊"),OR($M$123="*",$M$123="＊"),OR($M$124="*",$M$124="＊")))</formula>
    </cfRule>
  </conditionalFormatting>
  <conditionalFormatting sqref="M122">
    <cfRule type="expression" dxfId="305" priority="201">
      <formula>AND($M$122="",$F$122="",$G$122="",$H$122="",OR($I$122="",$I$122="-"),$J$122="",OR($K$122="",$K$122="-"))</formula>
    </cfRule>
  </conditionalFormatting>
  <conditionalFormatting sqref="M123">
    <cfRule type="expression" dxfId="304" priority="200">
      <formula>AND($M$123="",$F$123="",$G$123="",$H$123="",$I$123="",$J$123="",$K$123="")</formula>
    </cfRule>
  </conditionalFormatting>
  <conditionalFormatting sqref="M124">
    <cfRule type="expression" dxfId="303" priority="199">
      <formula>AND($M$124="",$F$124="",$G$124="",$H$124="",$I$124="",$J$124="",$K$124="")</formula>
    </cfRule>
  </conditionalFormatting>
  <conditionalFormatting sqref="M129">
    <cfRule type="expression" dxfId="302" priority="198">
      <formula>OR($M$129="",AND(_xlfn.ISFORMULA($M$129)&lt;&gt;FALSE,OR($M$130="*",$M$130="＊"),OR($M$131="*",$M$131="＊"),OR($M$132="*",$M$132="＊")))</formula>
    </cfRule>
  </conditionalFormatting>
  <conditionalFormatting sqref="M130">
    <cfRule type="expression" dxfId="301" priority="197">
      <formula>AND($M$130="",$F$130="",$G$130="",$H$130="",$I$130="",$J$130="",$K$130="")</formula>
    </cfRule>
  </conditionalFormatting>
  <conditionalFormatting sqref="M131">
    <cfRule type="expression" dxfId="300" priority="196">
      <formula>AND($M$131="",$F$131="",$G$131="",$H$131="",$I$131="",$J$131="",$K$131="")</formula>
    </cfRule>
  </conditionalFormatting>
  <conditionalFormatting sqref="M132">
    <cfRule type="expression" dxfId="299" priority="195">
      <formula>AND($M$132="",$F$132="",$G$132="",$H$132="",$I$132="",$J$132="",$K$132="")</formula>
    </cfRule>
  </conditionalFormatting>
  <conditionalFormatting sqref="M110">
    <cfRule type="expression" dxfId="298" priority="194">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297" priority="193">
      <formula>OR($M$105="",AND(_xlfn.ISFORMULA($M$105)&lt;&gt;FALSE,OR($M$106="*",$M$106="＊"),OR($M$107="*",$M$107="＊"),OR($M$108="*",$M$108="＊"),OR($M$109="*",$M$109="＊")))</formula>
    </cfRule>
  </conditionalFormatting>
  <conditionalFormatting sqref="N102">
    <cfRule type="expression" dxfId="296" priority="225">
      <formula>AND($N$102="",$F$102="",$G$102="",$H$102="",OR($I$102="",$I$102="-"),$J$102="",OR($K$102="",$K$102="-"))</formula>
    </cfRule>
  </conditionalFormatting>
  <conditionalFormatting sqref="N103">
    <cfRule type="expression" dxfId="295" priority="226">
      <formula>AND($N$103="",$F$103="",$G$103="",$H$103="",OR($I$103="",$I$103="-"),$J$103="",OR($K$103="",$K$103="-"))</formula>
    </cfRule>
  </conditionalFormatting>
  <conditionalFormatting sqref="N104">
    <cfRule type="expression" dxfId="294" priority="227">
      <formula>AND($N$104="",$F$104="",$G$104="",$H$104="",OR($I$104="",$I$104="-"),$J$104="",OR($K$104="",$K$104="-"))</formula>
    </cfRule>
  </conditionalFormatting>
  <conditionalFormatting sqref="N105">
    <cfRule type="expression" dxfId="293" priority="228">
      <formula>OR($N$105="",AND(_xlfn.ISFORMULA($N$105)&lt;&gt;FALSE,OR($N$106="*",$N$106="＊"),OR($N$107="*",$N$107="＊"),OR($N$108="*",$N$108="＊"),OR($N$109="*",$N$109="＊")))</formula>
    </cfRule>
  </conditionalFormatting>
  <conditionalFormatting sqref="N106">
    <cfRule type="expression" dxfId="292" priority="229">
      <formula>AND($N$106="",$F$106="",$G$106="",$H$106="",$I$106="",$J$106="",$K$106="")</formula>
    </cfRule>
  </conditionalFormatting>
  <conditionalFormatting sqref="N107">
    <cfRule type="expression" dxfId="291" priority="230">
      <formula>AND($N$107="",$F$107="",$G$107="",$H$107="",OR($I$107="",$I$107="-"),$J$107="",OR($K$107="",$K$107="-"))</formula>
    </cfRule>
  </conditionalFormatting>
  <conditionalFormatting sqref="N108">
    <cfRule type="expression" dxfId="290" priority="231">
      <formula>AND($N$108="",$F$108="",$G$108="",$H$108="",OR($I$108="",$I$108="-"),$J$108="",OR($K$108="",$K$108="-"))</formula>
    </cfRule>
  </conditionalFormatting>
  <conditionalFormatting sqref="N109">
    <cfRule type="expression" dxfId="289" priority="232">
      <formula>AND($N$109="",$F$109="",$G$109="",$H$109="",OR($I$109="",$I$109="-"),$J$109="",OR($K$109="",$K$109="-"))</formula>
    </cfRule>
  </conditionalFormatting>
  <conditionalFormatting sqref="N110">
    <cfRule type="expression" dxfId="288" priority="233">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287" priority="234">
      <formula>AND($N$111="",$F$111="",$G$111="",$H$111="",OR($I$111="",$I$111="-"),$J$111="",OR($K$111="",$K$111="-"))</formula>
    </cfRule>
  </conditionalFormatting>
  <conditionalFormatting sqref="N112">
    <cfRule type="expression" dxfId="286" priority="235">
      <formula>AND($N$112="",$F$112="",$G$112="",$H$112="",OR($I$112="",$I$112="-"),$J$112="",OR($K$112="",$K$112="-"))</formula>
    </cfRule>
  </conditionalFormatting>
  <conditionalFormatting sqref="N113">
    <cfRule type="expression" dxfId="285" priority="236">
      <formula>AND($N$113="",$F$113="",$G$113="",$H$113="",OR($I$113="",$I$113="-"),$J$113="",OR($K$113="",$K$113="-"))</formula>
    </cfRule>
  </conditionalFormatting>
  <conditionalFormatting sqref="N114">
    <cfRule type="expression" dxfId="284" priority="237">
      <formula>OR($N$114="",AND(_xlfn.ISFORMULA($N$114)&lt;&gt;FALSE,OR($N$115="*",$N$115="＊"),OR($N$116="*",$N$116="＊"),OR($N$117="*",$N$117="＊"),OR($N$118="*",$N$118="＊")))</formula>
    </cfRule>
  </conditionalFormatting>
  <conditionalFormatting sqref="N115">
    <cfRule type="expression" dxfId="283" priority="238">
      <formula>AND($N$115="",$F$115="",$G$115="",$H$115="",OR($I$115="",$I$115="-"),$J$115="",OR($K$115="",$K$115="-"))</formula>
    </cfRule>
  </conditionalFormatting>
  <conditionalFormatting sqref="N116">
    <cfRule type="expression" dxfId="282" priority="239">
      <formula>AND($N$116="",$F$116="",$G$116="",$H$116="",OR($I$116="",$I$116="-"),$J$116="",OR($K$116="",$K$116="-"))</formula>
    </cfRule>
  </conditionalFormatting>
  <conditionalFormatting sqref="N117">
    <cfRule type="expression" dxfId="281" priority="240">
      <formula>AND($N$117="",$F$117="",$G$117="",$H$117="",$I$117="",$J$117="",$K$117="")</formula>
    </cfRule>
  </conditionalFormatting>
  <conditionalFormatting sqref="N118">
    <cfRule type="expression" dxfId="280" priority="241">
      <formula>AND($N$118="",$F$118="",$G$118="",$H$118="",OR($I$118="",$I$118="-"),$J$118="",OR($K$118="",$K$118="-"))</formula>
    </cfRule>
  </conditionalFormatting>
  <conditionalFormatting sqref="N119">
    <cfRule type="expression" dxfId="279" priority="242">
      <formula>AND($N$119="",$F$119="",$G$119="",$H$119="",$I$119="",$J$119="",$K$119="")</formula>
    </cfRule>
  </conditionalFormatting>
  <conditionalFormatting sqref="N120">
    <cfRule type="expression" dxfId="278" priority="243">
      <formula>AND($N$120="",$F$120="",$G$120="",$H$120="",$I$120="",$J$120="",$K$120="")</formula>
    </cfRule>
  </conditionalFormatting>
  <conditionalFormatting sqref="N121">
    <cfRule type="expression" dxfId="277" priority="244">
      <formula>OR($N$121="",AND(_xlfn.ISFORMULA($N$121)&lt;&gt;FALSE,OR($N$122="*",$N$122="＊"),OR($N$123="*",$N$123="＊"),OR($N$124="*",$N$124="＊")))</formula>
    </cfRule>
  </conditionalFormatting>
  <conditionalFormatting sqref="N122">
    <cfRule type="expression" dxfId="276" priority="245">
      <formula>AND($N$122="",$F$122="",$G$122="",$H$122="",OR($I$122="",$I$122="-"),$J$122="",OR($K$122="",$K$122="-"))</formula>
    </cfRule>
  </conditionalFormatting>
  <conditionalFormatting sqref="N123">
    <cfRule type="expression" dxfId="275" priority="246">
      <formula>AND($N$123="",$F$123="",$G$123="",$H$123="",$I$123="",$J$123="",$K$123="")</formula>
    </cfRule>
  </conditionalFormatting>
  <conditionalFormatting sqref="N124">
    <cfRule type="expression" dxfId="274" priority="247">
      <formula>AND($N$124="",$F$124="",$G$124="",$H$124="",$I$124="",$J$124="",$K$124="")</formula>
    </cfRule>
  </conditionalFormatting>
  <conditionalFormatting sqref="N125">
    <cfRule type="expression" dxfId="273" priority="248">
      <formula>AND($N$125="",$F$125="",$G$125="",$H$125="",$I$125="",$J$125="",$K$125="")</formula>
    </cfRule>
  </conditionalFormatting>
  <conditionalFormatting sqref="N126">
    <cfRule type="expression" dxfId="272" priority="249">
      <formula>AND($N$126="",$F$126="",$G$126="",$H$126="",$I$126="",$J$126="",$K$126="")</formula>
    </cfRule>
  </conditionalFormatting>
  <conditionalFormatting sqref="N127">
    <cfRule type="expression" dxfId="271" priority="250">
      <formula>AND($N$127="",$F$127="",$G$127="",$H$127="",$I$127="",$J$127="",$K$127="")</formula>
    </cfRule>
  </conditionalFormatting>
  <conditionalFormatting sqref="N128">
    <cfRule type="expression" dxfId="270" priority="251">
      <formula>AND($N$128="",$F$128="",$G$128="",$H$128="",OR($I$128="",$I$128="-"),$J$128="",OR($K$128="",$K$128="-"))</formula>
    </cfRule>
  </conditionalFormatting>
  <conditionalFormatting sqref="N129">
    <cfRule type="expression" dxfId="269" priority="252">
      <formula>OR($N$129="",AND(_xlfn.ISFORMULA($N$129)&lt;&gt;FALSE,OR($N$130="*",$N$130="＊"),OR($N$131="*",$N$131="＊"),OR($N$132="*",$N$132="＊")))</formula>
    </cfRule>
  </conditionalFormatting>
  <conditionalFormatting sqref="N130">
    <cfRule type="expression" dxfId="268" priority="253">
      <formula>AND($N$130="",$F$130="",$G$130="",$H$130="",$I$130="",$J$130="",$K$130="")</formula>
    </cfRule>
  </conditionalFormatting>
  <conditionalFormatting sqref="N131">
    <cfRule type="expression" dxfId="267" priority="254">
      <formula>AND($N$131="",$F$131="",$G$131="",$H$131="",$I$131="",$J$131="",$K$131="")</formula>
    </cfRule>
  </conditionalFormatting>
  <conditionalFormatting sqref="N132">
    <cfRule type="expression" dxfId="266" priority="255">
      <formula>AND($N$132="",$F$132="",$G$132="",$H$132="",$I$132="",$J$132="",$K$132="")</formula>
    </cfRule>
  </conditionalFormatting>
  <conditionalFormatting sqref="N133">
    <cfRule type="expression" dxfId="265" priority="256">
      <formula>AND($N$133="",$F$133="",$G$133="",$H$133="",$I$133="",$J$133="",$K$133="")</formula>
    </cfRule>
  </conditionalFormatting>
  <conditionalFormatting sqref="O102">
    <cfRule type="expression" dxfId="264" priority="257">
      <formula>AND($O$102="",$F$102="",$G$102="",$H$102="",OR($I$102="",$I$102="-"),$J$102="",OR($K$102="",$K$102="-"))</formula>
    </cfRule>
  </conditionalFormatting>
  <conditionalFormatting sqref="O103">
    <cfRule type="expression" dxfId="263" priority="258">
      <formula>AND($O$103="",$F$103="",$G$103="",$H$103="",OR($I$103="",$I$103="-"),$J$103="",OR($K$103="",$K$103="-"))</formula>
    </cfRule>
  </conditionalFormatting>
  <conditionalFormatting sqref="O104">
    <cfRule type="expression" dxfId="262" priority="259">
      <formula>AND($O$104="",$F$104="",$G$104="",$H$104="",OR($I$104="",$I$104="-"),$J$104="",OR($K$104="",$K$104="-"))</formula>
    </cfRule>
  </conditionalFormatting>
  <conditionalFormatting sqref="O105">
    <cfRule type="expression" dxfId="261" priority="260">
      <formula>OR($O$105="",AND(_xlfn.ISFORMULA($O$105)&lt;&gt;FALSE,OR($O$106="*",$O$106="＊"),OR($O$107="*",$O$107="＊"),OR($O$108="*",$O$108="＊"),OR($O$109="*",$O$109="＊")))</formula>
    </cfRule>
  </conditionalFormatting>
  <conditionalFormatting sqref="O106">
    <cfRule type="expression" dxfId="260" priority="261">
      <formula>AND($O$106="",$F$106="",$G$106="",$H$106="",$I$106="",$J$106="",$K$106="")</formula>
    </cfRule>
  </conditionalFormatting>
  <conditionalFormatting sqref="O107">
    <cfRule type="expression" dxfId="259" priority="262">
      <formula>AND($O$107="",$F$107="",$G$107="",$H$107="",OR($I$107="",$I$107="-"),$J$107="",OR($K$107="",$K$107="-"))</formula>
    </cfRule>
  </conditionalFormatting>
  <conditionalFormatting sqref="O108">
    <cfRule type="expression" dxfId="258" priority="263">
      <formula>AND($O$108="",$F$108="",$G$108="",$H$108="",OR($I$108="",$I$108="-"),$J$108="",OR($K$108="",$K$108="-"))</formula>
    </cfRule>
  </conditionalFormatting>
  <conditionalFormatting sqref="O109">
    <cfRule type="expression" dxfId="257" priority="264">
      <formula>AND($O$109="",$F$109="",$G$109="",$H$109="",OR($I$109="",$I$109="-"),$J$109="",OR($K$109="",$K$109="-"))</formula>
    </cfRule>
  </conditionalFormatting>
  <conditionalFormatting sqref="O110">
    <cfRule type="expression" dxfId="256" priority="265">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255" priority="266">
      <formula>AND($O$111="",$F$111="",$G$111="",$H$111="",OR($I$111="",$I$111="-"),$J$111="",OR($K$111="",$K$111="-"))</formula>
    </cfRule>
  </conditionalFormatting>
  <conditionalFormatting sqref="O112">
    <cfRule type="expression" dxfId="254" priority="267">
      <formula>AND($O$112="",$F$112="",$G$112="",$H$112="",OR($I$112="",$I$112="-"),$J$112="",OR($K$112="",$K$112="-"))</formula>
    </cfRule>
  </conditionalFormatting>
  <conditionalFormatting sqref="O113">
    <cfRule type="expression" dxfId="253" priority="268">
      <formula>AND($O$113="",$F$113="",$G$113="",$H$113="",OR($I$113="",$I$113="-"),$J$113="",OR($K$113="",$K$113="-"))</formula>
    </cfRule>
  </conditionalFormatting>
  <conditionalFormatting sqref="O114">
    <cfRule type="expression" dxfId="252" priority="269">
      <formula>OR($O$114="",AND(_xlfn.ISFORMULA($O$114)&lt;&gt;FALSE,OR($O$115="*",$O$115="＊"),OR($O$116="*",$O$116="＊"),OR($O$117="*",$O$117="＊"),OR($O$118="*",$O$118="＊")))</formula>
    </cfRule>
  </conditionalFormatting>
  <conditionalFormatting sqref="O115">
    <cfRule type="expression" dxfId="251" priority="270">
      <formula>AND($O$115="",$F$115="",$G$115="",$H$115="",OR($I$115="",$I$115="-"),$J$115="",OR($K$115="",$K$115="-"))</formula>
    </cfRule>
  </conditionalFormatting>
  <conditionalFormatting sqref="O116">
    <cfRule type="expression" dxfId="250" priority="271">
      <formula>AND($O$116="",$F$116="",$G$116="",$H$116="",OR($I$116="",$I$116="-"),$J$116="",OR($K$116="",$K$116="-"))</formula>
    </cfRule>
  </conditionalFormatting>
  <conditionalFormatting sqref="O117">
    <cfRule type="expression" dxfId="249" priority="272">
      <formula>AND($O$117="",$F$117="",$G$117="",$H$117="",$I$117="",$J$117="",$K$117="")</formula>
    </cfRule>
  </conditionalFormatting>
  <conditionalFormatting sqref="O118">
    <cfRule type="expression" dxfId="248" priority="273">
      <formula>AND($O$118="",$F$118="",$G$118="",$H$118="",OR($I$118="",$I$118="-"),$J$118="",OR($K$118="",$K$118="-"))</formula>
    </cfRule>
  </conditionalFormatting>
  <conditionalFormatting sqref="O119">
    <cfRule type="expression" dxfId="247" priority="274">
      <formula>AND($O$119="",$F$119="",$G$119="",$H$119="",$I$119="",$J$119="",$K$119="")</formula>
    </cfRule>
  </conditionalFormatting>
  <conditionalFormatting sqref="O120">
    <cfRule type="expression" dxfId="246" priority="275">
      <formula>AND($O$120="",$F$120="",$G$120="",$H$120="",$I$120="",$J$120="",$K$120="")</formula>
    </cfRule>
  </conditionalFormatting>
  <conditionalFormatting sqref="O121">
    <cfRule type="expression" dxfId="245" priority="276">
      <formula>OR($O$121="",AND(_xlfn.ISFORMULA($O$121)&lt;&gt;FALSE,OR($O$122="*",$O$122="＊"),OR($O$123="*",$O$123="＊"),OR($O$124="*",$O$124="＊")))</formula>
    </cfRule>
  </conditionalFormatting>
  <conditionalFormatting sqref="O122">
    <cfRule type="expression" dxfId="244" priority="277">
      <formula>AND($O$122="",$F$122="",$G$122="",$H$122="",OR($I$122="",$I$122="-"),$J$122="",OR($K$122="",$K$122="-"))</formula>
    </cfRule>
  </conditionalFormatting>
  <conditionalFormatting sqref="O123">
    <cfRule type="expression" dxfId="243" priority="278">
      <formula>AND($O$123="",$F$123="",$G$123="",$H$123="",$I$123="",$J$123="",$K$123="")</formula>
    </cfRule>
  </conditionalFormatting>
  <conditionalFormatting sqref="O124">
    <cfRule type="expression" dxfId="242" priority="279">
      <formula>AND($O$124="",$F$124="",$G$124="",$H$124="",$I$124="",$J$124="",$K$124="")</formula>
    </cfRule>
  </conditionalFormatting>
  <conditionalFormatting sqref="O125">
    <cfRule type="expression" dxfId="241" priority="280">
      <formula>AND($O$125="",$F$125="",$G$125="",$H$125="",$I$125="",$J$125="",$K$125="")</formula>
    </cfRule>
  </conditionalFormatting>
  <conditionalFormatting sqref="O126">
    <cfRule type="expression" dxfId="240" priority="281">
      <formula>AND($O$126="",$F$126="",$G$126="",$H$126="",$I$126="",$J$126="",$K$126="")</formula>
    </cfRule>
  </conditionalFormatting>
  <conditionalFormatting sqref="O127">
    <cfRule type="expression" dxfId="239" priority="282">
      <formula>AND($O$127="",$F$127="",$G$127="",$H$127="",$I$127="",$J$127="",$K$127="")</formula>
    </cfRule>
  </conditionalFormatting>
  <conditionalFormatting sqref="O128">
    <cfRule type="expression" dxfId="238" priority="283">
      <formula>AND($O$128="",$F$128="",$G$128="",$H$128="",OR($I$128="",$I$128="-"),$J$128="",OR($K$128="",$K$128="-"))</formula>
    </cfRule>
  </conditionalFormatting>
  <conditionalFormatting sqref="O129">
    <cfRule type="expression" dxfId="237" priority="284">
      <formula>OR($O$129="",AND(_xlfn.ISFORMULA($O$129)&lt;&gt;FALSE,OR($O$130="*",$O$130="＊"),OR($O$131="*",$O$131="＊"),OR($O$132="*",$O$132="＊")))</formula>
    </cfRule>
  </conditionalFormatting>
  <conditionalFormatting sqref="O130">
    <cfRule type="expression" dxfId="236" priority="285">
      <formula>AND($O$130="",$F$130="",$G$130="",$H$130="",$I$130="",$J$130="",$K$130="")</formula>
    </cfRule>
  </conditionalFormatting>
  <conditionalFormatting sqref="O131">
    <cfRule type="expression" dxfId="235" priority="286">
      <formula>AND($O$131="",$F$131="",$G$131="",$H$131="",$I$131="",$J$131="",$K$131="")</formula>
    </cfRule>
  </conditionalFormatting>
  <conditionalFormatting sqref="O132">
    <cfRule type="expression" dxfId="234" priority="287">
      <formula>AND($O$132="",$F$132="",$G$132="",$H$132="",$I$132="",$J$132="",$K$132="")</formula>
    </cfRule>
  </conditionalFormatting>
  <conditionalFormatting sqref="O133">
    <cfRule type="expression" dxfId="233" priority="288">
      <formula>AND($O$133="",$F$133="",$G$133="",$H$133="",$I$133="",$J$133="",$K$133="")</formula>
    </cfRule>
  </conditionalFormatting>
  <conditionalFormatting sqref="P102">
    <cfRule type="expression" dxfId="232" priority="289">
      <formula>AND($P$102="",$F$102="",$G$102="",$H$102="",OR($I$102="",$I$102="-"),$J$102="",OR($K$102="",$K$102="-"))</formula>
    </cfRule>
  </conditionalFormatting>
  <conditionalFormatting sqref="P103">
    <cfRule type="expression" dxfId="231" priority="290">
      <formula>AND($P$103="",$F$103="",$G$103="",$H$103="",OR($I$103="",$I$103="-"),$J$103="",OR($K$103="",$K$103="-"))</formula>
    </cfRule>
  </conditionalFormatting>
  <conditionalFormatting sqref="P104">
    <cfRule type="expression" dxfId="230" priority="291">
      <formula>AND($P$104="",$F$104="",$G$104="",$H$104="",OR($I$104="",$I$104="-"),$J$104="",OR($K$104="",$K$104="-"))</formula>
    </cfRule>
  </conditionalFormatting>
  <conditionalFormatting sqref="P105">
    <cfRule type="expression" dxfId="229" priority="292">
      <formula>OR($P$105="",AND(_xlfn.ISFORMULA($P$105)&lt;&gt;FALSE,OR($P$106="*",$P$106="＊"),OR($P$107="*",$P$107="＊"),OR($P$108="*",$P$108="＊"),OR($P$109="*",$P$109="＊")))</formula>
    </cfRule>
  </conditionalFormatting>
  <conditionalFormatting sqref="P106">
    <cfRule type="expression" dxfId="228" priority="293">
      <formula>AND($P$106="",$F$106="",$G$106="",$H$106="",$I$106="",$J$106="",$K$106="")</formula>
    </cfRule>
  </conditionalFormatting>
  <conditionalFormatting sqref="P107">
    <cfRule type="expression" dxfId="227" priority="294">
      <formula>AND($P$107="",$F$107="",$G$107="",$H$107="",OR($I$107="",$I$107="-"),$J$107="",OR($K$107="",$K$107="-"))</formula>
    </cfRule>
  </conditionalFormatting>
  <conditionalFormatting sqref="P108">
    <cfRule type="expression" dxfId="226" priority="295">
      <formula>AND($P$108="",$F$108="",$G$108="",$H$108="",OR($I$108="",$I$108="-"),$J$108="",OR($K$108="",$K$108="-"))</formula>
    </cfRule>
  </conditionalFormatting>
  <conditionalFormatting sqref="P109">
    <cfRule type="expression" dxfId="225" priority="296">
      <formula>AND($P$109="",$F$109="",$G$109="",$H$109="",OR($I$109="",$I$109="-"),$J$109="",OR($K$109="",$K$109="-"))</formula>
    </cfRule>
  </conditionalFormatting>
  <conditionalFormatting sqref="P110">
    <cfRule type="expression" dxfId="224" priority="297">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223" priority="298">
      <formula>AND($P$111="",$F$111="",$G$111="",$H$111="",OR($I$111="",$I$111="-"),$J$111="",OR($K$111="",$K$111="-"))</formula>
    </cfRule>
  </conditionalFormatting>
  <conditionalFormatting sqref="P112">
    <cfRule type="expression" dxfId="222" priority="299">
      <formula>AND($P$112="",$F$112="",$G$112="",$H$112="",OR($I$112="",$I$112="-"),$J$112="",OR($K$112="",$K$112="-"))</formula>
    </cfRule>
  </conditionalFormatting>
  <conditionalFormatting sqref="P113">
    <cfRule type="expression" dxfId="221" priority="300">
      <formula>AND($P$113="",$F$113="",$G$113="",$H$113="",OR($I$113="",$I$113="-"),$J$113="",OR($K$113="",$K$113="-"))</formula>
    </cfRule>
  </conditionalFormatting>
  <conditionalFormatting sqref="P114">
    <cfRule type="expression" dxfId="220" priority="301">
      <formula>OR($P$114="",AND(_xlfn.ISFORMULA($P$114)&lt;&gt;FALSE,OR($P$115="*",$P$115="＊"),OR($P$116="*",$P$116="＊"),OR($P$117="*",$P$117="＊"),OR($P$118="*",$P$118="＊")))</formula>
    </cfRule>
  </conditionalFormatting>
  <conditionalFormatting sqref="P115">
    <cfRule type="expression" dxfId="219" priority="302">
      <formula>AND($P$115="",$F$115="",$G$115="",$H$115="",OR($I$115="",$I$115="-"),$J$115="",OR($K$115="",$K$115="-"))</formula>
    </cfRule>
  </conditionalFormatting>
  <conditionalFormatting sqref="P116">
    <cfRule type="expression" dxfId="218" priority="303">
      <formula>AND($P$116="",$F$116="",$G$116="",$H$116="",OR($I$116="",$I$116="-"),$J$116="",OR($K$116="",$K$116="-"))</formula>
    </cfRule>
  </conditionalFormatting>
  <conditionalFormatting sqref="P117">
    <cfRule type="expression" dxfId="217" priority="304">
      <formula>AND($P$117="",$F$117="",$G$117="",$H$117="",$I$117="",$J$117="",$K$117="")</formula>
    </cfRule>
  </conditionalFormatting>
  <conditionalFormatting sqref="P118">
    <cfRule type="expression" dxfId="216" priority="305">
      <formula>AND($P$118="",$F$118="",$G$118="",$H$118="",OR($I$118="",$I$118="-"),$J$118="",OR($K$118="",$K$118="-"))</formula>
    </cfRule>
  </conditionalFormatting>
  <conditionalFormatting sqref="P119">
    <cfRule type="expression" dxfId="215" priority="306">
      <formula>AND($P$119="",$F$119="",$G$119="",$H$119="",$I$119="",$J$119="",$K$119="")</formula>
    </cfRule>
  </conditionalFormatting>
  <conditionalFormatting sqref="P120">
    <cfRule type="expression" dxfId="214" priority="307">
      <formula>AND($P$120="",$F$120="",$G$120="",$H$120="",$I$120="",$J$120="",$K$120="")</formula>
    </cfRule>
  </conditionalFormatting>
  <conditionalFormatting sqref="P121">
    <cfRule type="expression" dxfId="213" priority="308">
      <formula>OR($P$121="",AND(_xlfn.ISFORMULA($P$121)&lt;&gt;FALSE,OR($P$122="*",$P$122="＊"),OR($P$123="*",$P$123="＊"),OR($P$124="*",$P$124="＊")))</formula>
    </cfRule>
  </conditionalFormatting>
  <conditionalFormatting sqref="P122">
    <cfRule type="expression" dxfId="212" priority="309">
      <formula>AND($P$122="",$F$122="",$G$122="",$H$122="",OR($I$122="",$I$122="-"),$J$122="",OR($K$122="",$K$122="-"))</formula>
    </cfRule>
  </conditionalFormatting>
  <conditionalFormatting sqref="P123">
    <cfRule type="expression" dxfId="211" priority="310">
      <formula>AND($P$123="",$F$123="",$G$123="",$H$123="",$I$123="",$J$123="",$K$123="")</formula>
    </cfRule>
  </conditionalFormatting>
  <conditionalFormatting sqref="P124">
    <cfRule type="expression" dxfId="210" priority="311">
      <formula>AND($P$124="",$F$124="",$G$124="",$H$124="",$I$124="",$J$124="",$K$124="")</formula>
    </cfRule>
  </conditionalFormatting>
  <conditionalFormatting sqref="P125">
    <cfRule type="expression" dxfId="209" priority="312">
      <formula>AND($P$125="",$F$125="",$G$125="",$H$125="",$I$125="",$J$125="",$K$125="")</formula>
    </cfRule>
  </conditionalFormatting>
  <conditionalFormatting sqref="P126">
    <cfRule type="expression" dxfId="208" priority="313">
      <formula>AND($P$126="",$F$126="",$G$126="",$H$126="",$I$126="",$J$126="",$K$126="")</formula>
    </cfRule>
  </conditionalFormatting>
  <conditionalFormatting sqref="P127">
    <cfRule type="expression" dxfId="207" priority="314">
      <formula>AND($P$127="",$F$127="",$G$127="",$H$127="",$I$127="",$J$127="",$K$127="")</formula>
    </cfRule>
  </conditionalFormatting>
  <conditionalFormatting sqref="P128">
    <cfRule type="expression" dxfId="206" priority="315">
      <formula>AND($P$128="",$F$128="",$G$128="",$H$128="",OR($I$128="",$I$128="-"),$J$128="",OR($K$128="",$K$128="-"))</formula>
    </cfRule>
  </conditionalFormatting>
  <conditionalFormatting sqref="P129">
    <cfRule type="expression" dxfId="205" priority="316">
      <formula>OR($P$129="",AND(_xlfn.ISFORMULA($P$129)&lt;&gt;FALSE,OR($P$130="*",$P$130="＊"),OR($P$131="*",$P$131="＊"),OR($P$132="*",$P$132="＊")))</formula>
    </cfRule>
  </conditionalFormatting>
  <conditionalFormatting sqref="P130">
    <cfRule type="expression" dxfId="204" priority="317">
      <formula>AND($P$130="",$F$130="",$G$130="",$H$130="",$I$130="",$J$130="",$K$130="")</formula>
    </cfRule>
  </conditionalFormatting>
  <conditionalFormatting sqref="P131">
    <cfRule type="expression" dxfId="203" priority="318">
      <formula>AND($P$131="",$F$131="",$G$131="",$H$131="",$I$131="",$J$131="",$K$131="")</formula>
    </cfRule>
  </conditionalFormatting>
  <conditionalFormatting sqref="P132">
    <cfRule type="expression" dxfId="202" priority="319">
      <formula>AND($P$132="",$F$132="",$G$132="",$H$132="",$I$132="",$J$132="",$K$132="")</formula>
    </cfRule>
  </conditionalFormatting>
  <conditionalFormatting sqref="P133">
    <cfRule type="expression" dxfId="201" priority="320">
      <formula>AND($P$133="",$F$133="",$G$133="",$H$133="",$I$133="",$J$133="",$K$133="")</formula>
    </cfRule>
  </conditionalFormatting>
  <conditionalFormatting sqref="F102">
    <cfRule type="expression" dxfId="200" priority="96">
      <formula>AND($F$102="",$M$102="",$N$102="",$O$102="",OR($P$102="",$P$102="-"))</formula>
    </cfRule>
  </conditionalFormatting>
  <conditionalFormatting sqref="F103">
    <cfRule type="expression" dxfId="199" priority="95">
      <formula>AND($F$103="",$M$103="",$N$103="",$O$103="",OR($P$103="",$P$103="-"))</formula>
    </cfRule>
  </conditionalFormatting>
  <conditionalFormatting sqref="F104">
    <cfRule type="expression" dxfId="198" priority="94">
      <formula>AND($F$104="",$M$104="",$N$104="",$O$104="",OR($P$104="",$P$104="-"))</formula>
    </cfRule>
  </conditionalFormatting>
  <conditionalFormatting sqref="F106">
    <cfRule type="expression" dxfId="197" priority="93">
      <formula>AND($F$106="",$M$106="",$N$106="",$O$106="",$P$106="")</formula>
    </cfRule>
  </conditionalFormatting>
  <conditionalFormatting sqref="F107">
    <cfRule type="expression" dxfId="196" priority="92">
      <formula>AND($F$107="",$M$107="",$N$107="",$O$107="",OR($P$107="",$P$107="-"))</formula>
    </cfRule>
  </conditionalFormatting>
  <conditionalFormatting sqref="F108">
    <cfRule type="expression" dxfId="195" priority="91">
      <formula>AND($F$108="",$M$108="",$N$108="",$O$108="",OR($P$108="",$P$108="-"))</formula>
    </cfRule>
  </conditionalFormatting>
  <conditionalFormatting sqref="F111">
    <cfRule type="expression" dxfId="194" priority="90">
      <formula>AND($F$111="",$M$111="",$N$111="",$O$111="",OR($P$111="",$P$111="-"))</formula>
    </cfRule>
  </conditionalFormatting>
  <conditionalFormatting sqref="F112">
    <cfRule type="expression" dxfId="193" priority="89">
      <formula>AND($F$112="",$M$112="",$N$112="",$O$112="",OR($P$112="",$P$112="-"))</formula>
    </cfRule>
  </conditionalFormatting>
  <conditionalFormatting sqref="F113">
    <cfRule type="expression" dxfId="192" priority="88">
      <formula>AND($F$113="",$M$113="",$N$113="",$O$113="",OR($P$113="",$P$113="-"))</formula>
    </cfRule>
  </conditionalFormatting>
  <conditionalFormatting sqref="F114">
    <cfRule type="expression" dxfId="191" priority="87">
      <formula>OR($F$114="",AND(_xlfn.ISFORMULA($F$114)&lt;&gt;FALSE,OR($F$115="*",$F$115="＊"),OR($F$116="*",$F$116="＊"),OR($F$117="*",$F$117="＊"),OR($F$118="*",$F$118="＊")))</formula>
    </cfRule>
  </conditionalFormatting>
  <conditionalFormatting sqref="F115">
    <cfRule type="expression" dxfId="190" priority="86">
      <formula>AND($F$115="",$M$115="",$N$115="",$O$115="",OR($P$115="",$P$115="-"))</formula>
    </cfRule>
  </conditionalFormatting>
  <conditionalFormatting sqref="F116">
    <cfRule type="expression" dxfId="189" priority="85">
      <formula>AND($F$116="",$M$116="",$N$116="",$O$116="",OR($P$116="",$P$116="-"))</formula>
    </cfRule>
  </conditionalFormatting>
  <conditionalFormatting sqref="F117">
    <cfRule type="expression" dxfId="188" priority="84">
      <formula>AND($F$117="",$M$117="",$N$117="",$O$117="",$P$117="")</formula>
    </cfRule>
  </conditionalFormatting>
  <conditionalFormatting sqref="F118">
    <cfRule type="expression" dxfId="187" priority="83">
      <formula>AND($F$118="",$M$118="",$N$118="",$O$118="",OR($P$118="",$P$118="-"))</formula>
    </cfRule>
  </conditionalFormatting>
  <conditionalFormatting sqref="F119">
    <cfRule type="expression" dxfId="186" priority="82">
      <formula>AND($F$119="",$M$119="",$N$119="",$O$119="",$P$119="")</formula>
    </cfRule>
  </conditionalFormatting>
  <conditionalFormatting sqref="F120">
    <cfRule type="expression" dxfId="185" priority="81">
      <formula>AND($F$120="",$M$120="",$N$120="",$O$120="",$P$120="")</formula>
    </cfRule>
  </conditionalFormatting>
  <conditionalFormatting sqref="F125">
    <cfRule type="expression" dxfId="184" priority="80">
      <formula>AND($F$125="",$M$125="",$N$125="",$O$125="",$P$125="")</formula>
    </cfRule>
  </conditionalFormatting>
  <conditionalFormatting sqref="F126">
    <cfRule type="expression" dxfId="183" priority="79">
      <formula>AND($F$126="",$M$126="",$N$126="",$O$126="",$P$126="")</formula>
    </cfRule>
  </conditionalFormatting>
  <conditionalFormatting sqref="F127">
    <cfRule type="expression" dxfId="182" priority="78">
      <formula>AND($F$127="",$M$127="",$N$127="",$O$127="",$P$127="")</formula>
    </cfRule>
  </conditionalFormatting>
  <conditionalFormatting sqref="F128">
    <cfRule type="expression" dxfId="181" priority="77">
      <formula>AND($F$128="",$M$128="",$N$128="",$O$128="",OR($P$128="",$P$128="-"))</formula>
    </cfRule>
  </conditionalFormatting>
  <conditionalFormatting sqref="F133">
    <cfRule type="expression" dxfId="180" priority="76">
      <formula>AND($F$133="",$M$133="",$N$133="",$O$133="",$P$133="")</formula>
    </cfRule>
  </conditionalFormatting>
  <conditionalFormatting sqref="F121">
    <cfRule type="expression" dxfId="179" priority="75">
      <formula>OR($F$121="",AND(_xlfn.ISFORMULA($F$121)&lt;&gt;FALSE,OR($F$122="*",$F$122="＊"),OR($F$123="*",$F$123="＊"),OR($F$124="*",$F$124="＊")))</formula>
    </cfRule>
  </conditionalFormatting>
  <conditionalFormatting sqref="F122">
    <cfRule type="expression" dxfId="178" priority="74">
      <formula>AND($F$122="",$M$122="",$N$122="",$O$122="",OR($P$122="",$P$122="-"))</formula>
    </cfRule>
  </conditionalFormatting>
  <conditionalFormatting sqref="F123">
    <cfRule type="expression" dxfId="177" priority="73">
      <formula>AND($F$123="",$M$123="",$N$123="",$O$123="",$P$123="")</formula>
    </cfRule>
  </conditionalFormatting>
  <conditionalFormatting sqref="F124">
    <cfRule type="expression" dxfId="176" priority="72">
      <formula>AND($F$124="",$M$124="",$N$124="",$O$124="",$P$124="")</formula>
    </cfRule>
  </conditionalFormatting>
  <conditionalFormatting sqref="F129">
    <cfRule type="expression" dxfId="175" priority="71">
      <formula>OR($F$129="",AND(_xlfn.ISFORMULA($F$129)&lt;&gt;FALSE,OR($F$130="*",$F$130="＊"),OR($F$131="*",$F$131="＊"),OR($F$132="*",$F$132="＊")))</formula>
    </cfRule>
  </conditionalFormatting>
  <conditionalFormatting sqref="F130">
    <cfRule type="expression" dxfId="174" priority="70">
      <formula>AND($F$130="",$M$130="",$N$130="",$O$130="",$P$130="")</formula>
    </cfRule>
  </conditionalFormatting>
  <conditionalFormatting sqref="F131">
    <cfRule type="expression" dxfId="173" priority="69">
      <formula>AND($F$131="",$M$131="",$N$131="",$O$131="",$P$131="")</formula>
    </cfRule>
  </conditionalFormatting>
  <conditionalFormatting sqref="F132">
    <cfRule type="expression" dxfId="172" priority="68">
      <formula>AND($F$132="",$M$132="",$N$132="",$O$132="",$P$132="")</formula>
    </cfRule>
  </conditionalFormatting>
  <conditionalFormatting sqref="F110">
    <cfRule type="expression" dxfId="171" priority="6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170" priority="66">
      <formula>OR($F$105="",AND(_xlfn.ISFORMULA($F$105)&lt;&gt;FALSE,OR($F$106="*",$F$106="＊"),OR($F$107="*",$F$107="＊"),OR($F$108="*",$F$108="＊"),OR($F$109="*",$F$109="＊")))</formula>
    </cfRule>
  </conditionalFormatting>
  <conditionalFormatting sqref="G102">
    <cfRule type="expression" dxfId="169" priority="97">
      <formula>AND($G$102="",$M$102="",$N$102="",$O$102="",OR($P$102="",$P$102="-"))</formula>
    </cfRule>
  </conditionalFormatting>
  <conditionalFormatting sqref="G103">
    <cfRule type="expression" dxfId="168" priority="98">
      <formula>AND($G$103="",$M$103="",$N$103="",$O$103="",OR($P$103="",$P$103="-"))</formula>
    </cfRule>
  </conditionalFormatting>
  <conditionalFormatting sqref="G104">
    <cfRule type="expression" dxfId="167" priority="99">
      <formula>AND($G$104="",$M$104="",$N$104="",$O$104="",OR($P$104="",$P$104="-"))</formula>
    </cfRule>
  </conditionalFormatting>
  <conditionalFormatting sqref="G105">
    <cfRule type="expression" dxfId="166" priority="100">
      <formula>OR($G$105="",AND(_xlfn.ISFORMULA($G$105)&lt;&gt;FALSE,OR($G$106="*",$G$106="＊"),OR($G$107="*",$G$107="＊"),OR($G$108="*",$G$108="＊"),OR($G$109="*",$G$109="＊")))</formula>
    </cfRule>
  </conditionalFormatting>
  <conditionalFormatting sqref="G106">
    <cfRule type="expression" dxfId="165" priority="101">
      <formula>AND($G$106="",$M$106="",$N$106="",$O$106="",$P$106="")</formula>
    </cfRule>
  </conditionalFormatting>
  <conditionalFormatting sqref="G107">
    <cfRule type="expression" dxfId="164" priority="102">
      <formula>AND($G$107="",$M$107="",$N$107="",$O$107="",OR($P$107="",$P$107="-"))</formula>
    </cfRule>
  </conditionalFormatting>
  <conditionalFormatting sqref="G108">
    <cfRule type="expression" dxfId="163" priority="103">
      <formula>AND($G$108="",$M$108="",$N$108="",$O$108="",OR($P$108="",$P$108="-"))</formula>
    </cfRule>
  </conditionalFormatting>
  <conditionalFormatting sqref="G109">
    <cfRule type="expression" dxfId="162" priority="104">
      <formula>AND($G$109="",$M$109="",$N$109="",$O$109="",OR($P$109="",$P$109="-"))</formula>
    </cfRule>
  </conditionalFormatting>
  <conditionalFormatting sqref="G110">
    <cfRule type="expression" dxfId="161" priority="10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160" priority="106">
      <formula>AND($G$111="",$M$111="",$N$111="",$O$111="",OR($P$111="",$P$111="-"))</formula>
    </cfRule>
  </conditionalFormatting>
  <conditionalFormatting sqref="G112">
    <cfRule type="expression" dxfId="159" priority="107">
      <formula>AND($G$112="",$M$112="",$N$112="",$O$112="",OR($P$112="",$P$112="-"))</formula>
    </cfRule>
  </conditionalFormatting>
  <conditionalFormatting sqref="G113">
    <cfRule type="expression" dxfId="158" priority="108">
      <formula>AND($G$113="",$M$113="",$N$113="",$O$113="",OR($P$113="",$P$113="-"))</formula>
    </cfRule>
  </conditionalFormatting>
  <conditionalFormatting sqref="G114">
    <cfRule type="expression" dxfId="157" priority="109">
      <formula>OR($G$114="",AND(_xlfn.ISFORMULA($G$114)&lt;&gt;FALSE,OR($G$115="*",$G$115="＊"),OR($G$116="*",$G$116="＊"),OR($G$117="*",$G$117="＊"),OR($G$118="*",$G$118="＊")))</formula>
    </cfRule>
  </conditionalFormatting>
  <conditionalFormatting sqref="G115">
    <cfRule type="expression" dxfId="156" priority="110">
      <formula>AND($G$115="",$M$115="",$N$115="",$O$115="",OR($P$115="",$P$115="-"))</formula>
    </cfRule>
  </conditionalFormatting>
  <conditionalFormatting sqref="G116">
    <cfRule type="expression" dxfId="155" priority="111">
      <formula>AND($G$116="",$M$116="",$N$116="",$O$116="",OR($P$116="",$P$116="-"))</formula>
    </cfRule>
  </conditionalFormatting>
  <conditionalFormatting sqref="G117">
    <cfRule type="expression" dxfId="154" priority="112">
      <formula>AND($G$117="",$M$117="",$N$117="",$O$117="",$P$117="")</formula>
    </cfRule>
  </conditionalFormatting>
  <conditionalFormatting sqref="G118">
    <cfRule type="expression" dxfId="153" priority="113">
      <formula>AND($G$118="",$M$118="",$N$118="",$O$118="",OR($P$118="",$P$118="-"))</formula>
    </cfRule>
  </conditionalFormatting>
  <conditionalFormatting sqref="G119">
    <cfRule type="expression" dxfId="152" priority="114">
      <formula>AND($G$119="",$M$119="",$N$119="",$O$119="",$P$119="")</formula>
    </cfRule>
  </conditionalFormatting>
  <conditionalFormatting sqref="G120">
    <cfRule type="expression" dxfId="151" priority="115">
      <formula>AND($G$120="",$M$120="",$N$120="",$O$120="",$P$120="")</formula>
    </cfRule>
  </conditionalFormatting>
  <conditionalFormatting sqref="G121">
    <cfRule type="expression" dxfId="150" priority="116">
      <formula>OR($G$121="",AND(_xlfn.ISFORMULA($G$121)&lt;&gt;FALSE,OR($G$122="*",$G$122="＊"),OR($G$123="*",$G$123="＊"),OR($G$124="*",$G$124="＊")))</formula>
    </cfRule>
  </conditionalFormatting>
  <conditionalFormatting sqref="G122">
    <cfRule type="expression" dxfId="149" priority="117">
      <formula>AND($G$122="",$M$122="",$N$122="",$O$122="",OR($P$122="",$P$122="-"))</formula>
    </cfRule>
  </conditionalFormatting>
  <conditionalFormatting sqref="G123">
    <cfRule type="expression" dxfId="148" priority="118">
      <formula>AND($G$123="",$M$123="",$N$123="",$O$123="",$P$123="")</formula>
    </cfRule>
  </conditionalFormatting>
  <conditionalFormatting sqref="G124">
    <cfRule type="expression" dxfId="147" priority="119">
      <formula>AND($G$124="",$M$124="",$N$124="",$O$124="",$P$124="")</formula>
    </cfRule>
  </conditionalFormatting>
  <conditionalFormatting sqref="G125">
    <cfRule type="expression" dxfId="146" priority="120">
      <formula>AND($G$125="",$M$125="",$N$125="",$O$125="",$P$125="")</formula>
    </cfRule>
  </conditionalFormatting>
  <conditionalFormatting sqref="G126">
    <cfRule type="expression" dxfId="145" priority="121">
      <formula>AND($G$126="",$M$126="",$N$126="",$O$126="",$P$126="")</formula>
    </cfRule>
  </conditionalFormatting>
  <conditionalFormatting sqref="G127">
    <cfRule type="expression" dxfId="144" priority="122">
      <formula>AND($G$127="",$M$127="",$N$127="",$O$127="",$P$127="")</formula>
    </cfRule>
  </conditionalFormatting>
  <conditionalFormatting sqref="G128">
    <cfRule type="expression" dxfId="143" priority="123">
      <formula>AND($G$128="",$M$128="",$N$128="",$O$128="",OR($P$128="",$P$128="-"))</formula>
    </cfRule>
  </conditionalFormatting>
  <conditionalFormatting sqref="G129">
    <cfRule type="expression" dxfId="142" priority="124">
      <formula>OR($G$129="",AND(_xlfn.ISFORMULA($G$129)&lt;&gt;FALSE,OR($G$130="*",$G$130="＊"),OR($G$131="*",$G$131="＊"),OR($G$132="*",$G$132="＊")))</formula>
    </cfRule>
  </conditionalFormatting>
  <conditionalFormatting sqref="G130">
    <cfRule type="expression" dxfId="141" priority="125">
      <formula>AND($G$130="",$M$130="",$N$130="",$O$130="",$P$130="")</formula>
    </cfRule>
  </conditionalFormatting>
  <conditionalFormatting sqref="G131">
    <cfRule type="expression" dxfId="140" priority="126">
      <formula>AND($G$131="",$M$131="",$N$131="",$O$131="",$P$131="")</formula>
    </cfRule>
  </conditionalFormatting>
  <conditionalFormatting sqref="G132">
    <cfRule type="expression" dxfId="139" priority="127">
      <formula>AND($G$132="",$M$132="",$N$132="",$O$132="",$P$132="")</formula>
    </cfRule>
  </conditionalFormatting>
  <conditionalFormatting sqref="G133">
    <cfRule type="expression" dxfId="138" priority="128">
      <formula>AND($G$133="",$M$133="",$N$133="",$O$133="",$P$133="")</formula>
    </cfRule>
  </conditionalFormatting>
  <conditionalFormatting sqref="H102">
    <cfRule type="expression" dxfId="137" priority="129">
      <formula>AND($H$102="",$M$102="",$N$102="",$O$102="",OR($P$102="",$P$102="-"))</formula>
    </cfRule>
  </conditionalFormatting>
  <conditionalFormatting sqref="H103">
    <cfRule type="expression" dxfId="136" priority="130">
      <formula>AND($H$103="",$M$103="",$N$103="",$O$103="",OR($P$103="",$P$103="-"))</formula>
    </cfRule>
  </conditionalFormatting>
  <conditionalFormatting sqref="H104">
    <cfRule type="expression" dxfId="135" priority="131">
      <formula>AND($H$104="",$M$104="",$N$104="",$O$104="",OR($P$104="",$P$104="-"))</formula>
    </cfRule>
  </conditionalFormatting>
  <conditionalFormatting sqref="H105">
    <cfRule type="expression" dxfId="134" priority="132">
      <formula>OR($H$105="",AND(_xlfn.ISFORMULA($H$105)&lt;&gt;FALSE,OR($H$106="*",$H$106="＊"),OR($H$107="*",$H$107="＊"),OR($H$108="*",$H$108="＊"),OR($H$109="*",$H$109="＊")))</formula>
    </cfRule>
  </conditionalFormatting>
  <conditionalFormatting sqref="H106">
    <cfRule type="expression" dxfId="133" priority="133">
      <formula>AND($H$106="",$M$106="",$N$106="",$O$106="",$P$106="")</formula>
    </cfRule>
  </conditionalFormatting>
  <conditionalFormatting sqref="H107">
    <cfRule type="expression" dxfId="132" priority="134">
      <formula>AND($H$107="",$M$107="",$N$107="",$O$107="",OR($P$107="",$P$107="-"))</formula>
    </cfRule>
  </conditionalFormatting>
  <conditionalFormatting sqref="H108">
    <cfRule type="expression" dxfId="131" priority="135">
      <formula>AND($H$108="",$M$108="",$N$108="",$O$108="",OR($P$108="",$P$108="-"))</formula>
    </cfRule>
  </conditionalFormatting>
  <conditionalFormatting sqref="H109">
    <cfRule type="expression" dxfId="130" priority="136">
      <formula>AND($H$109="",$M$109="",$N$109="",$O$109="",OR($P$109="",$P$109="-"))</formula>
    </cfRule>
  </conditionalFormatting>
  <conditionalFormatting sqref="H110">
    <cfRule type="expression" dxfId="129" priority="13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128" priority="138">
      <formula>AND($H$111="",$M$111="",$N$111="",$O$111="",OR($P$111="",$P$111="-"))</formula>
    </cfRule>
  </conditionalFormatting>
  <conditionalFormatting sqref="H112">
    <cfRule type="expression" dxfId="127" priority="139">
      <formula>AND($H$112="",$M$112="",$N$112="",$O$112="",OR($P$112="",$P$112="-"))</formula>
    </cfRule>
  </conditionalFormatting>
  <conditionalFormatting sqref="H113">
    <cfRule type="expression" dxfId="126" priority="140">
      <formula>AND($H$113="",$M$113="",$N$113="",$O$113="",OR($P$113="",$P$113="-"))</formula>
    </cfRule>
  </conditionalFormatting>
  <conditionalFormatting sqref="H114">
    <cfRule type="expression" dxfId="125" priority="141">
      <formula>OR($H$114="",AND(_xlfn.ISFORMULA($H$114)&lt;&gt;FALSE,OR($H$115="*",$H$115="＊"),OR($H$116="*",$H$116="＊"),OR($H$117="*",$H$117="＊"),OR($H$118="*",$H$118="＊")))</formula>
    </cfRule>
  </conditionalFormatting>
  <conditionalFormatting sqref="H115">
    <cfRule type="expression" dxfId="124" priority="142">
      <formula>AND($H$115="",$M$115="",$N$115="",$O$115="",OR($P$115="",$P$115="-"))</formula>
    </cfRule>
  </conditionalFormatting>
  <conditionalFormatting sqref="H116">
    <cfRule type="expression" dxfId="123" priority="143">
      <formula>AND($H$116="",$M$116="",$N$116="",$O$116="",OR($P$116="",$P$116="-"))</formula>
    </cfRule>
  </conditionalFormatting>
  <conditionalFormatting sqref="H117">
    <cfRule type="expression" dxfId="122" priority="144">
      <formula>AND($H$117="",$M$117="",$N$117="",$O$117="",$P$117="")</formula>
    </cfRule>
  </conditionalFormatting>
  <conditionalFormatting sqref="H118">
    <cfRule type="expression" dxfId="121" priority="145">
      <formula>AND($H$118="",$M$118="",$N$118="",$O$118="",OR($P$118="",$P$118="-"))</formula>
    </cfRule>
  </conditionalFormatting>
  <conditionalFormatting sqref="H119">
    <cfRule type="expression" dxfId="120" priority="146">
      <formula>AND($H$119="",$M$119="",$N$119="",$O$119="",$P$119="")</formula>
    </cfRule>
  </conditionalFormatting>
  <conditionalFormatting sqref="H120">
    <cfRule type="expression" dxfId="119" priority="147">
      <formula>AND($H$120="",$M$120="",$N$120="",$O$120="",$P$120="")</formula>
    </cfRule>
  </conditionalFormatting>
  <conditionalFormatting sqref="H121">
    <cfRule type="expression" dxfId="118" priority="148">
      <formula>OR($H$121="",AND(_xlfn.ISFORMULA($H$121)&lt;&gt;FALSE,OR($H$122="*",$H$122="＊"),OR($H$123="*",$H$123="＊"),OR($H$124="*",$H$124="＊")))</formula>
    </cfRule>
  </conditionalFormatting>
  <conditionalFormatting sqref="H122">
    <cfRule type="expression" dxfId="117" priority="149">
      <formula>AND($H$122="",$M$122="",$N$122="",$O$122="",OR($P$122="",$P$122="-"))</formula>
    </cfRule>
  </conditionalFormatting>
  <conditionalFormatting sqref="H123">
    <cfRule type="expression" dxfId="116" priority="150">
      <formula>AND($H$123="",$M$123="",$N$123="",$O$123="",$P$123="")</formula>
    </cfRule>
  </conditionalFormatting>
  <conditionalFormatting sqref="H124">
    <cfRule type="expression" dxfId="115" priority="151">
      <formula>AND($H$124="",$M$124="",$N$124="",$O$124="",$P$124="")</formula>
    </cfRule>
  </conditionalFormatting>
  <conditionalFormatting sqref="H125">
    <cfRule type="expression" dxfId="114" priority="152">
      <formula>AND($H$125="",$M$125="",$N$125="",$O$125="",$P$125="")</formula>
    </cfRule>
  </conditionalFormatting>
  <conditionalFormatting sqref="H126">
    <cfRule type="expression" dxfId="113" priority="153">
      <formula>AND($H$126="",$M$126="",$N$126="",$O$126="",$P$126="")</formula>
    </cfRule>
  </conditionalFormatting>
  <conditionalFormatting sqref="H127">
    <cfRule type="expression" dxfId="112" priority="154">
      <formula>AND($H$127="",$M$127="",$N$127="",$O$127="",$P$127="")</formula>
    </cfRule>
  </conditionalFormatting>
  <conditionalFormatting sqref="H128">
    <cfRule type="expression" dxfId="111" priority="155">
      <formula>AND($H$128="",$M$128="",$N$128="",$O$128="",OR($P$128="",$P$128="-"))</formula>
    </cfRule>
  </conditionalFormatting>
  <conditionalFormatting sqref="H129">
    <cfRule type="expression" dxfId="110" priority="156">
      <formula>OR($H$129="",AND(_xlfn.ISFORMULA($H$129)&lt;&gt;FALSE,OR($H$130="*",$H$130="＊"),OR($H$131="*",$H$131="＊"),OR($H$132="*",$H$132="＊")))</formula>
    </cfRule>
  </conditionalFormatting>
  <conditionalFormatting sqref="H130">
    <cfRule type="expression" dxfId="109" priority="157">
      <formula>AND($H$130="",$M$130="",$N$130="",$O$130="",$P$130="")</formula>
    </cfRule>
  </conditionalFormatting>
  <conditionalFormatting sqref="H131">
    <cfRule type="expression" dxfId="108" priority="158">
      <formula>AND($H$131="",$M$131="",$N$131="",$O$131="",$P$131="")</formula>
    </cfRule>
  </conditionalFormatting>
  <conditionalFormatting sqref="H132">
    <cfRule type="expression" dxfId="107" priority="159">
      <formula>AND($H$132="",$M$132="",$N$132="",$O$132="",$P$132="")</formula>
    </cfRule>
  </conditionalFormatting>
  <conditionalFormatting sqref="H133">
    <cfRule type="expression" dxfId="106" priority="160">
      <formula>AND($H$133="",$M$133="",$N$133="",$O$133="",$P$133="")</formula>
    </cfRule>
  </conditionalFormatting>
  <conditionalFormatting sqref="I102">
    <cfRule type="expression" dxfId="105" priority="161">
      <formula>AND($I$102="",$M$102="",$N$102="",$O$102="",OR($P$102="",$P$102="-"))</formula>
    </cfRule>
  </conditionalFormatting>
  <conditionalFormatting sqref="I103">
    <cfRule type="expression" dxfId="104" priority="162">
      <formula>AND($I$103="",$M$103="",$N$103="",$O$103="",OR($P$103="",$P$103="-"))</formula>
    </cfRule>
  </conditionalFormatting>
  <conditionalFormatting sqref="I104">
    <cfRule type="expression" dxfId="103" priority="163">
      <formula>AND($I$104="",$M$104="",$N$104="",$O$104="",OR($P$104="",$P$104="-"))</formula>
    </cfRule>
  </conditionalFormatting>
  <conditionalFormatting sqref="I105">
    <cfRule type="expression" dxfId="102" priority="164">
      <formula>OR($I$105="",AND(_xlfn.ISFORMULA($I$105)&lt;&gt;FALSE,OR($I$106="*",$I$106="＊"),OR($I$107="*",$I$107="＊"),OR($I$108="*",$I$108="＊"),OR($I$109="*",$I$109="＊")))</formula>
    </cfRule>
  </conditionalFormatting>
  <conditionalFormatting sqref="I106">
    <cfRule type="expression" dxfId="101" priority="165">
      <formula>AND($I$106="",$M$106="",$N$106="",$O$106="",$P$106="")</formula>
    </cfRule>
  </conditionalFormatting>
  <conditionalFormatting sqref="I107">
    <cfRule type="expression" dxfId="100" priority="166">
      <formula>AND($I$107="",$M$107="",$N$107="",$O$107="",OR($P$107="",$P$107="-"))</formula>
    </cfRule>
  </conditionalFormatting>
  <conditionalFormatting sqref="I108">
    <cfRule type="expression" dxfId="99" priority="167">
      <formula>AND($I$108="",$M$108="",$N$108="",$O$108="",OR($P$108="",$P$108="-"))</formula>
    </cfRule>
  </conditionalFormatting>
  <conditionalFormatting sqref="I109">
    <cfRule type="expression" dxfId="98" priority="168">
      <formula>AND($I$109="",$M$109="",$N$109="",$O$109="",OR($P$109="",$P$109="-"))</formula>
    </cfRule>
  </conditionalFormatting>
  <conditionalFormatting sqref="I110">
    <cfRule type="expression" dxfId="97" priority="16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96" priority="170">
      <formula>AND($I$111="",$M$111="",$N$111="",$O$111="",OR($P$111="",$P$111="-"))</formula>
    </cfRule>
  </conditionalFormatting>
  <conditionalFormatting sqref="I112">
    <cfRule type="expression" dxfId="95" priority="171">
      <formula>AND($I$112="",$M$112="",$N$112="",$O$112="",OR($P$112="",$P$112="-"))</formula>
    </cfRule>
  </conditionalFormatting>
  <conditionalFormatting sqref="I113">
    <cfRule type="expression" dxfId="94" priority="172">
      <formula>AND($I$113="",$M$113="",$N$113="",$O$113="",OR($P$113="",$P$113="-"))</formula>
    </cfRule>
  </conditionalFormatting>
  <conditionalFormatting sqref="I114">
    <cfRule type="expression" dxfId="93" priority="173">
      <formula>OR($I$114="",AND(_xlfn.ISFORMULA($I$114)&lt;&gt;FALSE,OR($I$115="*",$I$115="＊"),OR($I$116="*",$I$116="＊"),OR($I$117="*",$I$117="＊"),OR($I$118="*",$I$118="＊")))</formula>
    </cfRule>
  </conditionalFormatting>
  <conditionalFormatting sqref="I115">
    <cfRule type="expression" dxfId="92" priority="174">
      <formula>AND($I$115="",$M$115="",$N$115="",$O$115="",OR($P$115="",$P$115="-"))</formula>
    </cfRule>
  </conditionalFormatting>
  <conditionalFormatting sqref="I116">
    <cfRule type="expression" dxfId="91" priority="175">
      <formula>AND($I$116="",$M$116="",$N$116="",$O$116="",OR($P$116="",$P$116="-"))</formula>
    </cfRule>
  </conditionalFormatting>
  <conditionalFormatting sqref="I117">
    <cfRule type="expression" dxfId="90" priority="176">
      <formula>AND($I$117="",$M$117="",$N$117="",$O$117="",$P$117="")</formula>
    </cfRule>
  </conditionalFormatting>
  <conditionalFormatting sqref="I118">
    <cfRule type="expression" dxfId="89" priority="177">
      <formula>AND($I$118="",$M$118="",$N$118="",$O$118="",OR($P$118="",$P$118="-"))</formula>
    </cfRule>
  </conditionalFormatting>
  <conditionalFormatting sqref="I119">
    <cfRule type="expression" dxfId="88" priority="178">
      <formula>AND($I$119="",$M$119="",$N$119="",$O$119="",$P$119="")</formula>
    </cfRule>
  </conditionalFormatting>
  <conditionalFormatting sqref="I120">
    <cfRule type="expression" dxfId="87" priority="179">
      <formula>AND($I$120="",$M$120="",$N$120="",$O$120="",$P$120="")</formula>
    </cfRule>
  </conditionalFormatting>
  <conditionalFormatting sqref="I121">
    <cfRule type="expression" dxfId="86" priority="180">
      <formula>OR($I$121="",AND(_xlfn.ISFORMULA($I$121)&lt;&gt;FALSE,OR($I$122="*",$I$122="＊"),OR($I$123="*",$I$123="＊"),OR($I$124="*",$I$124="＊")))</formula>
    </cfRule>
  </conditionalFormatting>
  <conditionalFormatting sqref="I122">
    <cfRule type="expression" dxfId="85" priority="181">
      <formula>AND($I$122="",$M$122="",$N$122="",$O$122="",OR($P$122="",$P$122="-"))</formula>
    </cfRule>
  </conditionalFormatting>
  <conditionalFormatting sqref="I123">
    <cfRule type="expression" dxfId="84" priority="182">
      <formula>AND($I$123="",$M$123="",$N$123="",$O$123="",$P$123="")</formula>
    </cfRule>
  </conditionalFormatting>
  <conditionalFormatting sqref="I124">
    <cfRule type="expression" dxfId="83" priority="183">
      <formula>AND($I$124="",$M$124="",$N$124="",$O$124="",$P$124="")</formula>
    </cfRule>
  </conditionalFormatting>
  <conditionalFormatting sqref="I125">
    <cfRule type="expression" dxfId="82" priority="184">
      <formula>AND($I$125="",$M$125="",$N$125="",$O$125="",$P$125="")</formula>
    </cfRule>
  </conditionalFormatting>
  <conditionalFormatting sqref="I126">
    <cfRule type="expression" dxfId="81" priority="185">
      <formula>AND($I$126="",$M$126="",$N$126="",$O$126="",$P$126="")</formula>
    </cfRule>
  </conditionalFormatting>
  <conditionalFormatting sqref="I127">
    <cfRule type="expression" dxfId="80" priority="186">
      <formula>AND($I$127="",$M$127="",$N$127="",$O$127="",$P$127="")</formula>
    </cfRule>
  </conditionalFormatting>
  <conditionalFormatting sqref="I128">
    <cfRule type="expression" dxfId="79" priority="187">
      <formula>AND($I$128="",$M$128="",$N$128="",$O$128="",OR($P$128="",$P$128="-"))</formula>
    </cfRule>
  </conditionalFormatting>
  <conditionalFormatting sqref="I129">
    <cfRule type="expression" dxfId="78" priority="188">
      <formula>OR($I$129="",AND(_xlfn.ISFORMULA($I$129)&lt;&gt;FALSE,OR($I$130="*",$I$130="＊"),OR($I$131="*",$I$131="＊"),OR($I$132="*",$I$132="＊")))</formula>
    </cfRule>
  </conditionalFormatting>
  <conditionalFormatting sqref="I130">
    <cfRule type="expression" dxfId="77" priority="189">
      <formula>AND($I$130="",$M$130="",$N$130="",$O$130="",$P$130="")</formula>
    </cfRule>
  </conditionalFormatting>
  <conditionalFormatting sqref="I131">
    <cfRule type="expression" dxfId="76" priority="190">
      <formula>AND($I$131="",$M$131="",$N$131="",$O$131="",$P$131="")</formula>
    </cfRule>
  </conditionalFormatting>
  <conditionalFormatting sqref="I132">
    <cfRule type="expression" dxfId="75" priority="191">
      <formula>AND($I$132="",$M$132="",$N$132="",$O$132="",$P$132="")</formula>
    </cfRule>
  </conditionalFormatting>
  <conditionalFormatting sqref="I133">
    <cfRule type="expression" dxfId="74" priority="192">
      <formula>AND($I$133="",$M$133="",$N$133="",$O$133="",$P$133="")</formula>
    </cfRule>
  </conditionalFormatting>
  <conditionalFormatting sqref="J102">
    <cfRule type="expression" dxfId="73" priority="65">
      <formula>AND($J$102="",$M$102="",$N$102="",$O$102="",OR($P$102="",$P$102="-"))</formula>
    </cfRule>
  </conditionalFormatting>
  <conditionalFormatting sqref="J103">
    <cfRule type="expression" dxfId="72" priority="64">
      <formula>AND($J$103="",$M$103="",$N$103="",$O$103="",OR($P$103="",$P$103="-"))</formula>
    </cfRule>
  </conditionalFormatting>
  <conditionalFormatting sqref="J104">
    <cfRule type="expression" dxfId="71" priority="63">
      <formula>AND($J$104="",$M$104="",$N$104="",$O$104="",OR($P$104="",$P$104="-"))</formula>
    </cfRule>
  </conditionalFormatting>
  <conditionalFormatting sqref="J106">
    <cfRule type="expression" dxfId="70" priority="62">
      <formula>AND($J$106="",$M$106="",$N$106="",$O$106="",$P$106="")</formula>
    </cfRule>
  </conditionalFormatting>
  <conditionalFormatting sqref="J107">
    <cfRule type="expression" dxfId="69" priority="61">
      <formula>AND($J$107="",$M$107="",$N$107="",$O$107="",OR($P$107="",$P$107="-"))</formula>
    </cfRule>
  </conditionalFormatting>
  <conditionalFormatting sqref="J108">
    <cfRule type="expression" dxfId="68" priority="60">
      <formula>AND($J$108="",$M$108="",$N$108="",$O$108="",OR($P$108="",$P$108="-"))</formula>
    </cfRule>
  </conditionalFormatting>
  <conditionalFormatting sqref="J109">
    <cfRule type="expression" dxfId="67" priority="59">
      <formula>AND($J$109="",$M$109="",$N$109="",$O$109="",OR($P$109="",$P$109="-"))</formula>
    </cfRule>
  </conditionalFormatting>
  <conditionalFormatting sqref="J111">
    <cfRule type="expression" dxfId="66" priority="58">
      <formula>AND($J$111="",$M$111="",$N$111="",$O$111="",OR($P$111="",$P$111="-"))</formula>
    </cfRule>
  </conditionalFormatting>
  <conditionalFormatting sqref="J112">
    <cfRule type="expression" dxfId="65" priority="57">
      <formula>AND($J$112="",$M$112="",$N$112="",$O$112="",OR($P$112="",$P$112="-"))</formula>
    </cfRule>
  </conditionalFormatting>
  <conditionalFormatting sqref="J113">
    <cfRule type="expression" dxfId="64" priority="56">
      <formula>AND($J$113="",$M$113="",$N$113="",$O$113="",OR($P$113="",$P$113="-"))</formula>
    </cfRule>
  </conditionalFormatting>
  <conditionalFormatting sqref="J114">
    <cfRule type="expression" dxfId="63" priority="55">
      <formula>OR($J$114="",AND(_xlfn.ISFORMULA($J$114)&lt;&gt;FALSE,OR($J$115="*",$J$115="＊"),OR($J$116="*",$J$116="＊"),OR($J$117="*",$J$117="＊"),OR($J$118="*",$J$118="＊")))</formula>
    </cfRule>
  </conditionalFormatting>
  <conditionalFormatting sqref="J115">
    <cfRule type="expression" dxfId="62" priority="54">
      <formula>AND($J$115="",$M$115="",$N$115="",$O$115="",OR($P$115="",$P$115="-"))</formula>
    </cfRule>
  </conditionalFormatting>
  <conditionalFormatting sqref="J116">
    <cfRule type="expression" dxfId="61" priority="53">
      <formula>AND($J$116="",$M$116="",$N$116="",$O$116="",OR($P$116="",$P$116="-"))</formula>
    </cfRule>
  </conditionalFormatting>
  <conditionalFormatting sqref="J117">
    <cfRule type="expression" dxfId="60" priority="52">
      <formula>AND($J$117="",$M$117="",$N$117="",$O$117="",$P$117="")</formula>
    </cfRule>
  </conditionalFormatting>
  <conditionalFormatting sqref="J118">
    <cfRule type="expression" dxfId="59" priority="51">
      <formula>AND($J$118="",$M$118="",$N$118="",$O$118="",OR($P$118="",$P$118="-"))</formula>
    </cfRule>
  </conditionalFormatting>
  <conditionalFormatting sqref="J119">
    <cfRule type="expression" dxfId="58" priority="50">
      <formula>AND($J$119="",$M$119="",$N$119="",$O$119="",$P$119="")</formula>
    </cfRule>
  </conditionalFormatting>
  <conditionalFormatting sqref="J120">
    <cfRule type="expression" dxfId="57" priority="49">
      <formula>AND($J$120="",$M$120="",$N$120="",$O$120="",$P$120="")</formula>
    </cfRule>
  </conditionalFormatting>
  <conditionalFormatting sqref="J125">
    <cfRule type="expression" dxfId="56" priority="48">
      <formula>AND($J$125="",$M$125="",$N$125="",$O$125="",$P$125="")</formula>
    </cfRule>
  </conditionalFormatting>
  <conditionalFormatting sqref="J126">
    <cfRule type="expression" dxfId="55" priority="47">
      <formula>AND($J$126="",$M$126="",$N$126="",$O$126="",$P$126="")</formula>
    </cfRule>
  </conditionalFormatting>
  <conditionalFormatting sqref="J127">
    <cfRule type="expression" dxfId="54" priority="46">
      <formula>AND($J$127="",$M$127="",$N$127="",$O$127="",$P$127="")</formula>
    </cfRule>
  </conditionalFormatting>
  <conditionalFormatting sqref="J128">
    <cfRule type="expression" dxfId="53" priority="45">
      <formula>AND($J$128="",$M$128="",$N$128="",$O$128="",OR($P$128="",$P$128="-"))</formula>
    </cfRule>
  </conditionalFormatting>
  <conditionalFormatting sqref="J133">
    <cfRule type="expression" dxfId="52" priority="44">
      <formula>AND($J$133="",$M$133="",$N$133="",$O$133="",$P$133="")</formula>
    </cfRule>
  </conditionalFormatting>
  <conditionalFormatting sqref="J121">
    <cfRule type="expression" dxfId="51" priority="43">
      <formula>OR($J$121="",AND(_xlfn.ISFORMULA($J$121)&lt;&gt;FALSE,OR($J$122="*",$J$122="＊"),OR($J$123="*",$J$123="＊"),OR($J$124="*",$J$124="＊")))</formula>
    </cfRule>
  </conditionalFormatting>
  <conditionalFormatting sqref="J122">
    <cfRule type="expression" dxfId="50" priority="42">
      <formula>AND($J$122="",$M$122="",$N$122="",$O$122="",OR($P$122="",$P$122="-"))</formula>
    </cfRule>
  </conditionalFormatting>
  <conditionalFormatting sqref="J123">
    <cfRule type="expression" dxfId="49" priority="41">
      <formula>AND($J$123="",$M$123="",$N$123="",$O$123="",$P$123="")</formula>
    </cfRule>
  </conditionalFormatting>
  <conditionalFormatting sqref="J124">
    <cfRule type="expression" dxfId="48" priority="40">
      <formula>AND($J$124="",$M$124="",$N$124="",$O$124="",$P$124="")</formula>
    </cfRule>
  </conditionalFormatting>
  <conditionalFormatting sqref="J129">
    <cfRule type="expression" dxfId="47" priority="39">
      <formula>OR($J$129="",AND(_xlfn.ISFORMULA($J$129)&lt;&gt;FALSE,OR($J$130="*",$J$130="＊"),OR($J$131="*",$J$131="＊"),OR($J$132="*",$J$132="＊")))</formula>
    </cfRule>
  </conditionalFormatting>
  <conditionalFormatting sqref="J130">
    <cfRule type="expression" dxfId="46" priority="38">
      <formula>AND($J$130="",$M$130="",$N$130="",$O$130="",$P$130="")</formula>
    </cfRule>
  </conditionalFormatting>
  <conditionalFormatting sqref="J131">
    <cfRule type="expression" dxfId="45" priority="37">
      <formula>AND($J$131="",$M$131="",$N$131="",$O$131="",$P$131="")</formula>
    </cfRule>
  </conditionalFormatting>
  <conditionalFormatting sqref="J132">
    <cfRule type="expression" dxfId="44" priority="36">
      <formula>AND($J$132="",$M$132="",$N$132="",$O$132="",$P$132="")</formula>
    </cfRule>
  </conditionalFormatting>
  <conditionalFormatting sqref="J110">
    <cfRule type="expression" dxfId="43" priority="3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42" priority="34">
      <formula>OR($J$105="",AND(_xlfn.ISFORMULA($J$105)&lt;&gt;FALSE,OR($J$106="*",$J$106="＊"),OR($J$107="*",$J$107="＊"),OR($J$108="*",$J$108="＊"),OR($J$109="*",$J$109="＊")))</formula>
    </cfRule>
  </conditionalFormatting>
  <conditionalFormatting sqref="K102">
    <cfRule type="expression" dxfId="41" priority="2">
      <formula>AND($K$102="",$M$102="",$N$102="",$O$102="",OR($P$102="",$P$102="-"))</formula>
    </cfRule>
  </conditionalFormatting>
  <conditionalFormatting sqref="K103">
    <cfRule type="expression" dxfId="40" priority="3">
      <formula>AND($K$103="",$M$103="",$N$103="",$O$103="",OR($P$103="",$P$103="-"))</formula>
    </cfRule>
  </conditionalFormatting>
  <conditionalFormatting sqref="K104">
    <cfRule type="expression" dxfId="39" priority="4">
      <formula>AND($K$104="",$M$104="",$N$104="",$O$104="",OR($P$104="",$P$104="-"))</formula>
    </cfRule>
  </conditionalFormatting>
  <conditionalFormatting sqref="K105">
    <cfRule type="expression" dxfId="38" priority="5">
      <formula>OR($K$105="",AND(_xlfn.ISFORMULA($K$105)&lt;&gt;FALSE,OR($K$106="*",$K$106="＊"),OR($K$107="*",$K$107="＊"),OR($K$108="*",$K$108="＊"),OR($K$109="*",$K$109="＊")))</formula>
    </cfRule>
  </conditionalFormatting>
  <conditionalFormatting sqref="K106">
    <cfRule type="expression" dxfId="37" priority="6">
      <formula>AND($K$106="",$M$106="",$N$106="",$O$106="",$P$106="")</formula>
    </cfRule>
  </conditionalFormatting>
  <conditionalFormatting sqref="K107">
    <cfRule type="expression" dxfId="36" priority="7">
      <formula>AND($K$107="",$M$107="",$N$107="",$O$107="",OR($P$107="",$P$107="-"))</formula>
    </cfRule>
  </conditionalFormatting>
  <conditionalFormatting sqref="K108">
    <cfRule type="expression" dxfId="35" priority="8">
      <formula>AND($K$108="",$M$108="",$N$108="",$O$108="",OR($P$108="",$P$108="-"))</formula>
    </cfRule>
  </conditionalFormatting>
  <conditionalFormatting sqref="K109">
    <cfRule type="expression" dxfId="34" priority="9">
      <formula>AND($K$109="",$M$109="",$N$109="",$O$109="",OR($P$109="",$P$109="-"))</formula>
    </cfRule>
  </conditionalFormatting>
  <conditionalFormatting sqref="K110">
    <cfRule type="expression" dxfId="33" priority="1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32" priority="11">
      <formula>AND($K$111="",$M$111="",$N$111="",$O$111="",OR($P$111="",$P$111="-"))</formula>
    </cfRule>
  </conditionalFormatting>
  <conditionalFormatting sqref="K112">
    <cfRule type="expression" dxfId="31" priority="12">
      <formula>AND($K$112="",$M$112="",$N$112="",$O$112="",OR($P$112="",$P$112="-"))</formula>
    </cfRule>
  </conditionalFormatting>
  <conditionalFormatting sqref="K113">
    <cfRule type="expression" dxfId="30" priority="13">
      <formula>AND($K$113="",$M$113="",$N$113="",$O$113="",OR($P$113="",$P$113="-"))</formula>
    </cfRule>
  </conditionalFormatting>
  <conditionalFormatting sqref="K114">
    <cfRule type="expression" dxfId="29" priority="14">
      <formula>OR($K$114="",AND(_xlfn.ISFORMULA($K$114)&lt;&gt;FALSE,OR($K$115="*",$K$115="＊"),OR($K$116="*",$K$116="＊"),OR($K$117="*",$K$117="＊"),OR($K$118="*",$K$118="＊")))</formula>
    </cfRule>
  </conditionalFormatting>
  <conditionalFormatting sqref="K115">
    <cfRule type="expression" dxfId="28" priority="15">
      <formula>AND($K$115="",$M$115="",$N$115="",$O$115="",OR($P$115="",$P$115="-"))</formula>
    </cfRule>
  </conditionalFormatting>
  <conditionalFormatting sqref="K116">
    <cfRule type="expression" dxfId="27" priority="16">
      <formula>AND($K$116="",$M$116="",$N$116="",$O$116="",OR($P$116="",$P$116="-"))</formula>
    </cfRule>
  </conditionalFormatting>
  <conditionalFormatting sqref="K117">
    <cfRule type="expression" dxfId="26" priority="17">
      <formula>AND($K$117="",$M$117="",$N$117="",$O$117="",$P$117="")</formula>
    </cfRule>
  </conditionalFormatting>
  <conditionalFormatting sqref="K118">
    <cfRule type="expression" dxfId="25" priority="18">
      <formula>AND($K$118="",$M$118="",$N$118="",$O$118="",OR($P$118="",$P$118="-"))</formula>
    </cfRule>
  </conditionalFormatting>
  <conditionalFormatting sqref="K119">
    <cfRule type="expression" dxfId="24" priority="19">
      <formula>AND($K$119="",$M$119="",$N$119="",$O$119="",$P$119="")</formula>
    </cfRule>
  </conditionalFormatting>
  <conditionalFormatting sqref="K120">
    <cfRule type="expression" dxfId="23" priority="20">
      <formula>AND($K$120="",$M$120="",$N$120="",$O$120="",$P$120="")</formula>
    </cfRule>
  </conditionalFormatting>
  <conditionalFormatting sqref="K121">
    <cfRule type="expression" dxfId="22" priority="21">
      <formula>OR($K$121="",AND(_xlfn.ISFORMULA($K$121)&lt;&gt;FALSE,OR($K$122="*",$K$122="＊"),OR($K$123="*",$K$123="＊"),OR($K$124="*",$K$124="＊")))</formula>
    </cfRule>
  </conditionalFormatting>
  <conditionalFormatting sqref="K122">
    <cfRule type="expression" dxfId="21" priority="22">
      <formula>AND($K$122="",$M$122="",$N$122="",$O$122="",OR($P$122="",$P$122="-"))</formula>
    </cfRule>
  </conditionalFormatting>
  <conditionalFormatting sqref="K123">
    <cfRule type="expression" dxfId="20" priority="23">
      <formula>AND($K$123="",$M$123="",$N$123="",$O$123="",$P$123="")</formula>
    </cfRule>
  </conditionalFormatting>
  <conditionalFormatting sqref="K124">
    <cfRule type="expression" dxfId="19" priority="24">
      <formula>AND($K$124="",$M$124="",$N$124="",$O$124="",$P$124="")</formula>
    </cfRule>
  </conditionalFormatting>
  <conditionalFormatting sqref="K125">
    <cfRule type="expression" dxfId="18" priority="25">
      <formula>AND($K$125="",$M$125="",$N$125="",$O$125="",$P$125="")</formula>
    </cfRule>
  </conditionalFormatting>
  <conditionalFormatting sqref="K126">
    <cfRule type="expression" dxfId="17" priority="26">
      <formula>AND($K$126="",$M$126="",$N$126="",$O$126="",$P$126="")</formula>
    </cfRule>
  </conditionalFormatting>
  <conditionalFormatting sqref="K127">
    <cfRule type="expression" dxfId="16" priority="27">
      <formula>AND($K$127="",$M$127="",$N$127="",$O$127="",$P$127="")</formula>
    </cfRule>
  </conditionalFormatting>
  <conditionalFormatting sqref="K128">
    <cfRule type="expression" dxfId="15" priority="28">
      <formula>AND($K$128="",$M$128="",$N$128="",$O$128="",OR($P$128="",$P$128="-"))</formula>
    </cfRule>
  </conditionalFormatting>
  <conditionalFormatting sqref="K129">
    <cfRule type="expression" dxfId="14" priority="29">
      <formula>OR($K$129="",AND(_xlfn.ISFORMULA($K$129)&lt;&gt;FALSE,OR($K$130="*",$K$130="＊"),OR($K$131="*",$K$131="＊"),OR($K$132="*",$K$132="＊")))</formula>
    </cfRule>
  </conditionalFormatting>
  <conditionalFormatting sqref="K130">
    <cfRule type="expression" dxfId="13" priority="30">
      <formula>AND($K$130="",$M$130="",$N$130="",$O$130="",$P$130="")</formula>
    </cfRule>
  </conditionalFormatting>
  <conditionalFormatting sqref="K131">
    <cfRule type="expression" dxfId="12" priority="31">
      <formula>AND($K$131="",$M$131="",$N$131="",$O$131="",$P$131="")</formula>
    </cfRule>
  </conditionalFormatting>
  <conditionalFormatting sqref="K132">
    <cfRule type="expression" dxfId="11" priority="32">
      <formula>AND($K$132="",$M$132="",$N$132="",$O$132="",$P$132="")</formula>
    </cfRule>
  </conditionalFormatting>
  <conditionalFormatting sqref="K133">
    <cfRule type="expression" dxfId="10" priority="33">
      <formula>AND($K$133="",$M$133="",$N$133="",$O$133="",$P$133="")</formula>
    </cfRule>
  </conditionalFormatting>
  <conditionalFormatting sqref="F109">
    <cfRule type="expression" dxfId="9" priority="1">
      <formula>AND($F$109="",$M$109="",$N$109="",$O$109="",OR($P$109="",$P$109="-"))</formula>
    </cfRule>
  </conditionalFormatting>
  <dataValidations count="388">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68" xr:uid="{7370D2E5-2B77-4D59-9A00-F92AE02693E7}">
      <formula1>IF(ISNUMBER($L$68)=TRUE,AND(INT($L$68)=$L$68),OR($L$68="*",$L$68="＊"))</formula1>
    </dataValidation>
    <dataValidation type="custom" imeMode="halfAlpha" operator="notEqual" showInputMessage="1" showErrorMessage="1" error="整数を記載ください。" prompt="”臨時収益”を超えないよう記載ください。" sqref="L66" xr:uid="{07BF2404-C59D-43B0-94B0-66C1EE141C71}">
      <formula1>AND(INT($L$66)=$L$66)</formula1>
    </dataValidation>
    <dataValidation type="custom" imeMode="halfAlpha" operator="notEqual" showInputMessage="1" showErrorMessage="1" error="整数を記載ください。" prompt="”臨時収益”を超えないよう記載ください。" sqref="L67" xr:uid="{82191420-EC92-474B-8904-D51CBDBFA44A}">
      <formula1>AND(INT($L$67)=$L$67)</formula1>
    </dataValidation>
    <dataValidation type="custom" imeMode="halfAlpha" operator="notEqual" showInputMessage="1" showErrorMessage="1" error="整数を記載ください。" sqref="L65" xr:uid="{65421FA6-8859-4837-A63A-EEB0CC58B8CD}">
      <formula1>IF(ISNUMBER($L$65)=TRUE,AND(INT($L$65)=$L$65),OR($L$65="*",$L$65="＊"))</formula1>
    </dataValidation>
    <dataValidation type="custom" imeMode="halfAlpha" operator="notEqual" showInputMessage="1" showErrorMessage="1" error="整数を記載ください。" prompt="”医業外費用”を超えないよう記載ください。" sqref="L61" xr:uid="{BC6B5EDC-0E1A-41A3-8FBF-1A90EE6B6CDB}">
      <formula1>IF(ISNUMBER($L$61)=TRUE,AND(INT($L$61)=$L$61),OR($L$61="*",$L$61="＊"))</formula1>
    </dataValidation>
    <dataValidation type="custom" imeMode="halfAlpha" operator="notEqual" showInputMessage="1" showErrorMessage="1" error="整数を記載ください。”支払利息”以上を記載ください。" sqref="L60" xr:uid="{31D855AF-2CEC-4F0F-A76E-07794A5B4B68}">
      <formula1>AND(INT($L$60)=$L$60)</formula1>
    </dataValidation>
    <dataValidation type="custom" imeMode="halfAlpha" operator="notEqual" showInputMessage="1" showErrorMessage="1" error="整数を記載ください。" prompt="”医業外収益”を超えないよう記載ください。" sqref="L59" xr:uid="{B02522F3-F0A8-4789-ADB4-6B81D34DD297}">
      <formula1>AND(INT($L$59)=$L$59)</formula1>
    </dataValidation>
    <dataValidation type="custom" imeMode="halfAlpha" operator="notEqual" showInputMessage="1" showErrorMessage="1" error="整数を記載ください。" prompt="”医業外収益”を超えないよう記載ください。" sqref="L58" xr:uid="{18E281CA-0BAE-4FD3-835E-80E9A35A940A}">
      <formula1>AND(INT($L$58)=$L$58)</formula1>
    </dataValidation>
    <dataValidation type="custom" imeMode="halfAlpha" operator="notEqual" showInputMessage="1" showErrorMessage="1" error="整数を記載ください。" prompt="”医業外収益”を超えないよう記載ください。" sqref="L57" xr:uid="{22A4254F-75D0-485A-ACA7-4D03B1E35B81}">
      <formula1>IF(ISNUMBER($L$57)=TRUE,AND(INT($L$57)=$L$57),OR($L$57="*",$L$57="＊"))</formula1>
    </dataValidation>
    <dataValidation type="custom" imeMode="halfAlpha" operator="notEqual" showInputMessage="1" showErrorMessage="1" error="整数を記載ください。" sqref="L56" xr:uid="{9E108441-DFA2-4024-9A19-B8F9F7AD48F3}">
      <formula1>AND(INT($L$56)=$L$56)</formula1>
    </dataValidation>
    <dataValidation type="custom" imeMode="halfAlpha" operator="notEqual" showInputMessage="1" showErrorMessage="1" error="整数を記載ください。" prompt="&quot;その他の医業費用”を超えないよう記載ください。" sqref="L52" xr:uid="{83E7E4D8-8B90-4B09-A775-4665C986841E}">
      <formula1>IF(ISNUMBER($L$52)=TRUE,AND(INT($L$52)=$L$52),OR($L$52="*",$L$52="＊"))</formula1>
    </dataValidation>
    <dataValidation type="custom" imeMode="halfAlpha" operator="notEqual" showInputMessage="1" showErrorMessage="1" error="整数を記載ください。" prompt="&quot;その他の医業費用”を超えないよう記載ください。" sqref="L51" xr:uid="{F9DBED5A-848C-4D6D-84AA-EDFD904B1A22}">
      <formula1>IF(ISNUMBER($L$51)=TRUE,AND(INT($L$51)=$L$51),OR($L$51="*",$L$51="＊"))</formula1>
    </dataValidation>
    <dataValidation type="custom" imeMode="halfAlpha" operator="notEqual" showInputMessage="1" showErrorMessage="1" error="整数を記載ください。" prompt="&quot;その他の医業費用”を超えないよう記載ください。" sqref="L53" xr:uid="{332331C9-1159-4E22-B689-D8147BCB7158}">
      <formula1>IF(ISNUMBER($L$53)=TRUE,AND(INT($L$53)=$L$53),OR($L$53="*",$L$53="＊",$L$53="-"))</formula1>
    </dataValidation>
    <dataValidation type="custom" imeMode="halfAlpha" operator="notEqual" showInputMessage="1" showErrorMessage="1" error="整数を記載ください。" sqref="L48" xr:uid="{7A603B8C-E683-4AF2-B027-0616F82C13B2}">
      <formula1>AND(INT($L$48)=$L$48)</formula1>
    </dataValidation>
    <dataValidation type="custom" imeMode="halfAlpha" operator="notEqual" showInputMessage="1" showErrorMessage="1" error="整数を記載ください。" sqref="L47" xr:uid="{3F7CCA5F-5471-4DA7-8A81-DF2B4B558B57}">
      <formula1>AND(INT($L$47)=$L$47)</formula1>
    </dataValidation>
    <dataValidation type="custom" imeMode="halfAlpha" operator="notEqual" showInputMessage="1" showErrorMessage="1" error="整数を記載ください。" prompt="”委託費”を超えないよう記載ください。" sqref="L46" xr:uid="{B4A29DB9-618C-47E5-82E6-B8B22E655F4C}">
      <formula1>IF(ISNUMBER($L$46)=TRUE,AND(INT($L$46)=$L$46),OR($L$46="*",$L$46="＊"))</formula1>
    </dataValidation>
    <dataValidation type="custom" imeMode="halfAlpha" operator="notEqual" showInputMessage="1" showErrorMessage="1" error="整数を記載ください。" sqref="L45" xr:uid="{9F09D63C-0FA3-451F-8344-4C1DF243A95C}">
      <formula1>AND(INT($L$45)=$L$45)</formula1>
    </dataValidation>
    <dataValidation type="custom" imeMode="halfAlpha" operator="notEqual" showInputMessage="1" showErrorMessage="1" error="整数を記載ください。" sqref="L32" xr:uid="{689EE913-E66D-4695-A055-B6B78A0C78CE}">
      <formula1>AND(INT($L$32)=$L$32)</formula1>
    </dataValidation>
    <dataValidation type="custom" imeMode="halfAlpha" operator="notEqual" showInputMessage="1" showErrorMessage="1" error="整数を記載ください。" sqref="L30" xr:uid="{6A3DA89F-70A4-4D74-A09B-F6884BC966E5}">
      <formula1>AND(INT($L$30)=$L$30)</formula1>
    </dataValidation>
    <dataValidation type="custom" imeMode="halfAlpha" operator="notEqual" showInputMessage="1" showErrorMessage="1" error="整数を記載ください。" sqref="L29" xr:uid="{5921E3A3-0444-497E-93C9-8BA26C7073F0}">
      <formula1>IF(ISNUMBER($L$29)=TRUE,AND(INT($L$29)=$L$29),OR($L$29="*",$L$29="＊"))</formula1>
    </dataValidation>
    <dataValidation type="custom" imeMode="halfAlpha" operator="notEqual" showInputMessage="1" showErrorMessage="1" error="整数を記載ください。" sqref="L18" xr:uid="{2F4870A1-ADE2-4563-A140-E8A070AB8095}">
      <formula1>AND(INT($L$18)=$L$18)</formula1>
    </dataValidation>
    <dataValidation type="custom" imeMode="halfAlpha" operator="notEqual" showInputMessage="1" showErrorMessage="1" error="整数を記載ください。”その他の医業費用”を超えないよう記載ください。" prompt="”医業費用”を先に記載ください。&quot;その他の医業費用”を超えないよう記載ください。" sqref="L50" xr:uid="{9CCC9803-C02A-4B99-B877-C636707CE4DB}">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EED6824B-1FF5-4A3D-8989-FC6272C97109}">
      <formula1>IF(ISNUMBER($L$38)=TRUE,AND(INT($L$38)=$L$38,$L$37&gt;=$L$38))</formula1>
    </dataValidation>
    <dataValidation type="custom" imeMode="halfAlpha" operator="notEqual" showInputMessage="1" showErrorMessage="1" error="整数を記載ください。" sqref="L71" xr:uid="{FE80B3D9-DF2D-45A0-9BA1-0AFD6A74FE79}">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3A16A296-B949-41D5-B140-8DCF9B90F720}">
      <formula1>AND(INT($L$19)=$L$19)</formula1>
    </dataValidation>
    <dataValidation type="custom" imeMode="halfAlpha" operator="notEqual" showInputMessage="1" showErrorMessage="1" error="整数を記載ください。" sqref="L21" xr:uid="{0F274B4C-6A43-4C1F-8BF5-C8006A4C26A6}">
      <formula1>IF(ISNUMBER($L$21)=TRUE,AND(INT($L$21)=$L$21),OR($L$21="*",$L$21="＊"))</formula1>
    </dataValidation>
    <dataValidation type="custom" imeMode="halfAlpha" operator="notEqual" showInputMessage="1" showErrorMessage="1" error="整数を記載ください。" sqref="L20" xr:uid="{2BDA96E7-78BC-4ED0-8C05-E06D4E2C6408}">
      <formula1>IF(ISNUMBER($L$20)=TRUE,AND(INT($L$20)=$L$20),OR($L$20="*",$L$20="＊"))</formula1>
    </dataValidation>
    <dataValidation type="custom" imeMode="halfAlpha" operator="notEqual" showInputMessage="1" showErrorMessage="1" error="整数を記載ください。" sqref="L22" xr:uid="{B2F7A8E1-AA71-46DC-ADEA-BBB712FCF198}">
      <formula1>IF(ISNUMBER($L$22)=TRUE,AND(INT($L$22)=$L$22),OR($L$22="*",$L$22="＊"))</formula1>
    </dataValidation>
    <dataValidation type="custom" imeMode="halfAlpha" operator="notEqual" showInputMessage="1" showErrorMessage="1" error="整数を記載ください。" sqref="L26" xr:uid="{11F4343C-3964-469D-AE3E-D617AFA1444A}">
      <formula1>IF(ISNUMBER($L$26)=TRUE,AND(INT($L$26)=$L$26),OR($L$26="*",$L$26="＊"))</formula1>
    </dataValidation>
    <dataValidation type="custom" imeMode="halfAlpha" operator="notEqual" showInputMessage="1" showErrorMessage="1" error="整数を記載ください。" sqref="L25" xr:uid="{7657BC8A-EADD-41ED-9093-21C223D47BB6}">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E0FEC072-99C4-462E-BC1C-45C8FAC9B612}">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custom" imeMode="halfAlpha" operator="notEqual" showInputMessage="1" showErrorMessage="1" error="整数を記載ください。" prompt="”給与費”を超えないよう記載ください。" sqref="L41" xr:uid="{675D4108-656D-4008-9783-69527333294A}">
      <formula1>IF(ISNUMBER($L$41)=TRUE,AND(INT($L$41)=$L$41),OR($L$41="*",$L$41="＊"))</formula1>
    </dataValidation>
    <dataValidation type="custom" imeMode="halfAlpha" operator="notEqual" showInputMessage="1" showErrorMessage="1" error="整数を記載ください。" prompt="”給与費”を超えないよう記載ください。" sqref="L42" xr:uid="{3166F57B-FA9E-46F1-AA8F-747F0005510F}">
      <formula1>IF(ISNUMBER($L$42)=TRUE,AND(INT($L$42)=$L$42),OR($L$42="*",$L$42="＊"))</formula1>
    </dataValidation>
    <dataValidation type="custom" imeMode="halfAlpha" operator="notEqual" showInputMessage="1" showErrorMessage="1" error="整数を記載ください。" prompt="”給与費”を超えないよう記載ください。" sqref="L43" xr:uid="{64B5B520-6736-4210-A19D-9C29D1D36FD8}">
      <formula1>IF(ISNUMBER($L$43)=TRUE,AND(INT($L$43)=$L$43),OR($L$43="*",$L$43="＊"))</formula1>
    </dataValidation>
    <dataValidation type="custom" imeMode="halfAlpha" operator="notEqual" showInputMessage="1" showErrorMessage="1" error="整数を記載ください。" prompt="”給与費”を超えないよう記載ください。" sqref="L44" xr:uid="{0CE3EB79-A399-4DB8-AB63-C06F3C93EFA8}">
      <formula1>IF(ISNUMBER($L$44)=TRUE,AND(INT($L$44)=$L$44),OR($L$44="*",$L$44="＊"))</formula1>
    </dataValidation>
    <dataValidation type="custom" imeMode="halfAlpha" operator="notEqual" showInputMessage="1" showErrorMessage="1" error="整数を記載ください。" prompt="”給与費”を超えないよう記載ください。" sqref="L39" xr:uid="{548C649B-F628-40ED-A0E5-1DEE8BFF9C57}">
      <formula1>IF(ISNUMBER($L$39)=TRUE,AND(INT($L$39)=$L$39),OR($L$39="*",$L$39="＊"))</formula1>
    </dataValidation>
    <dataValidation type="custom" imeMode="halfAlpha" operator="notEqual" showInputMessage="1" showErrorMessage="1" error="整数を記載ください。" prompt="”給与費”を超えないよう記載ください。" sqref="L40" xr:uid="{6D004E82-73BD-44FE-99E2-72934BF88F40}">
      <formula1>IF(ISNUMBER($L$40)=TRUE,AND(INT($L$40)=$L$40),OR($L$40="*",$L$40="＊"))</formula1>
    </dataValidation>
    <dataValidation type="custom" imeMode="halfAlpha" operator="notEqual" showInputMessage="1" showErrorMessage="1" error="整数を記載ください。" prompt="”材料費”を超えないよう記載ください。" sqref="L36" xr:uid="{35E0EA82-B088-48DA-A82B-BB2B93F9BB41}">
      <formula1>IF(ISNUMBER($L$36)=TRUE,INT($L$36)=$L$36,OR($L$36="-",L$36="－",$L$36="―",L$36="*",$L$36="＊"))</formula1>
    </dataValidation>
    <dataValidation type="custom" imeMode="halfAlpha" operator="notEqual" showInputMessage="1" showErrorMessage="1" error="整数を記載ください。" prompt="”材料費”を超えないよう記載ください。" sqref="L34" xr:uid="{CEDD4F00-0005-49B5-A2A0-A64BD75133E9}">
      <formula1>IF(ISNUMBER($L$34)=TRUE,AND(INT($L$34)=$L$34),OR($L$34="*",$L$34="＊"))</formula1>
    </dataValidation>
    <dataValidation type="custom" imeMode="halfAlpha" operator="notEqual" showInputMessage="1" showErrorMessage="1" error="整数を記載ください。" prompt="”材料費”を超えないよう記載ください。" sqref="L35" xr:uid="{B4BB5AA1-B7ED-4A0F-83C8-431BD492B545}">
      <formula1>IF(ISNUMBER($L$35)=TRUE,AND(INT($L$35)=$L$35),OR($L$35="*",$L$35="＊"))</formula1>
    </dataValidation>
    <dataValidation type="custom" imeMode="halfAlpha" operator="notEqual" showInputMessage="1" showErrorMessage="1" error="整数を記載ください。" sqref="L33" xr:uid="{BF8C8DDB-105D-4193-9299-EE1D6EC16667}">
      <formula1>AND(INT($L$33)=$L$33)</formula1>
    </dataValidation>
    <dataValidation type="custom" imeMode="halfAlpha" operator="notEqual" showInputMessage="1" showErrorMessage="1" error="整数を記載ください。" sqref="L37" xr:uid="{ABCD1FF5-F779-4FD3-A837-96832ABCC608}">
      <formula1>AND(INT($L$37)=$L$37)</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2EF1666A-935E-40A9-A297-33B603481AD7}">
      <formula1>$Y$6:$Y$50</formula1>
    </dataValidation>
    <dataValidation type="list" allowBlank="1" showInputMessage="1" showErrorMessage="1" sqref="L16:M16" xr:uid="{7F97CA68-1763-4836-936D-78B6748A1F43}">
      <formula1>$Y$6:$Y$50</formula1>
    </dataValidation>
    <dataValidation type="list" allowBlank="1" showInputMessage="1" showErrorMessage="1" prompt="「病床機能報告」報告の有無を選択ください。" sqref="F96" xr:uid="{867880D2-0835-4BC4-B028-228F18E82ED8}">
      <formula1>$R$4:$R$7</formula1>
    </dataValidation>
    <dataValidation type="custom" showInputMessage="1" showErrorMessage="1" error="自然数を記載ください。”その他の医療技術者等”を超えないよう記載ください。" sqref="F132" xr:uid="{7DD7DDDB-B79B-4B48-9D7F-04DAF10F3522}">
      <formula1>IF(ISNUMBER($F$132)=TRUE,AND(INT($F$132)=$F$132,$F$129&gt;=$F$132,$F$132&gt;=0),OR($F$132="*",$F$132="＊"))</formula1>
    </dataValidation>
    <dataValidation type="custom" showInputMessage="1" showErrorMessage="1" error="自然数を記載ください。”その他の医療技術者等”を超えないよう記載ください。" sqref="F131" xr:uid="{EA294663-4B9F-4E4E-AFD5-358C2AC218E5}">
      <formula1>IF(ISNUMBER($F$131)=TRUE,AND(INT($F$131)=$F$131,$F$129&gt;=$F$131,$F$131&gt;=0),OR($F$131="*",$F$131="＊"))</formula1>
    </dataValidation>
    <dataValidation type="custom" showInputMessage="1" showErrorMessage="1" error="自然数を記載ください。”その他の医療技術者等”を超えないよう記載ください。" sqref="F130" xr:uid="{252329FF-7860-4B7C-8FFD-AA702E83080D}">
      <formula1>IF(ISNUMBER($F$130)=TRUE,AND(INT($F$130)=$F$130,$F$129&gt;=$F$130,$F$130&gt;=0),OR($F$130="*",$F$130="＊"))</formula1>
    </dataValidation>
    <dataValidation type="custom" showInputMessage="1" showErrorMessage="1" error="自然数を記載ください。”その他の医療技術者等”を超えないよう記載ください。" sqref="F128" xr:uid="{5E62B75C-83DB-42C1-A388-E594D3AD7F29}">
      <formula1>IF(ISNUMBER($F$128)=TRUE,AND(INT($F$128)=$F$128,$F$110&gt;=$F$128,$F$128&gt;=0),OR($F$128="*",$F$128="＊"))</formula1>
    </dataValidation>
    <dataValidation type="custom" showInputMessage="1" showErrorMessage="1" error="自然数を記載ください。”その他の医療技術者等”を超えないよう記載ください。" sqref="F127" xr:uid="{56780342-409B-4534-A638-BCEB63D2B77C}">
      <formula1>IF(ISNUMBER($F$127)=TRUE,AND(INT($F$127)=$F$127,$F$110&gt;=$F$127,$F$127&gt;=0),OR($F$127="*",$F$127="＊"))</formula1>
    </dataValidation>
    <dataValidation type="custom" showInputMessage="1" showErrorMessage="1" error="自然数を記載ください。&quot;その他の医療技術者等”を超えないよう記載ください。" sqref="F126" xr:uid="{F5F8894C-9BDD-4FA0-80C7-B6447F49525D}">
      <formula1>IF(ISNUMBER($F$126)=TRUE,AND(INT($F$126)=$F$126,$F$110&gt;=$F$126,$F$126&gt;=0),OR($F$126="*",$F$126="＊"))</formula1>
    </dataValidation>
    <dataValidation type="custom" showInputMessage="1" showErrorMessage="1" error="自然数を記載ください。”その他の医療技術者等”を超えないよう記載ください。" sqref="F125" xr:uid="{0D4FC5D6-DC9B-4FAD-BAE5-F35953CC346D}">
      <formula1>IF(ISNUMBER($F$125)=TRUE,AND(INT($F$125)=$F$125,$F$110&gt;=$F$125,$F$125&gt;=0),OR($F$125="*",$F$125="＊"))</formula1>
    </dataValidation>
    <dataValidation type="custom" showInputMessage="1" showErrorMessage="1" error="自然数を記載ください。”栄養士等”を超えないよう記載ください。" sqref="F123" xr:uid="{5E152915-E902-42D5-A61D-F79500395EE3}">
      <formula1>IF(ISNUMBER($F$123)=TRUE,AND(INT($F$123)=$F$123,$F$121&gt;=$F$123,$F$123&gt;=0),OR($F$123="*",$F$123="＊"))</formula1>
    </dataValidation>
    <dataValidation type="custom" showInputMessage="1" showErrorMessage="1" error="自然数を記載ください。”栄養士等”を超えないよう記載ください。" sqref="F124" xr:uid="{1FBCA2D5-2148-4DFC-A70D-C2BBCD13E001}">
      <formula1>IF(ISNUMBER($F$124)=TRUE,AND(INT($F$124)=$F$124,$F$121&gt;=$F$124,$F$124&gt;=0),OR($F$124="*",$F$124="＊"))</formula1>
    </dataValidation>
    <dataValidation type="custom" showInputMessage="1" showErrorMessage="1" error="自然数を記載ください。”栄養士等”を超えないよう記載ください。" sqref="F122" xr:uid="{1E43C133-00CD-480E-A103-9DC50CC01A1C}">
      <formula1>IF(ISNUMBER($F$122)=TRUE,AND(INT($F$122)=$F$122,$F$121&gt;=$F$122,$F$122&gt;=0),OR($F$122="*",$F$122="＊"))</formula1>
    </dataValidation>
    <dataValidation type="custom" showInputMessage="1" showErrorMessage="1" error="自然数を記載ください。”その他の医療技術者等”を超えないよう記載ください。" sqref="F120" xr:uid="{7896D04E-1423-4474-A03E-90422B6B6956}">
      <formula1>IF(ISNUMBER($F$120)=TRUE,AND(INT($F$120)=$F$120,$F$110&gt;=$F$120,$F$120&gt;=0),OR($F$120="*",$F$120="＊"))</formula1>
    </dataValidation>
    <dataValidation type="custom" showInputMessage="1" showErrorMessage="1" error="自然数を記載ください。”その他の医療技術者等”を超えないよう記載ください。" sqref="F119" xr:uid="{372A7793-A74C-4017-A192-DE948250DF3D}">
      <formula1>IF(ISNUMBER($F$119)=TRUE,AND(INT($F$119)=$F$119,$F$110&gt;=$F$119,$F$119&gt;=0),OR($F$119="*",$F$119="＊"))</formula1>
    </dataValidation>
    <dataValidation type="custom" showInputMessage="1" showErrorMessage="1" error="自然数を記載ください。”リハビリスタッフ”を超えないよう記載ください。" sqref="F117" xr:uid="{CDC60005-519A-4C30-B7D2-CCC97C0E57ED}">
      <formula1>IF(ISNUMBER($F$117)=TRUE,AND(INT($F$117)=$F$117,$F$114&gt;=$F$117,$F$117&gt;=0),OR($F$117="*",$F$117="＊"))</formula1>
    </dataValidation>
    <dataValidation type="custom" showInputMessage="1" showErrorMessage="1" error="自然数を記載ください。”リハビリスタッフ”を超えないよう記載ください。" sqref="F116" xr:uid="{72033DA9-5524-4B10-9CE7-A852FBB23C35}">
      <formula1>IF(ISNUMBER($F$116)=TRUE,AND(INT($F$116)=$F$116,$F$114&gt;=$F$116,$F$116&gt;=0),OR($F$116="*",$F$116="＊"))</formula1>
    </dataValidation>
    <dataValidation type="custom" showInputMessage="1" showErrorMessage="1" error="自然数を記載ください。”リハビリスタッフ”を超えないよう記載ください。" sqref="F115" xr:uid="{C26F837E-C9CC-444B-B722-6CA9055F1B83}">
      <formula1>IF(ISNUMBER($F$115)=TRUE,AND(INT($F$115)=$F$115,$F$114&gt;=$F$115,$F$115&gt;=0),OR($F$115="*",$F$115="＊"))</formula1>
    </dataValidation>
    <dataValidation type="custom" showInputMessage="1" showErrorMessage="1" error="自然数を記載ください。”リハビリスタッフ”を超えないよう記載ください。" sqref="F118" xr:uid="{1EACFBDD-69F9-488C-9AFB-8E76D3548934}">
      <formula1>IF(ISNUMBER($F$118)=TRUE,AND(INT($F$118)=$F$118,$F$114&gt;=$F$118,$F$118&gt;=0),OR($F$118="*",$F$118="＊"))</formula1>
    </dataValidation>
    <dataValidation type="custom" showInputMessage="1" showErrorMessage="1" error="自然数を記載ください。”その他の医療技術者等”を超えないよう記載ください。" sqref="F113" xr:uid="{392A6112-9464-4F66-B3D0-8F6714BCB4C2}">
      <formula1>IF(ISNUMBER($F$113)=TRUE,AND(INT($F$113)=$F$113,$F$110&gt;=$F$113,$F$113&gt;=0),OR($F$113="*",$F$113="＊"))</formula1>
    </dataValidation>
    <dataValidation type="custom" showInputMessage="1" showErrorMessage="1" error="自然数を記載ください。”その他の医療技術者等”を超えないよう記載ください。" sqref="F133" xr:uid="{A3363BF9-64EA-43CA-BC6B-427F6D99E45D}">
      <formula1>IF(ISNUMBER($F$133)=TRUE,AND(INT($F$133)=$F$133,$F$110&gt;=$F$133,$F$133&gt;=0),OR($F$133="*",$F$133="＊"))</formula1>
    </dataValidation>
    <dataValidation type="custom" showInputMessage="1" showErrorMessage="1" error="自然数を記載ください。”その他の医療技術者等”を超えないよう記載ください。" sqref="F112" xr:uid="{7811D583-DFFC-494A-BECD-36BFEB3D702F}">
      <formula1>IF(ISNUMBER($F$112)=TRUE,AND(INT($F$112)=$F$112,$F$110&gt;=$F$112,$F$112&gt;=0),OR($F$112="*",$F$112="＊"))</formula1>
    </dataValidation>
    <dataValidation type="custom" showInputMessage="1" showErrorMessage="1" error="自然数を記載ください。”その他の医療技術者等”を超えないよう記載ください。" sqref="F111" xr:uid="{11C4E76A-D720-4C77-A614-3B9753A8F6C7}">
      <formula1>IF(ISNUMBER($F$111)=TRUE,AND(INT($F$111)=$F$111,$F$110&gt;=$F$111,$F$111&gt;=0),OR($F$111="*",$F$111="＊"))</formula1>
    </dataValidation>
    <dataValidation type="custom" imeMode="halfAlpha" operator="notEqual" showInputMessage="1" showErrorMessage="1" error="自然数を記載ください。" sqref="F104" xr:uid="{9CB4E813-0261-45E2-8E96-BB1F92867E3C}">
      <formula1>IF(ISNUMBER($F$104)=TRUE,AND(INT($F$104)=$F$104,$F$104&gt;=0),OR($F$104="*",$F$104="＊"))</formula1>
    </dataValidation>
    <dataValidation type="custom" imeMode="halfAlpha" operator="notEqual" showInputMessage="1" showErrorMessage="1" error="自然数を記載ください。" sqref="F103" xr:uid="{8F39D279-03ED-4A6C-862D-6AC27B0BB416}">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79B01399-36D4-4676-9149-D7AA61D641A9}">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C7534EB3-6A03-4513-8AE5-E594679FCF09}">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AC33D058-2EAB-4330-A168-E9EFC0BECE00}">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E306647D-CF25-4E9C-AE95-20126CEBF900}">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C5E36B23-D9D6-404B-BBC6-A1A00BACBE57}">
      <formula1>IF(ISNUMBER($G$129)=TRUE,AND(INT($G$129)=$G$129,$G$129&gt;=SUM($G$130:$G$132),$G$129&gt;=0),OR($G$129="*",$G$129="＊"))</formula1>
    </dataValidation>
    <dataValidation type="custom" imeMode="halfAlpha" operator="notEqual" showInputMessage="1" showErrorMessage="1" error="自然数を記載ください。" sqref="F102" xr:uid="{66211BD0-8C60-4290-A99C-5D0A0D572BB3}">
      <formula1>IF(ISNUMBER($F$102)=TRUE,AND(INT($F$102)=$F$102,$F$102&gt;=0),OR($F$102="*",$F$102="＊"))</formula1>
    </dataValidation>
    <dataValidation type="custom" showInputMessage="1" showErrorMessage="1" error="自然数を記載ください。”その他の医療技術者等”を超えないよう記載ください。" sqref="G133" xr:uid="{BB0FE1A3-AF6F-4A98-A287-BCDC66679350}">
      <formula1>IF(ISNUMBER($G$133)=TRUE,AND(INT($G$133)=$G$133,$G$110&gt;=$G$133,$G$133&gt;=0),OR($G$133="*",$G$133="＊"))</formula1>
    </dataValidation>
    <dataValidation type="custom" showInputMessage="1" showErrorMessage="1" error="自然数を記載ください。”その他の医療技術者等”を超えないよう記載ください。" sqref="G132" xr:uid="{12665432-B0C9-4BC8-9481-DDEDD97E185F}">
      <formula1>IF(ISNUMBER($G$132)=TRUE,AND(INT($G$132)=$G$132,$G$129&gt;=$G$132,$G$132&gt;=0),OR($G$132="*",$G$132="＊"))</formula1>
    </dataValidation>
    <dataValidation type="custom" showInputMessage="1" showErrorMessage="1" error="自然数を記載ください。”その他の医療技術者等”を超えないよう記載ください。" sqref="G131" xr:uid="{C0ADB104-C3F5-423E-A94B-779F1B213C47}">
      <formula1>IF(ISNUMBER($G$131)=TRUE,AND(INT($G$131)=$G$131,$G$129&gt;=$G$131,$G$131&gt;=0),OR($G$131="*",$G$131="＊"))</formula1>
    </dataValidation>
    <dataValidation type="custom" showInputMessage="1" showErrorMessage="1" error="自然数を記載ください。”その他の医療技術者等”を超えないよう記載ください。" sqref="G130" xr:uid="{F9827171-E888-49F1-849A-3017A0A9D0C9}">
      <formula1>IF(ISNUMBER($G$130)=TRUE,AND(INT($G$130)=$G$130,$G$129&gt;=$G$130,$G$130&gt;=0),OR($G$130="*",$G$130="＊"))</formula1>
    </dataValidation>
    <dataValidation type="custom" showInputMessage="1" showErrorMessage="1" error="自然数を記載ください。”その他の医療技術者等”を超えないよう記載ください。" sqref="G128" xr:uid="{C6C9256B-DDED-4FB2-97C3-F9B43663C0F6}">
      <formula1>IF(ISNUMBER($G$128)=TRUE,AND(INT($G$128)=$G$128,$G$110&gt;=$G$128,$G$128&gt;=0),OR($G$128="*",$G$128="＊"))</formula1>
    </dataValidation>
    <dataValidation type="custom" showInputMessage="1" showErrorMessage="1" error="自然数を記載ください。”その他の医療技術者等”を超えないよう記載ください。" sqref="G127" xr:uid="{656652C0-0D49-4F83-B293-609DE505F8FE}">
      <formula1>IF(ISNUMBER($G$127)=TRUE,AND(INT($G$127)=$G$127,$G$110&gt;=$G$127,$G$127&gt;=0),OR($G$127="*",$G$127="＊"))</formula1>
    </dataValidation>
    <dataValidation type="custom" showInputMessage="1" showErrorMessage="1" error="自然数を記載ください。”その他の医療技術者等”を超えないよう記載ください。" sqref="G126" xr:uid="{D0B01F74-954E-4893-9CD1-356F83FCA5B8}">
      <formula1>IF(ISNUMBER($G$126)=TRUE,AND(INT($G$126)=$G$126,$G$110&gt;=$G$126,$G$126&gt;=0),OR($G$126="*",$G$126="＊"))</formula1>
    </dataValidation>
    <dataValidation type="custom" showInputMessage="1" showErrorMessage="1" error="自然数を記載ください。”その他の医療技術者等”を超えないよう記載ください。" sqref="G125" xr:uid="{9F62C2D8-5856-43BE-81AA-247C9728F0B3}">
      <formula1>IF(ISNUMBER($G$125)=TRUE,AND(INT($G$125)=$G$125,$G$110&gt;=$G$125,$G$125&gt;=0),OR($G$125="*",$G$125="＊"))</formula1>
    </dataValidation>
    <dataValidation type="custom" showInputMessage="1" showErrorMessage="1" error="自然数を記載ください。”栄養士等”を超えないよう記載ください。" sqref="G124" xr:uid="{EB64C4CC-0C76-4015-9905-32A98723AA46}">
      <formula1>IF(ISNUMBER($G$124)=TRUE,AND(INT($G$124)=$G$124,$G$121&gt;=$G$124,$G$124&gt;=0),OR($G$124="*",$G$124="＊"))</formula1>
    </dataValidation>
    <dataValidation type="custom" showInputMessage="1" showErrorMessage="1" error="自然数を記載ください。”栄養士等”を超えないよう記載ください。" sqref="G123" xr:uid="{9C8A7532-1B1C-49EF-9BAF-EB5E4E886F89}">
      <formula1>IF(ISNUMBER($G$123)=TRUE,AND(INT($G$123)=$G$123,$G$121&gt;=$G$123,$G$123&gt;=0),OR($G$123="*",$G$123="＊"))</formula1>
    </dataValidation>
    <dataValidation type="custom" showInputMessage="1" showErrorMessage="1" error="自然数を記載ください。”栄養士等”を超えないよう記載ください。" sqref="G122" xr:uid="{D380C46F-F59A-47DE-A48A-05453730DFCC}">
      <formula1>IF(ISNUMBER($G$122)=TRUE,AND(INT($G$122)=$G$122,$G$121&gt;=$G$122,$G$122&gt;=0),OR($G$122="*",$G$122="＊"))</formula1>
    </dataValidation>
    <dataValidation type="custom" showInputMessage="1" showErrorMessage="1" error="自然数を記載ください。”その他の医療技術者等”を超えないよう記載ください。" sqref="G120" xr:uid="{59C169B8-5541-47A0-A083-BF9E56258726}">
      <formula1>IF(ISNUMBER($G$120)=TRUE,AND(INT($G$120)=$G$120,$G$110&gt;=$G$120,$G$120&gt;=0),OR($G$120="*",$G$120="＊"))</formula1>
    </dataValidation>
    <dataValidation type="custom" showInputMessage="1" showErrorMessage="1" error="自然数を記載ください。”その他の医療技術者等”を超えないよう記載ください。" sqref="G119" xr:uid="{C5083DA3-0407-46A1-AE3E-01095BCFA645}">
      <formula1>IF(ISNUMBER($G$119)=TRUE,AND(INT($G$119)=$G$119,$G$110&gt;=$G$119,$G$119&gt;=0),OR($G$119="*",$G$119="＊"))</formula1>
    </dataValidation>
    <dataValidation type="custom" showInputMessage="1" showErrorMessage="1" error="自然数を記載ください。”リハビリスタッフ”を超えないよう記載ください。" sqref="G118" xr:uid="{9694AB0B-C79A-40B1-88B8-5252B1108336}">
      <formula1>IF(ISNUMBER($G$118)=TRUE,AND(INT($G$118)=$G$118,$G$114&gt;=$G$118,$G$118&gt;=0),OR($G$118="*",$G$118="＊"))</formula1>
    </dataValidation>
    <dataValidation type="custom" showInputMessage="1" showErrorMessage="1" error="自然数を記載ください。”リハビリスタッフ”を超えないよう記載ください。" sqref="G117" xr:uid="{C05AC023-4FF8-45CD-9645-9A39CB365140}">
      <formula1>IF(ISNUMBER($G$117)=TRUE,AND(INT($G$117)=$G$117,$G$114&gt;=$G$117,$G$117&gt;=0),OR($G$117="*",$G$117="＊"))</formula1>
    </dataValidation>
    <dataValidation type="custom" showInputMessage="1" showErrorMessage="1" error="自然数を記載ください。”リハビリスタッフ”を超えないよう記載ください。" sqref="G116" xr:uid="{C00659C6-8C00-40D8-B72F-CDE1F8A8EA1C}">
      <formula1>IF(ISNUMBER($G$116)=TRUE,AND(INT($G$116)=$G$116,$G$114&gt;=$G$116,$G$116&gt;=0),OR($G$116="*",$G$116="＊"))</formula1>
    </dataValidation>
    <dataValidation type="custom" showInputMessage="1" showErrorMessage="1" error="自然数を記載ください。”リハビリスタッフ”を超えないよう記載ください。" sqref="G115" xr:uid="{07D895F7-F9BD-4E8C-8A5F-FF739CB0E3EF}">
      <formula1>IF(ISNUMBER($G$115)=TRUE,AND(INT($G$115)=$G$115,$G$114&gt;=$G$115,$G$115&gt;=0),OR($G$115="*",$G$115="＊"))</formula1>
    </dataValidation>
    <dataValidation type="custom" showInputMessage="1" showErrorMessage="1" error="自然数を記載ください。”その他の医療技術者等”を超えないよう記載ください。" sqref="N113" xr:uid="{EE4F284B-E7A8-4ADF-BF77-A91C08BBF80A}">
      <formula1>IF(ISNUMBER($N$113)=TRUE,AND(INT($N$113)=$N$113,$N$110&gt;=$N$113,$N$113&gt;=0),OR($N$113="*",$N$113="＊"))</formula1>
    </dataValidation>
    <dataValidation type="custom" showInputMessage="1" showErrorMessage="1" error="自然数を記載ください。”その他の医療技術者等”を超えないよう記載ください。" sqref="G112" xr:uid="{F0B34DDE-0FFC-4F95-BFB6-B2FA240016E3}">
      <formula1>IF(ISNUMBER($G$112)=TRUE,AND(INT($G$112)=$G$112,$G$110&gt;=$G$112,$G$112&gt;=0),OR($G$112="*",$G$112="＊"))</formula1>
    </dataValidation>
    <dataValidation type="custom" showInputMessage="1" showErrorMessage="1" error="自然数を記載ください。”その他の医療技術者等”を超えないよう記載ください。" sqref="G111" xr:uid="{EABEC2F9-6D57-4A2F-8072-985AE9490109}">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957D162E-5DBF-441C-94B9-F3C73908B64A}">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78332296-75D2-424F-B571-3374CFD3A4DE}">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DD9C236A-94E2-4B09-A365-CB6F8E78FE1B}">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F56E6E45-6EA0-4AD9-81AD-8BDE1676D5E8}">
      <formula1>IF(ISNUMBER($G$106)=TRUE,AND(INT($G$106)=$G$106,$G$105&gt;=$G$106,$G$106&gt;=0),OR($G$106="*",$G$106="＊"))</formula1>
    </dataValidation>
    <dataValidation type="custom" imeMode="halfAlpha" operator="notEqual" showInputMessage="1" showErrorMessage="1" error="自然数を記載ください。" sqref="G104" xr:uid="{DE0E3D11-F3FE-48D2-ABDE-2A85CBC5D06B}">
      <formula1>IF(ISNUMBER($G$104)=TRUE,AND(INT($G$104)=$G$104,$G$104&gt;=0),OR($G$104="*",$G$104="＊"))</formula1>
    </dataValidation>
    <dataValidation type="custom" imeMode="halfAlpha" operator="notEqual" showInputMessage="1" showErrorMessage="1" error="自然数を記載ください。" sqref="G103" xr:uid="{9AD9E53B-820B-4802-BB84-AB336BC77A0A}">
      <formula1>IF(ISNUMBER($G$103)=TRUE,AND(INT($G$103)=$G$103,$G$103&gt;=0),OR($G$103="*",$G$103="＊"))</formula1>
    </dataValidation>
    <dataValidation type="custom" imeMode="halfAlpha" operator="notEqual" showInputMessage="1" showErrorMessage="1" error="自然数を記載ください。" sqref="G102" xr:uid="{C25176CA-52CB-426F-8316-E5879F8B27BB}">
      <formula1>IF(ISNUMBER($G$102)=TRUE,AND(INT($G$102)=$G$102,$G$102&gt;=0),OR($G$102="*",$G$102="＊"))</formula1>
    </dataValidation>
    <dataValidation type="custom" showInputMessage="1" showErrorMessage="1" error="自然数を記載ください。”その他の医療技術者等”を超えないよう記載ください。" sqref="H133" xr:uid="{06B988D2-D8A8-44E2-9CDD-1854432715D5}">
      <formula1>IF(ISNUMBER($H$133)=TRUE,AND(INT($H$133)=$H$133,$H$110&gt;=$H$133,$H$133&gt;=0),OR($H$133="*",$H$133="＊"))</formula1>
    </dataValidation>
    <dataValidation type="custom" showInputMessage="1" showErrorMessage="1" error="自然数を記載ください。”その他の医療技術者等”を超えないよう記載ください。" sqref="H132" xr:uid="{7146BA3E-E1D9-4601-AF42-CE9D9D495279}">
      <formula1>IF(ISNUMBER($H$132)=TRUE,AND(INT($H$132)=$H$132,$H$129&gt;=$H$132,$H$132&gt;=0),OR($H$132="*",$H$132="＊"))</formula1>
    </dataValidation>
    <dataValidation type="custom" showInputMessage="1" showErrorMessage="1" error="自然数を記載ください。”その他の医療技術者等”を超えないよう記載ください。" sqref="H131" xr:uid="{994C56FB-F105-4DBE-B5C2-A3F5BCDD6D40}">
      <formula1>IF(ISNUMBER($H$131)=TRUE,AND(INT($H$131)=$H$131,$H$129&gt;=$H$131,$H$131&gt;=0),OR($H$131="*",$H$131="＊"))</formula1>
    </dataValidation>
    <dataValidation type="custom" showInputMessage="1" showErrorMessage="1" error="自然数を記載ください。”その他の医療技術者等”を超えないよう記載ください。" sqref="H130" xr:uid="{0ED7AB05-CBF0-4250-9A1B-9DA31B05F538}">
      <formula1>IF(ISNUMBER($H$130)=TRUE,AND(INT($H$130)=$H$130,$H$129&gt;=$H$130,$H$130&gt;=0),OR($H$130="*",$H$130="＊"))</formula1>
    </dataValidation>
    <dataValidation type="custom" showInputMessage="1" showErrorMessage="1" error="自然数を記載ください。”その他の医療技術者等”を超えないよう記載ください。" sqref="H128" xr:uid="{CBF60A56-BCC5-4AB0-BA07-0D80EDD64BE9}">
      <formula1>IF(ISNUMBER($H$128)=TRUE,AND(INT($H$128)=$H$128,$H$110&gt;=$H$128,$H$128&gt;=0),OR($H$128="*",$H$128="＊"))</formula1>
    </dataValidation>
    <dataValidation type="custom" showInputMessage="1" showErrorMessage="1" error="自然数を記載ください。”その他の医療技術者等”を超えないよう記載ください。" sqref="H127" xr:uid="{BF46B959-32EC-4CD4-AFC1-2008E13302A0}">
      <formula1>IF(ISNUMBER($H$127)=TRUE,AND(INT($H$127)=$H$127,$H$110&gt;=$H$127,$H$127&gt;=0),OR($H$127="*",$H$127="＊"))</formula1>
    </dataValidation>
    <dataValidation type="custom" showInputMessage="1" showErrorMessage="1" error="自然数を記載ください。”その他の医療技術者等”を超えないよう記載ください。" sqref="H126" xr:uid="{DA461B2F-45F1-4FE0-AFDA-5CF02098CE19}">
      <formula1>IF(ISNUMBER($H$126)=TRUE,AND(INT($H$126)=$H$126,$H$110&gt;=$H$126,$H$126&gt;=0),OR($H$126="*",$H$126="＊"))</formula1>
    </dataValidation>
    <dataValidation type="custom" showInputMessage="1" showErrorMessage="1" error="自然数を記載ください。”その他の医療技術者等”を超えないよう記載ください。" sqref="H125" xr:uid="{675A2362-4898-42F4-9BAC-384DD250C670}">
      <formula1>IF(ISNUMBER($H$125)=TRUE,AND(INT($H$125)=$H$125,$H$110&gt;=$H$125,$H$125&gt;=0),OR($H$125="*",$H$125="＊"))</formula1>
    </dataValidation>
    <dataValidation type="custom" showInputMessage="1" showErrorMessage="1" error="自然数を記載ください。”栄養士等”を超えないよう記載ください。" sqref="H124" xr:uid="{1A0ABD89-780D-47E9-B32B-39331F7477F9}">
      <formula1>IF(ISNUMBER($H$124)=TRUE,AND(INT($H$124)=$H$124,$H$121&gt;=$H$124,$H$124&gt;=0),OR($H$124="*",$H$124="＊"))</formula1>
    </dataValidation>
    <dataValidation type="custom" showInputMessage="1" showErrorMessage="1" error="自然数を記載ください。”栄養士等”を超えないよう記載ください。" sqref="H123" xr:uid="{F9734DD6-039A-4405-8201-6BC22257FA16}">
      <formula1>IF(ISNUMBER($H$123)=TRUE,AND(INT($H$123)=$H$123,$H$121&gt;=$H$123,$H$123&gt;=0),OR($H$123="*",$H$123="＊"))</formula1>
    </dataValidation>
    <dataValidation type="custom" showInputMessage="1" showErrorMessage="1" error="自然数を記載ください。”栄養士等”を超えないよう記載ください。" sqref="H122" xr:uid="{45FE28F5-AD27-46FE-90CA-178C3C0761D8}">
      <formula1>IF(ISNUMBER($H$122)=TRUE,AND(INT($H$122)=$H$122,$H$121&gt;=$H$122,$H$122&gt;=0),OR($H$122="*",$H$122="＊"))</formula1>
    </dataValidation>
    <dataValidation type="custom" showInputMessage="1" showErrorMessage="1" error="自然数を記載ください。”その他の医療技術者等”を超えないよう記載ください。" sqref="H120" xr:uid="{4A7F64D9-0D44-44B8-BF4A-7881CD4CC769}">
      <formula1>IF(ISNUMBER($H$120)=TRUE,AND(INT($H$120)=$H$120,$H$110&gt;=$H$120,$H$120&gt;=0),OR($H$120="*",$H$120="＊"))</formula1>
    </dataValidation>
    <dataValidation type="custom" showInputMessage="1" showErrorMessage="1" error="自然数を記載ください。”その他の医療技術者等”を超えないよう記載ください。" sqref="H119" xr:uid="{467A5775-C22A-4A50-9D2B-AF1EB5ACF3FC}">
      <formula1>IF(ISNUMBER($H$119)=TRUE,AND(INT($H$119)=$H$119,$H$110&gt;=$H$119,$H$119&gt;=0),OR($H$119="*",$H$119="＊"))</formula1>
    </dataValidation>
    <dataValidation type="custom" showInputMessage="1" showErrorMessage="1" error="自然数を記載ください。”リハビリスタッフ”を超えないよう記載ください。" sqref="H118" xr:uid="{C34793B8-0128-4419-A995-76472BE71D22}">
      <formula1>IF(ISNUMBER($H$118)=TRUE,AND(INT($H$118)=$H$118,$H$114&gt;=$H$118,$H$118&gt;=0),OR($H$118="*",$H$118="＊"))</formula1>
    </dataValidation>
    <dataValidation type="custom" showInputMessage="1" showErrorMessage="1" error="自然数を記載ください。”リハビリスタッフ”を超えないよう記載ください。" sqref="H117" xr:uid="{CC824A1B-4F36-46CE-9FD8-E3919456651D}">
      <formula1>IF(ISNUMBER($H$117)=TRUE,AND(INT($H$117)=$H$117,$H$114&gt;=$H$117,$H$117&gt;=0),OR($H$117="*",$H$117="＊"))</formula1>
    </dataValidation>
    <dataValidation type="custom" showInputMessage="1" showErrorMessage="1" error="自然数を記載ください。”リハビリスタッフ”を超えないよう記載ください。" sqref="H116" xr:uid="{A3BC2124-CD60-498B-8830-BEAFBCA8993D}">
      <formula1>IF(ISNUMBER($H$116)=TRUE,AND(INT($H$116)=$H$116,$H$114&gt;=$H$116,$H$116&gt;=0),OR($H$116="*",$H$116="＊"))</formula1>
    </dataValidation>
    <dataValidation type="custom" showInputMessage="1" showErrorMessage="1" error="自然数を記載ください。”リハビリスタッフ”を超えないよう記載ください。" sqref="H115" xr:uid="{7540EC89-6B0E-4E1C-A16E-4F913EAC1AAF}">
      <formula1>IF(ISNUMBER($H$115)=TRUE,AND(INT($H$115)=$H$115,$H$114&gt;=$H$115,$H$115&gt;=0),OR($H$115="*",$H$115="＊"))</formula1>
    </dataValidation>
    <dataValidation type="custom" showInputMessage="1" showErrorMessage="1" error="自然数を記載ください。”その他の医療技術者等”を超えないよう記載ください。" sqref="H113" xr:uid="{71AECBD3-AD56-4565-9928-BA7D70347939}">
      <formula1>IF(ISNUMBER($H$113)=TRUE,AND(INT($H$113)=$H$113,$H$110&gt;=$H$113,$H$113&gt;=0),OR($H$113="*",$H$113="＊"))</formula1>
    </dataValidation>
    <dataValidation type="custom" showInputMessage="1" showErrorMessage="1" error="自然数を記載ください。”その他の医療技術者等”を超えないよう記載ください。" sqref="H112" xr:uid="{39328261-696A-4F87-B9E0-F301AE9B69F3}">
      <formula1>IF(ISNUMBER($H$112)=TRUE,AND(INT($H$112)=$H$112,$H$110&gt;=$H$112,$H$112&gt;=0),OR($H$112="*",$H$112="＊"))</formula1>
    </dataValidation>
    <dataValidation type="custom" showInputMessage="1" showErrorMessage="1" error="自然数を記載ください。”その他の医療技術者等”を超えないよう記載ください。" sqref="H111" xr:uid="{95D5851D-970B-4D03-8B26-454C5242318B}">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EBFE8475-FF28-449F-B534-C39F27129953}">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E8CE0843-A586-4737-8318-27E2C51394E3}">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0B519EAB-7E1D-4CD4-B0D1-B0275680037F}">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E54B2851-036B-48C4-A079-F144C552BE13}">
      <formula1>IF(ISNUMBER($H$106)=TRUE,AND(INT($H$106)=$H$106,$H$105&gt;=$H$106,$H$106&gt;=0),OR($H$106="*",$H$106="＊"))</formula1>
    </dataValidation>
    <dataValidation type="custom" imeMode="halfAlpha" operator="notEqual" showInputMessage="1" showErrorMessage="1" error="自然数を記載ください。" sqref="O104" xr:uid="{993F768E-7584-440A-9595-445B9A1E3A25}">
      <formula1>IF(ISNUMBER($O$104)=TRUE,AND(INT($O$104)=$O$104,$O$104&gt;=0),OR($O$104="*",$O$104="＊"))</formula1>
    </dataValidation>
    <dataValidation type="custom" imeMode="halfAlpha" operator="notEqual" showInputMessage="1" showErrorMessage="1" error="自然数を記載ください。" sqref="O103" xr:uid="{A9D401C1-C830-412E-BDC3-AB582F30EBB2}">
      <formula1>IF(ISNUMBER($O$103)=TRUE,AND(INT($O$103)=$O$103,$O$103&gt;=0),OR($O$103="*",$O$103="＊"))</formula1>
    </dataValidation>
    <dataValidation type="custom" imeMode="halfAlpha" operator="notEqual" showInputMessage="1" showErrorMessage="1" error="自然数を記載ください。" sqref="O102" xr:uid="{219912CB-E645-4F89-9219-D444195F6954}">
      <formula1>IF(ISNUMBER($O$102)=TRUE,AND(INT($O$102)=$O$102,$O$102&gt;=0),OR($O$102="*",$O$102="＊"))</formula1>
    </dataValidation>
    <dataValidation type="custom" imeMode="halfAlpha" operator="greaterThanOrEqual" showInputMessage="1" showErrorMessage="1" error="0以上で小数第一位まで記載ください。" sqref="P103" xr:uid="{458CB038-E978-435A-AD48-8119A664C682}">
      <formula1>IF(ISNUMBER($P$103)=TRUE,AND($P$103*10=INT($P$103*10),$P$103&gt;=0),OR($P$103="*",$P$103="＊",$P$103="-"))</formula1>
    </dataValidation>
    <dataValidation type="custom" imeMode="halfAlpha" operator="greaterThanOrEqual" showInputMessage="1" showErrorMessage="1" error="0以上で小数第一位まで記載ください。" sqref="P102" xr:uid="{3658F2A0-3B8C-4082-8C26-63C9FAD3CE96}">
      <formula1>IF(ISNUMBER($P$102)=TRUE,AND($P$102*10=INT($P$102*10),$P$102&gt;=0),OR($P$102="*",$P$102="＊",$P$102="-"))</formula1>
    </dataValidation>
    <dataValidation type="custom" showInputMessage="1" showErrorMessage="1" error="自然数を記載ください。”その他の医療技術者等”を超えないよう記載ください。" sqref="G113" xr:uid="{C9D2233F-88AB-4A24-A6A7-FCD0B403A1EB}">
      <formula1>IF(ISNUMBER($G$113)=TRUE,AND(INT($G$113)=$G$113,$G$110&gt;=$G$113,$G$113&gt;=0),OR($G$113="*",$G$113="＊"))</formula1>
    </dataValidation>
    <dataValidation type="custom" imeMode="halfAlpha" operator="notEqual" showInputMessage="1" showErrorMessage="1" error="自然数を記載ください。" sqref="H102" xr:uid="{1E641855-A527-4947-9CA9-83DBB05627B0}">
      <formula1>IF(ISNUMBER($H$102)=TRUE,AND(INT($H$102)=$H$102,$H$102&gt;=0),OR($H$102="*",$H$102="＊"))</formula1>
    </dataValidation>
    <dataValidation type="custom" imeMode="halfAlpha" operator="notEqual" showInputMessage="1" showErrorMessage="1" error="自然数を記載ください。" sqref="H103" xr:uid="{D550EE5D-620A-4D71-82FF-E60EC95EA1AD}">
      <formula1>IF(ISNUMBER($H$103)=TRUE,AND(INT($H$103)=$H$103,$H$103&gt;=0),OR($H$103="*",$H$103="＊"))</formula1>
    </dataValidation>
    <dataValidation type="custom" imeMode="halfAlpha" operator="notEqual" showInputMessage="1" showErrorMessage="1" error="自然数を記載ください。" sqref="H104" xr:uid="{0B414C90-3173-4AA9-A87F-0D742E0833B1}">
      <formula1>IF(ISNUMBER($H$104)=TRUE,AND(INT($H$104)=$H$104,$H$104&gt;=0),OR($H$104="*",$H$104="＊"))</formula1>
    </dataValidation>
    <dataValidation type="custom" imeMode="halfAlpha" operator="notEqual" showInputMessage="1" showErrorMessage="1" error="自然数を記載ください。" sqref="J102" xr:uid="{84E18BDB-E85C-4885-91CB-39F33C2D9D21}">
      <formula1>IF(ISNUMBER($J$102)=TRUE,AND(INT($J$102)=$J102,$J$102&gt;=0),OR($J$102="*",$J$102="＊"))</formula1>
    </dataValidation>
    <dataValidation type="custom" imeMode="halfAlpha" operator="notEqual" showInputMessage="1" showErrorMessage="1" error="自然数を記載ください。" sqref="J103" xr:uid="{F8B981E7-6535-4F33-81F2-B0F23DB9E3B3}">
      <formula1>IF(ISNUMBER($J$103)=TRUE,AND(INT($J$103)=$J$103,$J$103&gt;=0),OR($J$103="*",$J$103="＊"))</formula1>
    </dataValidation>
    <dataValidation type="custom" imeMode="halfAlpha" operator="notEqual" showInputMessage="1" showErrorMessage="1" error="自然数を記載ください。" sqref="J104" xr:uid="{A3435299-2154-481E-A66E-F31E691F3130}">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D853EF39-7784-456D-981A-F62F3DAFA4EC}">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7BCD8069-FE95-4ED8-9094-7FA16CC5807B}">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C4B01043-7F88-4363-A04A-FEDF6C5FA115}">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AABAD589-CDF3-475C-B7F5-CCE8D5EA2893}">
      <formula1>IF(ISNUMBER($J$109)=TRUE,AND(INT($J$109)=$J$109,$J$105&gt;=$J$109,$J$109&gt;=0),OR($J$109="*",$J$109="＊"))</formula1>
    </dataValidation>
    <dataValidation type="custom" showInputMessage="1" showErrorMessage="1" error="自然数を記載ください。”その他の医療技術者等”を超えないよう記載ください。" sqref="J111" xr:uid="{6D9057B9-72E7-4092-A304-9FC26849F97B}">
      <formula1>IF(ISNUMBER($J$111)=TRUE,AND(INT($J$111)=$J$111,$J$110&gt;=$J$111,$J$111&gt;=0),OR($J$111="*",$J$111="＊"))</formula1>
    </dataValidation>
    <dataValidation type="custom" showInputMessage="1" showErrorMessage="1" error="自然数を記載ください。”その他の医療技術者等”を超えないよう記載ください。" sqref="J112" xr:uid="{81F6B65C-DBC0-4280-9CEE-5BCE6A0E0650}">
      <formula1>IF(ISNUMBER($J$112)=TRUE,AND(INT($J$112)=$J$112,$J$110&gt;=$J$112,$J$112&gt;=0),OR($J$112="*",$J$112="＊"))</formula1>
    </dataValidation>
    <dataValidation type="custom" showInputMessage="1" showErrorMessage="1" error="自然数を記載ください。”その他の医療技術者等”を超えないよう記載ください。" sqref="J113" xr:uid="{768FD8AD-6B64-4A6C-AAF4-9923D4A60D85}">
      <formula1>IF(ISNUMBER($J$113)=TRUE,AND(INT($J$113)=$J$113,$J$110&gt;=$J$113,$J$113&gt;=0),OR($J$113="*",$J$113="＊"))</formula1>
    </dataValidation>
    <dataValidation type="custom" showInputMessage="1" showErrorMessage="1" error="自然数を記載ください。”リハビリスタッフ”を超えないよう記載ください。" sqref="J115" xr:uid="{5381CB8E-C0EB-463C-84A6-62DCEB42D00E}">
      <formula1>IF(ISNUMBER($J$115)=TRUE,AND(INT($J$115)=$J$115,$J$114&gt;=$J$115,$J$115&gt;=0),OR($J$115="*",$J$115="＊"))</formula1>
    </dataValidation>
    <dataValidation type="custom" showInputMessage="1" showErrorMessage="1" error="自然数を記載ください。”リハビリスタッフ”を超えないよう記載ください。" sqref="J116" xr:uid="{3898169C-5EF1-4960-89F4-E2A7AAF5F9D9}">
      <formula1>IF(ISNUMBER($J$116)=TRUE,AND(INT($J$116)=$J$116,$J$114&gt;=$J$116,$J$116&gt;=0),OR($J$116="*",$J$116="＊"))</formula1>
    </dataValidation>
    <dataValidation type="custom" showInputMessage="1" showErrorMessage="1" error="自然数を記載ください。”リハビリスタッフ”を超えないよう記載ください。" sqref="J117" xr:uid="{E0F71D43-7A91-496D-A6CC-F172A3DD9637}">
      <formula1>IF(ISNUMBER($J$117)=TRUE,AND(INT($J$117)=$J$117,$J$114&gt;=$J$117,$J$117&gt;=0),OR($J$117="*",$J$117="＊"))</formula1>
    </dataValidation>
    <dataValidation type="custom" showInputMessage="1" showErrorMessage="1" error="自然数を記載ください。”リハビリスタッフ”を超えないよう記載ください。" sqref="J118" xr:uid="{3691FD65-3A09-4CD1-91A1-7A9E68F0C467}">
      <formula1>IF(ISNUMBER($J$118)=TRUE,AND(INT($J$118)=$J$118,$J$114&gt;=$J$118,$J$118&gt;=0),OR($J$118="*",$J$118="＊"))</formula1>
    </dataValidation>
    <dataValidation type="custom" showInputMessage="1" showErrorMessage="1" error="自然数を記載ください。”その他の医療技術者等”を超えないよう記載ください。" sqref="J119" xr:uid="{11E3BD6E-DCAA-456E-9452-EA6CFB96D700}">
      <formula1>IF(ISNUMBER($J$119)=TRUE,AND(INT($J$119)=$J$119,$J$110&gt;=$J$119,$J$119&gt;=0),OR($J$119="*",$J$119="＊"))</formula1>
    </dataValidation>
    <dataValidation type="custom" showInputMessage="1" showErrorMessage="1" error="自然数を記載ください。”その他の医療技術者等”を超えないよう記載ください。" sqref="J120" xr:uid="{7082397F-BCD4-4AFB-875D-F66090039BCD}">
      <formula1>IF(ISNUMBER($J$120)=TRUE,AND(INT($J$120)=$J$120,$J$110&gt;=$J$120,$J$120&gt;=0),OR($J$120="*",$J$120="＊"))</formula1>
    </dataValidation>
    <dataValidation type="custom" showInputMessage="1" showErrorMessage="1" error="自然数を記載ください。”栄養士等”を超えないよう記載ください。" sqref="J122" xr:uid="{6BE45697-C151-4765-AA7E-BA82450E9052}">
      <formula1>IF(ISNUMBER($J$122)=TRUE,AND(INT($J$122)=$J$122,$J$121&gt;=$J$122,$J$122&gt;=0),OR($J$122="*",$J$122="＊"))</formula1>
    </dataValidation>
    <dataValidation type="custom" showInputMessage="1" showErrorMessage="1" error="自然数を記載ください。”栄養士等”を超えないよう記載ください。" sqref="J123" xr:uid="{AF51BCA1-7A3F-41A5-89AF-D9D95D4EBE3A}">
      <formula1>IF(ISNUMBER($J$123)=TRUE,AND(INT($J$123)=$J$123,$J$121&gt;=$J$123,$J$123&gt;=0),OR($J$123="*",$J$123="＊"))</formula1>
    </dataValidation>
    <dataValidation type="custom" showInputMessage="1" showErrorMessage="1" error="自然数を記載ください。”栄養士等”を超えないよう記載ください。" sqref="J124" xr:uid="{83493E90-B7B7-4BBE-8B89-248092E3A60C}">
      <formula1>IF(ISNUMBER($J$124)=TRUE,AND(INT($J$124)=$J$124,$J$121&gt;=$J$124,$J$124&gt;=0),OR($J$124="*",$J$124="＊"))</formula1>
    </dataValidation>
    <dataValidation type="custom" showInputMessage="1" showErrorMessage="1" error="自然数を記載ください。”その他の医療技術者等”を超えないよう記載ください。" sqref="J125" xr:uid="{03B7A037-9A1F-4ECD-9B96-184082770BDE}">
      <formula1>IF(ISNUMBER($J$125)=TRUE,AND(INT($J$125)=$J$125,$J$110&gt;=$J$125,$J$125&gt;=0),OR($J$125="*",$J$125="＊"))</formula1>
    </dataValidation>
    <dataValidation type="custom" showInputMessage="1" showErrorMessage="1" error="自然数を記載ください。&quot;その他の医療技術者等”を超えないよう記載ください。" sqref="J126" xr:uid="{D0C82A59-6771-4C45-970B-DB558A052049}">
      <formula1>IF(ISNUMBER($J$126)=TRUE,AND(INT($J$126)=$J$126,$J$110&gt;=$J$126,$J$126&gt;=0),OR($J$126="*",$J$126="＊"))</formula1>
    </dataValidation>
    <dataValidation type="custom" showInputMessage="1" showErrorMessage="1" error="自然数を記載ください。”その他の医療技術者等”を超えないよう記載ください。" sqref="J127" xr:uid="{077360D6-B97A-4703-AEBF-62953ED6BB3D}">
      <formula1>IF(ISNUMBER($J$127)=TRUE,AND(INT($J$127)=$J$127,$J$110&gt;=$J$127,$J$127&gt;=0),OR($J$127="*",$J$127="＊"))</formula1>
    </dataValidation>
    <dataValidation type="custom" showInputMessage="1" showErrorMessage="1" error="自然数を記載ください。”その他の医療技術者等”を超えないよう記載ください。" sqref="J128" xr:uid="{9EBC1CA4-F921-4644-88DB-019BB835AE7C}">
      <formula1>IF(ISNUMBER($J$128)=TRUE,AND(INT($J$128)=$J$128,$J$110&gt;=$J$128,$J$128&gt;=0),OR($J$128="*",$J$128="＊"))</formula1>
    </dataValidation>
    <dataValidation type="custom" showInputMessage="1" showErrorMessage="1" error="自然数を記載ください。”その他の医療技術者等”を超えないよう記載ください。" sqref="J130" xr:uid="{99676ED0-CF9C-4E04-95AB-2E0FFE348082}">
      <formula1>IF(ISNUMBER($J$130)=TRUE,AND(INT($J$130)=$J$130,$J$129&gt;=$J$130,$J$130&gt;=0),OR($J$130="*",$J$130="＊"))</formula1>
    </dataValidation>
    <dataValidation type="custom" showInputMessage="1" showErrorMessage="1" error="自然数を記載ください。”その他の医療技術者等”を超えないよう記載ください。" sqref="J131" xr:uid="{7705A3E3-8430-460B-90BE-21242D7F7101}">
      <formula1>IF(ISNUMBER($J$131)=TRUE,AND(INT($J$131)=$J$131,$J$129&gt;=$J$131,$J$131&gt;=0),OR($J$131="*",$J$131="＊"))</formula1>
    </dataValidation>
    <dataValidation type="custom" showInputMessage="1" showErrorMessage="1" error="自然数を記載ください。”その他の医療技術者等”を超えないよう記載ください。" sqref="J132" xr:uid="{17F2689D-9C69-4C9B-B4EB-8459ABBC9A28}">
      <formula1>IF(ISNUMBER($J$132)=TRUE,AND(INT($J$132)=$J$132,$J$129&gt;=$J$132,$J$132&gt;=0),OR($J$132="*",$J$132="＊"))</formula1>
    </dataValidation>
    <dataValidation type="custom" showInputMessage="1" showErrorMessage="1" error="自然数を記載ください。”その他の医療技術者等”を超えないよう記載ください。" sqref="J133" xr:uid="{5E8C4CB3-1A83-4458-B3C7-A16F86AE1C48}">
      <formula1>IF(ISNUMBER($J$133)=TRUE,AND(INT($J$133)=$J$133,$J$110&gt;=$J$133,$J$133&gt;=0),OR($J$133="*",$J$133="＊"))</formula1>
    </dataValidation>
    <dataValidation type="custom" imeMode="halfAlpha" operator="greaterThanOrEqual" showInputMessage="1" showErrorMessage="1" error="0以上で小数第一位まで記載ください。" sqref="K102" xr:uid="{25D259B4-83AE-49E3-B327-F15EE07C0EA6}">
      <formula1>IF(ISNUMBER($K$102)=TRUE,AND($K$102*10=INT($K$102*10),$K$102&gt;=0),OR($K$102="*",$K$102="＊",$K$102="-"))</formula1>
    </dataValidation>
    <dataValidation type="custom" imeMode="halfAlpha" operator="greaterThanOrEqual" showInputMessage="1" showErrorMessage="1" error="0以上で小数第一位まで記載ください。" sqref="K103" xr:uid="{D31AC5D6-E6D4-467A-B3C3-7DBA37BF484F}">
      <formula1>IF(ISNUMBER($K$103)=TRUE,AND($K$103*10=INT($K$103*10),$K$103&gt;=0),OR($K$103="*",$K$103="＊",$K$103="-"))</formula1>
    </dataValidation>
    <dataValidation type="custom" imeMode="halfAlpha" operator="greaterThanOrEqual" showInputMessage="1" showErrorMessage="1" error="0以上で小数第一位まで記載ください。" sqref="K104" xr:uid="{0F92132C-937D-48B4-9CD1-2CB8DB7A2CE1}">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76DCAE10-3112-4714-900C-C56D6EBC3054}">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0E9C37A9-A43D-4B44-8B19-C11579E26D74}">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DB9E8F7C-809E-4479-81B5-3B65A5513963}">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BAC0B22D-BE27-40C2-B998-6D57FE5CCFA4}">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E53CAF3A-C1E4-4813-B629-BF7A112EFA98}">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FC885BE9-84DB-4DCA-8713-3235F50CA806}">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FC5938CD-6E05-45A4-8D4D-C6E3A7A98C9B}">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9ABC5220-3EB6-4D33-B697-41AACE2746C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5C43BF34-FB59-4835-99BB-67356AAC42C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B0EAA5C4-AA50-41CE-A81F-87C0DA6E6CC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AC844923-E803-4C24-AE8D-07F862F608A3}">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411C37B0-F83C-4C8B-B8F2-2D5162D03582}">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30AD9297-4BF7-427F-BE09-6D2588512AE8}">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FDF16EDC-6C41-4D24-8193-FF572B537308}">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9CE9B09D-0D86-4C13-BFCC-5F36020F76B6}">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ED96E597-40A2-4C59-AB85-8947C6437E3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F2CC1795-32D2-4A88-8874-DEBDBA5B8109}">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466CF80-117C-4BB1-9EC1-1ADA392E3808}">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C6ED6BE1-B14E-4C27-9640-0E4894187831}">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464C4CFA-D835-40A0-BECE-DC76BA0B3C6E}">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50DD9C9-40F7-4B33-ACEB-75173EBCC9E7}">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3847630E-33CD-4213-949D-A769A60CC431}">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F2C54AB8-9609-4B9D-9BDC-03E916A1EB3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1D4A08EA-5309-4024-A2A5-CEA951B550FC}">
      <formula1>IF(ISNUMBER($K$133)=TRUE,AND($K$133*10=INT($K$133*10),$K$110&gt;=$K$133,$K$133&gt;=0),OR($K$133="*",$K$133="＊"))</formula1>
    </dataValidation>
    <dataValidation type="custom" imeMode="halfAlpha" operator="notEqual" showInputMessage="1" showErrorMessage="1" error="自然数を記載ください。" sqref="M102" xr:uid="{A707021F-E5D4-4AB0-AF4C-74E6EAB16E34}">
      <formula1>IF(ISNUMBER($M$102)=TRUE,AND(INT($M$102)=$M$102,$M$102&gt;=0),OR($M$102="*",$M$102="＊"))</formula1>
    </dataValidation>
    <dataValidation type="custom" imeMode="halfAlpha" operator="notEqual" showInputMessage="1" showErrorMessage="1" error="自然数を記載ください。" sqref="M103" xr:uid="{0DF94DC4-7A06-4B2B-A3B7-B0B91E28A39C}">
      <formula1>IF(ISNUMBER($M$103)=TRUE,AND(INT($M$103)=$M$103,$M$103&gt;=0),OR($M$103="*",$M$103="＊"))</formula1>
    </dataValidation>
    <dataValidation type="custom" imeMode="halfAlpha" operator="notEqual" showInputMessage="1" showErrorMessage="1" error="自然数を記載ください。" sqref="M104" xr:uid="{44868FA1-DA0F-4D1A-AA7E-64C8C0B0090C}">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497BA1FF-E9ED-474C-95BF-A45F3A9573A2}">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7FC641EF-3FF5-4F03-A9E0-E1322F713CA2}">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49C4FA8A-121F-484B-8CBC-0D65F5874EF9}">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80F50934-03E2-47E2-8BFB-3292C26FD2AA}">
      <formula1>IF(ISNUMBER($M$109)=TRUE,AND(INT($M$109)=$M$109,$M$105&gt;=$M$109,$M$109&gt;=0),OR($M$109="*",$M$109="＊"))</formula1>
    </dataValidation>
    <dataValidation type="custom" showInputMessage="1" showErrorMessage="1" error="自然数を記載ください。”その他の医療技術者等”を超えないよう記載ください。" sqref="M111" xr:uid="{C260A2C0-E951-45B2-9786-EC3124BF3A52}">
      <formula1>IF(ISNUMBER($M$111)=TRUE,AND(INT($M$111)=$M$111,$M$110&gt;=$M$111,$M$111&gt;=0),OR($M$111="*",$M$111="＊"))</formula1>
    </dataValidation>
    <dataValidation type="custom" showInputMessage="1" showErrorMessage="1" error="自然数を記載ください。”その他の医療技術者等”を超えないよう記載ください。" sqref="M112" xr:uid="{17A553B9-F8F4-4DD9-BCD9-9CB6601615AB}">
      <formula1>IF(ISNUMBER($M$112)=TRUE,AND(INT($M$112)=$M$112,$M$110&gt;=$M$112,$M$112&gt;=0),OR($M$112="*",$M$112="＊"))</formula1>
    </dataValidation>
    <dataValidation type="custom" showInputMessage="1" showErrorMessage="1" error="自然数を記載ください。”その他の医療技術者等”を超えないよう記載ください。" sqref="M113" xr:uid="{75E875D5-8AC4-47E3-A431-F33C532DA71B}">
      <formula1>IF(ISNUMBER($M$113)=TRUE,AND(INT($M$113)=$M$113,$M$110&gt;=$M$113,$M$113&gt;=0),OR($M$113="*",$M$113="＊"))</formula1>
    </dataValidation>
    <dataValidation type="custom" showInputMessage="1" showErrorMessage="1" error="自然数を記載ください。”リハビリスタッフ”を超えないよう記載ください。" sqref="M115" xr:uid="{BC48A425-84E6-4D7D-BC4F-7A680710A0ED}">
      <formula1>IF(ISNUMBER($M$115)=TRUE,AND(INT($M$115)=$M$115,$M$114&gt;=$M$115,$M$115&gt;=0),OR($M$115="*",$M$115="＊"))</formula1>
    </dataValidation>
    <dataValidation type="custom" showInputMessage="1" showErrorMessage="1" error="自然数を記載ください。”リハビリスタッフ”を超えないよう記載ください。" sqref="M116" xr:uid="{519512E5-8037-412C-8470-8583501235B1}">
      <formula1>IF(ISNUMBER($M$116)=TRUE,AND(INT($M$116)=$M$116,$M$114&gt;=$M$116,$M$116&gt;=0),OR($M$116="*",$M$116="＊"))</formula1>
    </dataValidation>
    <dataValidation type="custom" showInputMessage="1" showErrorMessage="1" error="自然数を記載ください。”リハビリスタッフ”を超えないよう記載ください。" sqref="M117" xr:uid="{E9FB8AF4-A09A-40F5-B05D-802A3F48824F}">
      <formula1>IF(ISNUMBER($M$117)=TRUE,AND(INT($M$117)=$M$117,$M$114&gt;=$M$117,$M$117&gt;=0),OR($M$117="*",$M$117="＊"))</formula1>
    </dataValidation>
    <dataValidation type="custom" showInputMessage="1" showErrorMessage="1" error="自然数を記載ください。”リハビリスタッフ”を超えないよう記載ください。" sqref="M118" xr:uid="{3E4E1855-87ED-4B4A-84BD-5691908EDF48}">
      <formula1>IF(ISNUMBER($M$118)=TRUE,AND(INT($M$118)=$M$118,$M$114&gt;=$M$118,$M$118&gt;=0),OR($M$118="*",$M$118="＊"))</formula1>
    </dataValidation>
    <dataValidation type="custom" showInputMessage="1" showErrorMessage="1" error="自然数を記載ください。”その他の医療技術者等”を超えないよう記載ください。" sqref="M119" xr:uid="{80693A35-42B1-4C52-A9E9-1748A4B4AED5}">
      <formula1>IF(ISNUMBER($M$119)=TRUE,AND(INT($M$119)=$M$119,$M$110&gt;=$M$119,$M$119&gt;=0),OR($M$119="*",$M$119="＊"))</formula1>
    </dataValidation>
    <dataValidation type="custom" showInputMessage="1" showErrorMessage="1" error="自然数を記載ください。”その他の医療技術者等”を超えないよう記載ください。" sqref="M120" xr:uid="{9CB11861-A71B-4E56-9797-C165834E1827}">
      <formula1>IF(ISNUMBER($M$120)=TRUE,AND(INT($M$120)=$M$120,$M$110&gt;=$M$120,$M$120&gt;=0),OR($M$120="*",$M$120="＊"))</formula1>
    </dataValidation>
    <dataValidation type="custom" showInputMessage="1" showErrorMessage="1" error="自然数を記載ください。”栄養士等”を超えないよう記載ください。" sqref="M122" xr:uid="{9A536092-1C54-48F9-B850-63253A0BB267}">
      <formula1>IF(ISNUMBER($M$122)=TRUE,AND(INT($M$122)=$M$122,$M$121&gt;=$M$122,$M$122&gt;=0),OR($M$122="*",$M$122="＊"))</formula1>
    </dataValidation>
    <dataValidation type="custom" showInputMessage="1" showErrorMessage="1" error="自然数を記載ください。”栄養士等”を超えないよう記載ください。" sqref="M123" xr:uid="{40D662EF-6E32-45F1-9151-151C5329E856}">
      <formula1>IF(ISNUMBER($M$123)=TRUE,AND(INT($M$123)=$M$123,$M$121&gt;=$M$123,$M$123&gt;=0),OR($M$123="*",$M$123="＊"))</formula1>
    </dataValidation>
    <dataValidation type="custom" showInputMessage="1" showErrorMessage="1" error="自然数を記載ください。”栄養士等”を超えないよう記載ください。" sqref="M124" xr:uid="{A63C6316-E588-489E-8177-FC85215F90F4}">
      <formula1>IF(ISNUMBER($M$124)=TRUE,AND(INT($M$124)=$M$124,$M$121&gt;=$M$124,$M$124&gt;=0),OR($M$124="*",$M$124="＊"))</formula1>
    </dataValidation>
    <dataValidation type="custom" showInputMessage="1" showErrorMessage="1" error="自然数を記載ください。”その他の医療技術者等”を超えないよう記載ください。" sqref="M125" xr:uid="{DD9742FD-57A5-4999-B150-874A870E8408}">
      <formula1>IF(ISNUMBER($M$125)=TRUE,AND(INT($M$125)=$M$125,$M$110&gt;=$M$125,$M$125&gt;=0),OR($M$125="*",$M$125="＊"))</formula1>
    </dataValidation>
    <dataValidation type="custom" showInputMessage="1" showErrorMessage="1" error="自然数を記載ください。&quot;その他の医療技術者等”を超えないよう記載ください。" sqref="M126" xr:uid="{A9E612BD-DB21-4A6D-A744-0E0BF6CD2665}">
      <formula1>IF(ISNUMBER($M$126)=TRUE,AND(INT($M$126)=$M$126,$M$110&gt;=$M$126,$M$126&gt;=0),OR($M$126="*",$M$126="＊"))</formula1>
    </dataValidation>
    <dataValidation type="custom" showInputMessage="1" showErrorMessage="1" error="自然数を記載ください。”その他の医療技術者等”を超えないよう記載ください。" sqref="M127" xr:uid="{B097805D-7D2C-4530-A2B5-37CBFF7E9114}">
      <formula1>IF(ISNUMBER($M$127)=TRUE,AND(INT($M$127)=$M$127,$M$110&gt;=$M$127,$M$127&gt;=0),OR($M$127="*",$M$127="＊"))</formula1>
    </dataValidation>
    <dataValidation type="custom" showInputMessage="1" showErrorMessage="1" error="自然数を記載ください。”その他の医療技術者等”を超えないよう記載ください。" sqref="M128" xr:uid="{1578E1CF-2F21-4CE2-84EE-7BA7C3655BA1}">
      <formula1>IF(ISNUMBER($M$128)=TRUE,AND(INT($M$128)=$M$128,$M$110&gt;=$M$128,$M$128&gt;=0),OR($M$128="*",$M$128="＊"))</formula1>
    </dataValidation>
    <dataValidation type="custom" showInputMessage="1" showErrorMessage="1" error="自然数を記載ください。”その他の医療技術者等”を超えないよう記載ください。" sqref="M130" xr:uid="{8946BD4C-B12F-4EAB-A528-3A6B2389262C}">
      <formula1>IF(ISNUMBER($M$130)=TRUE,AND(INT($M$130)=$M$130,$M$129&gt;=$M$130,$M$130&gt;=0),OR($M$130="*",$M$130="＊"))</formula1>
    </dataValidation>
    <dataValidation type="custom" showInputMessage="1" showErrorMessage="1" error="自然数を記載ください。”その他の医療技術者等”を超えないよう記載ください。" sqref="M131" xr:uid="{9488EBB9-F2FC-420B-8EF9-D28C0595018C}">
      <formula1>IF(ISNUMBER($M$131)=TRUE,AND(INT($M$131)=$M$131,$M$129&gt;=$M$131,$M$131&gt;=0),OR($M$131="*",$M$131="＊"))</formula1>
    </dataValidation>
    <dataValidation type="custom" showInputMessage="1" showErrorMessage="1" error="自然数を記載ください。”その他の医療技術者等”を超えないよう記載ください。" sqref="M132" xr:uid="{786F7F70-5B4C-4EA1-AA52-F2D723F07CAB}">
      <formula1>IF(ISNUMBER($M$132)=TRUE,AND(INT($M$132)=$M$132,$M$129&gt;=$M$132,$M$132&gt;=0),OR($M$132="*",$M$132="＊"))</formula1>
    </dataValidation>
    <dataValidation type="custom" showInputMessage="1" showErrorMessage="1" error="自然数を記載ください。”その他の医療技術者等”を超えないよう記載ください。" sqref="M133" xr:uid="{713E679C-88FC-470E-91CF-08E248B9486C}">
      <formula1>IF(ISNUMBER($M$133)=TRUE,AND(INT($M$133)=$M$133,$M$110&gt;=$M$133,$M$133&gt;=0),OR($M$133="*",$M$133="＊"))</formula1>
    </dataValidation>
    <dataValidation type="custom" imeMode="halfAlpha" operator="notEqual" showInputMessage="1" showErrorMessage="1" error="自然数を記載ください。" sqref="N102" xr:uid="{FE5ABB5C-4C7F-496C-9975-3FC523ABD4D2}">
      <formula1>IF(ISNUMBER($N$102)=TRUE,AND(INT($N$102)=$N$102,$N$102&gt;=0),OR($N$102="*",$N$102="＊"))</formula1>
    </dataValidation>
    <dataValidation type="custom" imeMode="halfAlpha" operator="notEqual" showInputMessage="1" showErrorMessage="1" error="自然数を記載ください。" sqref="N103" xr:uid="{4D55796D-A253-4285-9B1C-098CF7FCC42B}">
      <formula1>IF(ISNUMBER($N$103)=TRUE,AND(INT($N$103)=$N$103,$N$103&gt;=0),OR($N$103="*",$N$103="＊"))</formula1>
    </dataValidation>
    <dataValidation type="custom" imeMode="halfAlpha" operator="notEqual" showInputMessage="1" showErrorMessage="1" error="自然数を記載ください。" sqref="N104" xr:uid="{9D35CCE9-5A72-437A-A1AE-621805CDB261}">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AA137A6-4585-4835-85AA-49EE9564D41C}">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4688D1C3-5189-4BE1-99A2-490FE5D19C45}">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8949759F-B404-4B57-A6F6-973093633DCF}">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1B7B086C-95FB-4578-B2EC-1CF466DCCC1F}">
      <formula1>IF(ISNUMBER($N$109)=TRUE,AND(INT($N$109)=$N$109,$N$105&gt;=$N$109,$N$109&gt;=0),OR($N$109="*",$N$109="＊"))</formula1>
    </dataValidation>
    <dataValidation type="custom" showInputMessage="1" showErrorMessage="1" error="自然数を記載ください。”リハビリスタッフ”を超えないよう記載ください。" sqref="O117" xr:uid="{0C16FEEA-446E-47FB-82DE-EEFB1827AA86}">
      <formula1>IF(ISNUMBER($O$117)=TRUE,AND(INT($O$117)=$O$117,$O$114&gt;=$O$117,$O$117&gt;=0),OR($O$117="*",$O$117="＊"))</formula1>
    </dataValidation>
    <dataValidation type="custom" showInputMessage="1" showErrorMessage="1" error="自然数を記載ください。”その他の医療技術者等”を超えないよう記載ください。" sqref="N120" xr:uid="{C01F7C29-ED90-46F8-A69B-8F65DE3CE4D7}">
      <formula1>IF(ISNUMBER($N$120)=TRUE,AND(INT($N$120)=$N$120,$N$110&gt;=$N$120,$N$120&gt;=0),OR($N$120="*",$N$120="＊"))</formula1>
    </dataValidation>
    <dataValidation type="custom" showInputMessage="1" showErrorMessage="1" error="自然数を記載ください。”栄養士等”を超えないよう記載ください。" sqref="N122" xr:uid="{2401E807-E499-4BD4-9039-364B3FBA2389}">
      <formula1>IF(ISNUMBER($N$122)=TRUE,AND(INT($N$122)=$N$122,$N$121&gt;=$N$122,$N$122&gt;=0),OR($N$122="*",$N$122="＊"))</formula1>
    </dataValidation>
    <dataValidation type="custom" showInputMessage="1" showErrorMessage="1" error="自然数を記載ください。”栄養士等”を超えないよう記載ください。" sqref="N123" xr:uid="{6941E891-3511-424B-8E26-234C9B5FEA0F}">
      <formula1>IF(ISNUMBER($N$123)=TRUE,AND(INT($N$123)=$N$123,$N$121&gt;=$N$123,$N$123&gt;=0),OR($N$123="*",$N$123="＊"))</formula1>
    </dataValidation>
    <dataValidation type="custom" showInputMessage="1" showErrorMessage="1" error="自然数を記載ください。”栄養士等”を超えないよう記載ください。" sqref="N124" xr:uid="{9BA0F17F-B6C6-49C9-AFAC-7A23569CA39B}">
      <formula1>IF(ISNUMBER($N$124)=TRUE,AND(INT($N$124)=$N$124,$N$121&gt;=$N$124,$N$124&gt;=0),OR($N$124="*",$N$124="＊"))</formula1>
    </dataValidation>
    <dataValidation type="custom" showInputMessage="1" showErrorMessage="1" error="自然数を記載ください。”その他の医療技術者等”を超えないよう記載ください。" sqref="N125" xr:uid="{03C2BC30-D58F-4158-9D66-48D709A88A59}">
      <formula1>IF(ISNUMBER($N$125)=TRUE,AND(INT($N$125)=$N$125,$N$110&gt;=$N$125,$N$125&gt;=0),OR($N$125="*",$N$125="＊"))</formula1>
    </dataValidation>
    <dataValidation type="custom" showInputMessage="1" showErrorMessage="1" error="自然数を記載ください。&quot;その他の医療技術者等”を超えないよう記載ください。" sqref="N126" xr:uid="{3824132E-7D97-48BD-92A8-0D02C7BCDE0F}">
      <formula1>IF(ISNUMBER($N$126)=TRUE,AND(INT($N$126)=$N$126,$N$110&gt;=$N$126,$N$126&gt;=0),OR($N$126="*",$N$126="＊"))</formula1>
    </dataValidation>
    <dataValidation type="custom" showInputMessage="1" showErrorMessage="1" error="自然数を記載ください。”その他の医療技術者等”を超えないよう記載ください。" sqref="N127" xr:uid="{C07E974F-6F26-494E-96B6-1F47D8E5F30E}">
      <formula1>IF(ISNUMBER($N$127)=TRUE,AND(INT($N$127)=$N$127,$N$110&gt;=$N$127,$N$127&gt;=0),OR($N$127="*",$N$127="＊"))</formula1>
    </dataValidation>
    <dataValidation type="custom" showInputMessage="1" showErrorMessage="1" error="自然数を記載ください。”その他の医療技術者等”を超えないよう記載ください。" sqref="N128" xr:uid="{3AFE21A9-8B6F-4D9C-A786-A138FC6EFD7F}">
      <formula1>IF(ISNUMBER($N$128)=TRUE,AND(INT($N$128)=$N$128,$N$110&gt;=$N$128,$N$128&gt;=0),OR($N$128="*",$N$128="＊"))</formula1>
    </dataValidation>
    <dataValidation type="custom" showInputMessage="1" showErrorMessage="1" error="自然数を記載ください。”その他の医療技術者等”を超えないよう記載ください。" sqref="N130" xr:uid="{B6C16BF4-C7D0-4DD9-B7DC-0ED1A40E8549}">
      <formula1>IF(ISNUMBER($N$130)=TRUE,AND(INT($N$130)=$N$130,$N$129&gt;=$N$130,$N$130&gt;=0),OR($N$130="*",$N$130="＊"))</formula1>
    </dataValidation>
    <dataValidation type="custom" showInputMessage="1" showErrorMessage="1" error="自然数を記載ください。”その他の医療技術者等”を超えないよう記載ください。" sqref="N131" xr:uid="{D19DFDD9-B3B1-428C-949B-622601D8BD21}">
      <formula1>IF(ISNUMBER($N$131)=TRUE,AND(INT($N$131)=$N$131,$N$129&gt;=$N$131,$N$131&gt;=0),OR($N$131="*",$N$131="＊"))</formula1>
    </dataValidation>
    <dataValidation type="custom" showInputMessage="1" showErrorMessage="1" error="自然数を記載ください。”その他の医療技術者等”を超えないよう記載ください。" sqref="N132" xr:uid="{644F8503-206D-41FB-8D73-D6200CD11F2E}">
      <formula1>IF(ISNUMBER($N$132)=TRUE,AND(INT($N$132)=$N$132,$N$129&gt;=$N$132,$N$132&gt;=0),OR($N$132="*",$N$132="＊"))</formula1>
    </dataValidation>
    <dataValidation type="custom" showInputMessage="1" showErrorMessage="1" error="自然数を記載ください。”その他の医療技術者等”を超えないよう記載ください。" sqref="N133" xr:uid="{75BB76A0-F9DE-43E5-9C2B-1D04F82BDF45}">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B13B96FE-3234-4849-A0B5-243B05D16788}">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CC106BD6-04D8-46BC-8445-E2C893E68A64}">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DE2FCB08-5BAC-4D93-AF17-2DF7B628A0D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59FF87C-6392-4185-8C60-E8D06F91CADC}">
      <formula1>IF(ISNUMBER($O$109)=TRUE,AND(INT($O$109)=$O$109,$O$105&gt;=$O$109,$O$109&gt;=0),OR($O$109="*",$O$109="＊"))</formula1>
    </dataValidation>
    <dataValidation type="custom" showInputMessage="1" showErrorMessage="1" error="自然数を記載ください。”その他の医療技術者等”を超えないよう記載ください。" sqref="O111" xr:uid="{475E5453-5D07-4466-8FA3-8E9626687255}">
      <formula1>IF(ISNUMBER($O$111)=TRUE,AND(INT($O$111)=$O$111,$O$110&gt;=$O$111,$O$111&gt;=0),OR($O$111="*",$O$111="＊"))</formula1>
    </dataValidation>
    <dataValidation type="custom" showInputMessage="1" showErrorMessage="1" error="自然数を記載ください。”その他の医療技術者等”を超えないよう記載ください。" sqref="O112" xr:uid="{12C25E8E-D9A7-4D26-A6A0-68657E99ECE5}">
      <formula1>IF(ISNUMBER($O$112)=TRUE,AND(INT($O$112)=$O$112,$O$110&gt;=$O$112,$O$112&gt;=0),OR($O$112="*",$O$112="＊"))</formula1>
    </dataValidation>
    <dataValidation type="custom" showInputMessage="1" showErrorMessage="1" error="自然数を記載ください。”その他の医療技術者等”を超えないよう記載ください。" sqref="O113" xr:uid="{2C69CC91-02F8-417F-B27E-793335AD510C}">
      <formula1>IF(ISNUMBER($O$113)=TRUE,AND(INT($O$113)=$O$113,$O$110&gt;=$O$113,$O$113&gt;=0),OR($O$113="*",$O$113="＊"))</formula1>
    </dataValidation>
    <dataValidation type="custom" showInputMessage="1" showErrorMessage="1" error="自然数を記載ください。”リハビリスタッフ”を超えないよう記載ください。" sqref="O115" xr:uid="{B033541B-9D3D-4638-8A4D-1E920EEA881E}">
      <formula1>IF(ISNUMBER($O$115)=TRUE,AND(INT($O$115)=$O$115,$O$114&gt;=$O$115,$O$115&gt;=0),OR($O$115="*",$O$115="＊"))</formula1>
    </dataValidation>
    <dataValidation type="custom" showInputMessage="1" showErrorMessage="1" error="自然数を記載ください。”リハビリスタッフ”を超えないよう記載ください。" sqref="O116" xr:uid="{B22033C5-1CE8-42B9-81C8-1E5BC274EBAA}">
      <formula1>IF(ISNUMBER($O$116)=TRUE,AND(INT($O$116)=$O$116,$O$114&gt;=$O$116,$O$116&gt;=0),OR($O$116="*",$O$116="＊"))</formula1>
    </dataValidation>
    <dataValidation type="custom" showInputMessage="1" showErrorMessage="1" error="自然数を記載ください。”リハビリスタッフ”を超えないよう記載ください。" sqref="O118" xr:uid="{078039CA-21BA-4D89-B9A5-609B8A759C1E}">
      <formula1>IF(ISNUMBER($O$118)=TRUE,AND(INT($O$118)=$O$118,$O$114&gt;=$O$118,$O$118&gt;=0),OR($O$118="*",$O$118="＊"))</formula1>
    </dataValidation>
    <dataValidation type="custom" showInputMessage="1" showErrorMessage="1" error="自然数を記載ください。”その他の医療技術者等”を超えないよう記載ください。" sqref="O119" xr:uid="{02DCA005-2615-46C0-B976-2CA91FF67069}">
      <formula1>IF(ISNUMBER($O$119)=TRUE,AND(INT($O$119)=$O$119,$O$110&gt;=$O$119,$O$119&gt;=0),OR($O$119="*",$O$119="＊"))</formula1>
    </dataValidation>
    <dataValidation type="custom" showInputMessage="1" showErrorMessage="1" error="自然数を記載ください。”その他の医療技術者等”を超えないよう記載ください。" sqref="O120" xr:uid="{FCA517DE-7BD6-4DB0-88E7-7DB45E4FA86F}">
      <formula1>IF(ISNUMBER($O$120)=TRUE,AND(INT($O$120)=$O$120,$O$110&gt;=$O$120,$O$120&gt;=0),OR($O$120="*",$O$120="＊"))</formula1>
    </dataValidation>
    <dataValidation type="custom" showInputMessage="1" showErrorMessage="1" error="自然数を記載ください。”栄養士等”を超えないよう記載ください。" sqref="O122" xr:uid="{4D3579CE-7244-4E53-8404-7DD6765E8892}">
      <formula1>IF(ISNUMBER($O$122)=TRUE,AND(INT($O$122)=$O$122,$O$121&gt;=$O$122,$O$122&gt;=0),OR($O$122="*",$O$122="＊"))</formula1>
    </dataValidation>
    <dataValidation type="custom" showInputMessage="1" showErrorMessage="1" error="自然数を記載ください。”栄養士等”を超えないよう記載ください。" sqref="O123" xr:uid="{4E35286B-C60C-49FD-9E6C-18522156E7B5}">
      <formula1>IF(ISNUMBER($O$123)=TRUE,AND(INT($O$123)=$O$123,$O$121&gt;=$O$123,$O$123&gt;=0),OR($O$123="*",$O$123="＊"))</formula1>
    </dataValidation>
    <dataValidation type="custom" showInputMessage="1" showErrorMessage="1" error="自然数を記載ください。”栄養士等”を超えないよう記載ください。" sqref="O124" xr:uid="{41E75754-CC5C-4BAF-B4DD-96A7FBEEF0CC}">
      <formula1>IF(ISNUMBER($O$124)=TRUE,AND(INT($O$124)=$O$124,$O$121&gt;=$O$124,$O$124&gt;=0),OR($O$124="*",$O$124="＊"))</formula1>
    </dataValidation>
    <dataValidation type="custom" showInputMessage="1" showErrorMessage="1" error="自然数を記載ください。”その他の医療技術者等”を超えないよう記載ください。" sqref="O125" xr:uid="{62F10FB6-F864-47F2-83BF-40A9EF82F2B7}">
      <formula1>IF(ISNUMBER($O$125)=TRUE,AND(INT($O$125)=$O$125,$O$110&gt;=$O$125,$O$125&gt;=0),OR($O$125="*",$O$125="＊"))</formula1>
    </dataValidation>
    <dataValidation type="custom" showInputMessage="1" showErrorMessage="1" error="自然数を記載ください。”その他の医療技術者等”を超えないよう記載ください。" sqref="O126" xr:uid="{922C707E-4533-4CBA-92B8-D96D999600E3}">
      <formula1>IF(ISNUMBER($O$126)=TRUE,AND(INT($O$126)=$O$126,$O$110&gt;=$O$126,$O$126&gt;=0),OR($O$126="*",$O$126="＊"))</formula1>
    </dataValidation>
    <dataValidation type="custom" showInputMessage="1" showErrorMessage="1" error="自然数を記載ください。”その他の医療技術者等”を超えないよう記載ください。" sqref="O127" xr:uid="{16843F2B-04D3-4FFA-ADCE-8CDD19FBE388}">
      <formula1>IF(ISNUMBER($O$127)=TRUE,AND(INT($O$127)=$O$127,$O$110&gt;=$O$127,$O$127&gt;=0),OR($O$127="*",$O$127="＊"))</formula1>
    </dataValidation>
    <dataValidation type="custom" showInputMessage="1" showErrorMessage="1" error="自然数を記載ください。”その他の医療技術者等”を超えないよう記載ください。" sqref="O128" xr:uid="{C2835BF1-AF37-417A-BFDA-B3B4B01C093F}">
      <formula1>IF(ISNUMBER($O$128)=TRUE,AND(INT($O$128)=$O$128,$O$110&gt;=$O$128,$O$128&gt;=0),OR($O$128="*",$O$128="＊"))</formula1>
    </dataValidation>
    <dataValidation type="custom" showInputMessage="1" showErrorMessage="1" error="自然数を記載ください。”その他の医療技術者等”を超えないよう記載ください。" sqref="O130" xr:uid="{9CE12492-FFD7-48E1-BA23-60ABDE22A583}">
      <formula1>IF(ISNUMBER($O$130)=TRUE,AND(INT($O$130)=$O$130,$O$129&gt;=$O$130,$O$130&gt;=0),OR($O$130="*",$O$130="＊"))</formula1>
    </dataValidation>
    <dataValidation type="custom" showInputMessage="1" showErrorMessage="1" error="自然数を記載ください。”その他の医療技術者等”を超えないよう記載ください。" sqref="O131" xr:uid="{E6E992DB-9CD5-4DAF-9FFC-EA82BA485F93}">
      <formula1>IF(ISNUMBER($O$131)=TRUE,AND(INT($O$131)=$O$131,$O$129&gt;=$O$131,$O$131&gt;=0),OR($O$131="*",$O$131="＊"))</formula1>
    </dataValidation>
    <dataValidation type="custom" showInputMessage="1" showErrorMessage="1" error="自然数を記載ください。”その他の医療技術者等”を超えないよう記載ください。" sqref="O132" xr:uid="{E1E4A62C-F0DB-4302-AA29-A8BB5ABD4175}">
      <formula1>IF(ISNUMBER($O$132)=TRUE,AND(INT($O$132)=$O$132,$O$129&gt;=$O$132,$O$132&gt;=0),OR($O$132="*",$O$132="＊"))</formula1>
    </dataValidation>
    <dataValidation type="custom" showInputMessage="1" showErrorMessage="1" error="自然数を記載ください。”その他の医療技術者等”を超えないよう記載ください。" sqref="O133" xr:uid="{5E9D5F24-6B83-4AAE-86E9-642EEBB6F517}">
      <formula1>IF(ISNUMBER($O$133)=TRUE,AND(INT($O$133)=$O$133,$O$110&gt;=$O$133,$O$133&gt;=0),OR($O$133="*",$O$133="＊"))</formula1>
    </dataValidation>
    <dataValidation type="custom" imeMode="halfAlpha" operator="greaterThanOrEqual" showInputMessage="1" showErrorMessage="1" error="0以上で小数第一位まで記載ください。" sqref="P104" xr:uid="{1350F7B7-511E-4CEE-8BD0-E7C30B0C39BC}">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5FCBD8DC-490B-4BC8-81B0-525F096833F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1314881E-33D4-4C32-8B3A-A7E89B27015F}">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C0DD497F-5999-46A9-A9C0-E7AF32BED9BC}">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ED34EB52-8E21-4C8C-BA3C-E566D4CDE88D}">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3005C166-BDF3-4B1B-B0F1-00042F803B11}">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5F40CCFD-3CCA-455D-A501-5D817C032401}">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4250C976-D8E1-445F-A751-256D59F055A3}">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740D8989-6A62-4C34-BE6E-F644E2BB2641}">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94C12BDA-78B5-4C10-9A7B-867438DCFACD}">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B700AF1A-5130-41D9-9844-AF96C217574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ADC6621C-691E-438B-9D44-61ED8BF75D56}">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93C8E1CC-CC2F-4FFC-AE8E-145072843409}">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0FFFE5C6-0B53-4615-9A0A-F354448A0040}">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D5348CCC-52B9-4752-AB0B-25ABA3B8D2D0}">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EE5B8333-BC04-4755-A919-E250E7F32FEB}">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637557C5-0954-4CF9-901A-E9957FD4C929}">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C0D602EB-2B61-422B-AF7B-0FA2D763172C}">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7B926F3-EC36-4B24-8EA8-A3E0765DDAA0}">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0F9183E3-AC75-4BE6-87C5-7EDB569471E6}">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CC882046-01D2-4682-B1A3-0B8E7CB1A427}">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D3561956-2810-4333-B9B7-376D7D346296}">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84F3316F-9C59-44D1-988D-3B9AC4CF5A57}">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323224B9-3460-403D-87B8-DC7877CEFBD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62056DC0-1F89-4977-AF7E-6A8638E13A9A}">
      <formula1>IF(ISNUMBER($P$133)=TRUE,AND($P$133*10=INT($P$133*10),$P$110&gt;=$P$133,$P$133&gt;=0),OR($P$133="*",$P$133="＊"))</formula1>
    </dataValidation>
    <dataValidation type="custom" showInputMessage="1" showErrorMessage="1" error="自然数を記載ください。”その他の医療技術者等”を超えないよう記載ください。" sqref="N111" xr:uid="{AB2F090C-5919-4E39-87AC-2136B187B39A}">
      <formula1>IF(ISNUMBER($N$111)=TRUE,AND(INT($N$111)=$N$111,$N$110&gt;=$N$111,$N$111&gt;=0),OR($N$111="*",$N$111="＊"))</formula1>
    </dataValidation>
    <dataValidation type="custom" showInputMessage="1" showErrorMessage="1" error="自然数を記載ください。”その他の医療技術者等”を超えないよう記載ください。" sqref="N112" xr:uid="{E3A50FF6-6339-4DD8-9766-5780FB728E01}">
      <formula1>IF(ISNUMBER($N$112)=TRUE,AND(INT($N$112)=$N$112,$N$110&gt;=$N$112,$N$112&gt;=0),OR($N$112="*",$N$112="＊"))</formula1>
    </dataValidation>
    <dataValidation type="custom" showInputMessage="1" showErrorMessage="1" error="自然数を記載ください。”リハビリスタッフ”を超えないよう記載ください。" sqref="N115" xr:uid="{3CACE090-09A7-4402-9180-AF167A60F404}">
      <formula1>IF(ISNUMBER($N$115)=TRUE,AND(INT($N$115)=$N$115,$N$114&gt;=$N$115,$N$115&gt;=0),OR($N$115="*",$N$115="＊"))</formula1>
    </dataValidation>
    <dataValidation type="custom" showInputMessage="1" showErrorMessage="1" error="自然数を記載ください。”リハビリスタッフ”を超えないよう記載ください。" sqref="N116" xr:uid="{ED4EB7AD-65DC-45E9-B4F3-F89B12417152}">
      <formula1>IF(ISNUMBER($N$116)=TRUE,AND(INT($N$116)=$N$116,$N$114&gt;=$N$116,$N$116&gt;=0),OR($N$116="*",$N$116="＊"))</formula1>
    </dataValidation>
    <dataValidation type="custom" showInputMessage="1" showErrorMessage="1" error="自然数を記載ください。”リハビリスタッフ”を超えないよう記載ください。" sqref="N117" xr:uid="{9432B471-D26F-4CA5-8CEC-6507CFFA3913}">
      <formula1>IF(ISNUMBER($N$117)=TRUE,AND(INT($N$117)=$N$117,$N$114&gt;=$N$117,$N$117&gt;=0),OR($N$117="*",$N$117="＊"))</formula1>
    </dataValidation>
    <dataValidation type="custom" showInputMessage="1" showErrorMessage="1" error="自然数を記載ください。”リハビリスタッフ”を超えないよう記載ください。" sqref="N118" xr:uid="{563A6BD2-07D3-4486-BBB4-76CAA10FB457}">
      <formula1>IF(ISNUMBER($N$118)=TRUE,AND(INT($N$118)=$N$118,$N$114&gt;=$N$118,$N$118&gt;=0),OR($N$118="*",$N$118="＊"))</formula1>
    </dataValidation>
    <dataValidation type="custom" showInputMessage="1" showErrorMessage="1" error="自然数を記載ください。”その他の医療技術者等”を超えないよう記載ください。" sqref="N119" xr:uid="{45EF8099-26FE-404C-BF28-9BC0F0E5D852}">
      <formula1>IF(ISNUMBER($N$119)=TRUE,AND(INT($N$119)=$N$119,$N$110&gt;=$N$119,$N$119&gt;=0),OR($N$119="*",$N$119="＊"))</formula1>
    </dataValidation>
    <dataValidation type="custom" showInputMessage="1" showErrorMessage="1" error="自然数を記載ください。”その他の医療技術者等”を超えないよう記載ください。" sqref="N126" xr:uid="{17E936FD-6C96-4A6C-BC5B-1E05858D367A}">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28B5CA49-EB68-41EE-9DA6-D6853A15C671}">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B53C3C84-F45E-40D7-A013-592CAC66EEE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31953681-BCCD-4804-A209-D8A9601172F6}">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2E1A706A-EB22-469F-B683-B14A35E6B178}">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7F98B349-2616-4725-AA06-EC8536FCB21B}">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F3D51844-C981-4199-B87A-04BCD6AD9265}">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1FC441DB-7CA6-4FF8-B86C-3FAA8D9BBB57}">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7B4A96E8-52B9-4828-B6E5-2CEE4F23C421}">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02C5481D-61E8-4380-8F43-F0963730B19C}">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58FCFD21-41BF-4DE8-A9A2-D6ADE5DE51D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413CA00C-886C-4BAF-88D3-6CB0318F5388}">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A8A79A89-6812-4FBE-BC34-48386E63E577}">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FE443C72-8AD2-46D5-9FDA-2E0443E5552C}">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6B85393F-710F-4223-9645-545BFE69051B}">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51C125D6-C93A-42DD-B561-52C6C620404F}">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4CDACA00-612D-4A23-8701-9646F3F9EFB3}">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54E18498-7E31-472F-9904-6FEDE9E4EC34}">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4EC3F51B-C319-45A2-A1AC-B2922A799206}">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98C90760-EC48-4F5B-93F8-071FBFB8AF58}">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FBFC18EC-B329-420D-BB7C-0F3839DAB14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6F4B8C58-00DA-4EE2-B06E-49EB9B8A5DD9}">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8462F998-A711-4C2C-93E0-34F201FF07C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E3699D82-37B1-4354-8CF9-DF163DDBEF19}">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6D3E56C1-FD2D-4D46-9680-7446A523559F}">
      <formula1>IF(ISNUMBER($I$109)=TRUE,AND($I$109*10=INT($I$109*10),$I$105&gt;=$I$109,$I$109&gt;=0),OR($I$109="*",$I$109="＊",$I$109="-"))</formula1>
    </dataValidation>
    <dataValidation type="custom" imeMode="halfAlpha" operator="greaterThanOrEqual" showInputMessage="1" showErrorMessage="1" error="0以上で小数第一位まで記載ください。" sqref="I104" xr:uid="{9D98FF23-20EF-498B-A8A4-14287B86AB92}">
      <formula1>IF(ISNUMBER($I$104)=TRUE,AND(INT($I$104)=$I$104,$I$104&gt;=0),OR($I$104="*",$I$104="＊",$I$104="-"))</formula1>
    </dataValidation>
    <dataValidation type="custom" imeMode="halfAlpha" operator="greaterThanOrEqual" showInputMessage="1" showErrorMessage="1" error="0以上で小数第一位まで記載ください。" sqref="I102" xr:uid="{FEA91AA5-AF96-4E2F-9881-9625E62FFDCF}">
      <formula1>IF(ISNUMBER($I$102)=TRUE,AND($I$102*10=INT($I$102*10),$I$102&gt;=0),OR($I$102="*",$I$102="＊",$I$102="-"))</formula1>
    </dataValidation>
    <dataValidation type="custom" imeMode="halfAlpha" operator="greaterThanOrEqual" showInputMessage="1" showErrorMessage="1" error="0以上で小数第一位まで記載ください。" sqref="I103" xr:uid="{B082E127-3B5A-4AD9-8E6C-4F84D741CEDA}">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1091369-9917-472A-B0AE-253264EE7010}">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702AF317-A23E-4546-9EEE-6EDE41FF7F01}">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F04BD3CB-9D47-4622-8F9B-B7807D762337}">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E6413EF9-26B7-49F4-9E84-E5979BB7EB46}">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3F28218C-BF1F-4AEF-B3F3-4A34E48B275F}">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9E29AF40-C55D-458F-AF26-A71918DB1162}">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10D7FA46-8D8A-4DBF-9E35-C04429A200CA}">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B8447E6A-882A-4B97-8A22-FA1AFA879E56}">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4AABC634-06D2-4B54-8950-AD2AD0B9AE78}">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057AEE33-0B56-4A0A-93CF-11DCCBB8B079}">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5C15E98D-889F-48E3-B4E0-D03B868073A3}">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D068FC11-B026-47D8-8E59-437F4A95D5B9}">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482E12DC-1B8D-4843-B861-2D8C08AB4219}">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77B3737D-E450-4BC7-BD04-41D9435D374A}">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BF5489A6-F67B-43F0-ACA5-F86587A4FF37}">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956F7F48-BF88-4F00-AE3E-A17CD9C6B731}">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2EFBB5A0-765E-487E-B1C3-AAD90C584993}">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F94CF0AF-D1EC-4BE0-9DD8-B1F1A89178FC}">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C5CC412E-13FB-4AB5-BF93-C93775E76EA3}">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ABE78AA8-90F3-4728-811D-DA85DCCDC276}">
      <formula1>IF(ISNUMBER($N$114)=TRUE,AND(INT($N$114)=$N$114,$N$114&gt;=SUM($N$115:$N$118),$N$114&gt;=0),OR($N$114="*",$N$114="＊"))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2C831B47-E198-4C2D-B3B8-DAF0F5ABDDDE}">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49EB5D02-DCA2-42DB-B8F4-305ED33BE979}">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552D837B-0207-4910-927A-B9A5806F4A0D}">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78281CAA-AFD7-4227-9012-3C9163609BFA}">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7494C527-6A5A-468C-81A1-F8C3C4D2CFDA}">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33098492-E91F-4431-8536-101512D90875}">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13449F2F-989B-47A5-8CAD-35A74036B2B0}">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A5FB49A2-E4C8-4984-9D89-1F496793E711}">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4C6C877-6F6B-4914-AA68-AF79A478F232}">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B1D16ED0-1F84-486D-BE41-ADE5D01BFB2E}">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CBAFA677-9C63-4C0D-B1B8-4FB9F4B0C51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06700680-2E30-459E-8EF7-676ADB7F0ED3}">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8F6E93F-25F4-4232-A6CD-BF6EF8BC3252}">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1B955FEA-5584-4912-B84B-098A3A6F11F2}">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2811FABF-45E7-471F-96BB-6B98EC6D06E4}">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3854A012-D6EB-460C-ACCA-367B2B9CFCDF}">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7388F339-8F0A-4C0D-8C74-7D286E4FC0BF}">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1434683C-097B-45E5-AA5D-55F9FBD2D3BE}">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C7427D51-F09D-4297-8396-D292F3A1745D}">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AC74FFD2-B455-4592-AB7F-7DB28DD3A8E2}">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97049756-F7EF-4815-9B22-69FF6C36439F}">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1C251C2D-39E9-433B-BE2F-F67B80C51E51}">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734D14C6-5A90-4C5E-A653-E37048DADF1D}">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16ECE989-B438-4B14-BF4A-7E09A74F963A}">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77735402-765C-40C0-88ED-F108C8A4653C}">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9ADE2051-EDFC-4F50-8D90-19DB7D9FE3B0}">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F830A19A-7DB5-4BAC-B807-BC6C18B99C2C}">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494FCFBB-5A2C-40C9-BB66-51EEF5CE0C76}">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660E6592-B30B-42D4-A90C-927C699CF5E2}">
      <formula1>IF(ISNUMBER($K$129)=TRUE,AND($K$129*10=INT($K$129*10),$K$129&gt;=SUM($K$130:$K$132),$K$129&gt;=0),OR($K$129="*",$K$129="＊"))</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6E7F9482-B6C5-4CB9-B00F-3C7326968157}">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87703E6D-1101-4FF5-93C9-3C59D6D9FDF6}">
      <formula1>IF(ISNUMBER($G$126)=TRUE,AND(INT($G$126)=$G$126,$G$110&gt;=$G$126,$G$126&gt;=0),OR($G$126="*",$G$126="＊"))</formula1>
    </dataValidation>
    <dataValidation type="custom" imeMode="halfAlpha" operator="notEqual" showInputMessage="1" showErrorMessage="1" error="整数を記載ください。" sqref="L24" xr:uid="{D44CBE5B-8463-4115-A7B9-427FE9C8C7F3}">
      <formula1>AND(INT($L$24)=$L$24)</formula1>
    </dataValidation>
    <dataValidation type="custom" imeMode="halfAlpha" operator="notEqual" showInputMessage="1" showErrorMessage="1" error="整数を記載ください。" sqref="L70" xr:uid="{91FD6CFF-6E74-424B-9FD3-292745125A9B}">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OFFSET('様式２－２リスト'!$I$1,,,COUNTA('様式２－２リスト'!$I$2:$I$2)-COUNTIF('様式２－２リスト'!$I$2:$I$2,"")+1)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OFFSET('様式２－２リスト'!$H$1,,,COUNTA('様式２－２リスト'!$H$2:$H$189)-COUNTIF('様式２－２リスト'!$H$2:$H$189,"")+1)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59765625" defaultRowHeight="19.5" customHeight="1" x14ac:dyDescent="0.45"/>
  <cols>
    <col min="1" max="1" width="3.09765625" style="6" customWidth="1"/>
    <col min="2" max="2" width="3.09765625" style="1" customWidth="1"/>
    <col min="3" max="3" width="20.59765625" style="69" customWidth="1"/>
    <col min="4" max="4" width="40.59765625" style="69" customWidth="1"/>
    <col min="5" max="5" width="3.09765625" style="6" customWidth="1"/>
    <col min="6" max="16384" width="10.59765625" style="6"/>
  </cols>
  <sheetData>
    <row r="2" spans="2:5" ht="19.5" customHeight="1" x14ac:dyDescent="0.45">
      <c r="B2" s="250" t="s">
        <v>290</v>
      </c>
      <c r="C2" s="251"/>
      <c r="D2" s="64" t="s">
        <v>291</v>
      </c>
      <c r="E2" s="122"/>
    </row>
    <row r="3" spans="2:5" ht="19.5" customHeight="1" x14ac:dyDescent="0.45">
      <c r="B3" s="246" t="s">
        <v>18</v>
      </c>
      <c r="C3" s="246"/>
      <c r="D3" s="65" t="s">
        <v>292</v>
      </c>
      <c r="E3" s="122"/>
    </row>
    <row r="4" spans="2:5" ht="49.5" customHeight="1" x14ac:dyDescent="0.45">
      <c r="B4" s="4" t="s">
        <v>289</v>
      </c>
      <c r="C4" s="62"/>
      <c r="D4" s="9" t="s">
        <v>2762</v>
      </c>
      <c r="E4" s="122"/>
    </row>
    <row r="5" spans="2:5" ht="83.4" customHeight="1" x14ac:dyDescent="0.45">
      <c r="B5" s="3"/>
      <c r="C5" s="36" t="s">
        <v>49</v>
      </c>
      <c r="D5" s="9" t="s">
        <v>2763</v>
      </c>
      <c r="E5" s="122"/>
    </row>
    <row r="6" spans="2:5" ht="30" customHeight="1" x14ac:dyDescent="0.45">
      <c r="B6" s="3"/>
      <c r="C6" s="66" t="s">
        <v>48</v>
      </c>
      <c r="D6" s="70" t="s">
        <v>12</v>
      </c>
      <c r="E6" s="122"/>
    </row>
    <row r="7" spans="2:5" ht="30" customHeight="1" x14ac:dyDescent="0.45">
      <c r="B7" s="3"/>
      <c r="C7" s="36" t="s">
        <v>20</v>
      </c>
      <c r="D7" s="9" t="s">
        <v>2761</v>
      </c>
      <c r="E7" s="122"/>
    </row>
    <row r="8" spans="2:5" s="125" customFormat="1" ht="30" customHeight="1" x14ac:dyDescent="0.45">
      <c r="B8" s="126"/>
      <c r="C8" s="127" t="s">
        <v>3001</v>
      </c>
      <c r="D8" s="128" t="s">
        <v>3002</v>
      </c>
      <c r="E8" s="129"/>
    </row>
    <row r="9" spans="2:5" ht="39.75" customHeight="1" x14ac:dyDescent="0.45">
      <c r="B9" s="4" t="s">
        <v>297</v>
      </c>
      <c r="C9" s="71"/>
      <c r="D9" s="9" t="s">
        <v>2764</v>
      </c>
      <c r="E9" s="122"/>
    </row>
    <row r="10" spans="2:5" ht="66" customHeight="1" x14ac:dyDescent="0.45">
      <c r="B10" s="3"/>
      <c r="C10" s="36" t="s">
        <v>49</v>
      </c>
      <c r="D10" s="9" t="s">
        <v>13</v>
      </c>
      <c r="E10" s="122"/>
    </row>
    <row r="11" spans="2:5" ht="39.75" customHeight="1" x14ac:dyDescent="0.45">
      <c r="B11" s="3"/>
      <c r="C11" s="66" t="s">
        <v>48</v>
      </c>
      <c r="D11" s="70" t="s">
        <v>14</v>
      </c>
      <c r="E11" s="122"/>
    </row>
    <row r="12" spans="2:5" s="125" customFormat="1" ht="30" customHeight="1" x14ac:dyDescent="0.45">
      <c r="B12" s="126"/>
      <c r="C12" s="127" t="s">
        <v>3001</v>
      </c>
      <c r="D12" s="128" t="s">
        <v>3002</v>
      </c>
      <c r="E12" s="129"/>
    </row>
    <row r="13" spans="2:5" ht="72.599999999999994" customHeight="1" x14ac:dyDescent="0.45">
      <c r="B13" s="4" t="s">
        <v>298</v>
      </c>
      <c r="C13" s="62"/>
      <c r="D13" s="9" t="s">
        <v>2771</v>
      </c>
      <c r="E13" s="122"/>
    </row>
    <row r="14" spans="2:5" ht="30" customHeight="1" x14ac:dyDescent="0.45">
      <c r="B14" s="3"/>
      <c r="C14" s="36" t="s">
        <v>34</v>
      </c>
      <c r="D14" s="9" t="s">
        <v>2</v>
      </c>
      <c r="E14" s="122"/>
    </row>
    <row r="15" spans="2:5" ht="30" customHeight="1" x14ac:dyDescent="0.45">
      <c r="B15" s="2"/>
      <c r="C15" s="36" t="s">
        <v>28</v>
      </c>
      <c r="D15" s="65" t="s">
        <v>377</v>
      </c>
      <c r="E15" s="122"/>
    </row>
    <row r="16" spans="2:5" ht="19.5" customHeight="1" x14ac:dyDescent="0.45">
      <c r="B16" s="246" t="s">
        <v>23</v>
      </c>
      <c r="C16" s="246"/>
      <c r="D16" s="65" t="s">
        <v>293</v>
      </c>
      <c r="E16" s="122"/>
    </row>
    <row r="17" spans="2:5" ht="19.5" customHeight="1" x14ac:dyDescent="0.45">
      <c r="B17" s="247" t="s">
        <v>299</v>
      </c>
      <c r="C17" s="248"/>
      <c r="D17" s="9" t="s">
        <v>294</v>
      </c>
      <c r="E17" s="122"/>
    </row>
    <row r="18" spans="2:5" ht="49.5" customHeight="1" x14ac:dyDescent="0.45">
      <c r="B18" s="3"/>
      <c r="C18" s="36" t="s">
        <v>47</v>
      </c>
      <c r="D18" s="67" t="s">
        <v>10</v>
      </c>
      <c r="E18" s="122"/>
    </row>
    <row r="19" spans="2:5" ht="39.75" customHeight="1" x14ac:dyDescent="0.45">
      <c r="B19" s="3"/>
      <c r="C19" s="159" t="s">
        <v>3150</v>
      </c>
      <c r="D19" s="160" t="s">
        <v>35</v>
      </c>
      <c r="E19" s="122"/>
    </row>
    <row r="20" spans="2:5" ht="39.75" customHeight="1" x14ac:dyDescent="0.45">
      <c r="B20" s="3"/>
      <c r="C20" s="161" t="s">
        <v>46</v>
      </c>
      <c r="D20" s="161" t="s">
        <v>36</v>
      </c>
      <c r="E20" s="122"/>
    </row>
    <row r="21" spans="2:5" ht="30" customHeight="1" x14ac:dyDescent="0.45">
      <c r="B21" s="2"/>
      <c r="C21" s="36" t="s">
        <v>45</v>
      </c>
      <c r="D21" s="9" t="s">
        <v>380</v>
      </c>
      <c r="E21" s="122"/>
    </row>
    <row r="22" spans="2:5" ht="19.5" customHeight="1" x14ac:dyDescent="0.45">
      <c r="B22" s="247" t="s">
        <v>300</v>
      </c>
      <c r="C22" s="249"/>
      <c r="D22" s="9" t="s">
        <v>295</v>
      </c>
      <c r="E22" s="122"/>
    </row>
    <row r="23" spans="2:5" ht="30.6" customHeight="1" x14ac:dyDescent="0.45">
      <c r="B23" s="42"/>
      <c r="C23" s="36" t="s">
        <v>387</v>
      </c>
      <c r="D23" s="9" t="s">
        <v>388</v>
      </c>
      <c r="E23" s="122"/>
    </row>
    <row r="24" spans="2:5" ht="30" customHeight="1" x14ac:dyDescent="0.45">
      <c r="B24" s="3"/>
      <c r="C24" s="36" t="s">
        <v>44</v>
      </c>
      <c r="D24" s="9" t="s">
        <v>2765</v>
      </c>
      <c r="E24" s="122"/>
    </row>
    <row r="25" spans="2:5" ht="30" customHeight="1" x14ac:dyDescent="0.45">
      <c r="B25" s="3"/>
      <c r="C25" s="68" t="s">
        <v>43</v>
      </c>
      <c r="D25" s="9" t="s">
        <v>2766</v>
      </c>
      <c r="E25" s="122"/>
    </row>
    <row r="26" spans="2:5" ht="39.75" customHeight="1" x14ac:dyDescent="0.45">
      <c r="B26" s="3"/>
      <c r="C26" s="36" t="s">
        <v>42</v>
      </c>
      <c r="D26" s="10" t="s">
        <v>2767</v>
      </c>
      <c r="E26" s="122"/>
    </row>
    <row r="27" spans="2:5" ht="49.5" customHeight="1" x14ac:dyDescent="0.45">
      <c r="B27" s="3"/>
      <c r="C27" s="36" t="s">
        <v>41</v>
      </c>
      <c r="D27" s="9" t="s">
        <v>2769</v>
      </c>
      <c r="E27" s="122"/>
    </row>
    <row r="28" spans="2:5" ht="49.5" customHeight="1" x14ac:dyDescent="0.45">
      <c r="B28" s="2"/>
      <c r="C28" s="36" t="s">
        <v>40</v>
      </c>
      <c r="D28" s="9" t="s">
        <v>2768</v>
      </c>
      <c r="E28" s="122"/>
    </row>
    <row r="29" spans="2:5" ht="39.75" customHeight="1" x14ac:dyDescent="0.45">
      <c r="B29" s="247" t="s">
        <v>301</v>
      </c>
      <c r="C29" s="248"/>
      <c r="D29" s="9" t="s">
        <v>296</v>
      </c>
      <c r="E29" s="122"/>
    </row>
    <row r="30" spans="2:5" ht="19.5" customHeight="1" x14ac:dyDescent="0.45">
      <c r="B30" s="2"/>
      <c r="C30" s="36" t="s">
        <v>39</v>
      </c>
      <c r="D30" s="9" t="s">
        <v>3</v>
      </c>
      <c r="E30" s="122"/>
    </row>
    <row r="31" spans="2:5" ht="19.5" customHeight="1" x14ac:dyDescent="0.45">
      <c r="B31" s="256" t="s">
        <v>302</v>
      </c>
      <c r="C31" s="257"/>
      <c r="D31" s="9" t="s">
        <v>4</v>
      </c>
      <c r="E31" s="122"/>
    </row>
    <row r="32" spans="2:5" ht="30" customHeight="1" x14ac:dyDescent="0.45">
      <c r="B32" s="256" t="s">
        <v>303</v>
      </c>
      <c r="C32" s="257"/>
      <c r="D32" s="9" t="s">
        <v>5</v>
      </c>
      <c r="E32" s="122"/>
    </row>
    <row r="33" spans="1:5" ht="129.75" customHeight="1" x14ac:dyDescent="0.45">
      <c r="B33" s="254" t="s">
        <v>307</v>
      </c>
      <c r="C33" s="255"/>
      <c r="D33" s="9" t="s">
        <v>401</v>
      </c>
      <c r="E33" s="122"/>
    </row>
    <row r="34" spans="1:5" ht="30" customHeight="1" x14ac:dyDescent="0.45">
      <c r="B34" s="7"/>
      <c r="C34" s="36" t="s">
        <v>33</v>
      </c>
      <c r="D34" s="9" t="s">
        <v>6</v>
      </c>
      <c r="E34" s="122"/>
    </row>
    <row r="35" spans="1:5" ht="49.5" customHeight="1" x14ac:dyDescent="0.45">
      <c r="B35" s="7"/>
      <c r="C35" s="36" t="s">
        <v>24</v>
      </c>
      <c r="D35" s="9" t="s">
        <v>3085</v>
      </c>
      <c r="E35" s="122"/>
    </row>
    <row r="36" spans="1:5" ht="39.75" customHeight="1" x14ac:dyDescent="0.45">
      <c r="B36" s="8"/>
      <c r="C36" s="36" t="s">
        <v>25</v>
      </c>
      <c r="D36" s="9" t="s">
        <v>70</v>
      </c>
      <c r="E36" s="122"/>
    </row>
    <row r="37" spans="1:5" ht="19.5" customHeight="1" x14ac:dyDescent="0.45">
      <c r="B37" s="260" t="s">
        <v>286</v>
      </c>
      <c r="C37" s="260"/>
      <c r="D37" s="36" t="s">
        <v>286</v>
      </c>
      <c r="E37" s="122"/>
    </row>
    <row r="38" spans="1:5" ht="39.75" customHeight="1" x14ac:dyDescent="0.45">
      <c r="B38" s="247" t="s">
        <v>26</v>
      </c>
      <c r="C38" s="258"/>
      <c r="D38" s="36" t="s">
        <v>72</v>
      </c>
      <c r="E38" s="122"/>
    </row>
    <row r="39" spans="1:5" ht="19.5" customHeight="1" x14ac:dyDescent="0.45">
      <c r="B39" s="3"/>
      <c r="C39" s="72" t="s">
        <v>27</v>
      </c>
      <c r="D39" s="9" t="s">
        <v>8</v>
      </c>
      <c r="E39" s="122"/>
    </row>
    <row r="40" spans="1:5" ht="39.6" customHeight="1" x14ac:dyDescent="0.45">
      <c r="B40" s="3"/>
      <c r="C40" s="72" t="s">
        <v>28</v>
      </c>
      <c r="D40" s="20" t="s">
        <v>378</v>
      </c>
      <c r="E40" s="122"/>
    </row>
    <row r="41" spans="1:5" ht="39.6" customHeight="1" x14ac:dyDescent="0.45">
      <c r="B41" s="2"/>
      <c r="C41" s="72" t="s">
        <v>29</v>
      </c>
      <c r="D41" s="9" t="s">
        <v>379</v>
      </c>
      <c r="E41" s="122"/>
    </row>
    <row r="42" spans="1:5" ht="49.5" customHeight="1" x14ac:dyDescent="0.45">
      <c r="B42" s="246" t="s">
        <v>30</v>
      </c>
      <c r="C42" s="246"/>
      <c r="D42" s="9" t="s">
        <v>71</v>
      </c>
      <c r="E42" s="122"/>
    </row>
    <row r="43" spans="1:5" ht="19.5" customHeight="1" x14ac:dyDescent="0.45">
      <c r="B43" s="256" t="s">
        <v>304</v>
      </c>
      <c r="C43" s="257"/>
      <c r="D43" s="9" t="s">
        <v>9</v>
      </c>
      <c r="E43" s="122"/>
    </row>
    <row r="44" spans="1:5" ht="19.5" customHeight="1" x14ac:dyDescent="0.45">
      <c r="B44" s="246" t="s">
        <v>287</v>
      </c>
      <c r="C44" s="246"/>
      <c r="D44" s="10" t="s">
        <v>287</v>
      </c>
      <c r="E44" s="122"/>
    </row>
    <row r="45" spans="1:5" ht="19.5" customHeight="1" x14ac:dyDescent="0.45">
      <c r="B45" s="259" t="s">
        <v>31</v>
      </c>
      <c r="C45" s="246"/>
      <c r="D45" s="20" t="s">
        <v>37</v>
      </c>
      <c r="E45" s="122"/>
    </row>
    <row r="46" spans="1:5" ht="39.6" customHeight="1" x14ac:dyDescent="0.45">
      <c r="B46" s="3"/>
      <c r="C46" s="61" t="s">
        <v>28</v>
      </c>
      <c r="D46" s="20" t="s">
        <v>375</v>
      </c>
      <c r="E46" s="122"/>
    </row>
    <row r="47" spans="1:5" ht="39" customHeight="1" x14ac:dyDescent="0.45">
      <c r="B47" s="2"/>
      <c r="C47" s="61" t="s">
        <v>29</v>
      </c>
      <c r="D47" s="20" t="s">
        <v>376</v>
      </c>
      <c r="E47" s="122"/>
    </row>
    <row r="48" spans="1:5" ht="39.75" customHeight="1" x14ac:dyDescent="0.45">
      <c r="A48" s="5"/>
      <c r="B48" s="258" t="s">
        <v>32</v>
      </c>
      <c r="C48" s="253"/>
      <c r="D48" s="20" t="s">
        <v>305</v>
      </c>
      <c r="E48" s="122"/>
    </row>
    <row r="49" spans="1:5" ht="30" customHeight="1" x14ac:dyDescent="0.45">
      <c r="A49" s="5"/>
      <c r="B49" s="252" t="s">
        <v>288</v>
      </c>
      <c r="C49" s="258"/>
      <c r="D49" s="9" t="s">
        <v>3086</v>
      </c>
      <c r="E49" s="122"/>
    </row>
    <row r="50" spans="1:5" ht="30" customHeight="1" collapsed="1" x14ac:dyDescent="0.45">
      <c r="A50" s="5"/>
      <c r="B50" s="252" t="s">
        <v>99</v>
      </c>
      <c r="C50" s="253"/>
      <c r="D50" s="20" t="s">
        <v>402</v>
      </c>
      <c r="E50" s="122"/>
    </row>
    <row r="51" spans="1:5" ht="30" customHeight="1" collapsed="1" x14ac:dyDescent="0.45">
      <c r="A51" s="5"/>
      <c r="B51" s="252" t="s">
        <v>306</v>
      </c>
      <c r="C51" s="253"/>
      <c r="D51" s="65" t="s">
        <v>306</v>
      </c>
      <c r="E51" s="122"/>
    </row>
  </sheetData>
  <sheetProtection algorithmName="SHA-512" hashValue="2CgANLGQ7F/p0Ytth1qpkkCiHaEQVq0nc4cXzaI90ibs9CaASFto+XQ9F7LfUVbmT7v60gzYClXrFtNEy7NnnQ==" saltValue="ZiAS9HB+0ufHFicnejwx/A==" spinCount="100000" sheet="1" objects="1" scenarios="1"/>
  <mergeCells count="19">
    <mergeCell ref="B37:C37"/>
    <mergeCell ref="B38:C38"/>
    <mergeCell ref="B3:C3"/>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59765625" defaultRowHeight="19.5" customHeight="1" x14ac:dyDescent="0.45"/>
  <cols>
    <col min="1" max="1" width="2.59765625" style="6" customWidth="1"/>
    <col min="2" max="3" width="3.09765625" style="1" customWidth="1"/>
    <col min="4" max="4" width="15.59765625" style="1" customWidth="1"/>
    <col min="5" max="5" width="45.59765625" style="1" customWidth="1"/>
    <col min="6" max="6" width="3.09765625" style="6" customWidth="1"/>
    <col min="7" max="16384" width="10.59765625" style="6"/>
  </cols>
  <sheetData>
    <row r="2" spans="2:10" ht="19.5" customHeight="1" x14ac:dyDescent="0.45">
      <c r="B2" s="250" t="s">
        <v>54</v>
      </c>
      <c r="C2" s="261"/>
      <c r="D2" s="251"/>
      <c r="E2" s="21" t="s">
        <v>291</v>
      </c>
      <c r="G2" s="6" t="s">
        <v>330</v>
      </c>
      <c r="H2" s="6" t="s">
        <v>353</v>
      </c>
      <c r="I2" s="6" t="s">
        <v>361</v>
      </c>
      <c r="J2" s="6" t="s">
        <v>398</v>
      </c>
    </row>
    <row r="3" spans="2:10" ht="39.75" customHeight="1" x14ac:dyDescent="0.45">
      <c r="B3" s="246" t="s">
        <v>308</v>
      </c>
      <c r="C3" s="246"/>
      <c r="D3" s="246"/>
      <c r="E3" s="40" t="s">
        <v>3129</v>
      </c>
      <c r="G3" s="39" t="s">
        <v>329</v>
      </c>
    </row>
    <row r="4" spans="2:10" ht="54" customHeight="1" x14ac:dyDescent="0.45">
      <c r="B4" s="252" t="s">
        <v>309</v>
      </c>
      <c r="C4" s="258"/>
      <c r="D4" s="253"/>
      <c r="E4" s="40" t="s">
        <v>3130</v>
      </c>
      <c r="G4" s="6" t="s">
        <v>331</v>
      </c>
    </row>
    <row r="5" spans="2:10" ht="39.75" customHeight="1" x14ac:dyDescent="0.45">
      <c r="B5" s="252" t="s">
        <v>310</v>
      </c>
      <c r="C5" s="258"/>
      <c r="D5" s="253"/>
      <c r="E5" s="40" t="s">
        <v>333</v>
      </c>
      <c r="G5" s="6" t="s">
        <v>332</v>
      </c>
    </row>
    <row r="6" spans="2:10" ht="39.75" customHeight="1" x14ac:dyDescent="0.45">
      <c r="B6" s="247" t="s">
        <v>311</v>
      </c>
      <c r="C6" s="249"/>
      <c r="D6" s="248"/>
      <c r="E6" s="40" t="s">
        <v>354</v>
      </c>
    </row>
    <row r="7" spans="2:10" ht="39.75" customHeight="1" x14ac:dyDescent="0.45">
      <c r="B7" s="3"/>
      <c r="C7" s="252" t="s">
        <v>312</v>
      </c>
      <c r="D7" s="253"/>
      <c r="E7" s="40" t="s">
        <v>338</v>
      </c>
      <c r="G7" s="6" t="s">
        <v>334</v>
      </c>
    </row>
    <row r="8" spans="2:10" ht="39.75" customHeight="1" x14ac:dyDescent="0.45">
      <c r="B8" s="3"/>
      <c r="C8" s="252" t="s">
        <v>53</v>
      </c>
      <c r="D8" s="253"/>
      <c r="E8" s="40" t="s">
        <v>335</v>
      </c>
      <c r="G8" s="6" t="s">
        <v>335</v>
      </c>
    </row>
    <row r="9" spans="2:10" ht="39.75" customHeight="1" x14ac:dyDescent="0.45">
      <c r="B9" s="3"/>
      <c r="C9" s="252" t="s">
        <v>51</v>
      </c>
      <c r="D9" s="253"/>
      <c r="E9" s="40" t="s">
        <v>336</v>
      </c>
      <c r="G9" s="6" t="s">
        <v>336</v>
      </c>
    </row>
    <row r="10" spans="2:10" ht="39.75" customHeight="1" x14ac:dyDescent="0.45">
      <c r="B10" s="2"/>
      <c r="C10" s="252" t="s">
        <v>52</v>
      </c>
      <c r="D10" s="253"/>
      <c r="E10" s="40" t="s">
        <v>337</v>
      </c>
      <c r="G10" s="6" t="s">
        <v>337</v>
      </c>
    </row>
    <row r="11" spans="2:10" ht="39.75" customHeight="1" x14ac:dyDescent="0.45">
      <c r="B11" s="247" t="s">
        <v>313</v>
      </c>
      <c r="C11" s="258"/>
      <c r="D11" s="253"/>
      <c r="E11" s="40" t="s">
        <v>358</v>
      </c>
    </row>
    <row r="12" spans="2:10" ht="39.75" customHeight="1" x14ac:dyDescent="0.45">
      <c r="B12" s="3"/>
      <c r="C12" s="252" t="s">
        <v>314</v>
      </c>
      <c r="D12" s="253"/>
      <c r="E12" s="40" t="s">
        <v>339</v>
      </c>
      <c r="G12" s="6" t="s">
        <v>339</v>
      </c>
    </row>
    <row r="13" spans="2:10" ht="39.75" customHeight="1" x14ac:dyDescent="0.45">
      <c r="B13" s="3"/>
      <c r="C13" s="252" t="s">
        <v>315</v>
      </c>
      <c r="D13" s="253"/>
      <c r="E13" s="40" t="s">
        <v>360</v>
      </c>
      <c r="I13" s="6" t="s">
        <v>359</v>
      </c>
    </row>
    <row r="14" spans="2:10" ht="39.75" customHeight="1" x14ac:dyDescent="0.45">
      <c r="B14" s="3"/>
      <c r="C14" s="252" t="s">
        <v>316</v>
      </c>
      <c r="D14" s="253"/>
      <c r="E14" s="40" t="s">
        <v>340</v>
      </c>
      <c r="G14" s="6" t="s">
        <v>340</v>
      </c>
    </row>
    <row r="15" spans="2:10" ht="39.75" customHeight="1" x14ac:dyDescent="0.45">
      <c r="B15" s="3"/>
      <c r="C15" s="247" t="s">
        <v>63</v>
      </c>
      <c r="D15" s="253"/>
      <c r="E15" s="40" t="s">
        <v>355</v>
      </c>
    </row>
    <row r="16" spans="2:10" ht="39.75" customHeight="1" x14ac:dyDescent="0.45">
      <c r="B16" s="3"/>
      <c r="C16" s="3"/>
      <c r="D16" s="38" t="s">
        <v>317</v>
      </c>
      <c r="E16" s="40" t="s">
        <v>342</v>
      </c>
      <c r="G16" s="6" t="s">
        <v>341</v>
      </c>
    </row>
    <row r="17" spans="2:10" ht="39.75" customHeight="1" x14ac:dyDescent="0.45">
      <c r="B17" s="3"/>
      <c r="C17" s="3"/>
      <c r="D17" s="38" t="s">
        <v>318</v>
      </c>
      <c r="E17" s="40" t="s">
        <v>343</v>
      </c>
    </row>
    <row r="18" spans="2:10" ht="39.75" customHeight="1" x14ac:dyDescent="0.45">
      <c r="B18" s="3"/>
      <c r="C18" s="3"/>
      <c r="D18" s="38" t="s">
        <v>319</v>
      </c>
      <c r="E18" s="40" t="s">
        <v>344</v>
      </c>
    </row>
    <row r="19" spans="2:10" ht="39.75" customHeight="1" x14ac:dyDescent="0.45">
      <c r="B19" s="3"/>
      <c r="C19" s="2"/>
      <c r="D19" s="38" t="s">
        <v>320</v>
      </c>
      <c r="E19" s="40" t="s">
        <v>345</v>
      </c>
    </row>
    <row r="20" spans="2:10" ht="39.75" customHeight="1" x14ac:dyDescent="0.45">
      <c r="B20" s="3"/>
      <c r="C20" s="252" t="s">
        <v>57</v>
      </c>
      <c r="D20" s="253"/>
      <c r="E20" s="40" t="s">
        <v>346</v>
      </c>
      <c r="G20" s="6" t="s">
        <v>346</v>
      </c>
    </row>
    <row r="21" spans="2:10" ht="39.75" customHeight="1" x14ac:dyDescent="0.45">
      <c r="B21" s="3"/>
      <c r="C21" s="252" t="s">
        <v>58</v>
      </c>
      <c r="D21" s="253"/>
      <c r="E21" s="40" t="s">
        <v>2770</v>
      </c>
      <c r="G21" s="6" t="s">
        <v>347</v>
      </c>
      <c r="J21" s="6" t="s">
        <v>399</v>
      </c>
    </row>
    <row r="22" spans="2:10" ht="39.75" customHeight="1" x14ac:dyDescent="0.45">
      <c r="B22" s="3"/>
      <c r="C22" s="247" t="s">
        <v>321</v>
      </c>
      <c r="D22" s="253"/>
      <c r="E22" s="40" t="s">
        <v>362</v>
      </c>
    </row>
    <row r="23" spans="2:10" ht="39.75" customHeight="1" x14ac:dyDescent="0.45">
      <c r="B23" s="3"/>
      <c r="C23" s="3"/>
      <c r="D23" s="37" t="s">
        <v>322</v>
      </c>
      <c r="E23" s="40" t="s">
        <v>368</v>
      </c>
    </row>
    <row r="24" spans="2:10" ht="39.75" customHeight="1" x14ac:dyDescent="0.45">
      <c r="B24" s="3"/>
      <c r="C24" s="3"/>
      <c r="D24" s="37" t="s">
        <v>323</v>
      </c>
      <c r="E24" s="40" t="s">
        <v>367</v>
      </c>
      <c r="G24" s="6" t="s">
        <v>348</v>
      </c>
    </row>
    <row r="25" spans="2:10" ht="39.75" customHeight="1" x14ac:dyDescent="0.45">
      <c r="B25" s="3"/>
      <c r="C25" s="2"/>
      <c r="D25" s="37" t="s">
        <v>324</v>
      </c>
      <c r="E25" s="40" t="s">
        <v>385</v>
      </c>
      <c r="I25" s="6" t="s">
        <v>371</v>
      </c>
      <c r="J25" s="6" t="s">
        <v>400</v>
      </c>
    </row>
    <row r="26" spans="2:10" ht="60" customHeight="1" x14ac:dyDescent="0.45">
      <c r="B26" s="3"/>
      <c r="C26" s="252" t="s">
        <v>325</v>
      </c>
      <c r="D26" s="253"/>
      <c r="E26" s="40" t="s">
        <v>366</v>
      </c>
      <c r="I26" s="6" t="s">
        <v>364</v>
      </c>
    </row>
    <row r="27" spans="2:10" ht="75" customHeight="1" x14ac:dyDescent="0.45">
      <c r="B27" s="3"/>
      <c r="C27" s="252" t="s">
        <v>59</v>
      </c>
      <c r="D27" s="253"/>
      <c r="E27" s="40" t="s">
        <v>2775</v>
      </c>
      <c r="I27" s="6" t="s">
        <v>365</v>
      </c>
    </row>
    <row r="28" spans="2:10" ht="39.75" customHeight="1" x14ac:dyDescent="0.45">
      <c r="B28" s="3"/>
      <c r="C28" s="252" t="s">
        <v>64</v>
      </c>
      <c r="D28" s="253"/>
      <c r="E28" s="40" t="s">
        <v>350</v>
      </c>
      <c r="G28" s="6" t="s">
        <v>349</v>
      </c>
    </row>
    <row r="29" spans="2:10" ht="39.75" customHeight="1" x14ac:dyDescent="0.45">
      <c r="B29" s="3"/>
      <c r="C29" s="252" t="s">
        <v>326</v>
      </c>
      <c r="D29" s="253"/>
      <c r="E29" s="40" t="s">
        <v>369</v>
      </c>
      <c r="G29" s="39" t="s">
        <v>370</v>
      </c>
      <c r="H29" s="39"/>
    </row>
    <row r="30" spans="2:10" ht="39.75" customHeight="1" x14ac:dyDescent="0.45">
      <c r="B30" s="3"/>
      <c r="C30" s="247" t="s">
        <v>2772</v>
      </c>
      <c r="D30" s="253"/>
      <c r="E30" s="40" t="s">
        <v>2773</v>
      </c>
      <c r="G30" s="39"/>
      <c r="H30" s="39"/>
    </row>
    <row r="31" spans="2:10" ht="39.75" customHeight="1" x14ac:dyDescent="0.45">
      <c r="B31" s="3"/>
      <c r="C31" s="6"/>
      <c r="D31" s="74" t="s">
        <v>327</v>
      </c>
      <c r="E31" s="75" t="s">
        <v>2774</v>
      </c>
      <c r="G31" s="1"/>
      <c r="H31" s="6" t="s">
        <v>351</v>
      </c>
    </row>
    <row r="32" spans="2:10" ht="39.75" customHeight="1" x14ac:dyDescent="0.45">
      <c r="B32" s="3"/>
      <c r="C32" s="6"/>
      <c r="D32" s="73" t="s">
        <v>61</v>
      </c>
      <c r="E32" s="40" t="s">
        <v>363</v>
      </c>
      <c r="H32" s="6" t="s">
        <v>352</v>
      </c>
    </row>
    <row r="33" spans="2:8" ht="39.75" customHeight="1" x14ac:dyDescent="0.45">
      <c r="B33" s="3"/>
      <c r="C33" s="6"/>
      <c r="D33" s="73" t="s">
        <v>62</v>
      </c>
      <c r="E33" s="40" t="s">
        <v>357</v>
      </c>
      <c r="H33" s="39" t="s">
        <v>356</v>
      </c>
    </row>
    <row r="34" spans="2:8" ht="39.75" customHeight="1" x14ac:dyDescent="0.45">
      <c r="B34" s="2"/>
      <c r="C34" s="252" t="s">
        <v>328</v>
      </c>
      <c r="D34" s="253"/>
      <c r="E34" s="40" t="s">
        <v>358</v>
      </c>
    </row>
  </sheetData>
  <sheetProtection algorithmName="SHA-512" hashValue="RXFxzU1EtN6P75ngKRH81tOdfuzyV6VXlJ4T8zrF+auZ8Sn3e4inKEWAL3u1HqNqszTmJfDRlPUBB892N9+yrw==" saltValue="NcqUCx874Pjjcy7o85n3+A=="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ColWidth="9" defaultRowHeight="18" x14ac:dyDescent="0.45"/>
  <cols>
    <col min="4" max="5" width="9" customWidth="1"/>
    <col min="9" max="9" width="9" customWidth="1"/>
    <col min="11" max="15" width="9" customWidth="1"/>
    <col min="17" max="18" width="9" customWidth="1"/>
    <col min="20" max="20" width="9" customWidth="1"/>
    <col min="23" max="23" width="9" customWidth="1"/>
    <col min="25" max="27" width="9" customWidth="1"/>
    <col min="29" max="32" width="9" customWidth="1"/>
    <col min="34" max="39" width="9" customWidth="1"/>
    <col min="41" max="45" width="9" customWidth="1"/>
    <col min="47" max="49" width="9" customWidth="1"/>
    <col min="51" max="52" width="9" customWidth="1"/>
    <col min="54" max="54" width="9" customWidth="1"/>
    <col min="56" max="56" width="9" customWidth="1"/>
    <col min="58" max="60" width="9" customWidth="1"/>
    <col min="62" max="63" width="9" customWidth="1"/>
    <col min="65" max="66" width="9" customWidth="1"/>
    <col min="68" max="73" width="9" customWidth="1"/>
    <col min="75" max="77" width="9" customWidth="1"/>
    <col min="79" max="82" width="9" customWidth="1"/>
    <col min="84" max="89" width="9" customWidth="1"/>
    <col min="91" max="95" width="9" customWidth="1"/>
    <col min="97" max="99" width="9" customWidth="1"/>
    <col min="101" max="102" width="9" customWidth="1"/>
    <col min="104" max="104" width="9" customWidth="1"/>
    <col min="106"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6"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5" customHeight="1" x14ac:dyDescent="0.45">
      <c r="A1" s="56" t="s">
        <v>2776</v>
      </c>
      <c r="B1" s="56" t="s">
        <v>2777</v>
      </c>
      <c r="C1" s="56" t="s">
        <v>2628</v>
      </c>
      <c r="D1" s="56" t="s">
        <v>2731</v>
      </c>
      <c r="E1" s="56" t="s">
        <v>2732</v>
      </c>
      <c r="F1" s="56" t="s">
        <v>2733</v>
      </c>
      <c r="G1" s="56" t="s">
        <v>2734</v>
      </c>
      <c r="H1" s="56" t="s">
        <v>2735</v>
      </c>
      <c r="I1" s="56" t="s">
        <v>2726</v>
      </c>
      <c r="J1" s="56" t="s">
        <v>2760</v>
      </c>
      <c r="K1" s="56" t="s">
        <v>2736</v>
      </c>
      <c r="L1" s="56" t="s">
        <v>2737</v>
      </c>
      <c r="M1" s="56" t="s">
        <v>2738</v>
      </c>
      <c r="N1" s="56" t="s">
        <v>2739</v>
      </c>
      <c r="O1" s="56" t="s">
        <v>3082</v>
      </c>
      <c r="P1" s="56" t="s">
        <v>2740</v>
      </c>
      <c r="Q1" s="56" t="s">
        <v>2741</v>
      </c>
      <c r="R1" s="56" t="s">
        <v>2742</v>
      </c>
      <c r="S1" s="56" t="s">
        <v>2743</v>
      </c>
      <c r="T1" s="78" t="s">
        <v>2744</v>
      </c>
      <c r="U1" s="79" t="s">
        <v>2745</v>
      </c>
      <c r="V1" s="79" t="s">
        <v>2746</v>
      </c>
      <c r="W1" s="56" t="s">
        <v>2629</v>
      </c>
      <c r="X1" s="56" t="s">
        <v>2630</v>
      </c>
      <c r="Y1" s="56" t="s">
        <v>2631</v>
      </c>
      <c r="Z1" s="56" t="s">
        <v>2632</v>
      </c>
      <c r="AA1" s="56" t="s">
        <v>3007</v>
      </c>
      <c r="AB1" s="56" t="s">
        <v>2633</v>
      </c>
      <c r="AC1" s="56" t="s">
        <v>2634</v>
      </c>
      <c r="AD1" s="56" t="s">
        <v>2635</v>
      </c>
      <c r="AE1" s="56" t="s">
        <v>2636</v>
      </c>
      <c r="AF1" s="56" t="s">
        <v>3008</v>
      </c>
      <c r="AG1" s="56" t="s">
        <v>2637</v>
      </c>
      <c r="AH1" s="56" t="s">
        <v>2638</v>
      </c>
      <c r="AI1" s="56" t="s">
        <v>2639</v>
      </c>
      <c r="AJ1" s="56" t="s">
        <v>2640</v>
      </c>
      <c r="AK1" s="56" t="s">
        <v>2641</v>
      </c>
      <c r="AL1" s="56" t="s">
        <v>2642</v>
      </c>
      <c r="AM1" s="56" t="s">
        <v>2643</v>
      </c>
      <c r="AN1" s="56" t="s">
        <v>2644</v>
      </c>
      <c r="AO1" s="56" t="s">
        <v>2645</v>
      </c>
      <c r="AP1" s="56" t="s">
        <v>2646</v>
      </c>
      <c r="AQ1" s="56" t="s">
        <v>2647</v>
      </c>
      <c r="AR1" s="56" t="s">
        <v>2648</v>
      </c>
      <c r="AS1" s="56" t="s">
        <v>2649</v>
      </c>
      <c r="AT1" s="56" t="s">
        <v>2650</v>
      </c>
      <c r="AU1" s="56" t="s">
        <v>2651</v>
      </c>
      <c r="AV1" s="56" t="s">
        <v>2652</v>
      </c>
      <c r="AW1" s="56" t="s">
        <v>2653</v>
      </c>
      <c r="AX1" s="80" t="s">
        <v>2654</v>
      </c>
      <c r="AY1" s="56" t="s">
        <v>2655</v>
      </c>
      <c r="AZ1" s="56" t="s">
        <v>2656</v>
      </c>
      <c r="BA1" s="80" t="s">
        <v>2657</v>
      </c>
      <c r="BB1" s="81" t="s">
        <v>2658</v>
      </c>
      <c r="BC1" s="78" t="s">
        <v>2724</v>
      </c>
      <c r="BD1" s="56" t="s">
        <v>2659</v>
      </c>
      <c r="BE1" s="56" t="s">
        <v>2660</v>
      </c>
      <c r="BF1" s="56" t="s">
        <v>2661</v>
      </c>
      <c r="BG1" s="56" t="s">
        <v>2662</v>
      </c>
      <c r="BH1" s="56" t="s">
        <v>2663</v>
      </c>
      <c r="BI1" s="56" t="s">
        <v>2664</v>
      </c>
      <c r="BJ1" s="56" t="s">
        <v>2665</v>
      </c>
      <c r="BK1" s="56" t="s">
        <v>2666</v>
      </c>
      <c r="BL1" s="56" t="s">
        <v>2667</v>
      </c>
      <c r="BM1" s="56" t="s">
        <v>2668</v>
      </c>
      <c r="BN1" s="56" t="s">
        <v>2669</v>
      </c>
      <c r="BO1" s="56" t="s">
        <v>2670</v>
      </c>
      <c r="BP1" s="56" t="s">
        <v>2671</v>
      </c>
      <c r="BQ1" s="56" t="s">
        <v>2672</v>
      </c>
      <c r="BR1" s="56" t="s">
        <v>2673</v>
      </c>
      <c r="BS1" s="56" t="s">
        <v>2674</v>
      </c>
      <c r="BT1" s="56" t="s">
        <v>2675</v>
      </c>
      <c r="BU1" s="56" t="s">
        <v>2676</v>
      </c>
      <c r="BV1" s="56" t="s">
        <v>2677</v>
      </c>
      <c r="BW1" s="56" t="s">
        <v>2678</v>
      </c>
      <c r="BX1" s="56" t="s">
        <v>2679</v>
      </c>
      <c r="BY1" s="56" t="s">
        <v>3009</v>
      </c>
      <c r="BZ1" s="56" t="s">
        <v>2680</v>
      </c>
      <c r="CA1" s="56" t="s">
        <v>2681</v>
      </c>
      <c r="CB1" s="56" t="s">
        <v>2682</v>
      </c>
      <c r="CC1" s="56" t="s">
        <v>2683</v>
      </c>
      <c r="CD1" s="56" t="s">
        <v>3010</v>
      </c>
      <c r="CE1" s="56" t="s">
        <v>2684</v>
      </c>
      <c r="CF1" s="56" t="s">
        <v>2685</v>
      </c>
      <c r="CG1" s="56" t="s">
        <v>2686</v>
      </c>
      <c r="CH1" s="56" t="s">
        <v>2687</v>
      </c>
      <c r="CI1" s="56" t="s">
        <v>2688</v>
      </c>
      <c r="CJ1" s="56" t="s">
        <v>2689</v>
      </c>
      <c r="CK1" s="56" t="s">
        <v>2690</v>
      </c>
      <c r="CL1" s="56" t="s">
        <v>2691</v>
      </c>
      <c r="CM1" s="56" t="s">
        <v>2692</v>
      </c>
      <c r="CN1" s="56" t="s">
        <v>2693</v>
      </c>
      <c r="CO1" s="56" t="s">
        <v>2694</v>
      </c>
      <c r="CP1" s="56" t="s">
        <v>2695</v>
      </c>
      <c r="CQ1" s="56" t="s">
        <v>2696</v>
      </c>
      <c r="CR1" s="56" t="s">
        <v>2697</v>
      </c>
      <c r="CS1" s="56" t="s">
        <v>2698</v>
      </c>
      <c r="CT1" s="56" t="s">
        <v>2699</v>
      </c>
      <c r="CU1" s="56" t="s">
        <v>2700</v>
      </c>
      <c r="CV1" s="80" t="s">
        <v>2701</v>
      </c>
      <c r="CW1" s="56" t="s">
        <v>2702</v>
      </c>
      <c r="CX1" s="56" t="s">
        <v>2703</v>
      </c>
      <c r="CY1" s="80" t="s">
        <v>2704</v>
      </c>
      <c r="CZ1" s="81" t="s">
        <v>2705</v>
      </c>
      <c r="DA1" s="78" t="s">
        <v>2725</v>
      </c>
      <c r="DB1" s="56" t="s">
        <v>2706</v>
      </c>
      <c r="DC1" s="56" t="s">
        <v>2707</v>
      </c>
      <c r="DD1" s="56" t="s">
        <v>2708</v>
      </c>
      <c r="DE1" s="56" t="s">
        <v>2709</v>
      </c>
      <c r="DF1" s="56" t="s">
        <v>2710</v>
      </c>
      <c r="DG1" s="56" t="s">
        <v>2711</v>
      </c>
      <c r="DH1" s="56" t="s">
        <v>2712</v>
      </c>
      <c r="DI1" s="56" t="s">
        <v>2713</v>
      </c>
      <c r="DJ1" s="56" t="s">
        <v>2714</v>
      </c>
      <c r="DK1" s="56" t="s">
        <v>2715</v>
      </c>
      <c r="DL1" s="56" t="s">
        <v>2716</v>
      </c>
      <c r="DM1" s="56" t="s">
        <v>2717</v>
      </c>
      <c r="DN1" s="56" t="s">
        <v>2718</v>
      </c>
      <c r="DO1" s="56" t="s">
        <v>2719</v>
      </c>
      <c r="DP1" s="56" t="s">
        <v>2720</v>
      </c>
      <c r="DQ1" s="56" t="s">
        <v>2721</v>
      </c>
      <c r="DR1" s="56" t="s">
        <v>2722</v>
      </c>
      <c r="DS1" s="56" t="s">
        <v>2723</v>
      </c>
      <c r="DT1" s="56" t="s">
        <v>3140</v>
      </c>
      <c r="DU1" s="56" t="s">
        <v>3141</v>
      </c>
      <c r="DV1" s="56" t="s">
        <v>3142</v>
      </c>
      <c r="DW1" s="56" t="s">
        <v>2800</v>
      </c>
      <c r="DX1" s="56" t="s">
        <v>2832</v>
      </c>
      <c r="DY1" s="56" t="s">
        <v>3151</v>
      </c>
      <c r="DZ1" s="56" t="s">
        <v>2864</v>
      </c>
      <c r="EA1" s="56" t="s">
        <v>3016</v>
      </c>
      <c r="EB1" s="56" t="s">
        <v>3017</v>
      </c>
      <c r="EC1" s="56" t="s">
        <v>2896</v>
      </c>
      <c r="ED1" s="56" t="s">
        <v>2897</v>
      </c>
      <c r="EE1" s="56" t="s">
        <v>3152</v>
      </c>
      <c r="EF1" s="56" t="s">
        <v>2898</v>
      </c>
      <c r="EG1" s="56" t="s">
        <v>2801</v>
      </c>
      <c r="EH1" s="56" t="s">
        <v>2833</v>
      </c>
      <c r="EI1" s="56" t="s">
        <v>3153</v>
      </c>
      <c r="EJ1" s="56" t="s">
        <v>2865</v>
      </c>
      <c r="EK1" s="56" t="s">
        <v>3018</v>
      </c>
      <c r="EL1" s="56" t="s">
        <v>3019</v>
      </c>
      <c r="EM1" s="56" t="s">
        <v>2899</v>
      </c>
      <c r="EN1" s="56" t="s">
        <v>2900</v>
      </c>
      <c r="EO1" s="56" t="s">
        <v>3154</v>
      </c>
      <c r="EP1" s="56" t="s">
        <v>2901</v>
      </c>
      <c r="EQ1" s="56" t="s">
        <v>2802</v>
      </c>
      <c r="ER1" s="56" t="s">
        <v>2834</v>
      </c>
      <c r="ES1" s="56" t="s">
        <v>3155</v>
      </c>
      <c r="ET1" s="56" t="s">
        <v>2866</v>
      </c>
      <c r="EU1" s="56" t="s">
        <v>3020</v>
      </c>
      <c r="EV1" s="56" t="s">
        <v>3021</v>
      </c>
      <c r="EW1" s="56" t="s">
        <v>2902</v>
      </c>
      <c r="EX1" s="56" t="s">
        <v>2903</v>
      </c>
      <c r="EY1" s="56" t="s">
        <v>3156</v>
      </c>
      <c r="EZ1" s="56" t="s">
        <v>2904</v>
      </c>
      <c r="FA1" s="56" t="s">
        <v>2803</v>
      </c>
      <c r="FB1" s="56" t="s">
        <v>2835</v>
      </c>
      <c r="FC1" s="56" t="s">
        <v>3157</v>
      </c>
      <c r="FD1" s="56" t="s">
        <v>2867</v>
      </c>
      <c r="FE1" s="56" t="s">
        <v>3022</v>
      </c>
      <c r="FF1" s="56" t="s">
        <v>3023</v>
      </c>
      <c r="FG1" s="56" t="s">
        <v>2905</v>
      </c>
      <c r="FH1" s="56" t="s">
        <v>2906</v>
      </c>
      <c r="FI1" s="56" t="s">
        <v>3158</v>
      </c>
      <c r="FJ1" s="56" t="s">
        <v>2907</v>
      </c>
      <c r="FK1" s="56" t="s">
        <v>2804</v>
      </c>
      <c r="FL1" s="56" t="s">
        <v>2836</v>
      </c>
      <c r="FM1" s="56" t="s">
        <v>3159</v>
      </c>
      <c r="FN1" s="56" t="s">
        <v>2868</v>
      </c>
      <c r="FO1" s="56" t="s">
        <v>3024</v>
      </c>
      <c r="FP1" s="56" t="s">
        <v>3025</v>
      </c>
      <c r="FQ1" s="56" t="s">
        <v>2908</v>
      </c>
      <c r="FR1" s="56" t="s">
        <v>2909</v>
      </c>
      <c r="FS1" s="56" t="s">
        <v>3160</v>
      </c>
      <c r="FT1" s="56" t="s">
        <v>2910</v>
      </c>
      <c r="FU1" s="56" t="s">
        <v>2805</v>
      </c>
      <c r="FV1" s="56" t="s">
        <v>2837</v>
      </c>
      <c r="FW1" s="56" t="s">
        <v>3161</v>
      </c>
      <c r="FX1" s="56" t="s">
        <v>2869</v>
      </c>
      <c r="FY1" s="56" t="s">
        <v>3026</v>
      </c>
      <c r="FZ1" s="56" t="s">
        <v>3027</v>
      </c>
      <c r="GA1" s="56" t="s">
        <v>2911</v>
      </c>
      <c r="GB1" s="56" t="s">
        <v>2912</v>
      </c>
      <c r="GC1" s="56" t="s">
        <v>3162</v>
      </c>
      <c r="GD1" s="56" t="s">
        <v>2913</v>
      </c>
      <c r="GE1" s="56" t="s">
        <v>2806</v>
      </c>
      <c r="GF1" s="56" t="s">
        <v>2838</v>
      </c>
      <c r="GG1" s="56" t="s">
        <v>3163</v>
      </c>
      <c r="GH1" s="56" t="s">
        <v>2870</v>
      </c>
      <c r="GI1" s="56" t="s">
        <v>3028</v>
      </c>
      <c r="GJ1" s="56" t="s">
        <v>3029</v>
      </c>
      <c r="GK1" s="56" t="s">
        <v>2914</v>
      </c>
      <c r="GL1" s="56" t="s">
        <v>2915</v>
      </c>
      <c r="GM1" s="56" t="s">
        <v>3164</v>
      </c>
      <c r="GN1" s="56" t="s">
        <v>2916</v>
      </c>
      <c r="GO1" s="56" t="s">
        <v>2807</v>
      </c>
      <c r="GP1" s="56" t="s">
        <v>2839</v>
      </c>
      <c r="GQ1" s="56" t="s">
        <v>3165</v>
      </c>
      <c r="GR1" s="56" t="s">
        <v>2871</v>
      </c>
      <c r="GS1" s="56" t="s">
        <v>3030</v>
      </c>
      <c r="GT1" s="56" t="s">
        <v>3031</v>
      </c>
      <c r="GU1" s="56" t="s">
        <v>2917</v>
      </c>
      <c r="GV1" s="56" t="s">
        <v>2918</v>
      </c>
      <c r="GW1" s="56" t="s">
        <v>3166</v>
      </c>
      <c r="GX1" s="56" t="s">
        <v>2919</v>
      </c>
      <c r="GY1" s="56" t="s">
        <v>2808</v>
      </c>
      <c r="GZ1" s="56" t="s">
        <v>2840</v>
      </c>
      <c r="HA1" s="56" t="s">
        <v>3167</v>
      </c>
      <c r="HB1" s="56" t="s">
        <v>2872</v>
      </c>
      <c r="HC1" s="56" t="s">
        <v>3032</v>
      </c>
      <c r="HD1" s="56" t="s">
        <v>3033</v>
      </c>
      <c r="HE1" s="56" t="s">
        <v>2920</v>
      </c>
      <c r="HF1" s="56" t="s">
        <v>2921</v>
      </c>
      <c r="HG1" s="56" t="s">
        <v>3168</v>
      </c>
      <c r="HH1" s="56" t="s">
        <v>2922</v>
      </c>
      <c r="HI1" s="56" t="s">
        <v>2809</v>
      </c>
      <c r="HJ1" s="56" t="s">
        <v>2841</v>
      </c>
      <c r="HK1" s="56" t="s">
        <v>3169</v>
      </c>
      <c r="HL1" s="56" t="s">
        <v>2873</v>
      </c>
      <c r="HM1" s="56" t="s">
        <v>3034</v>
      </c>
      <c r="HN1" s="56" t="s">
        <v>3035</v>
      </c>
      <c r="HO1" s="56" t="s">
        <v>2923</v>
      </c>
      <c r="HP1" s="56" t="s">
        <v>2924</v>
      </c>
      <c r="HQ1" s="56" t="s">
        <v>3170</v>
      </c>
      <c r="HR1" s="56" t="s">
        <v>2925</v>
      </c>
      <c r="HS1" s="56" t="s">
        <v>2810</v>
      </c>
      <c r="HT1" s="56" t="s">
        <v>2842</v>
      </c>
      <c r="HU1" s="56" t="s">
        <v>3171</v>
      </c>
      <c r="HV1" s="56" t="s">
        <v>2874</v>
      </c>
      <c r="HW1" s="56" t="s">
        <v>3036</v>
      </c>
      <c r="HX1" s="56" t="s">
        <v>3037</v>
      </c>
      <c r="HY1" s="56" t="s">
        <v>2926</v>
      </c>
      <c r="HZ1" s="56" t="s">
        <v>2927</v>
      </c>
      <c r="IA1" s="56" t="s">
        <v>3172</v>
      </c>
      <c r="IB1" s="56" t="s">
        <v>2928</v>
      </c>
      <c r="IC1" s="56" t="s">
        <v>2811</v>
      </c>
      <c r="ID1" s="56" t="s">
        <v>2843</v>
      </c>
      <c r="IE1" s="56" t="s">
        <v>3173</v>
      </c>
      <c r="IF1" s="56" t="s">
        <v>2875</v>
      </c>
      <c r="IG1" s="56" t="s">
        <v>3038</v>
      </c>
      <c r="IH1" s="56" t="s">
        <v>3039</v>
      </c>
      <c r="II1" s="56" t="s">
        <v>2929</v>
      </c>
      <c r="IJ1" s="56" t="s">
        <v>2930</v>
      </c>
      <c r="IK1" s="56" t="s">
        <v>3174</v>
      </c>
      <c r="IL1" s="56" t="s">
        <v>2931</v>
      </c>
      <c r="IM1" s="56" t="s">
        <v>2812</v>
      </c>
      <c r="IN1" s="56" t="s">
        <v>2844</v>
      </c>
      <c r="IO1" s="56" t="s">
        <v>3175</v>
      </c>
      <c r="IP1" s="56" t="s">
        <v>2876</v>
      </c>
      <c r="IQ1" s="56" t="s">
        <v>3040</v>
      </c>
      <c r="IR1" s="56" t="s">
        <v>3041</v>
      </c>
      <c r="IS1" s="56" t="s">
        <v>2932</v>
      </c>
      <c r="IT1" s="56" t="s">
        <v>2933</v>
      </c>
      <c r="IU1" s="56" t="s">
        <v>3176</v>
      </c>
      <c r="IV1" s="56" t="s">
        <v>2934</v>
      </c>
      <c r="IW1" s="56" t="s">
        <v>2813</v>
      </c>
      <c r="IX1" s="56" t="s">
        <v>2845</v>
      </c>
      <c r="IY1" s="56" t="s">
        <v>3177</v>
      </c>
      <c r="IZ1" s="56" t="s">
        <v>2877</v>
      </c>
      <c r="JA1" s="56" t="s">
        <v>3042</v>
      </c>
      <c r="JB1" s="56" t="s">
        <v>3043</v>
      </c>
      <c r="JC1" s="56" t="s">
        <v>2935</v>
      </c>
      <c r="JD1" s="56" t="s">
        <v>2936</v>
      </c>
      <c r="JE1" s="56" t="s">
        <v>3178</v>
      </c>
      <c r="JF1" s="56" t="s">
        <v>2937</v>
      </c>
      <c r="JG1" s="56" t="s">
        <v>2814</v>
      </c>
      <c r="JH1" s="56" t="s">
        <v>2846</v>
      </c>
      <c r="JI1" s="56" t="s">
        <v>3179</v>
      </c>
      <c r="JJ1" s="56" t="s">
        <v>2878</v>
      </c>
      <c r="JK1" s="56" t="s">
        <v>3044</v>
      </c>
      <c r="JL1" s="56" t="s">
        <v>3045</v>
      </c>
      <c r="JM1" s="56" t="s">
        <v>2938</v>
      </c>
      <c r="JN1" s="56" t="s">
        <v>2939</v>
      </c>
      <c r="JO1" s="56" t="s">
        <v>3180</v>
      </c>
      <c r="JP1" s="56" t="s">
        <v>2940</v>
      </c>
      <c r="JQ1" s="56" t="s">
        <v>2815</v>
      </c>
      <c r="JR1" s="56" t="s">
        <v>2847</v>
      </c>
      <c r="JS1" s="56" t="s">
        <v>3181</v>
      </c>
      <c r="JT1" s="56" t="s">
        <v>2879</v>
      </c>
      <c r="JU1" s="56" t="s">
        <v>3046</v>
      </c>
      <c r="JV1" s="56" t="s">
        <v>3047</v>
      </c>
      <c r="JW1" s="56" t="s">
        <v>2941</v>
      </c>
      <c r="JX1" s="56" t="s">
        <v>2942</v>
      </c>
      <c r="JY1" s="56" t="s">
        <v>3182</v>
      </c>
      <c r="JZ1" s="56" t="s">
        <v>2943</v>
      </c>
      <c r="KA1" s="56" t="s">
        <v>2816</v>
      </c>
      <c r="KB1" s="56" t="s">
        <v>2848</v>
      </c>
      <c r="KC1" s="56" t="s">
        <v>3183</v>
      </c>
      <c r="KD1" s="56" t="s">
        <v>2880</v>
      </c>
      <c r="KE1" s="56" t="s">
        <v>3048</v>
      </c>
      <c r="KF1" s="56" t="s">
        <v>3049</v>
      </c>
      <c r="KG1" s="56" t="s">
        <v>2944</v>
      </c>
      <c r="KH1" s="56" t="s">
        <v>2945</v>
      </c>
      <c r="KI1" s="56" t="s">
        <v>3184</v>
      </c>
      <c r="KJ1" s="56" t="s">
        <v>2946</v>
      </c>
      <c r="KK1" s="56" t="s">
        <v>2817</v>
      </c>
      <c r="KL1" s="56" t="s">
        <v>2849</v>
      </c>
      <c r="KM1" s="56" t="s">
        <v>3185</v>
      </c>
      <c r="KN1" s="56" t="s">
        <v>2881</v>
      </c>
      <c r="KO1" s="56" t="s">
        <v>3050</v>
      </c>
      <c r="KP1" s="56" t="s">
        <v>3051</v>
      </c>
      <c r="KQ1" s="56" t="s">
        <v>2947</v>
      </c>
      <c r="KR1" s="56" t="s">
        <v>2948</v>
      </c>
      <c r="KS1" s="56" t="s">
        <v>3186</v>
      </c>
      <c r="KT1" s="56" t="s">
        <v>2949</v>
      </c>
      <c r="KU1" s="56" t="s">
        <v>2818</v>
      </c>
      <c r="KV1" s="56" t="s">
        <v>2850</v>
      </c>
      <c r="KW1" s="56" t="s">
        <v>3187</v>
      </c>
      <c r="KX1" s="56" t="s">
        <v>2882</v>
      </c>
      <c r="KY1" s="56" t="s">
        <v>3052</v>
      </c>
      <c r="KZ1" s="56" t="s">
        <v>3053</v>
      </c>
      <c r="LA1" s="56" t="s">
        <v>2950</v>
      </c>
      <c r="LB1" s="56" t="s">
        <v>2951</v>
      </c>
      <c r="LC1" s="56" t="s">
        <v>3188</v>
      </c>
      <c r="LD1" s="56" t="s">
        <v>2952</v>
      </c>
      <c r="LE1" s="56" t="s">
        <v>2819</v>
      </c>
      <c r="LF1" s="56" t="s">
        <v>2851</v>
      </c>
      <c r="LG1" s="56" t="s">
        <v>3189</v>
      </c>
      <c r="LH1" s="56" t="s">
        <v>2883</v>
      </c>
      <c r="LI1" s="56" t="s">
        <v>3054</v>
      </c>
      <c r="LJ1" s="56" t="s">
        <v>3055</v>
      </c>
      <c r="LK1" s="56" t="s">
        <v>2953</v>
      </c>
      <c r="LL1" s="56" t="s">
        <v>2954</v>
      </c>
      <c r="LM1" s="56" t="s">
        <v>3190</v>
      </c>
      <c r="LN1" s="56" t="s">
        <v>2955</v>
      </c>
      <c r="LO1" s="56" t="s">
        <v>2820</v>
      </c>
      <c r="LP1" s="56" t="s">
        <v>2852</v>
      </c>
      <c r="LQ1" s="56" t="s">
        <v>3191</v>
      </c>
      <c r="LR1" s="56" t="s">
        <v>2884</v>
      </c>
      <c r="LS1" s="56" t="s">
        <v>3056</v>
      </c>
      <c r="LT1" s="56" t="s">
        <v>3057</v>
      </c>
      <c r="LU1" s="56" t="s">
        <v>2956</v>
      </c>
      <c r="LV1" s="56" t="s">
        <v>2957</v>
      </c>
      <c r="LW1" s="56" t="s">
        <v>3192</v>
      </c>
      <c r="LX1" s="56" t="s">
        <v>2958</v>
      </c>
      <c r="LY1" s="56" t="s">
        <v>2821</v>
      </c>
      <c r="LZ1" s="56" t="s">
        <v>2853</v>
      </c>
      <c r="MA1" s="56" t="s">
        <v>3193</v>
      </c>
      <c r="MB1" s="56" t="s">
        <v>2885</v>
      </c>
      <c r="MC1" s="56" t="s">
        <v>3058</v>
      </c>
      <c r="MD1" s="56" t="s">
        <v>3059</v>
      </c>
      <c r="ME1" s="56" t="s">
        <v>2959</v>
      </c>
      <c r="MF1" s="56" t="s">
        <v>2960</v>
      </c>
      <c r="MG1" s="56" t="s">
        <v>3194</v>
      </c>
      <c r="MH1" s="56" t="s">
        <v>2961</v>
      </c>
      <c r="MI1" s="56" t="s">
        <v>2822</v>
      </c>
      <c r="MJ1" s="56" t="s">
        <v>2854</v>
      </c>
      <c r="MK1" s="56" t="s">
        <v>3195</v>
      </c>
      <c r="ML1" s="56" t="s">
        <v>2886</v>
      </c>
      <c r="MM1" s="56" t="s">
        <v>3060</v>
      </c>
      <c r="MN1" s="56" t="s">
        <v>3061</v>
      </c>
      <c r="MO1" s="56" t="s">
        <v>2962</v>
      </c>
      <c r="MP1" s="56" t="s">
        <v>2963</v>
      </c>
      <c r="MQ1" s="56" t="s">
        <v>3196</v>
      </c>
      <c r="MR1" s="56" t="s">
        <v>2964</v>
      </c>
      <c r="MS1" s="56" t="s">
        <v>2823</v>
      </c>
      <c r="MT1" s="56" t="s">
        <v>2855</v>
      </c>
      <c r="MU1" s="56" t="s">
        <v>3197</v>
      </c>
      <c r="MV1" s="56" t="s">
        <v>2887</v>
      </c>
      <c r="MW1" s="56" t="s">
        <v>3062</v>
      </c>
      <c r="MX1" s="56" t="s">
        <v>3063</v>
      </c>
      <c r="MY1" s="56" t="s">
        <v>2965</v>
      </c>
      <c r="MZ1" s="56" t="s">
        <v>2966</v>
      </c>
      <c r="NA1" s="56" t="s">
        <v>3198</v>
      </c>
      <c r="NB1" s="56" t="s">
        <v>2967</v>
      </c>
      <c r="NC1" s="56" t="s">
        <v>2824</v>
      </c>
      <c r="ND1" s="56" t="s">
        <v>2856</v>
      </c>
      <c r="NE1" s="56" t="s">
        <v>3199</v>
      </c>
      <c r="NF1" s="56" t="s">
        <v>2888</v>
      </c>
      <c r="NG1" s="56" t="s">
        <v>3064</v>
      </c>
      <c r="NH1" s="56" t="s">
        <v>3065</v>
      </c>
      <c r="NI1" s="56" t="s">
        <v>2968</v>
      </c>
      <c r="NJ1" s="56" t="s">
        <v>2969</v>
      </c>
      <c r="NK1" s="56" t="s">
        <v>3200</v>
      </c>
      <c r="NL1" s="56" t="s">
        <v>2970</v>
      </c>
      <c r="NM1" s="56" t="s">
        <v>2825</v>
      </c>
      <c r="NN1" s="56" t="s">
        <v>2857</v>
      </c>
      <c r="NO1" s="56" t="s">
        <v>3201</v>
      </c>
      <c r="NP1" s="56" t="s">
        <v>2889</v>
      </c>
      <c r="NQ1" s="56" t="s">
        <v>3066</v>
      </c>
      <c r="NR1" s="56" t="s">
        <v>3067</v>
      </c>
      <c r="NS1" s="56" t="s">
        <v>2971</v>
      </c>
      <c r="NT1" s="56" t="s">
        <v>2972</v>
      </c>
      <c r="NU1" s="56" t="s">
        <v>3202</v>
      </c>
      <c r="NV1" s="56" t="s">
        <v>2973</v>
      </c>
      <c r="NW1" s="56" t="s">
        <v>2826</v>
      </c>
      <c r="NX1" s="56" t="s">
        <v>2858</v>
      </c>
      <c r="NY1" s="56" t="s">
        <v>3203</v>
      </c>
      <c r="NZ1" s="56" t="s">
        <v>2890</v>
      </c>
      <c r="OA1" s="56" t="s">
        <v>3068</v>
      </c>
      <c r="OB1" s="56" t="s">
        <v>3069</v>
      </c>
      <c r="OC1" s="56" t="s">
        <v>2974</v>
      </c>
      <c r="OD1" s="56" t="s">
        <v>2975</v>
      </c>
      <c r="OE1" s="56" t="s">
        <v>3204</v>
      </c>
      <c r="OF1" s="56" t="s">
        <v>2976</v>
      </c>
      <c r="OG1" s="56" t="s">
        <v>2827</v>
      </c>
      <c r="OH1" s="56" t="s">
        <v>2859</v>
      </c>
      <c r="OI1" s="56" t="s">
        <v>3205</v>
      </c>
      <c r="OJ1" s="56" t="s">
        <v>2891</v>
      </c>
      <c r="OK1" s="56" t="s">
        <v>3070</v>
      </c>
      <c r="OL1" s="56" t="s">
        <v>3071</v>
      </c>
      <c r="OM1" s="56" t="s">
        <v>2977</v>
      </c>
      <c r="ON1" s="56" t="s">
        <v>2978</v>
      </c>
      <c r="OO1" s="56" t="s">
        <v>3206</v>
      </c>
      <c r="OP1" s="56" t="s">
        <v>2979</v>
      </c>
      <c r="OQ1" s="56" t="s">
        <v>2828</v>
      </c>
      <c r="OR1" s="56" t="s">
        <v>2860</v>
      </c>
      <c r="OS1" s="56" t="s">
        <v>3207</v>
      </c>
      <c r="OT1" s="56" t="s">
        <v>2892</v>
      </c>
      <c r="OU1" s="56" t="s">
        <v>3072</v>
      </c>
      <c r="OV1" s="56" t="s">
        <v>3073</v>
      </c>
      <c r="OW1" s="56" t="s">
        <v>2980</v>
      </c>
      <c r="OX1" s="56" t="s">
        <v>2981</v>
      </c>
      <c r="OY1" s="56" t="s">
        <v>3208</v>
      </c>
      <c r="OZ1" s="56" t="s">
        <v>2982</v>
      </c>
      <c r="PA1" s="56" t="s">
        <v>2829</v>
      </c>
      <c r="PB1" s="56" t="s">
        <v>2861</v>
      </c>
      <c r="PC1" s="56" t="s">
        <v>3209</v>
      </c>
      <c r="PD1" s="56" t="s">
        <v>2893</v>
      </c>
      <c r="PE1" s="56" t="s">
        <v>3074</v>
      </c>
      <c r="PF1" s="56" t="s">
        <v>3075</v>
      </c>
      <c r="PG1" s="56" t="s">
        <v>2983</v>
      </c>
      <c r="PH1" s="56" t="s">
        <v>2984</v>
      </c>
      <c r="PI1" s="56" t="s">
        <v>3210</v>
      </c>
      <c r="PJ1" s="56" t="s">
        <v>2985</v>
      </c>
      <c r="PK1" s="56" t="s">
        <v>2830</v>
      </c>
      <c r="PL1" s="56" t="s">
        <v>2862</v>
      </c>
      <c r="PM1" s="56" t="s">
        <v>3211</v>
      </c>
      <c r="PN1" s="56" t="s">
        <v>2894</v>
      </c>
      <c r="PO1" s="56" t="s">
        <v>3076</v>
      </c>
      <c r="PP1" s="56" t="s">
        <v>3077</v>
      </c>
      <c r="PQ1" s="56" t="s">
        <v>2986</v>
      </c>
      <c r="PR1" s="56" t="s">
        <v>2987</v>
      </c>
      <c r="PS1" s="56" t="s">
        <v>3212</v>
      </c>
      <c r="PT1" s="56" t="s">
        <v>2988</v>
      </c>
      <c r="PU1" s="56" t="s">
        <v>2831</v>
      </c>
      <c r="PV1" s="56" t="s">
        <v>2863</v>
      </c>
      <c r="PW1" s="56" t="s">
        <v>3213</v>
      </c>
      <c r="PX1" s="56" t="s">
        <v>2895</v>
      </c>
      <c r="PY1" s="56" t="s">
        <v>3078</v>
      </c>
      <c r="PZ1" s="56" t="s">
        <v>3079</v>
      </c>
      <c r="QA1" s="56" t="s">
        <v>2989</v>
      </c>
      <c r="QB1" s="56" t="s">
        <v>2990</v>
      </c>
      <c r="QC1" s="56" t="s">
        <v>3214</v>
      </c>
      <c r="QD1" s="56" t="s">
        <v>2991</v>
      </c>
    </row>
    <row r="2" spans="1:446" s="165" customFormat="1" x14ac:dyDescent="0.45">
      <c r="A2" s="162" t="s">
        <v>254</v>
      </c>
      <c r="B2" s="162" t="str">
        <f>IFERROR(VLOOKUP('様式２－２'!E12,'様式２－２リスト'!G2:J48,4,0),"")</f>
        <v/>
      </c>
      <c r="C2" s="162" t="str">
        <f>IF('様式２－２'!N5="","",'様式２－２'!N5)</f>
        <v/>
      </c>
      <c r="D2" s="163" t="str">
        <f>IF('様式２－２'!N6="","",'様式２－２'!N6)</f>
        <v/>
      </c>
      <c r="E2" s="162" t="str">
        <f>IF('様式２－２'!M7="","",'様式２－２'!M7)</f>
        <v/>
      </c>
      <c r="F2" s="162" t="str">
        <f>IF('様式２－２'!N7="","",'様式２－２'!N7)</f>
        <v/>
      </c>
      <c r="G2" s="162" t="str">
        <f>IF('様式２－２'!M8="","",'様式２－２'!M8)</f>
        <v/>
      </c>
      <c r="H2" s="162" t="str">
        <f>IF('様式２－２'!N8="","",'様式２－２'!N8)</f>
        <v/>
      </c>
      <c r="I2" s="162" t="str">
        <f>IF('様式２－２'!C10="","",'様式２－２'!C10)</f>
        <v/>
      </c>
      <c r="J2" s="162" t="str">
        <f>IF('様式２－２'!C11="","",'様式２－２'!C11)</f>
        <v/>
      </c>
      <c r="K2" s="162" t="str">
        <f>IF('様式２－２'!L11="","",'様式２－２'!L11)</f>
        <v/>
      </c>
      <c r="L2" s="162" t="str">
        <f>IF('様式２－２'!O11="","",'様式２－２'!O11)</f>
        <v/>
      </c>
      <c r="M2" s="162" t="str">
        <f>IF('様式２－２'!E12="","",'様式２－２'!E12)</f>
        <v/>
      </c>
      <c r="N2" s="162" t="str">
        <f>IF('様式２－２'!H12="","",'様式２－２'!H12)</f>
        <v/>
      </c>
      <c r="O2" s="162" t="str">
        <f>IF('様式２－２'!K12="","",'様式２－２'!K12)</f>
        <v/>
      </c>
      <c r="P2" s="162" t="str">
        <f>IF('様式２－２'!O12="","",'様式２－２'!O12)</f>
        <v/>
      </c>
      <c r="Q2" s="164" t="str">
        <f>IF('様式２－２'!G14="","",'様式２－２'!G14)</f>
        <v/>
      </c>
      <c r="R2" s="164" t="str">
        <f>IF('様式２－２'!L14="","",'様式２－２'!L14)</f>
        <v/>
      </c>
      <c r="S2" s="162" t="str">
        <f>IF('様式２－２'!D16="","",'様式２－２'!D16)</f>
        <v/>
      </c>
      <c r="T2" s="165" t="str">
        <f>IF('様式２－２'!J16="","",'様式２－２'!J16)</f>
        <v/>
      </c>
      <c r="U2" s="165" t="str">
        <f>IF('様式２－２'!L16="","",'様式２－２'!L16)</f>
        <v/>
      </c>
      <c r="V2" s="165" t="str">
        <f>IF('様式２－２'!M16="","",'様式２－２'!M16)</f>
        <v/>
      </c>
      <c r="W2" s="165" t="str">
        <f>IF('様式２－２'!L18="","",'様式２－２'!S18)</f>
        <v/>
      </c>
      <c r="X2" s="165" t="str">
        <f>IF('様式２－２'!L19="","",'様式２－２'!S19)</f>
        <v/>
      </c>
      <c r="Y2" s="165" t="str">
        <f>IF('様式２－２'!L20="","",'様式２－２'!S20)</f>
        <v/>
      </c>
      <c r="Z2" s="165" t="str">
        <f>IF('様式２－２'!L21="","",'様式２－２'!S21)</f>
        <v/>
      </c>
      <c r="AA2" s="165" t="str">
        <f>IF('様式２－２'!L19="","",'様式２－２'!S23)</f>
        <v/>
      </c>
      <c r="AB2" s="165" t="str">
        <f>IF('様式２－２'!L22="","",'様式２－２'!S22)</f>
        <v/>
      </c>
      <c r="AC2" s="165" t="str">
        <f>IF('様式２－２'!L24="","",'様式２－２'!S24)</f>
        <v/>
      </c>
      <c r="AD2" s="165" t="str">
        <f>IF('様式２－２'!L25="","",'様式２－２'!S25)</f>
        <v/>
      </c>
      <c r="AE2" s="165" t="str">
        <f>IF('様式２－２'!L26="","",'様式２－２'!S26)</f>
        <v/>
      </c>
      <c r="AF2" s="165" t="str">
        <f>IF('様式２－２'!L24="","",'様式２－２'!S27)</f>
        <v/>
      </c>
      <c r="AG2" s="165" t="str">
        <f>IF('様式２－２'!L18="","",'様式２－２'!S28)</f>
        <v/>
      </c>
      <c r="AH2" s="165" t="str">
        <f>IF('様式２－２'!L29="","",'様式２－２'!S29)</f>
        <v/>
      </c>
      <c r="AI2" s="165" t="str">
        <f>IF('様式２－２'!L30="","",'様式２－２'!S30)</f>
        <v/>
      </c>
      <c r="AJ2" s="165" t="str">
        <f>IF('様式２－２'!L32="","",'様式２－２'!S32)</f>
        <v/>
      </c>
      <c r="AK2" s="165" t="str">
        <f>IF('様式２－２'!L33="","",'様式２－２'!S33)</f>
        <v/>
      </c>
      <c r="AL2" s="165" t="str">
        <f>IF('様式２－２'!L34="","",'様式２－２'!S34)</f>
        <v/>
      </c>
      <c r="AM2" s="165" t="str">
        <f>IF('様式２－２'!L35="","",'様式２－２'!S35)</f>
        <v/>
      </c>
      <c r="AN2" s="165" t="str">
        <f>IF('様式２－２'!L36="","",'様式２－２'!S36)</f>
        <v/>
      </c>
      <c r="AO2" s="165" t="str">
        <f>IF('様式２－２'!L37="","",'様式２－２'!S37)</f>
        <v/>
      </c>
      <c r="AP2" s="165" t="str">
        <f>IF('様式２－２'!L39="","",'様式２－２'!S39)</f>
        <v/>
      </c>
      <c r="AQ2" s="165" t="str">
        <f>IF('様式２－２'!L40="","",'様式２－２'!S40)</f>
        <v/>
      </c>
      <c r="AR2" s="165" t="str">
        <f>IF('様式２－２'!L41="","",'様式２－２'!S41)</f>
        <v/>
      </c>
      <c r="AS2" s="165" t="str">
        <f>IF('様式２－２'!L42="","",'様式２－２'!S42)</f>
        <v/>
      </c>
      <c r="AT2" s="165" t="str">
        <f>IF('様式２－２'!L43="","",'様式２－２'!S43)</f>
        <v/>
      </c>
      <c r="AU2" s="165" t="str">
        <f>IF('様式２－２'!L44="","",'様式２－２'!S44)</f>
        <v/>
      </c>
      <c r="AV2" s="165" t="str">
        <f>IF('様式２－２'!L45="","",'様式２－２'!S45)</f>
        <v/>
      </c>
      <c r="AW2" s="165" t="str">
        <f>IF('様式２－２'!L46="","",'様式２－２'!S46)</f>
        <v/>
      </c>
      <c r="AY2" s="165" t="str">
        <f>IF('様式２－２'!L47="","",'様式２－２'!S47)</f>
        <v/>
      </c>
      <c r="AZ2" s="165" t="str">
        <f>IF('様式２－２'!L48="","",'様式２－２'!S48)</f>
        <v/>
      </c>
      <c r="BC2" s="165" t="str">
        <f>IF('様式２－２'!L32="","",'様式２－２'!S49)</f>
        <v/>
      </c>
      <c r="BD2" s="165" t="str">
        <f>IF('様式２－２'!L51="","",'様式２－２'!S51)</f>
        <v/>
      </c>
      <c r="BE2" s="165" t="str">
        <f>IF('様式２－２'!L53="","",'様式２－２'!S53)</f>
        <v/>
      </c>
      <c r="BF2" s="165" t="str">
        <f>IF('様式２－２'!L18="","",'様式２－２'!S54)</f>
        <v/>
      </c>
      <c r="BG2" s="165" t="str">
        <f>IF('様式２－２'!L56="","",'様式２－２'!S56)</f>
        <v/>
      </c>
      <c r="BH2" s="165" t="str">
        <f>IF('様式２－２'!L57="","",'様式２－２'!S57)</f>
        <v/>
      </c>
      <c r="BI2" s="165" t="str">
        <f>IF('様式２－２'!L58="","",'様式２－２'!S58)</f>
        <v/>
      </c>
      <c r="BJ2" s="165" t="str">
        <f>IF('様式２－２'!L59="","",'様式２－２'!S59)</f>
        <v/>
      </c>
      <c r="BK2" s="165" t="str">
        <f>IF('様式２－２'!L60="","",'様式２－２'!S60)</f>
        <v/>
      </c>
      <c r="BL2" s="165" t="str">
        <f>IF('様式２－２'!L61="","",'様式２－２'!S61)</f>
        <v/>
      </c>
      <c r="BM2" s="165" t="str">
        <f>IF('様式２－２'!L18="","",'様式２－２'!S63)</f>
        <v/>
      </c>
      <c r="BN2" s="165" t="str">
        <f>IF('様式２－２'!L65="","",'様式２－２'!S65)</f>
        <v/>
      </c>
      <c r="BO2" s="165" t="str">
        <f>IF('様式２－２'!L66="","",'様式２－２'!S66)</f>
        <v/>
      </c>
      <c r="BP2" s="165" t="str">
        <f>IF('様式２－２'!L67="","",'様式２－２'!S67)</f>
        <v/>
      </c>
      <c r="BQ2" s="165" t="str">
        <f>IF('様式２－２'!L68="","",'様式２－２'!S68)</f>
        <v/>
      </c>
      <c r="BR2" s="165" t="str">
        <f>IF('様式２－２'!L70="","",'様式２－２'!S70)</f>
        <v/>
      </c>
      <c r="BS2" s="165" t="str">
        <f>IF('様式２－２'!L71="","",'様式２－２'!S71)</f>
        <v/>
      </c>
      <c r="BT2" s="165" t="str">
        <f>IF('様式２－２'!L72="-","",'様式２－２'!S72)</f>
        <v/>
      </c>
      <c r="BU2" s="165" t="str">
        <f>IF('様式２－２'!L18="","",'様式２－２'!R18)</f>
        <v/>
      </c>
      <c r="BV2" s="165" t="str">
        <f>IF('様式２－２'!L19="","",'様式２－２'!R19)</f>
        <v/>
      </c>
      <c r="BW2" s="165" t="str">
        <f>IF('様式２－２'!L20="","",'様式２－２'!R20)</f>
        <v/>
      </c>
      <c r="BX2" s="165" t="str">
        <f>IF('様式２－２'!L21="","",'様式２－２'!R21)</f>
        <v/>
      </c>
      <c r="BY2" s="165" t="str">
        <f>IF('様式２－２'!L19="","",'様式２－２'!R23)</f>
        <v/>
      </c>
      <c r="BZ2" s="165" t="str">
        <f>IF('様式２－２'!L22="","",'様式２－２'!R22)</f>
        <v/>
      </c>
      <c r="CA2" s="165" t="str">
        <f>IF('様式２－２'!L24="","",'様式２－２'!R24)</f>
        <v/>
      </c>
      <c r="CB2" s="165" t="str">
        <f>IF('様式２－２'!L25="","",'様式２－２'!R25)</f>
        <v/>
      </c>
      <c r="CC2" s="165" t="str">
        <f>IF('様式２－２'!L26="","",'様式２－２'!R26)</f>
        <v/>
      </c>
      <c r="CD2" s="165" t="str">
        <f>IF('様式２－２'!L24="","",'様式２－２'!R27)</f>
        <v/>
      </c>
      <c r="CE2" s="165" t="str">
        <f>IF('様式２－２'!L18="","",'様式２－２'!R28)</f>
        <v/>
      </c>
      <c r="CF2" s="165" t="str">
        <f>IF('様式２－２'!L29="","",'様式２－２'!R29)</f>
        <v/>
      </c>
      <c r="CG2" s="165" t="str">
        <f>IF('様式２－２'!L30="","",'様式２－２'!R30)</f>
        <v/>
      </c>
      <c r="CH2" s="165" t="str">
        <f>IF('様式２－２'!L32="","",'様式２－２'!R32)</f>
        <v/>
      </c>
      <c r="CI2" s="165" t="str">
        <f>IF('様式２－２'!L33="","",'様式２－２'!R33)</f>
        <v/>
      </c>
      <c r="CJ2" s="165" t="str">
        <f>IF('様式２－２'!L34="","",'様式２－２'!R34)</f>
        <v/>
      </c>
      <c r="CK2" s="165" t="str">
        <f>IF('様式２－２'!L35="","",'様式２－２'!R35)</f>
        <v/>
      </c>
      <c r="CL2" s="165" t="str">
        <f>IF('様式２－２'!L36="","",'様式２－２'!R36)</f>
        <v/>
      </c>
      <c r="CM2" s="165" t="str">
        <f>IF('様式２－２'!L37="","",'様式２－２'!R37)</f>
        <v/>
      </c>
      <c r="CN2" s="165" t="str">
        <f>IF('様式２－２'!L39="","",'様式２－２'!R39)</f>
        <v/>
      </c>
      <c r="CO2" s="165" t="str">
        <f>IF('様式２－２'!L40="","",'様式２－２'!R40)</f>
        <v/>
      </c>
      <c r="CP2" s="165" t="str">
        <f>IF('様式２－２'!L41="","",'様式２－２'!R41)</f>
        <v/>
      </c>
      <c r="CQ2" s="165" t="str">
        <f>IF('様式２－２'!L42="","",'様式２－２'!R42)</f>
        <v/>
      </c>
      <c r="CR2" s="165" t="str">
        <f>IF('様式２－２'!L43="","",'様式２－２'!R43)</f>
        <v/>
      </c>
      <c r="CS2" s="165" t="str">
        <f>IF('様式２－２'!L44="","",'様式２－２'!R44)</f>
        <v/>
      </c>
      <c r="CT2" s="165" t="str">
        <f>IF('様式２－２'!L45="","",'様式２－２'!R45)</f>
        <v/>
      </c>
      <c r="CU2" s="165" t="str">
        <f>IF('様式２－２'!L46="","",'様式２－２'!R46)</f>
        <v/>
      </c>
      <c r="CW2" s="165" t="str">
        <f>IF('様式２－２'!L47="","",'様式２－２'!R47)</f>
        <v/>
      </c>
      <c r="CX2" s="165" t="str">
        <f>IF('様式２－２'!L48="","",'様式２－２'!R48)</f>
        <v/>
      </c>
      <c r="DA2" s="165" t="str">
        <f>IF('様式２－２'!L32="","",'様式２－２'!R49)</f>
        <v/>
      </c>
      <c r="DB2" s="165" t="str">
        <f>IF('様式２－２'!L51="","",'様式２－２'!R51)</f>
        <v/>
      </c>
      <c r="DC2" s="165" t="str">
        <f>IF('様式２－２'!L52="","",'様式２－２'!R52)</f>
        <v/>
      </c>
      <c r="DD2" s="165" t="str">
        <f>IF('様式２－２'!L53="","",'様式２－２'!R53)</f>
        <v/>
      </c>
      <c r="DE2" s="165" t="str">
        <f>IF('様式２－２'!L18="","",'様式２－２'!R54)</f>
        <v/>
      </c>
      <c r="DF2" s="165" t="str">
        <f>IF('様式２－２'!L56="","",'様式２－２'!R56)</f>
        <v/>
      </c>
      <c r="DG2" s="165" t="str">
        <f>IF('様式２－２'!L57="","",'様式２－２'!R57)</f>
        <v/>
      </c>
      <c r="DH2" s="165" t="str">
        <f>IF('様式２－２'!L58="","",'様式２－２'!R58)</f>
        <v/>
      </c>
      <c r="DI2" s="165" t="str">
        <f>IF('様式２－２'!L59="","",'様式２－２'!R59)</f>
        <v/>
      </c>
      <c r="DJ2" s="165" t="str">
        <f>IF('様式２－２'!L60="","",'様式２－２'!R60)</f>
        <v/>
      </c>
      <c r="DK2" s="165" t="str">
        <f>IF('様式２－２'!L61="","",'様式２－２'!R61)</f>
        <v/>
      </c>
      <c r="DL2" s="165" t="str">
        <f>IF('様式２－２'!L18="","",'様式２－２'!R63)</f>
        <v/>
      </c>
      <c r="DM2" s="165" t="str">
        <f>IF('様式２－２'!L65="","",'様式２－２'!R65)</f>
        <v/>
      </c>
      <c r="DN2" s="165" t="str">
        <f>IF('様式２－２'!L66="","",'様式２－２'!R66)</f>
        <v/>
      </c>
      <c r="DO2" s="165" t="str">
        <f>IF('様式２－２'!L67="","",'様式２－２'!R67)</f>
        <v/>
      </c>
      <c r="DP2" s="165" t="str">
        <f>IF('様式２－２'!L68="","",'様式２－２'!R68)</f>
        <v/>
      </c>
      <c r="DQ2" s="165" t="str">
        <f>IF('様式２－２'!L70="","",'様式２－２'!R70)</f>
        <v/>
      </c>
      <c r="DR2" s="165" t="str">
        <f>IF('様式２－２'!L71="","",'様式２－２'!R71)</f>
        <v/>
      </c>
      <c r="DS2" s="165" t="str">
        <f>IF('様式２－２'!L72="-","",'様式２－２'!R72)</f>
        <v/>
      </c>
      <c r="DT2" s="166" t="str">
        <f>IF('様式２－２'!G94="","",'様式２－２'!G94)</f>
        <v/>
      </c>
      <c r="DU2" s="166" t="str">
        <f>IF('様式２－２'!L94="","",'様式２－２'!L94)</f>
        <v/>
      </c>
      <c r="DV2" s="167" t="str">
        <f>IF('様式２－２'!F96="","",'様式２－２'!F96)</f>
        <v/>
      </c>
      <c r="DW2" s="168" t="str">
        <f>IF('様式２－２'!$F102="","",'様式２－２'!$F102)</f>
        <v/>
      </c>
      <c r="DX2" s="168" t="str">
        <f>IF('様式２－２'!$G102="","",'様式２－２'!$G102)</f>
        <v/>
      </c>
      <c r="DY2" s="168" t="str">
        <f>IF('様式２－２'!$H102="","",'様式２－２'!$H102)</f>
        <v/>
      </c>
      <c r="DZ2" s="168" t="str">
        <f>IF('様式２－２'!$I102="","",'様式２－２'!$I102)</f>
        <v/>
      </c>
      <c r="EA2" s="168" t="str">
        <f>IF('様式２－２'!$J102="","",'様式２－２'!$J102)</f>
        <v/>
      </c>
      <c r="EB2" s="168" t="str">
        <f>IF('様式２－２'!$K102="","",'様式２－２'!$K102)</f>
        <v/>
      </c>
      <c r="EC2" s="168" t="str">
        <f>IF('様式２－２'!$M102="","",'様式２－２'!$M102)</f>
        <v/>
      </c>
      <c r="ED2" s="168" t="str">
        <f>IF('様式２－２'!$N102="","",'様式２－２'!$N102)</f>
        <v/>
      </c>
      <c r="EE2" s="168" t="str">
        <f>IF('様式２－２'!$O102="","",'様式２－２'!$O102)</f>
        <v/>
      </c>
      <c r="EF2" s="168" t="str">
        <f>IF('様式２－２'!$P102="","",'様式２－２'!$P102)</f>
        <v/>
      </c>
      <c r="EG2" s="168" t="str">
        <f>IF('様式２－２'!$F103="","",'様式２－２'!$F103)</f>
        <v/>
      </c>
      <c r="EH2" s="168" t="str">
        <f>IF('様式２－２'!$G103="","",'様式２－２'!$G103)</f>
        <v/>
      </c>
      <c r="EI2" s="168" t="str">
        <f>IF('様式２－２'!$H103="","",'様式２－２'!$H103)</f>
        <v/>
      </c>
      <c r="EJ2" s="168" t="str">
        <f>IF('様式２－２'!$I103="","",'様式２－２'!$I103)</f>
        <v/>
      </c>
      <c r="EK2" s="168" t="str">
        <f>IF('様式２－２'!$J103="","",'様式２－２'!$J103)</f>
        <v/>
      </c>
      <c r="EL2" s="168" t="str">
        <f>IF('様式２－２'!$K103="","",'様式２－２'!$K103)</f>
        <v/>
      </c>
      <c r="EM2" s="168" t="str">
        <f>IF('様式２－２'!$M103="","",'様式２－２'!$M103)</f>
        <v/>
      </c>
      <c r="EN2" s="168" t="str">
        <f>IF('様式２－２'!$N103="","",'様式２－２'!$N103)</f>
        <v/>
      </c>
      <c r="EO2" s="168" t="str">
        <f>IF('様式２－２'!$O103="","",'様式２－２'!$O103)</f>
        <v/>
      </c>
      <c r="EP2" s="168" t="str">
        <f>IF('様式２－２'!$P103="","",'様式２－２'!$P103)</f>
        <v/>
      </c>
      <c r="EQ2" s="168" t="str">
        <f>IF('様式２－２'!$F104="","",'様式２－２'!$F104)</f>
        <v/>
      </c>
      <c r="ER2" s="168" t="str">
        <f>IF('様式２－２'!$G104="","",'様式２－２'!$G104)</f>
        <v/>
      </c>
      <c r="ES2" s="168" t="str">
        <f>IF('様式２－２'!$H104="","",'様式２－２'!$H104)</f>
        <v/>
      </c>
      <c r="ET2" s="168" t="str">
        <f>IF('様式２－２'!$I104="","",'様式２－２'!$I104)</f>
        <v/>
      </c>
      <c r="EU2" s="168" t="str">
        <f>IF('様式２－２'!$J104="","",'様式２－２'!$J104)</f>
        <v/>
      </c>
      <c r="EV2" s="168" t="str">
        <f>IF('様式２－２'!$K104="","",'様式２－２'!$K104)</f>
        <v/>
      </c>
      <c r="EW2" s="168" t="str">
        <f>IF('様式２－２'!$M104="","",'様式２－２'!$M104)</f>
        <v/>
      </c>
      <c r="EX2" s="168" t="str">
        <f>IF('様式２－２'!$N104="","",'様式２－２'!$N104)</f>
        <v/>
      </c>
      <c r="EY2" s="168" t="str">
        <f>IF('様式２－２'!$O104="","",'様式２－２'!$O104)</f>
        <v/>
      </c>
      <c r="EZ2" s="168" t="str">
        <f>IF('様式２－２'!$P104="","",'様式２－２'!$P104)</f>
        <v/>
      </c>
      <c r="FA2" s="168">
        <f>IF('様式２－２'!$F105="","",'様式２－２'!$F105)</f>
        <v>0</v>
      </c>
      <c r="FB2" s="168">
        <f>IF('様式２－２'!$G105="","",'様式２－２'!$G105)</f>
        <v>0</v>
      </c>
      <c r="FC2" s="168">
        <f>IF('様式２－２'!$H105="","",'様式２－２'!$H105)</f>
        <v>0</v>
      </c>
      <c r="FD2" s="168">
        <f>IF('様式２－２'!$I105="","",'様式２－２'!$I105)</f>
        <v>0</v>
      </c>
      <c r="FE2" s="168">
        <f>IF('様式２－２'!$J105="","",'様式２－２'!$J105)</f>
        <v>0</v>
      </c>
      <c r="FF2" s="168">
        <f>IF('様式２－２'!$K105="","",'様式２－２'!$K105)</f>
        <v>0</v>
      </c>
      <c r="FG2" s="168">
        <f>IF('様式２－２'!$M105="","",'様式２－２'!$M105)</f>
        <v>0</v>
      </c>
      <c r="FH2" s="168">
        <f>IF('様式２－２'!$N105="","",'様式２－２'!$N105)</f>
        <v>0</v>
      </c>
      <c r="FI2" s="168">
        <f>IF('様式２－２'!$O105="","",'様式２－２'!$O105)</f>
        <v>0</v>
      </c>
      <c r="FJ2" s="168">
        <f>IF('様式２－２'!$P105="","",'様式２－２'!$P105)</f>
        <v>0</v>
      </c>
      <c r="FK2" s="168" t="str">
        <f>IF('様式２－２'!$F106="","",'様式２－２'!$F106)</f>
        <v/>
      </c>
      <c r="FL2" s="168" t="str">
        <f>IF('様式２－２'!$G106="","",'様式２－２'!$G106)</f>
        <v/>
      </c>
      <c r="FM2" s="168" t="str">
        <f>IF('様式２－２'!$H106="","",'様式２－２'!$H106)</f>
        <v/>
      </c>
      <c r="FN2" s="168" t="str">
        <f>IF('様式２－２'!$I106="","",'様式２－２'!$I106)</f>
        <v/>
      </c>
      <c r="FO2" s="168" t="str">
        <f>IF('様式２－２'!$J106="","",'様式２－２'!$J106)</f>
        <v/>
      </c>
      <c r="FP2" s="168" t="str">
        <f>IF('様式２－２'!$K106="","",'様式２－２'!$K106)</f>
        <v/>
      </c>
      <c r="FQ2" s="168" t="str">
        <f>IF('様式２－２'!$M106="","",'様式２－２'!$M106)</f>
        <v/>
      </c>
      <c r="FR2" s="168" t="str">
        <f>IF('様式２－２'!$N106="","",'様式２－２'!$N106)</f>
        <v/>
      </c>
      <c r="FS2" s="168" t="str">
        <f>IF('様式２－２'!$O106="","",'様式２－２'!$O106)</f>
        <v/>
      </c>
      <c r="FT2" s="168" t="str">
        <f>IF('様式２－２'!$P106="","",'様式２－２'!$P106)</f>
        <v/>
      </c>
      <c r="FU2" s="168" t="str">
        <f>IF('様式２－２'!$F107="","",'様式２－２'!$F107)</f>
        <v/>
      </c>
      <c r="FV2" s="168" t="str">
        <f>IF('様式２－２'!$G107="","",'様式２－２'!$G107)</f>
        <v/>
      </c>
      <c r="FW2" s="168" t="str">
        <f>IF('様式２－２'!$H107="","",'様式２－２'!$H107)</f>
        <v/>
      </c>
      <c r="FX2" s="168" t="str">
        <f>IF('様式２－２'!$I107="","",'様式２－２'!$I107)</f>
        <v/>
      </c>
      <c r="FY2" s="168" t="str">
        <f>IF('様式２－２'!$J107="","",'様式２－２'!$J107)</f>
        <v/>
      </c>
      <c r="FZ2" s="168" t="str">
        <f>IF('様式２－２'!$K107="","",'様式２－２'!$K107)</f>
        <v/>
      </c>
      <c r="GA2" s="168" t="str">
        <f>IF('様式２－２'!$M107="","",'様式２－２'!$M107)</f>
        <v/>
      </c>
      <c r="GB2" s="168" t="str">
        <f>IF('様式２－２'!$N107="","",'様式２－２'!$N107)</f>
        <v/>
      </c>
      <c r="GC2" s="168" t="str">
        <f>IF('様式２－２'!$O107="","",'様式２－２'!$O107)</f>
        <v/>
      </c>
      <c r="GD2" s="168" t="str">
        <f>IF('様式２－２'!$P107="","",'様式２－２'!$P107)</f>
        <v/>
      </c>
      <c r="GE2" s="168" t="str">
        <f>IF('様式２－２'!$F108="","",'様式２－２'!$F108)</f>
        <v/>
      </c>
      <c r="GF2" s="168" t="str">
        <f>IF('様式２－２'!$G108="","",'様式２－２'!$G108)</f>
        <v/>
      </c>
      <c r="GG2" s="168" t="str">
        <f>IF('様式２－２'!$H108="","",'様式２－２'!$H108)</f>
        <v/>
      </c>
      <c r="GH2" s="168" t="str">
        <f>IF('様式２－２'!$I108="","",'様式２－２'!$I108)</f>
        <v/>
      </c>
      <c r="GI2" s="168" t="str">
        <f>IF('様式２－２'!$J108="","",'様式２－２'!$J108)</f>
        <v/>
      </c>
      <c r="GJ2" s="168" t="str">
        <f>IF('様式２－２'!$K108="","",'様式２－２'!$K108)</f>
        <v/>
      </c>
      <c r="GK2" s="168" t="str">
        <f>IF('様式２－２'!$M108="","",'様式２－２'!$M108)</f>
        <v/>
      </c>
      <c r="GL2" s="168" t="str">
        <f>IF('様式２－２'!$N108="","",'様式２－２'!$N108)</f>
        <v/>
      </c>
      <c r="GM2" s="168" t="str">
        <f>IF('様式２－２'!$O108="","",'様式２－２'!$O108)</f>
        <v/>
      </c>
      <c r="GN2" s="168" t="str">
        <f>IF('様式２－２'!$P108="","",'様式２－２'!$P108)</f>
        <v/>
      </c>
      <c r="GO2" s="168" t="str">
        <f>IF('様式２－２'!$F109="","",'様式２－２'!$F109)</f>
        <v/>
      </c>
      <c r="GP2" s="168" t="str">
        <f>IF('様式２－２'!$G109="","",'様式２－２'!$G109)</f>
        <v/>
      </c>
      <c r="GQ2" s="168" t="str">
        <f>IF('様式２－２'!$H109="","",'様式２－２'!$H109)</f>
        <v/>
      </c>
      <c r="GR2" s="168" t="str">
        <f>IF('様式２－２'!$I109="","",'様式２－２'!$I109)</f>
        <v/>
      </c>
      <c r="GS2" s="168" t="str">
        <f>IF('様式２－２'!$J109="","",'様式２－２'!$J109)</f>
        <v/>
      </c>
      <c r="GT2" s="168" t="str">
        <f>IF('様式２－２'!$K109="","",'様式２－２'!$K109)</f>
        <v/>
      </c>
      <c r="GU2" s="168" t="str">
        <f>IF('様式２－２'!$M109="","",'様式２－２'!$M109)</f>
        <v/>
      </c>
      <c r="GV2" s="168" t="str">
        <f>IF('様式２－２'!$N109="","",'様式２－２'!$N109)</f>
        <v/>
      </c>
      <c r="GW2" s="168" t="str">
        <f>IF('様式２－２'!$O109="","",'様式２－２'!$O109)</f>
        <v/>
      </c>
      <c r="GX2" s="168" t="str">
        <f>IF('様式２－２'!$P109="","",'様式２－２'!$P109)</f>
        <v/>
      </c>
      <c r="GY2" s="168">
        <f>IF('様式２－２'!$F110="","",'様式２－２'!$F110)</f>
        <v>0</v>
      </c>
      <c r="GZ2" s="168">
        <f>IF('様式２－２'!$G110="","",'様式２－２'!$G110)</f>
        <v>0</v>
      </c>
      <c r="HA2" s="168">
        <f>IF('様式２－２'!$H110="","",'様式２－２'!$H110)</f>
        <v>0</v>
      </c>
      <c r="HB2" s="168">
        <f>IF('様式２－２'!$I110="","",'様式２－２'!$I110)</f>
        <v>0</v>
      </c>
      <c r="HC2" s="168">
        <f>IF('様式２－２'!$J110="","",'様式２－２'!$J110)</f>
        <v>0</v>
      </c>
      <c r="HD2" s="168">
        <f>IF('様式２－２'!$K110="","",'様式２－２'!$K110)</f>
        <v>0</v>
      </c>
      <c r="HE2" s="168">
        <f>IF('様式２－２'!$M110="","",'様式２－２'!$M110)</f>
        <v>0</v>
      </c>
      <c r="HF2" s="168">
        <f>IF('様式２－２'!$N110="","",'様式２－２'!$N110)</f>
        <v>0</v>
      </c>
      <c r="HG2" s="168">
        <f>IF('様式２－２'!$O110="","",'様式２－２'!$O110)</f>
        <v>0</v>
      </c>
      <c r="HH2" s="168">
        <f>IF('様式２－２'!$P110="","",'様式２－２'!$P110)</f>
        <v>0</v>
      </c>
      <c r="HI2" s="168" t="str">
        <f>IF('様式２－２'!$F111="","",'様式２－２'!$F111)</f>
        <v/>
      </c>
      <c r="HJ2" s="168" t="str">
        <f>IF('様式２－２'!$G111="","",'様式２－２'!$G111)</f>
        <v/>
      </c>
      <c r="HK2" s="168" t="str">
        <f>IF('様式２－２'!$H111="","",'様式２－２'!$H111)</f>
        <v/>
      </c>
      <c r="HL2" s="168" t="str">
        <f>IF('様式２－２'!$I111="","",'様式２－２'!$I111)</f>
        <v/>
      </c>
      <c r="HM2" s="168" t="str">
        <f>IF('様式２－２'!$J111="","",'様式２－２'!$J111)</f>
        <v/>
      </c>
      <c r="HN2" s="168" t="str">
        <f>IF('様式２－２'!$K111="","",'様式２－２'!$K111)</f>
        <v/>
      </c>
      <c r="HO2" s="168" t="str">
        <f>IF('様式２－２'!$M111="","",'様式２－２'!$M111)</f>
        <v/>
      </c>
      <c r="HP2" s="168" t="str">
        <f>IF('様式２－２'!$N111="","",'様式２－２'!$N111)</f>
        <v/>
      </c>
      <c r="HQ2" s="168" t="str">
        <f>IF('様式２－２'!$O111="","",'様式２－２'!$O111)</f>
        <v/>
      </c>
      <c r="HR2" s="168" t="str">
        <f>IF('様式２－２'!$P111="","",'様式２－２'!$P111)</f>
        <v/>
      </c>
      <c r="HS2" s="168" t="str">
        <f>IF('様式２－２'!$F112="","",'様式２－２'!$F112)</f>
        <v/>
      </c>
      <c r="HT2" s="168" t="str">
        <f>IF('様式２－２'!$G112="","",'様式２－２'!$G112)</f>
        <v/>
      </c>
      <c r="HU2" s="168" t="str">
        <f>IF('様式２－２'!$H112="","",'様式２－２'!$H112)</f>
        <v/>
      </c>
      <c r="HV2" s="168" t="str">
        <f>IF('様式２－２'!$I112="","",'様式２－２'!$I112)</f>
        <v/>
      </c>
      <c r="HW2" s="168" t="str">
        <f>IF('様式２－２'!$J112="","",'様式２－２'!$J112)</f>
        <v/>
      </c>
      <c r="HX2" s="168" t="str">
        <f>IF('様式２－２'!$K112="","",'様式２－２'!$K112)</f>
        <v/>
      </c>
      <c r="HY2" s="168" t="str">
        <f>IF('様式２－２'!$M112="","",'様式２－２'!$M112)</f>
        <v/>
      </c>
      <c r="HZ2" s="168" t="str">
        <f>IF('様式２－２'!$N112="","",'様式２－２'!$N112)</f>
        <v/>
      </c>
      <c r="IA2" s="168" t="str">
        <f>IF('様式２－２'!$O112="","",'様式２－２'!$O112)</f>
        <v/>
      </c>
      <c r="IB2" s="168" t="str">
        <f>IF('様式２－２'!$P112="","",'様式２－２'!$P112)</f>
        <v/>
      </c>
      <c r="IC2" s="168" t="str">
        <f>IF('様式２－２'!$F113="","",'様式２－２'!$F113)</f>
        <v/>
      </c>
      <c r="ID2" s="168" t="str">
        <f>IF('様式２－２'!$G113="","",'様式２－２'!$G113)</f>
        <v/>
      </c>
      <c r="IE2" s="168" t="str">
        <f>IF('様式２－２'!$H113="","",'様式２－２'!$H113)</f>
        <v/>
      </c>
      <c r="IF2" s="168" t="str">
        <f>IF('様式２－２'!$I113="","",'様式２－２'!$I113)</f>
        <v/>
      </c>
      <c r="IG2" s="168" t="str">
        <f>IF('様式２－２'!$J113="","",'様式２－２'!$J113)</f>
        <v/>
      </c>
      <c r="IH2" s="168" t="str">
        <f>IF('様式２－２'!$K113="","",'様式２－２'!$K113)</f>
        <v/>
      </c>
      <c r="II2" s="168" t="str">
        <f>IF('様式２－２'!$M113="","",'様式２－２'!$M113)</f>
        <v/>
      </c>
      <c r="IJ2" s="168" t="str">
        <f>IF('様式２－２'!$N113="","",'様式２－２'!$N113)</f>
        <v/>
      </c>
      <c r="IK2" s="168" t="str">
        <f>IF('様式２－２'!$O113="","",'様式２－２'!$O113)</f>
        <v/>
      </c>
      <c r="IL2" s="168" t="str">
        <f>IF('様式２－２'!$P113="","",'様式２－２'!$P113)</f>
        <v/>
      </c>
      <c r="IM2" s="168">
        <f>IF('様式２－２'!$F114="","",'様式２－２'!$F114)</f>
        <v>0</v>
      </c>
      <c r="IN2" s="168">
        <f>IF('様式２－２'!$G114="","",'様式２－２'!$G114)</f>
        <v>0</v>
      </c>
      <c r="IO2" s="168">
        <f>IF('様式２－２'!$H114="","",'様式２－２'!$H114)</f>
        <v>0</v>
      </c>
      <c r="IP2" s="168">
        <f>IF('様式２－２'!$I114="","",'様式２－２'!$I114)</f>
        <v>0</v>
      </c>
      <c r="IQ2" s="168">
        <f>IF('様式２－２'!$J114="","",'様式２－２'!$J114)</f>
        <v>0</v>
      </c>
      <c r="IR2" s="168">
        <f>IF('様式２－２'!$K114="","",'様式２－２'!$K114)</f>
        <v>0</v>
      </c>
      <c r="IS2" s="168">
        <f>IF('様式２－２'!$M114="","",'様式２－２'!$M114)</f>
        <v>0</v>
      </c>
      <c r="IT2" s="168">
        <f>IF('様式２－２'!$N114="","",'様式２－２'!$N114)</f>
        <v>0</v>
      </c>
      <c r="IU2" s="168">
        <f>IF('様式２－２'!$O114="","",'様式２－２'!$O114)</f>
        <v>0</v>
      </c>
      <c r="IV2" s="168">
        <f>IF('様式２－２'!$P114="","",'様式２－２'!$P114)</f>
        <v>0</v>
      </c>
      <c r="IW2" s="168" t="str">
        <f>IF('様式２－２'!$F115="","",'様式２－２'!$F115)</f>
        <v/>
      </c>
      <c r="IX2" s="168" t="str">
        <f>IF('様式２－２'!$G115="","",'様式２－２'!$G115)</f>
        <v/>
      </c>
      <c r="IY2" s="168" t="str">
        <f>IF('様式２－２'!$H115="","",'様式２－２'!$H115)</f>
        <v/>
      </c>
      <c r="IZ2" s="168" t="str">
        <f>IF('様式２－２'!$I115="","",'様式２－２'!$I115)</f>
        <v/>
      </c>
      <c r="JA2" s="168" t="str">
        <f>IF('様式２－２'!$J115="","",'様式２－２'!$J115)</f>
        <v/>
      </c>
      <c r="JB2" s="168" t="str">
        <f>IF('様式２－２'!$K115="","",'様式２－２'!$K115)</f>
        <v/>
      </c>
      <c r="JC2" s="168" t="str">
        <f>IF('様式２－２'!$M115="","",'様式２－２'!$M115)</f>
        <v/>
      </c>
      <c r="JD2" s="168" t="str">
        <f>IF('様式２－２'!$N115="","",'様式２－２'!$N115)</f>
        <v/>
      </c>
      <c r="JE2" s="168" t="str">
        <f>IF('様式２－２'!$O115="","",'様式２－２'!$O115)</f>
        <v/>
      </c>
      <c r="JF2" s="168" t="str">
        <f>IF('様式２－２'!$P115="","",'様式２－２'!$P115)</f>
        <v/>
      </c>
      <c r="JG2" s="168" t="str">
        <f>IF('様式２－２'!$F116="","",'様式２－２'!$F116)</f>
        <v/>
      </c>
      <c r="JH2" s="168" t="str">
        <f>IF('様式２－２'!$G116="","",'様式２－２'!$G116)</f>
        <v/>
      </c>
      <c r="JI2" s="168" t="str">
        <f>IF('様式２－２'!$H116="","",'様式２－２'!$H116)</f>
        <v/>
      </c>
      <c r="JJ2" s="168" t="str">
        <f>IF('様式２－２'!$I116="","",'様式２－２'!$I116)</f>
        <v/>
      </c>
      <c r="JK2" s="168" t="str">
        <f>IF('様式２－２'!$J116="","",'様式２－２'!$J116)</f>
        <v/>
      </c>
      <c r="JL2" s="168" t="str">
        <f>IF('様式２－２'!$K116="","",'様式２－２'!$K116)</f>
        <v/>
      </c>
      <c r="JM2" s="168" t="str">
        <f>IF('様式２－２'!$M116="","",'様式２－２'!$M116)</f>
        <v/>
      </c>
      <c r="JN2" s="168" t="str">
        <f>IF('様式２－２'!$N116="","",'様式２－２'!$N116)</f>
        <v/>
      </c>
      <c r="JO2" s="168" t="str">
        <f>IF('様式２－２'!$O116="","",'様式２－２'!$O116)</f>
        <v/>
      </c>
      <c r="JP2" s="168" t="str">
        <f>IF('様式２－２'!$P116="","",'様式２－２'!$P116)</f>
        <v/>
      </c>
      <c r="JQ2" s="168" t="str">
        <f>IF('様式２－２'!$F117="","",'様式２－２'!$F117)</f>
        <v/>
      </c>
      <c r="JR2" s="168" t="str">
        <f>IF('様式２－２'!$G117="","",'様式２－２'!$G117)</f>
        <v/>
      </c>
      <c r="JS2" s="168" t="str">
        <f>IF('様式２－２'!$H117="","",'様式２－２'!$H117)</f>
        <v/>
      </c>
      <c r="JT2" s="168" t="str">
        <f>IF('様式２－２'!$I117="","",'様式２－２'!$I117)</f>
        <v/>
      </c>
      <c r="JU2" s="168" t="str">
        <f>IF('様式２－２'!$J117="","",'様式２－２'!$J117)</f>
        <v/>
      </c>
      <c r="JV2" s="168" t="str">
        <f>IF('様式２－２'!$K117="","",'様式２－２'!$K117)</f>
        <v/>
      </c>
      <c r="JW2" s="168" t="str">
        <f>IF('様式２－２'!$M117="","",'様式２－２'!$M117)</f>
        <v/>
      </c>
      <c r="JX2" s="168" t="str">
        <f>IF('様式２－２'!$N117="","",'様式２－２'!$N117)</f>
        <v/>
      </c>
      <c r="JY2" s="168" t="str">
        <f>IF('様式２－２'!$O117="","",'様式２－２'!$O117)</f>
        <v/>
      </c>
      <c r="JZ2" s="168" t="str">
        <f>IF('様式２－２'!$P117="","",'様式２－２'!$P117)</f>
        <v/>
      </c>
      <c r="KA2" s="168" t="str">
        <f>IF('様式２－２'!$F118="","",'様式２－２'!$F118)</f>
        <v/>
      </c>
      <c r="KB2" s="168" t="str">
        <f>IF('様式２－２'!$G118="","",'様式２－２'!$G118)</f>
        <v/>
      </c>
      <c r="KC2" s="168" t="str">
        <f>IF('様式２－２'!$H118="","",'様式２－２'!$H118)</f>
        <v/>
      </c>
      <c r="KD2" s="168" t="str">
        <f>IF('様式２－２'!$I118="","",'様式２－２'!$I118)</f>
        <v/>
      </c>
      <c r="KE2" s="168" t="str">
        <f>IF('様式２－２'!$J118="","",'様式２－２'!$J118)</f>
        <v/>
      </c>
      <c r="KF2" s="168" t="str">
        <f>IF('様式２－２'!$K118="","",'様式２－２'!$K118)</f>
        <v/>
      </c>
      <c r="KG2" s="168" t="str">
        <f>IF('様式２－２'!$M118="","",'様式２－２'!$M118)</f>
        <v/>
      </c>
      <c r="KH2" s="168" t="str">
        <f>IF('様式２－２'!$N118="","",'様式２－２'!$N118)</f>
        <v/>
      </c>
      <c r="KI2" s="168" t="str">
        <f>IF('様式２－２'!$O118="","",'様式２－２'!$O118)</f>
        <v/>
      </c>
      <c r="KJ2" s="168" t="str">
        <f>IF('様式２－２'!$P118="","",'様式２－２'!$P118)</f>
        <v/>
      </c>
      <c r="KK2" s="168" t="str">
        <f>IF('様式２－２'!$F119="","",'様式２－２'!$F119)</f>
        <v/>
      </c>
      <c r="KL2" s="168" t="str">
        <f>IF('様式２－２'!$G119="","",'様式２－２'!$G119)</f>
        <v/>
      </c>
      <c r="KM2" s="168" t="str">
        <f>IF('様式２－２'!$H119="","",'様式２－２'!$H119)</f>
        <v/>
      </c>
      <c r="KN2" s="168" t="str">
        <f>IF('様式２－２'!$I119="","",'様式２－２'!$I119)</f>
        <v/>
      </c>
      <c r="KO2" s="168" t="str">
        <f>IF('様式２－２'!$J119="","",'様式２－２'!$J119)</f>
        <v/>
      </c>
      <c r="KP2" s="168" t="str">
        <f>IF('様式２－２'!$K119="","",'様式２－２'!$K119)</f>
        <v/>
      </c>
      <c r="KQ2" s="168" t="str">
        <f>IF('様式２－２'!$M119="","",'様式２－２'!$M119)</f>
        <v/>
      </c>
      <c r="KR2" s="168" t="str">
        <f>IF('様式２－２'!$N119="","",'様式２－２'!$N119)</f>
        <v/>
      </c>
      <c r="KS2" s="168" t="str">
        <f>IF('様式２－２'!$O119="","",'様式２－２'!$O119)</f>
        <v/>
      </c>
      <c r="KT2" s="168" t="str">
        <f>IF('様式２－２'!$P119="","",'様式２－２'!$P119)</f>
        <v/>
      </c>
      <c r="KU2" s="168" t="str">
        <f>IF('様式２－２'!$F120="","",'様式２－２'!$F120)</f>
        <v/>
      </c>
      <c r="KV2" s="168" t="str">
        <f>IF('様式２－２'!$G120="","",'様式２－２'!$G120)</f>
        <v/>
      </c>
      <c r="KW2" s="168" t="str">
        <f>IF('様式２－２'!$H120="","",'様式２－２'!$H120)</f>
        <v/>
      </c>
      <c r="KX2" s="168" t="str">
        <f>IF('様式２－２'!$I120="","",'様式２－２'!$I120)</f>
        <v/>
      </c>
      <c r="KY2" s="168" t="str">
        <f>IF('様式２－２'!$J120="","",'様式２－２'!$J120)</f>
        <v/>
      </c>
      <c r="KZ2" s="168" t="str">
        <f>IF('様式２－２'!$K120="","",'様式２－２'!$K120)</f>
        <v/>
      </c>
      <c r="LA2" s="168" t="str">
        <f>IF('様式２－２'!$M120="","",'様式２－２'!$M120)</f>
        <v/>
      </c>
      <c r="LB2" s="168" t="str">
        <f>IF('様式２－２'!$N120="","",'様式２－２'!$N120)</f>
        <v/>
      </c>
      <c r="LC2" s="168" t="str">
        <f>IF('様式２－２'!$O120="","",'様式２－２'!$O120)</f>
        <v/>
      </c>
      <c r="LD2" s="168" t="str">
        <f>IF('様式２－２'!$P120="","",'様式２－２'!$P120)</f>
        <v/>
      </c>
      <c r="LE2" s="168">
        <f>IF('様式２－２'!$F121="","",'様式２－２'!$F121)</f>
        <v>0</v>
      </c>
      <c r="LF2" s="168">
        <f>IF('様式２－２'!$G121="","",'様式２－２'!$G121)</f>
        <v>0</v>
      </c>
      <c r="LG2" s="168">
        <f>IF('様式２－２'!$H121="","",'様式２－２'!$H121)</f>
        <v>0</v>
      </c>
      <c r="LH2" s="168">
        <f>IF('様式２－２'!$I121="","",'様式２－２'!$I121)</f>
        <v>0</v>
      </c>
      <c r="LI2" s="168">
        <f>IF('様式２－２'!$J121="","",'様式２－２'!$J121)</f>
        <v>0</v>
      </c>
      <c r="LJ2" s="168">
        <f>IF('様式２－２'!$K121="","",'様式２－２'!$K121)</f>
        <v>0</v>
      </c>
      <c r="LK2" s="168">
        <f>IF('様式２－２'!$M121="","",'様式２－２'!$M121)</f>
        <v>0</v>
      </c>
      <c r="LL2" s="168">
        <f>IF('様式２－２'!$N121="","",'様式２－２'!$N121)</f>
        <v>0</v>
      </c>
      <c r="LM2" s="168">
        <f>IF('様式２－２'!$O121="","",'様式２－２'!$O121)</f>
        <v>0</v>
      </c>
      <c r="LN2" s="168">
        <f>IF('様式２－２'!$P121="","",'様式２－２'!$P121)</f>
        <v>0</v>
      </c>
      <c r="LO2" s="168" t="str">
        <f>IF('様式２－２'!$F122="","",'様式２－２'!$F122)</f>
        <v/>
      </c>
      <c r="LP2" s="168" t="str">
        <f>IF('様式２－２'!$G122="","",'様式２－２'!$G122)</f>
        <v/>
      </c>
      <c r="LQ2" s="168" t="str">
        <f>IF('様式２－２'!$H122="","",'様式２－２'!$H122)</f>
        <v/>
      </c>
      <c r="LR2" s="168" t="str">
        <f>IF('様式２－２'!$I122="","",'様式２－２'!$I122)</f>
        <v/>
      </c>
      <c r="LS2" s="168" t="str">
        <f>IF('様式２－２'!$J122="","",'様式２－２'!$J122)</f>
        <v/>
      </c>
      <c r="LT2" s="168" t="str">
        <f>IF('様式２－２'!$K122="","",'様式２－２'!$K122)</f>
        <v/>
      </c>
      <c r="LU2" s="168" t="str">
        <f>IF('様式２－２'!$M122="","",'様式２－２'!$M122)</f>
        <v/>
      </c>
      <c r="LV2" s="168" t="str">
        <f>IF('様式２－２'!$N122="","",'様式２－２'!$N122)</f>
        <v/>
      </c>
      <c r="LW2" s="168" t="str">
        <f>IF('様式２－２'!$O122="","",'様式２－２'!$O122)</f>
        <v/>
      </c>
      <c r="LX2" s="168" t="str">
        <f>IF('様式２－２'!$P122="","",'様式２－２'!$P122)</f>
        <v/>
      </c>
      <c r="LY2" s="168" t="str">
        <f>IF('様式２－２'!$F123="","",'様式２－２'!$F123)</f>
        <v/>
      </c>
      <c r="LZ2" s="168" t="str">
        <f>IF('様式２－２'!$G123="","",'様式２－２'!$G123)</f>
        <v/>
      </c>
      <c r="MA2" s="168" t="str">
        <f>IF('様式２－２'!$H123="","",'様式２－２'!$H123)</f>
        <v/>
      </c>
      <c r="MB2" s="168" t="str">
        <f>IF('様式２－２'!$I123="","",'様式２－２'!$I123)</f>
        <v/>
      </c>
      <c r="MC2" s="168" t="str">
        <f>IF('様式２－２'!$J123="","",'様式２－２'!$J123)</f>
        <v/>
      </c>
      <c r="MD2" s="168" t="str">
        <f>IF('様式２－２'!$K123="","",'様式２－２'!$K123)</f>
        <v/>
      </c>
      <c r="ME2" s="168" t="str">
        <f>IF('様式２－２'!$M123="","",'様式２－２'!$M123)</f>
        <v/>
      </c>
      <c r="MF2" s="168" t="str">
        <f>IF('様式２－２'!$N123="","",'様式２－２'!$N123)</f>
        <v/>
      </c>
      <c r="MG2" s="168" t="str">
        <f>IF('様式２－２'!$O123="","",'様式２－２'!$O123)</f>
        <v/>
      </c>
      <c r="MH2" s="168" t="str">
        <f>IF('様式２－２'!$P123="","",'様式２－２'!$P123)</f>
        <v/>
      </c>
      <c r="MI2" s="168" t="str">
        <f>IF('様式２－２'!$F124="","",'様式２－２'!$F124)</f>
        <v/>
      </c>
      <c r="MJ2" s="168" t="str">
        <f>IF('様式２－２'!$G124="","",'様式２－２'!$G124)</f>
        <v/>
      </c>
      <c r="MK2" s="168" t="str">
        <f>IF('様式２－２'!$H124="","",'様式２－２'!$H124)</f>
        <v/>
      </c>
      <c r="ML2" s="168" t="str">
        <f>IF('様式２－２'!$I124="","",'様式２－２'!$I124)</f>
        <v/>
      </c>
      <c r="MM2" s="168" t="str">
        <f>IF('様式２－２'!$J124="","",'様式２－２'!$J124)</f>
        <v/>
      </c>
      <c r="MN2" s="168" t="str">
        <f>IF('様式２－２'!$K124="","",'様式２－２'!$K124)</f>
        <v/>
      </c>
      <c r="MO2" s="168" t="str">
        <f>IF('様式２－２'!$M124="","",'様式２－２'!$M124)</f>
        <v/>
      </c>
      <c r="MP2" s="168" t="str">
        <f>IF('様式２－２'!$N124="","",'様式２－２'!$N124)</f>
        <v/>
      </c>
      <c r="MQ2" s="168" t="str">
        <f>IF('様式２－２'!$O124="","",'様式２－２'!$O124)</f>
        <v/>
      </c>
      <c r="MR2" s="168" t="str">
        <f>IF('様式２－２'!$P124="","",'様式２－２'!$P124)</f>
        <v/>
      </c>
      <c r="MS2" s="168" t="str">
        <f>IF('様式２－２'!$F125="","",'様式２－２'!$F125)</f>
        <v/>
      </c>
      <c r="MT2" s="168" t="str">
        <f>IF('様式２－２'!$G125="","",'様式２－２'!$G125)</f>
        <v/>
      </c>
      <c r="MU2" s="168" t="str">
        <f>IF('様式２－２'!$H125="","",'様式２－２'!$H125)</f>
        <v/>
      </c>
      <c r="MV2" s="168" t="str">
        <f>IF('様式２－２'!$I125="","",'様式２－２'!$I125)</f>
        <v/>
      </c>
      <c r="MW2" s="168" t="str">
        <f>IF('様式２－２'!$J125="","",'様式２－２'!$J125)</f>
        <v/>
      </c>
      <c r="MX2" s="168" t="str">
        <f>IF('様式２－２'!$K125="","",'様式２－２'!$K125)</f>
        <v/>
      </c>
      <c r="MY2" s="168" t="str">
        <f>IF('様式２－２'!$M125="","",'様式２－２'!$M125)</f>
        <v/>
      </c>
      <c r="MZ2" s="168" t="str">
        <f>IF('様式２－２'!$N125="","",'様式２－２'!$N125)</f>
        <v/>
      </c>
      <c r="NA2" s="168" t="str">
        <f>IF('様式２－２'!$O125="","",'様式２－２'!$O125)</f>
        <v/>
      </c>
      <c r="NB2" s="168" t="str">
        <f>IF('様式２－２'!$P125="","",'様式２－２'!$P125)</f>
        <v/>
      </c>
      <c r="NC2" s="168" t="str">
        <f>IF('様式２－２'!$F126="","",'様式２－２'!$F126)</f>
        <v/>
      </c>
      <c r="ND2" s="168" t="str">
        <f>IF('様式２－２'!$G126="","",'様式２－２'!$G126)</f>
        <v/>
      </c>
      <c r="NE2" s="168" t="str">
        <f>IF('様式２－２'!$H126="","",'様式２－２'!$H126)</f>
        <v/>
      </c>
      <c r="NF2" s="168" t="str">
        <f>IF('様式２－２'!$I126="","",'様式２－２'!$I126)</f>
        <v/>
      </c>
      <c r="NG2" s="168" t="str">
        <f>IF('様式２－２'!$J126="","",'様式２－２'!$J126)</f>
        <v/>
      </c>
      <c r="NH2" s="168" t="str">
        <f>IF('様式２－２'!$K126="","",'様式２－２'!$K126)</f>
        <v/>
      </c>
      <c r="NI2" s="168" t="str">
        <f>IF('様式２－２'!$M126="","",'様式２－２'!$M126)</f>
        <v/>
      </c>
      <c r="NJ2" s="168" t="str">
        <f>IF('様式２－２'!$N126="","",'様式２－２'!$N126)</f>
        <v/>
      </c>
      <c r="NK2" s="168" t="str">
        <f>IF('様式２－２'!$O126="","",'様式２－２'!$O126)</f>
        <v/>
      </c>
      <c r="NL2" s="168" t="str">
        <f>IF('様式２－２'!$P126="","",'様式２－２'!$P126)</f>
        <v/>
      </c>
      <c r="NM2" s="168" t="str">
        <f>IF('様式２－２'!$F127="","",'様式２－２'!$F127)</f>
        <v/>
      </c>
      <c r="NN2" s="168" t="str">
        <f>IF('様式２－２'!$G127="","",'様式２－２'!$G127)</f>
        <v/>
      </c>
      <c r="NO2" s="168" t="str">
        <f>IF('様式２－２'!$H127="","",'様式２－２'!$H127)</f>
        <v/>
      </c>
      <c r="NP2" s="168" t="str">
        <f>IF('様式２－２'!$I127="","",'様式２－２'!$I127)</f>
        <v/>
      </c>
      <c r="NQ2" s="168" t="str">
        <f>IF('様式２－２'!$J127="","",'様式２－２'!$J127)</f>
        <v/>
      </c>
      <c r="NR2" s="168" t="str">
        <f>IF('様式２－２'!$K127="","",'様式２－２'!$K127)</f>
        <v/>
      </c>
      <c r="NS2" s="168" t="str">
        <f>IF('様式２－２'!$M127="","",'様式２－２'!$M127)</f>
        <v/>
      </c>
      <c r="NT2" s="168" t="str">
        <f>IF('様式２－２'!$N127="","",'様式２－２'!$N127)</f>
        <v/>
      </c>
      <c r="NU2" s="168" t="str">
        <f>IF('様式２－２'!$O127="","",'様式２－２'!$O127)</f>
        <v/>
      </c>
      <c r="NV2" s="168" t="str">
        <f>IF('様式２－２'!$P127="","",'様式２－２'!$P127)</f>
        <v/>
      </c>
      <c r="NW2" s="168" t="str">
        <f>IF('様式２－２'!$F128="","",'様式２－２'!$F128)</f>
        <v/>
      </c>
      <c r="NX2" s="168" t="str">
        <f>IF('様式２－２'!$G128="","",'様式２－２'!$G128)</f>
        <v/>
      </c>
      <c r="NY2" s="168" t="str">
        <f>IF('様式２－２'!$H128="","",'様式２－２'!$H128)</f>
        <v/>
      </c>
      <c r="NZ2" s="168" t="str">
        <f>IF('様式２－２'!$I128="","",'様式２－２'!$I128)</f>
        <v/>
      </c>
      <c r="OA2" s="168" t="str">
        <f>IF('様式２－２'!$J128="","",'様式２－２'!$J128)</f>
        <v/>
      </c>
      <c r="OB2" s="168" t="str">
        <f>IF('様式２－２'!$K128="","",'様式２－２'!$K128)</f>
        <v/>
      </c>
      <c r="OC2" s="168" t="str">
        <f>IF('様式２－２'!$M128="","",'様式２－２'!$M128)</f>
        <v/>
      </c>
      <c r="OD2" s="168" t="str">
        <f>IF('様式２－２'!$N128="","",'様式２－２'!$N128)</f>
        <v/>
      </c>
      <c r="OE2" s="168" t="str">
        <f>IF('様式２－２'!$O128="","",'様式２－２'!$O128)</f>
        <v/>
      </c>
      <c r="OF2" s="168" t="str">
        <f>IF('様式２－２'!$P128="","",'様式２－２'!$P128)</f>
        <v/>
      </c>
      <c r="OG2" s="168">
        <f>IF('様式２－２'!$F129="","",'様式２－２'!$F129)</f>
        <v>0</v>
      </c>
      <c r="OH2" s="168">
        <f>IF('様式２－２'!$G129="","",'様式２－２'!$G129)</f>
        <v>0</v>
      </c>
      <c r="OI2" s="168">
        <f>IF('様式２－２'!$H129="","",'様式２－２'!$H129)</f>
        <v>0</v>
      </c>
      <c r="OJ2" s="168">
        <f>IF('様式２－２'!$I129="","",'様式２－２'!$I129)</f>
        <v>0</v>
      </c>
      <c r="OK2" s="168">
        <f>IF('様式２－２'!$J129="","",'様式２－２'!$J129)</f>
        <v>0</v>
      </c>
      <c r="OL2" s="168">
        <f>IF('様式２－２'!$K129="","",'様式２－２'!$K129)</f>
        <v>0</v>
      </c>
      <c r="OM2" s="168">
        <f>IF('様式２－２'!$M129="","",'様式２－２'!$M129)</f>
        <v>0</v>
      </c>
      <c r="ON2" s="168">
        <f>IF('様式２－２'!$N129="","",'様式２－２'!$N129)</f>
        <v>0</v>
      </c>
      <c r="OO2" s="168">
        <f>IF('様式２－２'!$O129="","",'様式２－２'!$O129)</f>
        <v>0</v>
      </c>
      <c r="OP2" s="168">
        <f>IF('様式２－２'!$P129="","",'様式２－２'!$P129)</f>
        <v>0</v>
      </c>
      <c r="OQ2" s="168" t="str">
        <f>IF('様式２－２'!$F130="","",'様式２－２'!$F130)</f>
        <v/>
      </c>
      <c r="OR2" s="168" t="str">
        <f>IF('様式２－２'!$G130="","",'様式２－２'!$G130)</f>
        <v/>
      </c>
      <c r="OS2" s="168" t="str">
        <f>IF('様式２－２'!$H130="","",'様式２－２'!$H130)</f>
        <v/>
      </c>
      <c r="OT2" s="168" t="str">
        <f>IF('様式２－２'!$I130="","",'様式２－２'!$I130)</f>
        <v/>
      </c>
      <c r="OU2" s="168" t="str">
        <f>IF('様式２－２'!$J130="","",'様式２－２'!$J130)</f>
        <v/>
      </c>
      <c r="OV2" s="168" t="str">
        <f>IF('様式２－２'!$K130="","",'様式２－２'!$K130)</f>
        <v/>
      </c>
      <c r="OW2" s="168" t="str">
        <f>IF('様式２－２'!$M130="","",'様式２－２'!$M130)</f>
        <v/>
      </c>
      <c r="OX2" s="168" t="str">
        <f>IF('様式２－２'!$N130="","",'様式２－２'!$N130)</f>
        <v/>
      </c>
      <c r="OY2" s="168" t="str">
        <f>IF('様式２－２'!$O130="","",'様式２－２'!$O130)</f>
        <v/>
      </c>
      <c r="OZ2" s="168" t="str">
        <f>IF('様式２－２'!$P130="","",'様式２－２'!$P130)</f>
        <v/>
      </c>
      <c r="PA2" s="168" t="str">
        <f>IF('様式２－２'!$F131="","",'様式２－２'!$F131)</f>
        <v/>
      </c>
      <c r="PB2" s="168" t="str">
        <f>IF('様式２－２'!$G131="","",'様式２－２'!$G131)</f>
        <v/>
      </c>
      <c r="PC2" s="168" t="str">
        <f>IF('様式２－２'!$H131="","",'様式２－２'!$H131)</f>
        <v/>
      </c>
      <c r="PD2" s="168" t="str">
        <f>IF('様式２－２'!$I131="","",'様式２－２'!$I131)</f>
        <v/>
      </c>
      <c r="PE2" s="168" t="str">
        <f>IF('様式２－２'!$J131="","",'様式２－２'!$J131)</f>
        <v/>
      </c>
      <c r="PF2" s="168" t="str">
        <f>IF('様式２－２'!$K131="","",'様式２－２'!$K131)</f>
        <v/>
      </c>
      <c r="PG2" s="168" t="str">
        <f>IF('様式２－２'!$M131="","",'様式２－２'!$M131)</f>
        <v/>
      </c>
      <c r="PH2" s="168" t="str">
        <f>IF('様式２－２'!$N131="","",'様式２－２'!$N131)</f>
        <v/>
      </c>
      <c r="PI2" s="168" t="str">
        <f>IF('様式２－２'!$O131="","",'様式２－２'!$O131)</f>
        <v/>
      </c>
      <c r="PJ2" s="168" t="str">
        <f>IF('様式２－２'!$P131="","",'様式２－２'!$P131)</f>
        <v/>
      </c>
      <c r="PK2" s="168" t="str">
        <f>IF('様式２－２'!$F132="","",'様式２－２'!$F132)</f>
        <v/>
      </c>
      <c r="PL2" s="168" t="str">
        <f>IF('様式２－２'!$G132="","",'様式２－２'!$G132)</f>
        <v/>
      </c>
      <c r="PM2" s="168" t="str">
        <f>IF('様式２－２'!$H132="","",'様式２－２'!$H132)</f>
        <v/>
      </c>
      <c r="PN2" s="168" t="str">
        <f>IF('様式２－２'!$I132="","",'様式２－２'!$I132)</f>
        <v/>
      </c>
      <c r="PO2" s="168" t="str">
        <f>IF('様式２－２'!$J132="","",'様式２－２'!$J132)</f>
        <v/>
      </c>
      <c r="PP2" s="168" t="str">
        <f>IF('様式２－２'!$K132="","",'様式２－２'!$K132)</f>
        <v/>
      </c>
      <c r="PQ2" s="168" t="str">
        <f>IF('様式２－２'!$M132="","",'様式２－２'!$M132)</f>
        <v/>
      </c>
      <c r="PR2" s="168" t="str">
        <f>IF('様式２－２'!$N132="","",'様式２－２'!$N132)</f>
        <v/>
      </c>
      <c r="PS2" s="168" t="str">
        <f>IF('様式２－２'!$O132="","",'様式２－２'!$O132)</f>
        <v/>
      </c>
      <c r="PT2" s="168" t="str">
        <f>IF('様式２－２'!$P132="","",'様式２－２'!$P132)</f>
        <v/>
      </c>
      <c r="PU2" s="168" t="str">
        <f>IF('様式２－２'!$F133="","",'様式２－２'!$F133)</f>
        <v/>
      </c>
      <c r="PV2" s="168" t="str">
        <f>IF('様式２－２'!$G133="","",'様式２－２'!$G133)</f>
        <v/>
      </c>
      <c r="PW2" s="168" t="str">
        <f>IF('様式２－２'!$H133="","",'様式２－２'!$H133)</f>
        <v/>
      </c>
      <c r="PX2" s="168" t="str">
        <f>IF('様式２－２'!$I133="","",'様式２－２'!$I133)</f>
        <v/>
      </c>
      <c r="PY2" s="168" t="str">
        <f>IF('様式２－２'!$J133="","",'様式２－２'!$J133)</f>
        <v/>
      </c>
      <c r="PZ2" s="168" t="str">
        <f>IF('様式２－２'!$K133="","",'様式２－２'!$K133)</f>
        <v/>
      </c>
      <c r="QA2" s="168" t="str">
        <f>IF('様式２－２'!$M133="","",'様式２－２'!$M133)</f>
        <v/>
      </c>
      <c r="QB2" s="168" t="str">
        <f>IF('様式２－２'!$N133="","",'様式２－２'!$N133)</f>
        <v/>
      </c>
      <c r="QC2" s="168" t="str">
        <f>IF('様式２－２'!$O133="","",'様式２－２'!$O133)</f>
        <v/>
      </c>
      <c r="QD2" s="168" t="str">
        <f>IF('様式２－２'!$P133="","",'様式２－２'!$P133)</f>
        <v/>
      </c>
    </row>
  </sheetData>
  <sheetProtection algorithmName="SHA-512" hashValue="x3wPpprwN3Ar4YqTPc8aZ13RK7bdn9obshhm5VLDubugCB+NNDKW47vgkVUv6GekUVRam1eQ6hAaSj6+p5mU1w==" saltValue="3SaNiiR8LWLA5ig6INj7LA==" spinCount="100000" sheet="1" selectLockedCell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7"/>
  <sheetViews>
    <sheetView zoomScaleNormal="100" workbookViewId="0">
      <selection activeCell="H34" sqref="H34"/>
    </sheetView>
  </sheetViews>
  <sheetFormatPr defaultRowHeight="18" x14ac:dyDescent="0.45"/>
  <cols>
    <col min="1" max="1" width="15.19921875" customWidth="1"/>
    <col min="2" max="2" width="15.09765625" customWidth="1"/>
    <col min="3" max="4" width="17.19921875" customWidth="1"/>
    <col min="5" max="5" width="16.19921875" style="45" customWidth="1"/>
  </cols>
  <sheetData>
    <row r="1" spans="1:10" ht="45" customHeight="1" x14ac:dyDescent="0.45">
      <c r="A1" s="48" t="s">
        <v>3083</v>
      </c>
      <c r="B1" s="49" t="s">
        <v>2136</v>
      </c>
      <c r="C1" s="49" t="s">
        <v>2137</v>
      </c>
      <c r="D1" s="49" t="s">
        <v>3084</v>
      </c>
      <c r="E1" s="50" t="s">
        <v>2138</v>
      </c>
    </row>
    <row r="2" spans="1:10" x14ac:dyDescent="0.45">
      <c r="A2" s="46" t="str">
        <f>B2&amp;COUNTIF($B$2:B2,B2)</f>
        <v>北海道1</v>
      </c>
      <c r="B2" s="44" t="s">
        <v>405</v>
      </c>
      <c r="C2" s="44" t="s">
        <v>2139</v>
      </c>
      <c r="D2" s="44" t="str">
        <f t="shared" ref="D2:D65" si="0">B2&amp;C2</f>
        <v>北海道札幌市中央区</v>
      </c>
      <c r="E2" s="47" t="s">
        <v>2140</v>
      </c>
      <c r="F2">
        <v>1</v>
      </c>
      <c r="G2" t="s">
        <v>405</v>
      </c>
      <c r="H2" t="str">
        <f>IFERROR(VLOOKUP('様式２－２'!$E$12&amp;F2,都道府県リスト47[[列1]:[二次医療圏名]],3,0),"")</f>
        <v/>
      </c>
      <c r="I2" t="str">
        <f>IFERROR(VLOOKUP(('様式２－２'!E12)&amp;('様式２－２'!H12),都道府県リスト47[[列2]:[二次医療圏名]],2,0),"")</f>
        <v/>
      </c>
      <c r="J2" s="45" t="s">
        <v>205</v>
      </c>
    </row>
    <row r="3" spans="1:10" x14ac:dyDescent="0.45">
      <c r="A3" s="46" t="str">
        <f>B3&amp;COUNTIF($B$2:B3,B3)</f>
        <v>北海道2</v>
      </c>
      <c r="B3" s="44" t="s">
        <v>405</v>
      </c>
      <c r="C3" s="44" t="s">
        <v>2141</v>
      </c>
      <c r="D3" s="44" t="str">
        <f t="shared" si="0"/>
        <v>北海道札幌市北区</v>
      </c>
      <c r="E3" s="47" t="s">
        <v>2140</v>
      </c>
      <c r="F3">
        <v>2</v>
      </c>
      <c r="G3" t="s">
        <v>583</v>
      </c>
      <c r="H3" t="str">
        <f>IFERROR(VLOOKUP('様式２－２'!$E$12&amp;F3,都道府県リスト47[[列1]:[二次医療圏名]],3,0),"")</f>
        <v/>
      </c>
      <c r="J3" s="45" t="s">
        <v>245</v>
      </c>
    </row>
    <row r="4" spans="1:10" x14ac:dyDescent="0.45">
      <c r="A4" s="46" t="str">
        <f>B4&amp;COUNTIF($B$2:B4,B4)</f>
        <v>北海道3</v>
      </c>
      <c r="B4" s="44" t="s">
        <v>405</v>
      </c>
      <c r="C4" s="44" t="s">
        <v>2142</v>
      </c>
      <c r="D4" s="44" t="str">
        <f t="shared" si="0"/>
        <v>北海道札幌市東区</v>
      </c>
      <c r="E4" s="47" t="s">
        <v>2140</v>
      </c>
      <c r="F4">
        <v>3</v>
      </c>
      <c r="G4" t="s">
        <v>624</v>
      </c>
      <c r="H4" t="str">
        <f>IFERROR(VLOOKUP('様式２－２'!$E$12&amp;F4,都道府県リスト47[[列1]:[二次医療圏名]],3,0),"")</f>
        <v/>
      </c>
      <c r="J4" s="45" t="s">
        <v>246</v>
      </c>
    </row>
    <row r="5" spans="1:10" x14ac:dyDescent="0.45">
      <c r="A5" s="46" t="str">
        <f>B5&amp;COUNTIF($B$2:B5,B5)</f>
        <v>北海道4</v>
      </c>
      <c r="B5" s="44" t="s">
        <v>405</v>
      </c>
      <c r="C5" s="44" t="s">
        <v>2143</v>
      </c>
      <c r="D5" s="44" t="str">
        <f t="shared" si="0"/>
        <v>北海道札幌市白石区</v>
      </c>
      <c r="E5" s="47" t="s">
        <v>2140</v>
      </c>
      <c r="F5">
        <v>4</v>
      </c>
      <c r="G5" t="s">
        <v>657</v>
      </c>
      <c r="H5" t="str">
        <f>IFERROR(VLOOKUP('様式２－２'!$E$12&amp;F5,都道府県リスト47[[列1]:[二次医療圏名]],3,0),"")</f>
        <v/>
      </c>
      <c r="J5" s="45" t="s">
        <v>273</v>
      </c>
    </row>
    <row r="6" spans="1:10" x14ac:dyDescent="0.45">
      <c r="A6" s="46" t="str">
        <f>B6&amp;COUNTIF($B$2:B6,B6)</f>
        <v>北海道5</v>
      </c>
      <c r="B6" s="44" t="s">
        <v>405</v>
      </c>
      <c r="C6" s="44" t="s">
        <v>2144</v>
      </c>
      <c r="D6" s="44" t="str">
        <f t="shared" si="0"/>
        <v>北海道札幌市豊平区</v>
      </c>
      <c r="E6" s="47" t="s">
        <v>2140</v>
      </c>
      <c r="F6">
        <v>5</v>
      </c>
      <c r="G6" t="s">
        <v>691</v>
      </c>
      <c r="H6" t="str">
        <f>IFERROR(VLOOKUP('様式２－２'!$E$12&amp;F6,都道府県リスト47[[列1]:[二次医療圏名]],3,0),"")</f>
        <v/>
      </c>
      <c r="J6" s="45" t="s">
        <v>210</v>
      </c>
    </row>
    <row r="7" spans="1:10" x14ac:dyDescent="0.45">
      <c r="A7" s="46" t="str">
        <f>B7&amp;COUNTIF($B$2:B7,B7)</f>
        <v>北海道6</v>
      </c>
      <c r="B7" s="44" t="s">
        <v>405</v>
      </c>
      <c r="C7" s="44" t="s">
        <v>2145</v>
      </c>
      <c r="D7" s="44" t="str">
        <f t="shared" si="0"/>
        <v>北海道札幌市南区</v>
      </c>
      <c r="E7" s="47" t="s">
        <v>2140</v>
      </c>
      <c r="F7">
        <v>6</v>
      </c>
      <c r="G7" t="s">
        <v>717</v>
      </c>
      <c r="H7" t="str">
        <f>IFERROR(VLOOKUP('様式２－２'!$E$12&amp;F7,都道府県リスト47[[列1]:[二次医療圏名]],3,0),"")</f>
        <v/>
      </c>
      <c r="J7" s="45" t="s">
        <v>211</v>
      </c>
    </row>
    <row r="8" spans="1:10" x14ac:dyDescent="0.45">
      <c r="A8" s="46" t="str">
        <f>B8&amp;COUNTIF($B$2:B8,B8)</f>
        <v>北海道7</v>
      </c>
      <c r="B8" s="44" t="s">
        <v>405</v>
      </c>
      <c r="C8" s="44" t="s">
        <v>2146</v>
      </c>
      <c r="D8" s="44" t="str">
        <f t="shared" si="0"/>
        <v>北海道札幌市西区</v>
      </c>
      <c r="E8" s="47" t="s">
        <v>2140</v>
      </c>
      <c r="F8">
        <v>7</v>
      </c>
      <c r="G8" t="s">
        <v>753</v>
      </c>
      <c r="H8" t="str">
        <f>IFERROR(VLOOKUP('様式２－２'!$E$12&amp;F8,都道府県リスト47[[列1]:[二次医療圏名]],3,0),"")</f>
        <v/>
      </c>
      <c r="J8" s="45" t="s">
        <v>274</v>
      </c>
    </row>
    <row r="9" spans="1:10" x14ac:dyDescent="0.45">
      <c r="A9" s="46" t="str">
        <f>B9&amp;COUNTIF($B$2:B9,B9)</f>
        <v>北海道8</v>
      </c>
      <c r="B9" s="44" t="s">
        <v>405</v>
      </c>
      <c r="C9" s="44" t="s">
        <v>2147</v>
      </c>
      <c r="D9" s="44" t="str">
        <f t="shared" si="0"/>
        <v>北海道札幌市厚別区</v>
      </c>
      <c r="E9" s="47" t="s">
        <v>2140</v>
      </c>
      <c r="F9">
        <v>8</v>
      </c>
      <c r="G9" t="s">
        <v>811</v>
      </c>
      <c r="H9" t="str">
        <f>IFERROR(VLOOKUP('様式２－２'!$E$12&amp;F9,都道府県リスト47[[列1]:[二次医療圏名]],3,0),"")</f>
        <v/>
      </c>
      <c r="J9" s="45" t="s">
        <v>275</v>
      </c>
    </row>
    <row r="10" spans="1:10" x14ac:dyDescent="0.45">
      <c r="A10" s="46" t="str">
        <f>B10&amp;COUNTIF($B$2:B10,B10)</f>
        <v>北海道9</v>
      </c>
      <c r="B10" s="44" t="s">
        <v>405</v>
      </c>
      <c r="C10" s="44" t="s">
        <v>2148</v>
      </c>
      <c r="D10" s="44" t="str">
        <f t="shared" si="0"/>
        <v>北海道札幌市手稲区</v>
      </c>
      <c r="E10" s="47" t="s">
        <v>2140</v>
      </c>
      <c r="F10">
        <v>9</v>
      </c>
      <c r="G10" t="s">
        <v>856</v>
      </c>
      <c r="H10" t="str">
        <f>IFERROR(VLOOKUP('様式２－２'!$E$12&amp;F10,都道府県リスト47[[列1]:[二次医療圏名]],3,0),"")</f>
        <v/>
      </c>
      <c r="J10" s="45" t="s">
        <v>276</v>
      </c>
    </row>
    <row r="11" spans="1:10" x14ac:dyDescent="0.45">
      <c r="A11" s="46" t="str">
        <f>B11&amp;COUNTIF($B$2:B11,B11)</f>
        <v>北海道10</v>
      </c>
      <c r="B11" s="44" t="s">
        <v>405</v>
      </c>
      <c r="C11" s="44" t="s">
        <v>2149</v>
      </c>
      <c r="D11" s="44" t="str">
        <f t="shared" si="0"/>
        <v>北海道札幌市清田区</v>
      </c>
      <c r="E11" s="47" t="s">
        <v>2140</v>
      </c>
      <c r="F11">
        <v>10</v>
      </c>
      <c r="G11" t="s">
        <v>882</v>
      </c>
      <c r="H11" t="str">
        <f>IFERROR(VLOOKUP('様式２－２'!$E$12&amp;F11,都道府県リスト47[[列1]:[二次医療圏名]],3,0),"")</f>
        <v/>
      </c>
      <c r="J11" s="45" t="s">
        <v>277</v>
      </c>
    </row>
    <row r="12" spans="1:10" x14ac:dyDescent="0.45">
      <c r="A12" s="46" t="str">
        <f>B12&amp;COUNTIF($B$2:B12,B12)</f>
        <v>北海道11</v>
      </c>
      <c r="B12" s="44" t="s">
        <v>405</v>
      </c>
      <c r="C12" s="44" t="s">
        <v>406</v>
      </c>
      <c r="D12" s="44" t="str">
        <f t="shared" si="0"/>
        <v>北海道函館市</v>
      </c>
      <c r="E12" s="47" t="s">
        <v>2150</v>
      </c>
      <c r="F12">
        <v>11</v>
      </c>
      <c r="G12" t="s">
        <v>917</v>
      </c>
      <c r="H12" t="str">
        <f>IFERROR(VLOOKUP('様式２－２'!$E$12&amp;F12,都道府県リスト47[[列1]:[二次医療圏名]],3,0),"")</f>
        <v/>
      </c>
      <c r="J12" s="45" t="s">
        <v>278</v>
      </c>
    </row>
    <row r="13" spans="1:10" x14ac:dyDescent="0.45">
      <c r="A13" s="46" t="str">
        <f>B13&amp;COUNTIF($B$2:B13,B13)</f>
        <v>北海道12</v>
      </c>
      <c r="B13" s="44" t="s">
        <v>405</v>
      </c>
      <c r="C13" s="44" t="s">
        <v>407</v>
      </c>
      <c r="D13" s="44" t="str">
        <f t="shared" si="0"/>
        <v>北海道小樽市</v>
      </c>
      <c r="E13" s="47" t="s">
        <v>2151</v>
      </c>
      <c r="F13">
        <v>12</v>
      </c>
      <c r="G13" t="s">
        <v>978</v>
      </c>
      <c r="H13" t="str">
        <f>IFERROR(VLOOKUP('様式２－２'!$E$12&amp;F13,都道府県リスト47[[列1]:[二次医療圏名]],3,0),"")</f>
        <v/>
      </c>
      <c r="J13" s="45" t="s">
        <v>3089</v>
      </c>
    </row>
    <row r="14" spans="1:10" x14ac:dyDescent="0.45">
      <c r="A14" s="46" t="str">
        <f>B14&amp;COUNTIF($B$2:B14,B14)</f>
        <v>北海道13</v>
      </c>
      <c r="B14" s="44" t="s">
        <v>405</v>
      </c>
      <c r="C14" s="44" t="s">
        <v>408</v>
      </c>
      <c r="D14" s="44" t="str">
        <f t="shared" si="0"/>
        <v>北海道旭川市</v>
      </c>
      <c r="E14" s="47" t="s">
        <v>2152</v>
      </c>
      <c r="F14">
        <v>13</v>
      </c>
      <c r="G14" t="s">
        <v>1031</v>
      </c>
      <c r="H14" t="str">
        <f>IFERROR(VLOOKUP('様式２－２'!$E$12&amp;F14,都道府県リスト47[[列1]:[二次医療圏名]],3,0),"")</f>
        <v/>
      </c>
      <c r="J14" s="45" t="s">
        <v>3090</v>
      </c>
    </row>
    <row r="15" spans="1:10" x14ac:dyDescent="0.45">
      <c r="A15" s="46" t="str">
        <f>B15&amp;COUNTIF($B$2:B15,B15)</f>
        <v>北海道14</v>
      </c>
      <c r="B15" s="44" t="s">
        <v>405</v>
      </c>
      <c r="C15" s="44" t="s">
        <v>409</v>
      </c>
      <c r="D15" s="44" t="str">
        <f t="shared" si="0"/>
        <v>北海道室蘭市</v>
      </c>
      <c r="E15" s="47" t="s">
        <v>2153</v>
      </c>
      <c r="F15">
        <v>14</v>
      </c>
      <c r="G15" t="s">
        <v>1094</v>
      </c>
      <c r="H15" t="str">
        <f>IFERROR(VLOOKUP('様式２－２'!$E$12&amp;F15,都道府県リスト47[[列1]:[二次医療圏名]],3,0),"")</f>
        <v/>
      </c>
      <c r="J15" s="45" t="s">
        <v>3091</v>
      </c>
    </row>
    <row r="16" spans="1:10" x14ac:dyDescent="0.45">
      <c r="A16" s="46" t="str">
        <f>B16&amp;COUNTIF($B$2:B16,B16)</f>
        <v>北海道15</v>
      </c>
      <c r="B16" s="44" t="s">
        <v>405</v>
      </c>
      <c r="C16" s="44" t="s">
        <v>410</v>
      </c>
      <c r="D16" s="44" t="str">
        <f t="shared" si="0"/>
        <v>北海道釧路市</v>
      </c>
      <c r="E16" s="47" t="s">
        <v>2154</v>
      </c>
      <c r="F16">
        <v>15</v>
      </c>
      <c r="G16" t="s">
        <v>1125</v>
      </c>
      <c r="H16" t="str">
        <f>IFERROR(VLOOKUP('様式２－２'!$E$12&amp;F16,都道府県リスト47[[列1]:[二次医療圏名]],3,0),"")</f>
        <v/>
      </c>
      <c r="J16" s="45" t="s">
        <v>3092</v>
      </c>
    </row>
    <row r="17" spans="1:10" x14ac:dyDescent="0.45">
      <c r="A17" s="46" t="str">
        <f>B17&amp;COUNTIF($B$2:B17,B17)</f>
        <v>北海道16</v>
      </c>
      <c r="B17" s="44" t="s">
        <v>405</v>
      </c>
      <c r="C17" s="44" t="s">
        <v>411</v>
      </c>
      <c r="D17" s="44" t="str">
        <f t="shared" si="0"/>
        <v>北海道帯広市</v>
      </c>
      <c r="E17" s="47" t="s">
        <v>2155</v>
      </c>
      <c r="F17">
        <v>16</v>
      </c>
      <c r="G17" t="s">
        <v>1155</v>
      </c>
      <c r="H17" t="str">
        <f>IFERROR(VLOOKUP('様式２－２'!$E$12&amp;F17,都道府県リスト47[[列1]:[二次医療圏名]],3,0),"")</f>
        <v/>
      </c>
      <c r="J17" s="45" t="s">
        <v>3093</v>
      </c>
    </row>
    <row r="18" spans="1:10" x14ac:dyDescent="0.45">
      <c r="A18" s="46" t="str">
        <f>B18&amp;COUNTIF($B$2:B18,B18)</f>
        <v>北海道17</v>
      </c>
      <c r="B18" s="44" t="s">
        <v>405</v>
      </c>
      <c r="C18" s="44" t="s">
        <v>412</v>
      </c>
      <c r="D18" s="44" t="str">
        <f t="shared" si="0"/>
        <v>北海道北見市</v>
      </c>
      <c r="E18" s="47" t="s">
        <v>2156</v>
      </c>
      <c r="F18">
        <v>17</v>
      </c>
      <c r="G18" t="s">
        <v>1170</v>
      </c>
      <c r="H18" t="str">
        <f>IFERROR(VLOOKUP('様式２－２'!$E$12&amp;F18,都道府県リスト47[[列1]:[二次医療圏名]],3,0),"")</f>
        <v/>
      </c>
      <c r="J18" s="45" t="s">
        <v>3094</v>
      </c>
    </row>
    <row r="19" spans="1:10" x14ac:dyDescent="0.45">
      <c r="A19" s="46" t="str">
        <f>B19&amp;COUNTIF($B$2:B19,B19)</f>
        <v>北海道18</v>
      </c>
      <c r="B19" s="44" t="s">
        <v>405</v>
      </c>
      <c r="C19" s="44" t="s">
        <v>413</v>
      </c>
      <c r="D19" s="44" t="str">
        <f t="shared" si="0"/>
        <v>北海道夕張市</v>
      </c>
      <c r="E19" s="47" t="s">
        <v>2157</v>
      </c>
      <c r="F19">
        <v>18</v>
      </c>
      <c r="G19" t="s">
        <v>1190</v>
      </c>
      <c r="H19" t="str">
        <f>IFERROR(VLOOKUP('様式２－２'!$E$12&amp;F19,都道府県リスト47[[列1]:[二次医療圏名]],3,0),"")</f>
        <v/>
      </c>
      <c r="J19" s="45" t="s">
        <v>3095</v>
      </c>
    </row>
    <row r="20" spans="1:10" x14ac:dyDescent="0.45">
      <c r="A20" s="46" t="str">
        <f>B20&amp;COUNTIF($B$2:B20,B20)</f>
        <v>北海道19</v>
      </c>
      <c r="B20" s="44" t="s">
        <v>405</v>
      </c>
      <c r="C20" s="44" t="s">
        <v>414</v>
      </c>
      <c r="D20" s="44" t="str">
        <f t="shared" si="0"/>
        <v>北海道岩見沢市</v>
      </c>
      <c r="E20" s="47" t="s">
        <v>2157</v>
      </c>
      <c r="F20">
        <v>19</v>
      </c>
      <c r="G20" t="s">
        <v>1207</v>
      </c>
      <c r="H20" t="str">
        <f>IFERROR(VLOOKUP('様式２－２'!$E$12&amp;F20,都道府県リスト47[[列1]:[二次医療圏名]],3,0),"")</f>
        <v/>
      </c>
      <c r="J20" s="45" t="s">
        <v>3096</v>
      </c>
    </row>
    <row r="21" spans="1:10" x14ac:dyDescent="0.45">
      <c r="A21" s="46" t="str">
        <f>B21&amp;COUNTIF($B$2:B21,B21)</f>
        <v>北海道20</v>
      </c>
      <c r="B21" s="44" t="s">
        <v>405</v>
      </c>
      <c r="C21" s="44" t="s">
        <v>415</v>
      </c>
      <c r="D21" s="44" t="str">
        <f t="shared" si="0"/>
        <v>北海道網走市</v>
      </c>
      <c r="E21" s="47" t="s">
        <v>2156</v>
      </c>
      <c r="F21">
        <v>20</v>
      </c>
      <c r="G21" t="s">
        <v>1234</v>
      </c>
      <c r="H21" t="str">
        <f>IFERROR(VLOOKUP('様式２－２'!$E$12&amp;F21,都道府県リスト47[[列1]:[二次医療圏名]],3,0),"")</f>
        <v/>
      </c>
      <c r="J21" s="45" t="s">
        <v>3097</v>
      </c>
    </row>
    <row r="22" spans="1:10" x14ac:dyDescent="0.45">
      <c r="A22" s="46" t="str">
        <f>B22&amp;COUNTIF($B$2:B22,B22)</f>
        <v>北海道21</v>
      </c>
      <c r="B22" s="44" t="s">
        <v>405</v>
      </c>
      <c r="C22" s="44" t="s">
        <v>416</v>
      </c>
      <c r="D22" s="44" t="str">
        <f t="shared" si="0"/>
        <v>北海道留萌市</v>
      </c>
      <c r="E22" s="47" t="s">
        <v>2158</v>
      </c>
      <c r="F22">
        <v>21</v>
      </c>
      <c r="G22" t="s">
        <v>1309</v>
      </c>
      <c r="H22" t="str">
        <f>IFERROR(VLOOKUP('様式２－２'!$E$12&amp;F22,都道府県リスト47[[列1]:[二次医療圏名]],3,0),"")</f>
        <v/>
      </c>
      <c r="J22" s="45" t="s">
        <v>3098</v>
      </c>
    </row>
    <row r="23" spans="1:10" x14ac:dyDescent="0.45">
      <c r="A23" s="46" t="str">
        <f>B23&amp;COUNTIF($B$2:B23,B23)</f>
        <v>北海道22</v>
      </c>
      <c r="B23" s="44" t="s">
        <v>405</v>
      </c>
      <c r="C23" s="44" t="s">
        <v>417</v>
      </c>
      <c r="D23" s="44" t="str">
        <f t="shared" si="0"/>
        <v>北海道苫小牧市</v>
      </c>
      <c r="E23" s="47" t="s">
        <v>2159</v>
      </c>
      <c r="F23">
        <v>22</v>
      </c>
      <c r="G23" t="s">
        <v>1351</v>
      </c>
      <c r="H23" t="str">
        <f>IFERROR(VLOOKUP('様式２－２'!$E$12&amp;F23,都道府県リスト47[[列1]:[二次医療圏名]],3,0),"")</f>
        <v/>
      </c>
      <c r="J23" s="45" t="s">
        <v>3099</v>
      </c>
    </row>
    <row r="24" spans="1:10" x14ac:dyDescent="0.45">
      <c r="A24" s="46" t="str">
        <f>B24&amp;COUNTIF($B$2:B24,B24)</f>
        <v>北海道23</v>
      </c>
      <c r="B24" s="44" t="s">
        <v>405</v>
      </c>
      <c r="C24" s="44" t="s">
        <v>418</v>
      </c>
      <c r="D24" s="44" t="str">
        <f t="shared" si="0"/>
        <v>北海道稚内市</v>
      </c>
      <c r="E24" s="47" t="s">
        <v>2160</v>
      </c>
      <c r="F24">
        <v>23</v>
      </c>
      <c r="G24" t="s">
        <v>1383</v>
      </c>
      <c r="H24" t="str">
        <f>IFERROR(VLOOKUP('様式２－２'!$E$12&amp;F24,都道府県リスト47[[列1]:[二次医療圏名]],3,0),"")</f>
        <v/>
      </c>
      <c r="J24" s="45" t="s">
        <v>3100</v>
      </c>
    </row>
    <row r="25" spans="1:10" x14ac:dyDescent="0.45">
      <c r="A25" s="46" t="str">
        <f>B25&amp;COUNTIF($B$2:B25,B25)</f>
        <v>北海道24</v>
      </c>
      <c r="B25" s="44" t="s">
        <v>405</v>
      </c>
      <c r="C25" s="44" t="s">
        <v>419</v>
      </c>
      <c r="D25" s="44" t="str">
        <f t="shared" si="0"/>
        <v>北海道美唄市</v>
      </c>
      <c r="E25" s="47" t="s">
        <v>2157</v>
      </c>
      <c r="F25">
        <v>24</v>
      </c>
      <c r="G25" t="s">
        <v>1436</v>
      </c>
      <c r="H25" t="str">
        <f>IFERROR(VLOOKUP('様式２－２'!$E$12&amp;F25,都道府県リスト47[[列1]:[二次医療圏名]],3,0),"")</f>
        <v/>
      </c>
      <c r="J25" s="45" t="s">
        <v>3101</v>
      </c>
    </row>
    <row r="26" spans="1:10" x14ac:dyDescent="0.45">
      <c r="A26" s="46" t="str">
        <f>B26&amp;COUNTIF($B$2:B26,B26)</f>
        <v>北海道25</v>
      </c>
      <c r="B26" s="44" t="s">
        <v>405</v>
      </c>
      <c r="C26" s="44" t="s">
        <v>420</v>
      </c>
      <c r="D26" s="44" t="str">
        <f t="shared" si="0"/>
        <v>北海道芦別市</v>
      </c>
      <c r="E26" s="47" t="s">
        <v>2161</v>
      </c>
      <c r="F26">
        <v>25</v>
      </c>
      <c r="G26" t="s">
        <v>1464</v>
      </c>
      <c r="H26" t="str">
        <f>IFERROR(VLOOKUP('様式２－２'!$E$12&amp;F26,都道府県リスト47[[列1]:[二次医療圏名]],3,0),"")</f>
        <v/>
      </c>
      <c r="J26" s="45" t="s">
        <v>3102</v>
      </c>
    </row>
    <row r="27" spans="1:10" x14ac:dyDescent="0.45">
      <c r="A27" s="46" t="str">
        <f>B27&amp;COUNTIF($B$2:B27,B27)</f>
        <v>北海道26</v>
      </c>
      <c r="B27" s="44" t="s">
        <v>405</v>
      </c>
      <c r="C27" s="44" t="s">
        <v>421</v>
      </c>
      <c r="D27" s="44" t="str">
        <f t="shared" si="0"/>
        <v>北海道江別市</v>
      </c>
      <c r="E27" s="47" t="s">
        <v>2140</v>
      </c>
      <c r="F27">
        <v>26</v>
      </c>
      <c r="G27" t="s">
        <v>1484</v>
      </c>
      <c r="H27" t="str">
        <f>IFERROR(VLOOKUP('様式２－２'!$E$12&amp;F27,都道府県リスト47[[列1]:[二次医療圏名]],3,0),"")</f>
        <v/>
      </c>
      <c r="J27" s="45" t="s">
        <v>3103</v>
      </c>
    </row>
    <row r="28" spans="1:10" x14ac:dyDescent="0.45">
      <c r="A28" s="46" t="str">
        <f>B28&amp;COUNTIF($B$2:B28,B28)</f>
        <v>北海道27</v>
      </c>
      <c r="B28" s="44" t="s">
        <v>405</v>
      </c>
      <c r="C28" s="44" t="s">
        <v>422</v>
      </c>
      <c r="D28" s="44" t="str">
        <f t="shared" si="0"/>
        <v>北海道赤平市</v>
      </c>
      <c r="E28" s="47" t="s">
        <v>2161</v>
      </c>
      <c r="F28">
        <v>27</v>
      </c>
      <c r="G28" t="s">
        <v>1510</v>
      </c>
      <c r="H28" t="str">
        <f>IFERROR(VLOOKUP('様式２－２'!$E$12&amp;F28,都道府県リスト47[[列1]:[二次医療圏名]],3,0),"")</f>
        <v/>
      </c>
      <c r="J28" s="45" t="s">
        <v>3104</v>
      </c>
    </row>
    <row r="29" spans="1:10" x14ac:dyDescent="0.45">
      <c r="A29" s="46" t="str">
        <f>B29&amp;COUNTIF($B$2:B29,B29)</f>
        <v>北海道28</v>
      </c>
      <c r="B29" s="44" t="s">
        <v>405</v>
      </c>
      <c r="C29" s="44" t="s">
        <v>423</v>
      </c>
      <c r="D29" s="44" t="str">
        <f t="shared" si="0"/>
        <v>北海道紋別市</v>
      </c>
      <c r="E29" s="47" t="s">
        <v>2162</v>
      </c>
      <c r="F29">
        <v>28</v>
      </c>
      <c r="G29" t="s">
        <v>1554</v>
      </c>
      <c r="H29" t="str">
        <f>IFERROR(VLOOKUP('様式２－２'!$E$12&amp;F29,都道府県リスト47[[列1]:[二次医療圏名]],3,0),"")</f>
        <v/>
      </c>
      <c r="J29" s="45" t="s">
        <v>3105</v>
      </c>
    </row>
    <row r="30" spans="1:10" x14ac:dyDescent="0.45">
      <c r="A30" s="46" t="str">
        <f>B30&amp;COUNTIF($B$2:B30,B30)</f>
        <v>北海道29</v>
      </c>
      <c r="B30" s="44" t="s">
        <v>405</v>
      </c>
      <c r="C30" s="44" t="s">
        <v>424</v>
      </c>
      <c r="D30" s="44" t="str">
        <f t="shared" si="0"/>
        <v>北海道士別市</v>
      </c>
      <c r="E30" s="47" t="s">
        <v>2163</v>
      </c>
      <c r="F30">
        <v>29</v>
      </c>
      <c r="G30" t="s">
        <v>1593</v>
      </c>
      <c r="H30" t="str">
        <f>IFERROR(VLOOKUP('様式２－２'!$E$12&amp;F30,都道府県リスト47[[列1]:[二次医療圏名]],3,0),"")</f>
        <v/>
      </c>
      <c r="J30" s="45" t="s">
        <v>3106</v>
      </c>
    </row>
    <row r="31" spans="1:10" x14ac:dyDescent="0.45">
      <c r="A31" s="46" t="str">
        <f>B31&amp;COUNTIF($B$2:B31,B31)</f>
        <v>北海道30</v>
      </c>
      <c r="B31" s="44" t="s">
        <v>405</v>
      </c>
      <c r="C31" s="44" t="s">
        <v>425</v>
      </c>
      <c r="D31" s="44" t="str">
        <f t="shared" si="0"/>
        <v>北海道名寄市</v>
      </c>
      <c r="E31" s="47" t="s">
        <v>2163</v>
      </c>
      <c r="F31">
        <v>30</v>
      </c>
      <c r="G31" t="s">
        <v>1631</v>
      </c>
      <c r="H31" t="str">
        <f>IFERROR(VLOOKUP('様式２－２'!$E$12&amp;F31,都道府県リスト47[[列1]:[二次医療圏名]],3,0),"")</f>
        <v/>
      </c>
      <c r="J31" s="45" t="s">
        <v>3107</v>
      </c>
    </row>
    <row r="32" spans="1:10" x14ac:dyDescent="0.45">
      <c r="A32" s="46" t="str">
        <f>B32&amp;COUNTIF($B$2:B32,B32)</f>
        <v>北海道31</v>
      </c>
      <c r="B32" s="44" t="s">
        <v>405</v>
      </c>
      <c r="C32" s="44" t="s">
        <v>426</v>
      </c>
      <c r="D32" s="44" t="str">
        <f t="shared" si="0"/>
        <v>北海道三笠市</v>
      </c>
      <c r="E32" s="47" t="s">
        <v>2157</v>
      </c>
      <c r="F32">
        <v>31</v>
      </c>
      <c r="G32" t="s">
        <v>1660</v>
      </c>
      <c r="H32" t="str">
        <f>IFERROR(VLOOKUP('様式２－２'!$E$12&amp;F32,都道府県リスト47[[列1]:[二次医療圏名]],3,0),"")</f>
        <v/>
      </c>
      <c r="J32" s="45" t="s">
        <v>3108</v>
      </c>
    </row>
    <row r="33" spans="1:10" x14ac:dyDescent="0.45">
      <c r="A33" s="46" t="str">
        <f>B33&amp;COUNTIF($B$2:B33,B33)</f>
        <v>北海道32</v>
      </c>
      <c r="B33" s="44" t="s">
        <v>405</v>
      </c>
      <c r="C33" s="44" t="s">
        <v>427</v>
      </c>
      <c r="D33" s="44" t="str">
        <f t="shared" si="0"/>
        <v>北海道根室市</v>
      </c>
      <c r="E33" s="47" t="s">
        <v>2164</v>
      </c>
      <c r="F33">
        <v>32</v>
      </c>
      <c r="G33" t="s">
        <v>1678</v>
      </c>
      <c r="H33" t="str">
        <f>IFERROR(VLOOKUP('様式２－２'!$E$12&amp;F33,都道府県リスト47[[列1]:[二次医療圏名]],3,0),"")</f>
        <v/>
      </c>
      <c r="J33" s="45" t="s">
        <v>3109</v>
      </c>
    </row>
    <row r="34" spans="1:10" x14ac:dyDescent="0.45">
      <c r="A34" s="46" t="str">
        <f>B34&amp;COUNTIF($B$2:B34,B34)</f>
        <v>北海道33</v>
      </c>
      <c r="B34" s="44" t="s">
        <v>405</v>
      </c>
      <c r="C34" s="44" t="s">
        <v>428</v>
      </c>
      <c r="D34" s="44" t="str">
        <f t="shared" si="0"/>
        <v>北海道千歳市</v>
      </c>
      <c r="E34" s="47" t="s">
        <v>2140</v>
      </c>
      <c r="F34">
        <v>33</v>
      </c>
      <c r="G34" t="s">
        <v>1697</v>
      </c>
      <c r="H34" t="str">
        <f>IFERROR(VLOOKUP('様式２－２'!$E$12&amp;F34,都道府県リスト47[[列1]:[二次医療圏名]],3,0),"")</f>
        <v/>
      </c>
      <c r="J34" s="45" t="s">
        <v>3110</v>
      </c>
    </row>
    <row r="35" spans="1:10" x14ac:dyDescent="0.45">
      <c r="A35" s="46" t="str">
        <f>B35&amp;COUNTIF($B$2:B35,B35)</f>
        <v>北海道34</v>
      </c>
      <c r="B35" s="44" t="s">
        <v>405</v>
      </c>
      <c r="C35" s="44" t="s">
        <v>429</v>
      </c>
      <c r="D35" s="44" t="str">
        <f t="shared" si="0"/>
        <v>北海道滝川市</v>
      </c>
      <c r="E35" s="47" t="s">
        <v>2161</v>
      </c>
      <c r="F35">
        <v>34</v>
      </c>
      <c r="G35" t="s">
        <v>1724</v>
      </c>
      <c r="H35" t="str">
        <f>IFERROR(VLOOKUP('様式２－２'!$E$12&amp;F35,都道府県リスト47[[列1]:[二次医療圏名]],3,0),"")</f>
        <v/>
      </c>
      <c r="J35" s="45" t="s">
        <v>3111</v>
      </c>
    </row>
    <row r="36" spans="1:10" x14ac:dyDescent="0.45">
      <c r="A36" s="46" t="str">
        <f>B36&amp;COUNTIF($B$2:B36,B36)</f>
        <v>北海道35</v>
      </c>
      <c r="B36" s="44" t="s">
        <v>405</v>
      </c>
      <c r="C36" s="44" t="s">
        <v>430</v>
      </c>
      <c r="D36" s="44" t="str">
        <f t="shared" si="0"/>
        <v>北海道砂川市</v>
      </c>
      <c r="E36" s="47" t="s">
        <v>2161</v>
      </c>
      <c r="F36">
        <v>35</v>
      </c>
      <c r="G36" t="s">
        <v>1746</v>
      </c>
      <c r="H36" t="str">
        <f>IFERROR(VLOOKUP('様式２－２'!$E$12&amp;F36,都道府県リスト47[[列1]:[二次医療圏名]],3,0),"")</f>
        <v/>
      </c>
      <c r="J36" s="45" t="s">
        <v>3112</v>
      </c>
    </row>
    <row r="37" spans="1:10" x14ac:dyDescent="0.45">
      <c r="A37" s="46" t="str">
        <f>B37&amp;COUNTIF($B$2:B37,B37)</f>
        <v>北海道36</v>
      </c>
      <c r="B37" s="44" t="s">
        <v>405</v>
      </c>
      <c r="C37" s="44" t="s">
        <v>431</v>
      </c>
      <c r="D37" s="44" t="str">
        <f t="shared" si="0"/>
        <v>北海道歌志内市</v>
      </c>
      <c r="E37" s="47" t="s">
        <v>2161</v>
      </c>
      <c r="F37">
        <v>36</v>
      </c>
      <c r="G37" t="s">
        <v>1766</v>
      </c>
      <c r="H37" t="str">
        <f>IFERROR(VLOOKUP('様式２－２'!$E$12&amp;F37,都道府県リスト47[[列1]:[二次医療圏名]],3,0),"")</f>
        <v/>
      </c>
      <c r="J37" s="45" t="s">
        <v>3113</v>
      </c>
    </row>
    <row r="38" spans="1:10" x14ac:dyDescent="0.45">
      <c r="A38" s="46" t="str">
        <f>B38&amp;COUNTIF($B$2:B38,B38)</f>
        <v>北海道37</v>
      </c>
      <c r="B38" s="44" t="s">
        <v>405</v>
      </c>
      <c r="C38" s="44" t="s">
        <v>432</v>
      </c>
      <c r="D38" s="44" t="str">
        <f t="shared" si="0"/>
        <v>北海道深川市</v>
      </c>
      <c r="E38" s="47" t="s">
        <v>2165</v>
      </c>
      <c r="F38">
        <v>37</v>
      </c>
      <c r="G38" t="s">
        <v>1791</v>
      </c>
      <c r="H38" t="str">
        <f>IFERROR(VLOOKUP('様式２－２'!$E$12&amp;F38,都道府県リスト47[[列1]:[二次医療圏名]],3,0),"")</f>
        <v/>
      </c>
      <c r="J38" s="45" t="s">
        <v>3114</v>
      </c>
    </row>
    <row r="39" spans="1:10" x14ac:dyDescent="0.45">
      <c r="A39" s="46" t="str">
        <f>B39&amp;COUNTIF($B$2:B39,B39)</f>
        <v>北海道38</v>
      </c>
      <c r="B39" s="44" t="s">
        <v>405</v>
      </c>
      <c r="C39" s="44" t="s">
        <v>433</v>
      </c>
      <c r="D39" s="44" t="str">
        <f t="shared" si="0"/>
        <v>北海道富良野市</v>
      </c>
      <c r="E39" s="47" t="s">
        <v>2166</v>
      </c>
      <c r="F39">
        <v>38</v>
      </c>
      <c r="G39" t="s">
        <v>1809</v>
      </c>
      <c r="H39" t="str">
        <f>IFERROR(VLOOKUP('様式２－２'!$E$12&amp;F39,都道府県リスト47[[列1]:[二次医療圏名]],3,0),"")</f>
        <v/>
      </c>
      <c r="J39" s="45" t="s">
        <v>3115</v>
      </c>
    </row>
    <row r="40" spans="1:10" x14ac:dyDescent="0.45">
      <c r="A40" s="46" t="str">
        <f>B40&amp;COUNTIF($B$2:B40,B40)</f>
        <v>北海道39</v>
      </c>
      <c r="B40" s="44" t="s">
        <v>405</v>
      </c>
      <c r="C40" s="44" t="s">
        <v>434</v>
      </c>
      <c r="D40" s="44" t="str">
        <f t="shared" si="0"/>
        <v>北海道登別市</v>
      </c>
      <c r="E40" s="47" t="s">
        <v>2153</v>
      </c>
      <c r="F40">
        <v>39</v>
      </c>
      <c r="G40" t="s">
        <v>1829</v>
      </c>
      <c r="H40" t="str">
        <f>IFERROR(VLOOKUP('様式２－２'!$E$12&amp;F40,都道府県リスト47[[列1]:[二次医療圏名]],3,0),"")</f>
        <v/>
      </c>
      <c r="J40" s="45" t="s">
        <v>3116</v>
      </c>
    </row>
    <row r="41" spans="1:10" x14ac:dyDescent="0.45">
      <c r="A41" s="46" t="str">
        <f>B41&amp;COUNTIF($B$2:B41,B41)</f>
        <v>北海道40</v>
      </c>
      <c r="B41" s="44" t="s">
        <v>405</v>
      </c>
      <c r="C41" s="44" t="s">
        <v>435</v>
      </c>
      <c r="D41" s="44" t="str">
        <f t="shared" si="0"/>
        <v>北海道恵庭市</v>
      </c>
      <c r="E41" s="47" t="s">
        <v>2140</v>
      </c>
      <c r="F41">
        <v>40</v>
      </c>
      <c r="G41" t="s">
        <v>1864</v>
      </c>
      <c r="H41" t="str">
        <f>IFERROR(VLOOKUP('様式２－２'!$E$12&amp;F41,都道府県リスト47[[列1]:[二次医療圏名]],3,0),"")</f>
        <v/>
      </c>
      <c r="J41" s="45" t="s">
        <v>3117</v>
      </c>
    </row>
    <row r="42" spans="1:10" x14ac:dyDescent="0.45">
      <c r="A42" s="46" t="str">
        <f>B42&amp;COUNTIF($B$2:B42,B42)</f>
        <v>北海道41</v>
      </c>
      <c r="B42" s="44" t="s">
        <v>405</v>
      </c>
      <c r="C42" s="44" t="s">
        <v>436</v>
      </c>
      <c r="D42" s="44" t="str">
        <f t="shared" si="0"/>
        <v>北海道伊達市</v>
      </c>
      <c r="E42" s="47" t="s">
        <v>2153</v>
      </c>
      <c r="F42">
        <v>41</v>
      </c>
      <c r="G42" t="s">
        <v>1920</v>
      </c>
      <c r="H42" t="str">
        <f>IFERROR(VLOOKUP('様式２－２'!$E$12&amp;F42,都道府県リスト47[[列1]:[二次医療圏名]],3,0),"")</f>
        <v/>
      </c>
      <c r="J42" s="45" t="s">
        <v>3118</v>
      </c>
    </row>
    <row r="43" spans="1:10" x14ac:dyDescent="0.45">
      <c r="A43" s="46" t="str">
        <f>B43&amp;COUNTIF($B$2:B43,B43)</f>
        <v>北海道42</v>
      </c>
      <c r="B43" s="44" t="s">
        <v>405</v>
      </c>
      <c r="C43" s="44" t="s">
        <v>437</v>
      </c>
      <c r="D43" s="44" t="str">
        <f t="shared" si="0"/>
        <v>北海道北広島市</v>
      </c>
      <c r="E43" s="47" t="s">
        <v>2140</v>
      </c>
      <c r="F43">
        <v>42</v>
      </c>
      <c r="G43" t="s">
        <v>1941</v>
      </c>
      <c r="H43" t="str">
        <f>IFERROR(VLOOKUP('様式２－２'!$E$12&amp;F43,都道府県リスト47[[列1]:[二次医療圏名]],3,0),"")</f>
        <v/>
      </c>
      <c r="J43" s="45" t="s">
        <v>3119</v>
      </c>
    </row>
    <row r="44" spans="1:10" x14ac:dyDescent="0.45">
      <c r="A44" s="46" t="str">
        <f>B44&amp;COUNTIF($B$2:B44,B44)</f>
        <v>北海道43</v>
      </c>
      <c r="B44" s="44" t="s">
        <v>405</v>
      </c>
      <c r="C44" s="44" t="s">
        <v>438</v>
      </c>
      <c r="D44" s="44" t="str">
        <f t="shared" si="0"/>
        <v>北海道石狩市</v>
      </c>
      <c r="E44" s="47" t="s">
        <v>2140</v>
      </c>
      <c r="F44">
        <v>43</v>
      </c>
      <c r="G44" t="s">
        <v>1963</v>
      </c>
      <c r="H44" t="str">
        <f>IFERROR(VLOOKUP('様式２－２'!$E$12&amp;F44,都道府県リスト47[[列1]:[二次医療圏名]],3,0),"")</f>
        <v/>
      </c>
      <c r="J44" s="45" t="s">
        <v>3120</v>
      </c>
    </row>
    <row r="45" spans="1:10" x14ac:dyDescent="0.45">
      <c r="A45" s="46" t="str">
        <f>B45&amp;COUNTIF($B$2:B45,B45)</f>
        <v>北海道44</v>
      </c>
      <c r="B45" s="44" t="s">
        <v>405</v>
      </c>
      <c r="C45" s="44" t="s">
        <v>439</v>
      </c>
      <c r="D45" s="44" t="str">
        <f t="shared" si="0"/>
        <v>北海道北斗市</v>
      </c>
      <c r="E45" s="47" t="s">
        <v>2150</v>
      </c>
      <c r="F45">
        <v>44</v>
      </c>
      <c r="G45" t="s">
        <v>2005</v>
      </c>
      <c r="H45" t="str">
        <f>IFERROR(VLOOKUP('様式２－２'!$E$12&amp;F45,都道府県リスト47[[列1]:[二次医療圏名]],3,0),"")</f>
        <v/>
      </c>
      <c r="J45" s="45" t="s">
        <v>3121</v>
      </c>
    </row>
    <row r="46" spans="1:10" x14ac:dyDescent="0.45">
      <c r="A46" s="46" t="str">
        <f>B46&amp;COUNTIF($B$2:B46,B46)</f>
        <v>北海道45</v>
      </c>
      <c r="B46" s="44" t="s">
        <v>405</v>
      </c>
      <c r="C46" s="44" t="s">
        <v>440</v>
      </c>
      <c r="D46" s="44" t="str">
        <f t="shared" si="0"/>
        <v>北海道当別町</v>
      </c>
      <c r="E46" s="47" t="s">
        <v>2140</v>
      </c>
      <c r="F46">
        <v>45</v>
      </c>
      <c r="G46" t="s">
        <v>2024</v>
      </c>
      <c r="H46" t="str">
        <f>IFERROR(VLOOKUP('様式２－２'!$E$12&amp;F46,都道府県リスト47[[列1]:[二次医療圏名]],3,0),"")</f>
        <v/>
      </c>
      <c r="J46" s="45" t="s">
        <v>3122</v>
      </c>
    </row>
    <row r="47" spans="1:10" x14ac:dyDescent="0.45">
      <c r="A47" s="46" t="str">
        <f>B47&amp;COUNTIF($B$2:B47,B47)</f>
        <v>北海道46</v>
      </c>
      <c r="B47" s="44" t="s">
        <v>405</v>
      </c>
      <c r="C47" s="44" t="s">
        <v>441</v>
      </c>
      <c r="D47" s="44" t="str">
        <f t="shared" si="0"/>
        <v>北海道新篠津村</v>
      </c>
      <c r="E47" s="47" t="s">
        <v>2140</v>
      </c>
      <c r="F47">
        <v>46</v>
      </c>
      <c r="G47" t="s">
        <v>2050</v>
      </c>
      <c r="H47" t="str">
        <f>IFERROR(VLOOKUP('様式２－２'!$E$12&amp;F47,都道府県リスト47[[列1]:[二次医療圏名]],3,0),"")</f>
        <v/>
      </c>
      <c r="J47" s="45" t="s">
        <v>3123</v>
      </c>
    </row>
    <row r="48" spans="1:10" x14ac:dyDescent="0.45">
      <c r="A48" s="46" t="str">
        <f>B48&amp;COUNTIF($B$2:B48,B48)</f>
        <v>北海道47</v>
      </c>
      <c r="B48" s="44" t="s">
        <v>405</v>
      </c>
      <c r="C48" s="44" t="s">
        <v>442</v>
      </c>
      <c r="D48" s="44" t="str">
        <f t="shared" si="0"/>
        <v>北海道松前町</v>
      </c>
      <c r="E48" s="47" t="s">
        <v>2150</v>
      </c>
      <c r="F48">
        <v>47</v>
      </c>
      <c r="G48" t="s">
        <v>2094</v>
      </c>
      <c r="H48" t="str">
        <f>IFERROR(VLOOKUP('様式２－２'!$E$12&amp;F48,都道府県リスト47[[列1]:[二次医療圏名]],3,0),"")</f>
        <v/>
      </c>
      <c r="J48" s="45" t="s">
        <v>3124</v>
      </c>
    </row>
    <row r="49" spans="1:8" x14ac:dyDescent="0.45">
      <c r="A49" s="46" t="str">
        <f>B49&amp;COUNTIF($B$2:B49,B49)</f>
        <v>北海道48</v>
      </c>
      <c r="B49" s="44" t="s">
        <v>405</v>
      </c>
      <c r="C49" s="44" t="s">
        <v>443</v>
      </c>
      <c r="D49" s="44" t="str">
        <f t="shared" si="0"/>
        <v>北海道福島町</v>
      </c>
      <c r="E49" s="47" t="s">
        <v>2150</v>
      </c>
      <c r="F49">
        <v>48</v>
      </c>
      <c r="H49" t="str">
        <f>IFERROR(VLOOKUP('様式２－２'!$E$12&amp;F49,都道府県リスト47[[列1]:[二次医療圏名]],3,0),"")</f>
        <v/>
      </c>
    </row>
    <row r="50" spans="1:8" x14ac:dyDescent="0.45">
      <c r="A50" s="46" t="str">
        <f>B50&amp;COUNTIF($B$2:B50,B50)</f>
        <v>北海道49</v>
      </c>
      <c r="B50" s="44" t="s">
        <v>405</v>
      </c>
      <c r="C50" s="44" t="s">
        <v>444</v>
      </c>
      <c r="D50" s="44" t="str">
        <f t="shared" si="0"/>
        <v>北海道知内町</v>
      </c>
      <c r="E50" s="47" t="s">
        <v>2150</v>
      </c>
      <c r="F50">
        <v>49</v>
      </c>
      <c r="H50" t="str">
        <f>IFERROR(VLOOKUP('様式２－２'!$E$12&amp;F50,都道府県リスト47[[列1]:[二次医療圏名]],3,0),"")</f>
        <v/>
      </c>
    </row>
    <row r="51" spans="1:8" x14ac:dyDescent="0.45">
      <c r="A51" s="46" t="str">
        <f>B51&amp;COUNTIF($B$2:B51,B51)</f>
        <v>北海道50</v>
      </c>
      <c r="B51" s="44" t="s">
        <v>405</v>
      </c>
      <c r="C51" s="44" t="s">
        <v>445</v>
      </c>
      <c r="D51" s="44" t="str">
        <f t="shared" si="0"/>
        <v>北海道木古内町</v>
      </c>
      <c r="E51" s="47" t="s">
        <v>2150</v>
      </c>
      <c r="F51">
        <v>50</v>
      </c>
      <c r="H51" t="str">
        <f>IFERROR(VLOOKUP('様式２－２'!$E$12&amp;F51,都道府県リスト47[[列1]:[二次医療圏名]],3,0),"")</f>
        <v/>
      </c>
    </row>
    <row r="52" spans="1:8" x14ac:dyDescent="0.45">
      <c r="A52" s="46" t="str">
        <f>B52&amp;COUNTIF($B$2:B52,B52)</f>
        <v>北海道51</v>
      </c>
      <c r="B52" s="44" t="s">
        <v>405</v>
      </c>
      <c r="C52" s="44" t="s">
        <v>446</v>
      </c>
      <c r="D52" s="44" t="str">
        <f t="shared" si="0"/>
        <v>北海道七飯町</v>
      </c>
      <c r="E52" s="47" t="s">
        <v>2150</v>
      </c>
      <c r="F52">
        <v>51</v>
      </c>
      <c r="H52" t="str">
        <f>IFERROR(VLOOKUP('様式２－２'!$E$12&amp;F52,都道府県リスト47[[列1]:[二次医療圏名]],3,0),"")</f>
        <v/>
      </c>
    </row>
    <row r="53" spans="1:8" x14ac:dyDescent="0.45">
      <c r="A53" s="46" t="str">
        <f>B53&amp;COUNTIF($B$2:B53,B53)</f>
        <v>北海道52</v>
      </c>
      <c r="B53" s="44" t="s">
        <v>405</v>
      </c>
      <c r="C53" s="44" t="s">
        <v>447</v>
      </c>
      <c r="D53" s="44" t="str">
        <f t="shared" si="0"/>
        <v>北海道鹿部町</v>
      </c>
      <c r="E53" s="47" t="s">
        <v>2150</v>
      </c>
      <c r="F53">
        <v>52</v>
      </c>
      <c r="H53" t="str">
        <f>IFERROR(VLOOKUP('様式２－２'!$E$12&amp;F53,都道府県リスト47[[列1]:[二次医療圏名]],3,0),"")</f>
        <v/>
      </c>
    </row>
    <row r="54" spans="1:8" x14ac:dyDescent="0.45">
      <c r="A54" s="46" t="str">
        <f>B54&amp;COUNTIF($B$2:B54,B54)</f>
        <v>北海道53</v>
      </c>
      <c r="B54" s="44" t="s">
        <v>405</v>
      </c>
      <c r="C54" s="44" t="s">
        <v>448</v>
      </c>
      <c r="D54" s="44" t="str">
        <f t="shared" si="0"/>
        <v>北海道森町</v>
      </c>
      <c r="E54" s="47" t="s">
        <v>2150</v>
      </c>
      <c r="F54">
        <v>53</v>
      </c>
      <c r="H54" t="str">
        <f>IFERROR(VLOOKUP('様式２－２'!$E$12&amp;F54,都道府県リスト47[[列1]:[二次医療圏名]],3,0),"")</f>
        <v/>
      </c>
    </row>
    <row r="55" spans="1:8" x14ac:dyDescent="0.45">
      <c r="A55" s="46" t="str">
        <f>B55&amp;COUNTIF($B$2:B55,B55)</f>
        <v>北海道54</v>
      </c>
      <c r="B55" s="44" t="s">
        <v>405</v>
      </c>
      <c r="C55" s="44" t="s">
        <v>449</v>
      </c>
      <c r="D55" s="44" t="str">
        <f t="shared" si="0"/>
        <v>北海道八雲町</v>
      </c>
      <c r="E55" s="47" t="s">
        <v>2167</v>
      </c>
      <c r="F55">
        <v>54</v>
      </c>
      <c r="H55" t="str">
        <f>IFERROR(VLOOKUP('様式２－２'!$E$12&amp;F55,都道府県リスト47[[列1]:[二次医療圏名]],3,0),"")</f>
        <v/>
      </c>
    </row>
    <row r="56" spans="1:8" x14ac:dyDescent="0.45">
      <c r="A56" s="46" t="str">
        <f>B56&amp;COUNTIF($B$2:B56,B56)</f>
        <v>北海道55</v>
      </c>
      <c r="B56" s="44" t="s">
        <v>405</v>
      </c>
      <c r="C56" s="44" t="s">
        <v>450</v>
      </c>
      <c r="D56" s="44" t="str">
        <f t="shared" si="0"/>
        <v>北海道長万部町</v>
      </c>
      <c r="E56" s="47" t="s">
        <v>2167</v>
      </c>
      <c r="F56">
        <v>55</v>
      </c>
      <c r="H56" t="str">
        <f>IFERROR(VLOOKUP('様式２－２'!$E$12&amp;F56,都道府県リスト47[[列1]:[二次医療圏名]],3,0),"")</f>
        <v/>
      </c>
    </row>
    <row r="57" spans="1:8" x14ac:dyDescent="0.45">
      <c r="A57" s="46" t="str">
        <f>B57&amp;COUNTIF($B$2:B57,B57)</f>
        <v>北海道56</v>
      </c>
      <c r="B57" s="44" t="s">
        <v>405</v>
      </c>
      <c r="C57" s="44" t="s">
        <v>451</v>
      </c>
      <c r="D57" s="44" t="str">
        <f t="shared" si="0"/>
        <v>北海道江差町</v>
      </c>
      <c r="E57" s="47" t="s">
        <v>2168</v>
      </c>
      <c r="F57">
        <v>56</v>
      </c>
      <c r="H57" t="str">
        <f>IFERROR(VLOOKUP('様式２－２'!$E$12&amp;F57,都道府県リスト47[[列1]:[二次医療圏名]],3,0),"")</f>
        <v/>
      </c>
    </row>
    <row r="58" spans="1:8" x14ac:dyDescent="0.45">
      <c r="A58" s="46" t="str">
        <f>B58&amp;COUNTIF($B$2:B58,B58)</f>
        <v>北海道57</v>
      </c>
      <c r="B58" s="44" t="s">
        <v>405</v>
      </c>
      <c r="C58" s="44" t="s">
        <v>452</v>
      </c>
      <c r="D58" s="44" t="str">
        <f t="shared" si="0"/>
        <v>北海道上ノ国町</v>
      </c>
      <c r="E58" s="47" t="s">
        <v>2168</v>
      </c>
      <c r="F58">
        <v>57</v>
      </c>
      <c r="H58" t="str">
        <f>IFERROR(VLOOKUP('様式２－２'!$E$12&amp;F58,都道府県リスト47[[列1]:[二次医療圏名]],3,0),"")</f>
        <v/>
      </c>
    </row>
    <row r="59" spans="1:8" x14ac:dyDescent="0.45">
      <c r="A59" s="46" t="str">
        <f>B59&amp;COUNTIF($B$2:B59,B59)</f>
        <v>北海道58</v>
      </c>
      <c r="B59" s="44" t="s">
        <v>405</v>
      </c>
      <c r="C59" s="44" t="s">
        <v>453</v>
      </c>
      <c r="D59" s="44" t="str">
        <f t="shared" si="0"/>
        <v>北海道厚沢部町</v>
      </c>
      <c r="E59" s="47" t="s">
        <v>2168</v>
      </c>
      <c r="F59">
        <v>58</v>
      </c>
      <c r="H59" t="str">
        <f>IFERROR(VLOOKUP('様式２－２'!$E$12&amp;F59,都道府県リスト47[[列1]:[二次医療圏名]],3,0),"")</f>
        <v/>
      </c>
    </row>
    <row r="60" spans="1:8" x14ac:dyDescent="0.45">
      <c r="A60" s="46" t="str">
        <f>B60&amp;COUNTIF($B$2:B60,B60)</f>
        <v>北海道59</v>
      </c>
      <c r="B60" s="44" t="s">
        <v>405</v>
      </c>
      <c r="C60" s="44" t="s">
        <v>454</v>
      </c>
      <c r="D60" s="44" t="str">
        <f t="shared" si="0"/>
        <v>北海道乙部町</v>
      </c>
      <c r="E60" s="47" t="s">
        <v>2168</v>
      </c>
      <c r="F60">
        <v>59</v>
      </c>
      <c r="H60" t="str">
        <f>IFERROR(VLOOKUP('様式２－２'!$E$12&amp;F60,都道府県リスト47[[列1]:[二次医療圏名]],3,0),"")</f>
        <v/>
      </c>
    </row>
    <row r="61" spans="1:8" x14ac:dyDescent="0.45">
      <c r="A61" s="46" t="str">
        <f>B61&amp;COUNTIF($B$2:B61,B61)</f>
        <v>北海道60</v>
      </c>
      <c r="B61" s="44" t="s">
        <v>405</v>
      </c>
      <c r="C61" s="44" t="s">
        <v>455</v>
      </c>
      <c r="D61" s="44" t="str">
        <f t="shared" si="0"/>
        <v>北海道奥尻町</v>
      </c>
      <c r="E61" s="47" t="s">
        <v>2168</v>
      </c>
      <c r="F61">
        <v>60</v>
      </c>
      <c r="H61" t="str">
        <f>IFERROR(VLOOKUP('様式２－２'!$E$12&amp;F61,都道府県リスト47[[列1]:[二次医療圏名]],3,0),"")</f>
        <v/>
      </c>
    </row>
    <row r="62" spans="1:8" x14ac:dyDescent="0.45">
      <c r="A62" s="46" t="str">
        <f>B62&amp;COUNTIF($B$2:B62,B62)</f>
        <v>北海道61</v>
      </c>
      <c r="B62" s="44" t="s">
        <v>405</v>
      </c>
      <c r="C62" s="44" t="s">
        <v>456</v>
      </c>
      <c r="D62" s="44" t="str">
        <f t="shared" si="0"/>
        <v>北海道今金町</v>
      </c>
      <c r="E62" s="47" t="s">
        <v>2167</v>
      </c>
      <c r="F62">
        <v>61</v>
      </c>
      <c r="H62" t="str">
        <f>IFERROR(VLOOKUP('様式２－２'!$E$12&amp;F62,都道府県リスト47[[列1]:[二次医療圏名]],3,0),"")</f>
        <v/>
      </c>
    </row>
    <row r="63" spans="1:8" x14ac:dyDescent="0.45">
      <c r="A63" s="46" t="str">
        <f>B63&amp;COUNTIF($B$2:B63,B63)</f>
        <v>北海道62</v>
      </c>
      <c r="B63" s="44" t="s">
        <v>405</v>
      </c>
      <c r="C63" s="44" t="s">
        <v>457</v>
      </c>
      <c r="D63" s="44" t="str">
        <f t="shared" si="0"/>
        <v>北海道せたな町</v>
      </c>
      <c r="E63" s="47" t="s">
        <v>2167</v>
      </c>
      <c r="F63">
        <v>62</v>
      </c>
      <c r="H63" t="str">
        <f>IFERROR(VLOOKUP('様式２－２'!$E$12&amp;F63,都道府県リスト47[[列1]:[二次医療圏名]],3,0),"")</f>
        <v/>
      </c>
    </row>
    <row r="64" spans="1:8" x14ac:dyDescent="0.45">
      <c r="A64" s="46" t="str">
        <f>B64&amp;COUNTIF($B$2:B64,B64)</f>
        <v>北海道63</v>
      </c>
      <c r="B64" s="44" t="s">
        <v>405</v>
      </c>
      <c r="C64" s="44" t="s">
        <v>458</v>
      </c>
      <c r="D64" s="44" t="str">
        <f t="shared" si="0"/>
        <v>北海道島牧村</v>
      </c>
      <c r="E64" s="47" t="s">
        <v>2151</v>
      </c>
      <c r="F64">
        <v>63</v>
      </c>
      <c r="H64" t="str">
        <f>IFERROR(VLOOKUP('様式２－２'!$E$12&amp;F64,都道府県リスト47[[列1]:[二次医療圏名]],3,0),"")</f>
        <v/>
      </c>
    </row>
    <row r="65" spans="1:8" x14ac:dyDescent="0.45">
      <c r="A65" s="46" t="str">
        <f>B65&amp;COUNTIF($B$2:B65,B65)</f>
        <v>北海道64</v>
      </c>
      <c r="B65" s="44" t="s">
        <v>405</v>
      </c>
      <c r="C65" s="44" t="s">
        <v>459</v>
      </c>
      <c r="D65" s="44" t="str">
        <f t="shared" si="0"/>
        <v>北海道寿都町</v>
      </c>
      <c r="E65" s="47" t="s">
        <v>2151</v>
      </c>
      <c r="F65">
        <v>64</v>
      </c>
      <c r="H65" t="str">
        <f>IFERROR(VLOOKUP('様式２－２'!$E$12&amp;F65,都道府県リスト47[[列1]:[二次医療圏名]],3,0),"")</f>
        <v/>
      </c>
    </row>
    <row r="66" spans="1:8" x14ac:dyDescent="0.45">
      <c r="A66" s="46" t="str">
        <f>B66&amp;COUNTIF($B$2:B66,B66)</f>
        <v>北海道65</v>
      </c>
      <c r="B66" s="44" t="s">
        <v>405</v>
      </c>
      <c r="C66" s="44" t="s">
        <v>460</v>
      </c>
      <c r="D66" s="44" t="str">
        <f t="shared" ref="D66:D129" si="1">B66&amp;C66</f>
        <v>北海道黒松内町</v>
      </c>
      <c r="E66" s="47" t="s">
        <v>2151</v>
      </c>
      <c r="F66">
        <v>65</v>
      </c>
      <c r="H66" t="str">
        <f>IFERROR(VLOOKUP('様式２－２'!$E$12&amp;F66,都道府県リスト47[[列1]:[二次医療圏名]],3,0),"")</f>
        <v/>
      </c>
    </row>
    <row r="67" spans="1:8" x14ac:dyDescent="0.45">
      <c r="A67" s="46" t="str">
        <f>B67&amp;COUNTIF($B$2:B67,B67)</f>
        <v>北海道66</v>
      </c>
      <c r="B67" s="44" t="s">
        <v>405</v>
      </c>
      <c r="C67" s="44" t="s">
        <v>461</v>
      </c>
      <c r="D67" s="44" t="str">
        <f t="shared" si="1"/>
        <v>北海道蘭越町</v>
      </c>
      <c r="E67" s="47" t="s">
        <v>2151</v>
      </c>
      <c r="F67">
        <v>66</v>
      </c>
      <c r="H67" t="str">
        <f>IFERROR(VLOOKUP('様式２－２'!$E$12&amp;F67,都道府県リスト47[[列1]:[二次医療圏名]],3,0),"")</f>
        <v/>
      </c>
    </row>
    <row r="68" spans="1:8" x14ac:dyDescent="0.45">
      <c r="A68" s="46" t="str">
        <f>B68&amp;COUNTIF($B$2:B68,B68)</f>
        <v>北海道67</v>
      </c>
      <c r="B68" s="44" t="s">
        <v>405</v>
      </c>
      <c r="C68" s="44" t="s">
        <v>462</v>
      </c>
      <c r="D68" s="44" t="str">
        <f t="shared" si="1"/>
        <v>北海道ニセコ町</v>
      </c>
      <c r="E68" s="47" t="s">
        <v>2151</v>
      </c>
      <c r="F68">
        <v>67</v>
      </c>
      <c r="H68" t="str">
        <f>IFERROR(VLOOKUP('様式２－２'!$E$12&amp;F68,都道府県リスト47[[列1]:[二次医療圏名]],3,0),"")</f>
        <v/>
      </c>
    </row>
    <row r="69" spans="1:8" x14ac:dyDescent="0.45">
      <c r="A69" s="46" t="str">
        <f>B69&amp;COUNTIF($B$2:B69,B69)</f>
        <v>北海道68</v>
      </c>
      <c r="B69" s="44" t="s">
        <v>405</v>
      </c>
      <c r="C69" s="44" t="s">
        <v>463</v>
      </c>
      <c r="D69" s="44" t="str">
        <f t="shared" si="1"/>
        <v>北海道真狩村</v>
      </c>
      <c r="E69" s="47" t="s">
        <v>2151</v>
      </c>
      <c r="F69">
        <v>68</v>
      </c>
      <c r="H69" t="str">
        <f>IFERROR(VLOOKUP('様式２－２'!$E$12&amp;F69,都道府県リスト47[[列1]:[二次医療圏名]],3,0),"")</f>
        <v/>
      </c>
    </row>
    <row r="70" spans="1:8" x14ac:dyDescent="0.45">
      <c r="A70" s="46" t="str">
        <f>B70&amp;COUNTIF($B$2:B70,B70)</f>
        <v>北海道69</v>
      </c>
      <c r="B70" s="44" t="s">
        <v>405</v>
      </c>
      <c r="C70" s="44" t="s">
        <v>464</v>
      </c>
      <c r="D70" s="44" t="str">
        <f t="shared" si="1"/>
        <v>北海道留寿都村</v>
      </c>
      <c r="E70" s="47" t="s">
        <v>2151</v>
      </c>
      <c r="F70">
        <v>69</v>
      </c>
      <c r="H70" t="str">
        <f>IFERROR(VLOOKUP('様式２－２'!$E$12&amp;F70,都道府県リスト47[[列1]:[二次医療圏名]],3,0),"")</f>
        <v/>
      </c>
    </row>
    <row r="71" spans="1:8" x14ac:dyDescent="0.45">
      <c r="A71" s="46" t="str">
        <f>B71&amp;COUNTIF($B$2:B71,B71)</f>
        <v>北海道70</v>
      </c>
      <c r="B71" s="44" t="s">
        <v>405</v>
      </c>
      <c r="C71" s="44" t="s">
        <v>465</v>
      </c>
      <c r="D71" s="44" t="str">
        <f t="shared" si="1"/>
        <v>北海道喜茂別町</v>
      </c>
      <c r="E71" s="47" t="s">
        <v>2151</v>
      </c>
      <c r="F71">
        <v>70</v>
      </c>
      <c r="H71" t="str">
        <f>IFERROR(VLOOKUP('様式２－２'!$E$12&amp;F71,都道府県リスト47[[列1]:[二次医療圏名]],3,0),"")</f>
        <v/>
      </c>
    </row>
    <row r="72" spans="1:8" x14ac:dyDescent="0.45">
      <c r="A72" s="46" t="str">
        <f>B72&amp;COUNTIF($B$2:B72,B72)</f>
        <v>北海道71</v>
      </c>
      <c r="B72" s="44" t="s">
        <v>405</v>
      </c>
      <c r="C72" s="44" t="s">
        <v>466</v>
      </c>
      <c r="D72" s="44" t="str">
        <f t="shared" si="1"/>
        <v>北海道京極町</v>
      </c>
      <c r="E72" s="47" t="s">
        <v>2151</v>
      </c>
      <c r="F72">
        <v>71</v>
      </c>
      <c r="H72" t="str">
        <f>IFERROR(VLOOKUP('様式２－２'!$E$12&amp;F72,都道府県リスト47[[列1]:[二次医療圏名]],3,0),"")</f>
        <v/>
      </c>
    </row>
    <row r="73" spans="1:8" x14ac:dyDescent="0.45">
      <c r="A73" s="46" t="str">
        <f>B73&amp;COUNTIF($B$2:B73,B73)</f>
        <v>北海道72</v>
      </c>
      <c r="B73" s="44" t="s">
        <v>405</v>
      </c>
      <c r="C73" s="44" t="s">
        <v>467</v>
      </c>
      <c r="D73" s="44" t="str">
        <f t="shared" si="1"/>
        <v>北海道倶知安町</v>
      </c>
      <c r="E73" s="47" t="s">
        <v>2151</v>
      </c>
      <c r="F73">
        <v>72</v>
      </c>
      <c r="H73" t="str">
        <f>IFERROR(VLOOKUP('様式２－２'!$E$12&amp;F73,都道府県リスト47[[列1]:[二次医療圏名]],3,0),"")</f>
        <v/>
      </c>
    </row>
    <row r="74" spans="1:8" x14ac:dyDescent="0.45">
      <c r="A74" s="46" t="str">
        <f>B74&amp;COUNTIF($B$2:B74,B74)</f>
        <v>北海道73</v>
      </c>
      <c r="B74" s="44" t="s">
        <v>405</v>
      </c>
      <c r="C74" s="44" t="s">
        <v>468</v>
      </c>
      <c r="D74" s="44" t="str">
        <f t="shared" si="1"/>
        <v>北海道共和町</v>
      </c>
      <c r="E74" s="47" t="s">
        <v>2151</v>
      </c>
      <c r="F74">
        <v>73</v>
      </c>
      <c r="H74" t="str">
        <f>IFERROR(VLOOKUP('様式２－２'!$E$12&amp;F74,都道府県リスト47[[列1]:[二次医療圏名]],3,0),"")</f>
        <v/>
      </c>
    </row>
    <row r="75" spans="1:8" x14ac:dyDescent="0.45">
      <c r="A75" s="46" t="str">
        <f>B75&amp;COUNTIF($B$2:B75,B75)</f>
        <v>北海道74</v>
      </c>
      <c r="B75" s="44" t="s">
        <v>405</v>
      </c>
      <c r="C75" s="44" t="s">
        <v>469</v>
      </c>
      <c r="D75" s="44" t="str">
        <f t="shared" si="1"/>
        <v>北海道岩内町</v>
      </c>
      <c r="E75" s="47" t="s">
        <v>2151</v>
      </c>
      <c r="F75">
        <v>74</v>
      </c>
      <c r="H75" t="str">
        <f>IFERROR(VLOOKUP('様式２－２'!$E$12&amp;F75,都道府県リスト47[[列1]:[二次医療圏名]],3,0),"")</f>
        <v/>
      </c>
    </row>
    <row r="76" spans="1:8" x14ac:dyDescent="0.45">
      <c r="A76" s="46" t="str">
        <f>B76&amp;COUNTIF($B$2:B76,B76)</f>
        <v>北海道75</v>
      </c>
      <c r="B76" s="44" t="s">
        <v>405</v>
      </c>
      <c r="C76" s="44" t="s">
        <v>470</v>
      </c>
      <c r="D76" s="44" t="str">
        <f t="shared" si="1"/>
        <v>北海道泊村</v>
      </c>
      <c r="E76" s="47" t="s">
        <v>2151</v>
      </c>
      <c r="F76">
        <v>75</v>
      </c>
      <c r="H76" t="str">
        <f>IFERROR(VLOOKUP('様式２－２'!$E$12&amp;F76,都道府県リスト47[[列1]:[二次医療圏名]],3,0),"")</f>
        <v/>
      </c>
    </row>
    <row r="77" spans="1:8" x14ac:dyDescent="0.45">
      <c r="A77" s="46" t="str">
        <f>B77&amp;COUNTIF($B$2:B77,B77)</f>
        <v>北海道76</v>
      </c>
      <c r="B77" s="44" t="s">
        <v>405</v>
      </c>
      <c r="C77" s="44" t="s">
        <v>471</v>
      </c>
      <c r="D77" s="44" t="str">
        <f t="shared" si="1"/>
        <v>北海道神恵内村</v>
      </c>
      <c r="E77" s="47" t="s">
        <v>2151</v>
      </c>
      <c r="F77">
        <v>76</v>
      </c>
      <c r="H77" t="str">
        <f>IFERROR(VLOOKUP('様式２－２'!$E$12&amp;F77,都道府県リスト47[[列1]:[二次医療圏名]],3,0),"")</f>
        <v/>
      </c>
    </row>
    <row r="78" spans="1:8" x14ac:dyDescent="0.45">
      <c r="A78" s="46" t="str">
        <f>B78&amp;COUNTIF($B$2:B78,B78)</f>
        <v>北海道77</v>
      </c>
      <c r="B78" s="44" t="s">
        <v>405</v>
      </c>
      <c r="C78" s="44" t="s">
        <v>472</v>
      </c>
      <c r="D78" s="44" t="str">
        <f t="shared" si="1"/>
        <v>北海道積丹町</v>
      </c>
      <c r="E78" s="47" t="s">
        <v>2151</v>
      </c>
      <c r="F78">
        <v>77</v>
      </c>
      <c r="H78" t="str">
        <f>IFERROR(VLOOKUP('様式２－２'!$E$12&amp;F78,都道府県リスト47[[列1]:[二次医療圏名]],3,0),"")</f>
        <v/>
      </c>
    </row>
    <row r="79" spans="1:8" x14ac:dyDescent="0.45">
      <c r="A79" s="46" t="str">
        <f>B79&amp;COUNTIF($B$2:B79,B79)</f>
        <v>北海道78</v>
      </c>
      <c r="B79" s="44" t="s">
        <v>405</v>
      </c>
      <c r="C79" s="44" t="s">
        <v>473</v>
      </c>
      <c r="D79" s="44" t="str">
        <f t="shared" si="1"/>
        <v>北海道古平町</v>
      </c>
      <c r="E79" s="47" t="s">
        <v>2151</v>
      </c>
      <c r="F79">
        <v>78</v>
      </c>
      <c r="H79" t="str">
        <f>IFERROR(VLOOKUP('様式２－２'!$E$12&amp;F79,都道府県リスト47[[列1]:[二次医療圏名]],3,0),"")</f>
        <v/>
      </c>
    </row>
    <row r="80" spans="1:8" x14ac:dyDescent="0.45">
      <c r="A80" s="46" t="str">
        <f>B80&amp;COUNTIF($B$2:B80,B80)</f>
        <v>北海道79</v>
      </c>
      <c r="B80" s="44" t="s">
        <v>405</v>
      </c>
      <c r="C80" s="44" t="s">
        <v>474</v>
      </c>
      <c r="D80" s="44" t="str">
        <f t="shared" si="1"/>
        <v>北海道仁木町</v>
      </c>
      <c r="E80" s="47" t="s">
        <v>2151</v>
      </c>
      <c r="F80">
        <v>79</v>
      </c>
      <c r="H80" t="str">
        <f>IFERROR(VLOOKUP('様式２－２'!$E$12&amp;F80,都道府県リスト47[[列1]:[二次医療圏名]],3,0),"")</f>
        <v/>
      </c>
    </row>
    <row r="81" spans="1:8" x14ac:dyDescent="0.45">
      <c r="A81" s="46" t="str">
        <f>B81&amp;COUNTIF($B$2:B81,B81)</f>
        <v>北海道80</v>
      </c>
      <c r="B81" s="44" t="s">
        <v>405</v>
      </c>
      <c r="C81" s="44" t="s">
        <v>475</v>
      </c>
      <c r="D81" s="44" t="str">
        <f t="shared" si="1"/>
        <v>北海道余市町</v>
      </c>
      <c r="E81" s="47" t="s">
        <v>2151</v>
      </c>
      <c r="F81">
        <v>80</v>
      </c>
      <c r="H81" t="str">
        <f>IFERROR(VLOOKUP('様式２－２'!$E$12&amp;F81,都道府県リスト47[[列1]:[二次医療圏名]],3,0),"")</f>
        <v/>
      </c>
    </row>
    <row r="82" spans="1:8" x14ac:dyDescent="0.45">
      <c r="A82" s="46" t="str">
        <f>B82&amp;COUNTIF($B$2:B82,B82)</f>
        <v>北海道81</v>
      </c>
      <c r="B82" s="44" t="s">
        <v>405</v>
      </c>
      <c r="C82" s="44" t="s">
        <v>476</v>
      </c>
      <c r="D82" s="44" t="str">
        <f t="shared" si="1"/>
        <v>北海道赤井川村</v>
      </c>
      <c r="E82" s="47" t="s">
        <v>2151</v>
      </c>
      <c r="F82">
        <v>81</v>
      </c>
      <c r="H82" t="str">
        <f>IFERROR(VLOOKUP('様式２－２'!$E$12&amp;F82,都道府県リスト47[[列1]:[二次医療圏名]],3,0),"")</f>
        <v/>
      </c>
    </row>
    <row r="83" spans="1:8" x14ac:dyDescent="0.45">
      <c r="A83" s="46" t="str">
        <f>B83&amp;COUNTIF($B$2:B83,B83)</f>
        <v>北海道82</v>
      </c>
      <c r="B83" s="44" t="s">
        <v>405</v>
      </c>
      <c r="C83" s="44" t="s">
        <v>477</v>
      </c>
      <c r="D83" s="44" t="str">
        <f t="shared" si="1"/>
        <v>北海道南幌町</v>
      </c>
      <c r="E83" s="47" t="s">
        <v>2157</v>
      </c>
      <c r="F83">
        <v>82</v>
      </c>
      <c r="H83" t="str">
        <f>IFERROR(VLOOKUP('様式２－２'!$E$12&amp;F83,都道府県リスト47[[列1]:[二次医療圏名]],3,0),"")</f>
        <v/>
      </c>
    </row>
    <row r="84" spans="1:8" x14ac:dyDescent="0.45">
      <c r="A84" s="46" t="str">
        <f>B84&amp;COUNTIF($B$2:B84,B84)</f>
        <v>北海道83</v>
      </c>
      <c r="B84" s="44" t="s">
        <v>405</v>
      </c>
      <c r="C84" s="44" t="s">
        <v>478</v>
      </c>
      <c r="D84" s="44" t="str">
        <f t="shared" si="1"/>
        <v>北海道奈井江町</v>
      </c>
      <c r="E84" s="47" t="s">
        <v>2161</v>
      </c>
      <c r="F84">
        <v>83</v>
      </c>
      <c r="H84" t="str">
        <f>IFERROR(VLOOKUP('様式２－２'!$E$12&amp;F84,都道府県リスト47[[列1]:[二次医療圏名]],3,0),"")</f>
        <v/>
      </c>
    </row>
    <row r="85" spans="1:8" x14ac:dyDescent="0.45">
      <c r="A85" s="46" t="str">
        <f>B85&amp;COUNTIF($B$2:B85,B85)</f>
        <v>北海道84</v>
      </c>
      <c r="B85" s="44" t="s">
        <v>405</v>
      </c>
      <c r="C85" s="44" t="s">
        <v>479</v>
      </c>
      <c r="D85" s="44" t="str">
        <f t="shared" si="1"/>
        <v>北海道上砂川町</v>
      </c>
      <c r="E85" s="47" t="s">
        <v>2161</v>
      </c>
      <c r="F85">
        <v>84</v>
      </c>
      <c r="H85" t="str">
        <f>IFERROR(VLOOKUP('様式２－２'!$E$12&amp;F85,都道府県リスト47[[列1]:[二次医療圏名]],3,0),"")</f>
        <v/>
      </c>
    </row>
    <row r="86" spans="1:8" x14ac:dyDescent="0.45">
      <c r="A86" s="46" t="str">
        <f>B86&amp;COUNTIF($B$2:B86,B86)</f>
        <v>北海道85</v>
      </c>
      <c r="B86" s="44" t="s">
        <v>405</v>
      </c>
      <c r="C86" s="44" t="s">
        <v>480</v>
      </c>
      <c r="D86" s="44" t="str">
        <f t="shared" si="1"/>
        <v>北海道由仁町</v>
      </c>
      <c r="E86" s="47" t="s">
        <v>2157</v>
      </c>
      <c r="F86">
        <v>85</v>
      </c>
      <c r="H86" t="str">
        <f>IFERROR(VLOOKUP('様式２－２'!$E$12&amp;F86,都道府県リスト47[[列1]:[二次医療圏名]],3,0),"")</f>
        <v/>
      </c>
    </row>
    <row r="87" spans="1:8" x14ac:dyDescent="0.45">
      <c r="A87" s="46" t="str">
        <f>B87&amp;COUNTIF($B$2:B87,B87)</f>
        <v>北海道86</v>
      </c>
      <c r="B87" s="44" t="s">
        <v>405</v>
      </c>
      <c r="C87" s="44" t="s">
        <v>481</v>
      </c>
      <c r="D87" s="44" t="str">
        <f t="shared" si="1"/>
        <v>北海道長沼町</v>
      </c>
      <c r="E87" s="47" t="s">
        <v>2157</v>
      </c>
      <c r="F87">
        <v>86</v>
      </c>
      <c r="H87" t="str">
        <f>IFERROR(VLOOKUP('様式２－２'!$E$12&amp;F87,都道府県リスト47[[列1]:[二次医療圏名]],3,0),"")</f>
        <v/>
      </c>
    </row>
    <row r="88" spans="1:8" x14ac:dyDescent="0.45">
      <c r="A88" s="46" t="str">
        <f>B88&amp;COUNTIF($B$2:B88,B88)</f>
        <v>北海道87</v>
      </c>
      <c r="B88" s="44" t="s">
        <v>405</v>
      </c>
      <c r="C88" s="44" t="s">
        <v>482</v>
      </c>
      <c r="D88" s="44" t="str">
        <f t="shared" si="1"/>
        <v>北海道栗山町</v>
      </c>
      <c r="E88" s="47" t="s">
        <v>2157</v>
      </c>
      <c r="F88">
        <v>87</v>
      </c>
      <c r="H88" t="str">
        <f>IFERROR(VLOOKUP('様式２－２'!$E$12&amp;F88,都道府県リスト47[[列1]:[二次医療圏名]],3,0),"")</f>
        <v/>
      </c>
    </row>
    <row r="89" spans="1:8" x14ac:dyDescent="0.45">
      <c r="A89" s="46" t="str">
        <f>B89&amp;COUNTIF($B$2:B89,B89)</f>
        <v>北海道88</v>
      </c>
      <c r="B89" s="44" t="s">
        <v>405</v>
      </c>
      <c r="C89" s="44" t="s">
        <v>483</v>
      </c>
      <c r="D89" s="44" t="str">
        <f t="shared" si="1"/>
        <v>北海道月形町</v>
      </c>
      <c r="E89" s="47" t="s">
        <v>2157</v>
      </c>
      <c r="F89">
        <v>88</v>
      </c>
      <c r="H89" t="str">
        <f>IFERROR(VLOOKUP('様式２－２'!$E$12&amp;F89,都道府県リスト47[[列1]:[二次医療圏名]],3,0),"")</f>
        <v/>
      </c>
    </row>
    <row r="90" spans="1:8" x14ac:dyDescent="0.45">
      <c r="A90" s="46" t="str">
        <f>B90&amp;COUNTIF($B$2:B90,B90)</f>
        <v>北海道89</v>
      </c>
      <c r="B90" s="44" t="s">
        <v>405</v>
      </c>
      <c r="C90" s="44" t="s">
        <v>484</v>
      </c>
      <c r="D90" s="44" t="str">
        <f t="shared" si="1"/>
        <v>北海道浦臼町</v>
      </c>
      <c r="E90" s="47" t="s">
        <v>2161</v>
      </c>
      <c r="F90">
        <v>89</v>
      </c>
      <c r="H90" t="str">
        <f>IFERROR(VLOOKUP('様式２－２'!$E$12&amp;F90,都道府県リスト47[[列1]:[二次医療圏名]],3,0),"")</f>
        <v/>
      </c>
    </row>
    <row r="91" spans="1:8" x14ac:dyDescent="0.45">
      <c r="A91" s="46" t="str">
        <f>B91&amp;COUNTIF($B$2:B91,B91)</f>
        <v>北海道90</v>
      </c>
      <c r="B91" s="44" t="s">
        <v>405</v>
      </c>
      <c r="C91" s="44" t="s">
        <v>485</v>
      </c>
      <c r="D91" s="44" t="str">
        <f t="shared" si="1"/>
        <v>北海道新十津川町</v>
      </c>
      <c r="E91" s="47" t="s">
        <v>2161</v>
      </c>
      <c r="F91">
        <v>90</v>
      </c>
      <c r="H91" t="str">
        <f>IFERROR(VLOOKUP('様式２－２'!$E$12&amp;F91,都道府県リスト47[[列1]:[二次医療圏名]],3,0),"")</f>
        <v/>
      </c>
    </row>
    <row r="92" spans="1:8" x14ac:dyDescent="0.45">
      <c r="A92" s="46" t="str">
        <f>B92&amp;COUNTIF($B$2:B92,B92)</f>
        <v>北海道91</v>
      </c>
      <c r="B92" s="44" t="s">
        <v>405</v>
      </c>
      <c r="C92" s="44" t="s">
        <v>486</v>
      </c>
      <c r="D92" s="44" t="str">
        <f t="shared" si="1"/>
        <v>北海道妹背牛町</v>
      </c>
      <c r="E92" s="47" t="s">
        <v>2165</v>
      </c>
      <c r="F92">
        <v>91</v>
      </c>
      <c r="H92" t="str">
        <f>IFERROR(VLOOKUP('様式２－２'!$E$12&amp;F92,都道府県リスト47[[列1]:[二次医療圏名]],3,0),"")</f>
        <v/>
      </c>
    </row>
    <row r="93" spans="1:8" x14ac:dyDescent="0.45">
      <c r="A93" s="46" t="str">
        <f>B93&amp;COUNTIF($B$2:B93,B93)</f>
        <v>北海道92</v>
      </c>
      <c r="B93" s="44" t="s">
        <v>405</v>
      </c>
      <c r="C93" s="44" t="s">
        <v>487</v>
      </c>
      <c r="D93" s="44" t="str">
        <f t="shared" si="1"/>
        <v>北海道秩父別町</v>
      </c>
      <c r="E93" s="47" t="s">
        <v>2165</v>
      </c>
      <c r="F93">
        <v>92</v>
      </c>
      <c r="H93" t="str">
        <f>IFERROR(VLOOKUP('様式２－２'!$E$12&amp;F93,都道府県リスト47[[列1]:[二次医療圏名]],3,0),"")</f>
        <v/>
      </c>
    </row>
    <row r="94" spans="1:8" x14ac:dyDescent="0.45">
      <c r="A94" s="46" t="str">
        <f>B94&amp;COUNTIF($B$2:B94,B94)</f>
        <v>北海道93</v>
      </c>
      <c r="B94" s="44" t="s">
        <v>405</v>
      </c>
      <c r="C94" s="44" t="s">
        <v>488</v>
      </c>
      <c r="D94" s="44" t="str">
        <f t="shared" si="1"/>
        <v>北海道雨竜町</v>
      </c>
      <c r="E94" s="47" t="s">
        <v>2161</v>
      </c>
      <c r="F94">
        <v>93</v>
      </c>
      <c r="H94" t="str">
        <f>IFERROR(VLOOKUP('様式２－２'!$E$12&amp;F94,都道府県リスト47[[列1]:[二次医療圏名]],3,0),"")</f>
        <v/>
      </c>
    </row>
    <row r="95" spans="1:8" x14ac:dyDescent="0.45">
      <c r="A95" s="46" t="str">
        <f>B95&amp;COUNTIF($B$2:B95,B95)</f>
        <v>北海道94</v>
      </c>
      <c r="B95" s="44" t="s">
        <v>405</v>
      </c>
      <c r="C95" s="44" t="s">
        <v>489</v>
      </c>
      <c r="D95" s="44" t="str">
        <f t="shared" si="1"/>
        <v>北海道北竜町</v>
      </c>
      <c r="E95" s="47" t="s">
        <v>2165</v>
      </c>
      <c r="F95">
        <v>94</v>
      </c>
      <c r="H95" t="str">
        <f>IFERROR(VLOOKUP('様式２－２'!$E$12&amp;F95,都道府県リスト47[[列1]:[二次医療圏名]],3,0),"")</f>
        <v/>
      </c>
    </row>
    <row r="96" spans="1:8" x14ac:dyDescent="0.45">
      <c r="A96" s="46" t="str">
        <f>B96&amp;COUNTIF($B$2:B96,B96)</f>
        <v>北海道95</v>
      </c>
      <c r="B96" s="44" t="s">
        <v>405</v>
      </c>
      <c r="C96" s="44" t="s">
        <v>490</v>
      </c>
      <c r="D96" s="44" t="str">
        <f t="shared" si="1"/>
        <v>北海道沼田町</v>
      </c>
      <c r="E96" s="47" t="s">
        <v>2165</v>
      </c>
      <c r="F96">
        <v>95</v>
      </c>
      <c r="H96" t="str">
        <f>IFERROR(VLOOKUP('様式２－２'!$E$12&amp;F96,都道府県リスト47[[列1]:[二次医療圏名]],3,0),"")</f>
        <v/>
      </c>
    </row>
    <row r="97" spans="1:8" x14ac:dyDescent="0.45">
      <c r="A97" s="46" t="str">
        <f>B97&amp;COUNTIF($B$2:B97,B97)</f>
        <v>北海道96</v>
      </c>
      <c r="B97" s="44" t="s">
        <v>405</v>
      </c>
      <c r="C97" s="44" t="s">
        <v>491</v>
      </c>
      <c r="D97" s="44" t="str">
        <f t="shared" si="1"/>
        <v>北海道鷹栖町</v>
      </c>
      <c r="E97" s="47" t="s">
        <v>2152</v>
      </c>
      <c r="F97">
        <v>96</v>
      </c>
      <c r="H97" t="str">
        <f>IFERROR(VLOOKUP('様式２－２'!$E$12&amp;F97,都道府県リスト47[[列1]:[二次医療圏名]],3,0),"")</f>
        <v/>
      </c>
    </row>
    <row r="98" spans="1:8" x14ac:dyDescent="0.45">
      <c r="A98" s="46" t="str">
        <f>B98&amp;COUNTIF($B$2:B98,B98)</f>
        <v>北海道97</v>
      </c>
      <c r="B98" s="44" t="s">
        <v>405</v>
      </c>
      <c r="C98" s="44" t="s">
        <v>492</v>
      </c>
      <c r="D98" s="44" t="str">
        <f t="shared" si="1"/>
        <v>北海道東神楽町</v>
      </c>
      <c r="E98" s="47" t="s">
        <v>2152</v>
      </c>
      <c r="F98">
        <v>97</v>
      </c>
      <c r="H98" t="str">
        <f>IFERROR(VLOOKUP('様式２－２'!$E$12&amp;F98,都道府県リスト47[[列1]:[二次医療圏名]],3,0),"")</f>
        <v/>
      </c>
    </row>
    <row r="99" spans="1:8" x14ac:dyDescent="0.45">
      <c r="A99" s="46" t="str">
        <f>B99&amp;COUNTIF($B$2:B99,B99)</f>
        <v>北海道98</v>
      </c>
      <c r="B99" s="44" t="s">
        <v>405</v>
      </c>
      <c r="C99" s="44" t="s">
        <v>493</v>
      </c>
      <c r="D99" s="44" t="str">
        <f t="shared" si="1"/>
        <v>北海道当麻町</v>
      </c>
      <c r="E99" s="47" t="s">
        <v>2152</v>
      </c>
      <c r="F99">
        <v>98</v>
      </c>
      <c r="H99" t="str">
        <f>IFERROR(VLOOKUP('様式２－２'!$E$12&amp;F99,都道府県リスト47[[列1]:[二次医療圏名]],3,0),"")</f>
        <v/>
      </c>
    </row>
    <row r="100" spans="1:8" x14ac:dyDescent="0.45">
      <c r="A100" s="46" t="str">
        <f>B100&amp;COUNTIF($B$2:B100,B100)</f>
        <v>北海道99</v>
      </c>
      <c r="B100" s="44" t="s">
        <v>405</v>
      </c>
      <c r="C100" s="44" t="s">
        <v>494</v>
      </c>
      <c r="D100" s="44" t="str">
        <f t="shared" si="1"/>
        <v>北海道比布町</v>
      </c>
      <c r="E100" s="47" t="s">
        <v>2152</v>
      </c>
      <c r="F100">
        <v>99</v>
      </c>
      <c r="H100" t="str">
        <f>IFERROR(VLOOKUP('様式２－２'!$E$12&amp;F100,都道府県リスト47[[列1]:[二次医療圏名]],3,0),"")</f>
        <v/>
      </c>
    </row>
    <row r="101" spans="1:8" x14ac:dyDescent="0.45">
      <c r="A101" s="46" t="str">
        <f>B101&amp;COUNTIF($B$2:B101,B101)</f>
        <v>北海道100</v>
      </c>
      <c r="B101" s="44" t="s">
        <v>405</v>
      </c>
      <c r="C101" s="44" t="s">
        <v>495</v>
      </c>
      <c r="D101" s="44" t="str">
        <f t="shared" si="1"/>
        <v>北海道愛別町</v>
      </c>
      <c r="E101" s="47" t="s">
        <v>2152</v>
      </c>
      <c r="F101">
        <v>100</v>
      </c>
      <c r="H101" t="str">
        <f>IFERROR(VLOOKUP('様式２－２'!$E$12&amp;F101,都道府県リスト47[[列1]:[二次医療圏名]],3,0),"")</f>
        <v/>
      </c>
    </row>
    <row r="102" spans="1:8" x14ac:dyDescent="0.45">
      <c r="A102" s="46" t="str">
        <f>B102&amp;COUNTIF($B$2:B102,B102)</f>
        <v>北海道101</v>
      </c>
      <c r="B102" s="44" t="s">
        <v>405</v>
      </c>
      <c r="C102" s="44" t="s">
        <v>496</v>
      </c>
      <c r="D102" s="44" t="str">
        <f t="shared" si="1"/>
        <v>北海道上川町</v>
      </c>
      <c r="E102" s="47" t="s">
        <v>2152</v>
      </c>
      <c r="F102">
        <v>101</v>
      </c>
      <c r="H102" t="str">
        <f>IFERROR(VLOOKUP('様式２－２'!$E$12&amp;F102,都道府県リスト47[[列1]:[二次医療圏名]],3,0),"")</f>
        <v/>
      </c>
    </row>
    <row r="103" spans="1:8" x14ac:dyDescent="0.45">
      <c r="A103" s="46" t="str">
        <f>B103&amp;COUNTIF($B$2:B103,B103)</f>
        <v>北海道102</v>
      </c>
      <c r="B103" s="44" t="s">
        <v>405</v>
      </c>
      <c r="C103" s="44" t="s">
        <v>497</v>
      </c>
      <c r="D103" s="44" t="str">
        <f t="shared" si="1"/>
        <v>北海道東川町</v>
      </c>
      <c r="E103" s="47" t="s">
        <v>2152</v>
      </c>
      <c r="F103">
        <v>102</v>
      </c>
      <c r="H103" t="str">
        <f>IFERROR(VLOOKUP('様式２－２'!$E$12&amp;F103,都道府県リスト47[[列1]:[二次医療圏名]],3,0),"")</f>
        <v/>
      </c>
    </row>
    <row r="104" spans="1:8" x14ac:dyDescent="0.45">
      <c r="A104" s="46" t="str">
        <f>B104&amp;COUNTIF($B$2:B104,B104)</f>
        <v>北海道103</v>
      </c>
      <c r="B104" s="44" t="s">
        <v>405</v>
      </c>
      <c r="C104" s="44" t="s">
        <v>498</v>
      </c>
      <c r="D104" s="44" t="str">
        <f t="shared" si="1"/>
        <v>北海道美瑛町</v>
      </c>
      <c r="E104" s="47" t="s">
        <v>2152</v>
      </c>
      <c r="F104">
        <v>103</v>
      </c>
      <c r="H104" t="str">
        <f>IFERROR(VLOOKUP('様式２－２'!$E$12&amp;F104,都道府県リスト47[[列1]:[二次医療圏名]],3,0),"")</f>
        <v/>
      </c>
    </row>
    <row r="105" spans="1:8" x14ac:dyDescent="0.45">
      <c r="A105" s="46" t="str">
        <f>B105&amp;COUNTIF($B$2:B105,B105)</f>
        <v>北海道104</v>
      </c>
      <c r="B105" s="44" t="s">
        <v>405</v>
      </c>
      <c r="C105" s="44" t="s">
        <v>499</v>
      </c>
      <c r="D105" s="44" t="str">
        <f t="shared" si="1"/>
        <v>北海道上富良野町</v>
      </c>
      <c r="E105" s="47" t="s">
        <v>2166</v>
      </c>
      <c r="F105">
        <v>104</v>
      </c>
      <c r="H105" t="str">
        <f>IFERROR(VLOOKUP('様式２－２'!$E$12&amp;F105,都道府県リスト47[[列1]:[二次医療圏名]],3,0),"")</f>
        <v/>
      </c>
    </row>
    <row r="106" spans="1:8" x14ac:dyDescent="0.45">
      <c r="A106" s="46" t="str">
        <f>B106&amp;COUNTIF($B$2:B106,B106)</f>
        <v>北海道105</v>
      </c>
      <c r="B106" s="44" t="s">
        <v>405</v>
      </c>
      <c r="C106" s="44" t="s">
        <v>500</v>
      </c>
      <c r="D106" s="44" t="str">
        <f t="shared" si="1"/>
        <v>北海道中富良野町</v>
      </c>
      <c r="E106" s="47" t="s">
        <v>2166</v>
      </c>
      <c r="F106">
        <v>105</v>
      </c>
      <c r="H106" t="str">
        <f>IFERROR(VLOOKUP('様式２－２'!$E$12&amp;F106,都道府県リスト47[[列1]:[二次医療圏名]],3,0),"")</f>
        <v/>
      </c>
    </row>
    <row r="107" spans="1:8" x14ac:dyDescent="0.45">
      <c r="A107" s="46" t="str">
        <f>B107&amp;COUNTIF($B$2:B107,B107)</f>
        <v>北海道106</v>
      </c>
      <c r="B107" s="44" t="s">
        <v>405</v>
      </c>
      <c r="C107" s="44" t="s">
        <v>501</v>
      </c>
      <c r="D107" s="44" t="str">
        <f t="shared" si="1"/>
        <v>北海道南富良野町</v>
      </c>
      <c r="E107" s="47" t="s">
        <v>2166</v>
      </c>
      <c r="F107">
        <v>106</v>
      </c>
      <c r="H107" t="str">
        <f>IFERROR(VLOOKUP('様式２－２'!$E$12&amp;F107,都道府県リスト47[[列1]:[二次医療圏名]],3,0),"")</f>
        <v/>
      </c>
    </row>
    <row r="108" spans="1:8" x14ac:dyDescent="0.45">
      <c r="A108" s="46" t="str">
        <f>B108&amp;COUNTIF($B$2:B108,B108)</f>
        <v>北海道107</v>
      </c>
      <c r="B108" s="44" t="s">
        <v>405</v>
      </c>
      <c r="C108" s="44" t="s">
        <v>502</v>
      </c>
      <c r="D108" s="44" t="str">
        <f t="shared" si="1"/>
        <v>北海道占冠村</v>
      </c>
      <c r="E108" s="47" t="s">
        <v>2166</v>
      </c>
      <c r="F108">
        <v>107</v>
      </c>
      <c r="H108" t="str">
        <f>IFERROR(VLOOKUP('様式２－２'!$E$12&amp;F108,都道府県リスト47[[列1]:[二次医療圏名]],3,0),"")</f>
        <v/>
      </c>
    </row>
    <row r="109" spans="1:8" x14ac:dyDescent="0.45">
      <c r="A109" s="46" t="str">
        <f>B109&amp;COUNTIF($B$2:B109,B109)</f>
        <v>北海道108</v>
      </c>
      <c r="B109" s="44" t="s">
        <v>405</v>
      </c>
      <c r="C109" s="44" t="s">
        <v>503</v>
      </c>
      <c r="D109" s="44" t="str">
        <f t="shared" si="1"/>
        <v>北海道和寒町</v>
      </c>
      <c r="E109" s="47" t="s">
        <v>2163</v>
      </c>
      <c r="F109">
        <v>108</v>
      </c>
      <c r="H109" t="str">
        <f>IFERROR(VLOOKUP('様式２－２'!$E$12&amp;F109,都道府県リスト47[[列1]:[二次医療圏名]],3,0),"")</f>
        <v/>
      </c>
    </row>
    <row r="110" spans="1:8" x14ac:dyDescent="0.45">
      <c r="A110" s="46" t="str">
        <f>B110&amp;COUNTIF($B$2:B110,B110)</f>
        <v>北海道109</v>
      </c>
      <c r="B110" s="44" t="s">
        <v>405</v>
      </c>
      <c r="C110" s="44" t="s">
        <v>504</v>
      </c>
      <c r="D110" s="44" t="str">
        <f t="shared" si="1"/>
        <v>北海道剣淵町</v>
      </c>
      <c r="E110" s="47" t="s">
        <v>2163</v>
      </c>
      <c r="F110">
        <v>109</v>
      </c>
      <c r="H110" t="str">
        <f>IFERROR(VLOOKUP('様式２－２'!$E$12&amp;F110,都道府県リスト47[[列1]:[二次医療圏名]],3,0),"")</f>
        <v/>
      </c>
    </row>
    <row r="111" spans="1:8" x14ac:dyDescent="0.45">
      <c r="A111" s="46" t="str">
        <f>B111&amp;COUNTIF($B$2:B111,B111)</f>
        <v>北海道110</v>
      </c>
      <c r="B111" s="44" t="s">
        <v>405</v>
      </c>
      <c r="C111" s="44" t="s">
        <v>505</v>
      </c>
      <c r="D111" s="44" t="str">
        <f t="shared" si="1"/>
        <v>北海道下川町</v>
      </c>
      <c r="E111" s="47" t="s">
        <v>2163</v>
      </c>
      <c r="F111">
        <v>110</v>
      </c>
      <c r="H111" t="str">
        <f>IFERROR(VLOOKUP('様式２－２'!$E$12&amp;F111,都道府県リスト47[[列1]:[二次医療圏名]],3,0),"")</f>
        <v/>
      </c>
    </row>
    <row r="112" spans="1:8" x14ac:dyDescent="0.45">
      <c r="A112" s="46" t="str">
        <f>B112&amp;COUNTIF($B$2:B112,B112)</f>
        <v>北海道111</v>
      </c>
      <c r="B112" s="44" t="s">
        <v>405</v>
      </c>
      <c r="C112" s="44" t="s">
        <v>506</v>
      </c>
      <c r="D112" s="44" t="str">
        <f t="shared" si="1"/>
        <v>北海道美深町</v>
      </c>
      <c r="E112" s="47" t="s">
        <v>2163</v>
      </c>
      <c r="F112">
        <v>111</v>
      </c>
      <c r="H112" t="str">
        <f>IFERROR(VLOOKUP('様式２－２'!$E$12&amp;F112,都道府県リスト47[[列1]:[二次医療圏名]],3,0),"")</f>
        <v/>
      </c>
    </row>
    <row r="113" spans="1:8" x14ac:dyDescent="0.45">
      <c r="A113" s="46" t="str">
        <f>B113&amp;COUNTIF($B$2:B113,B113)</f>
        <v>北海道112</v>
      </c>
      <c r="B113" s="44" t="s">
        <v>405</v>
      </c>
      <c r="C113" s="44" t="s">
        <v>507</v>
      </c>
      <c r="D113" s="44" t="str">
        <f t="shared" si="1"/>
        <v>北海道音威子府村</v>
      </c>
      <c r="E113" s="47" t="s">
        <v>2163</v>
      </c>
      <c r="F113">
        <v>112</v>
      </c>
      <c r="H113" t="str">
        <f>IFERROR(VLOOKUP('様式２－２'!$E$12&amp;F113,都道府県リスト47[[列1]:[二次医療圏名]],3,0),"")</f>
        <v/>
      </c>
    </row>
    <row r="114" spans="1:8" x14ac:dyDescent="0.45">
      <c r="A114" s="46" t="str">
        <f>B114&amp;COUNTIF($B$2:B114,B114)</f>
        <v>北海道113</v>
      </c>
      <c r="B114" s="44" t="s">
        <v>405</v>
      </c>
      <c r="C114" s="44" t="s">
        <v>508</v>
      </c>
      <c r="D114" s="44" t="str">
        <f t="shared" si="1"/>
        <v>北海道中川町</v>
      </c>
      <c r="E114" s="47" t="s">
        <v>2163</v>
      </c>
      <c r="F114">
        <v>113</v>
      </c>
      <c r="H114" t="str">
        <f>IFERROR(VLOOKUP('様式２－２'!$E$12&amp;F114,都道府県リスト47[[列1]:[二次医療圏名]],3,0),"")</f>
        <v/>
      </c>
    </row>
    <row r="115" spans="1:8" x14ac:dyDescent="0.45">
      <c r="A115" s="46" t="str">
        <f>B115&amp;COUNTIF($B$2:B115,B115)</f>
        <v>北海道114</v>
      </c>
      <c r="B115" s="44" t="s">
        <v>405</v>
      </c>
      <c r="C115" s="44" t="s">
        <v>509</v>
      </c>
      <c r="D115" s="44" t="str">
        <f t="shared" si="1"/>
        <v>北海道幌加内町</v>
      </c>
      <c r="E115" s="47" t="s">
        <v>2152</v>
      </c>
      <c r="F115">
        <v>114</v>
      </c>
      <c r="H115" t="str">
        <f>IFERROR(VLOOKUP('様式２－２'!$E$12&amp;F115,都道府県リスト47[[列1]:[二次医療圏名]],3,0),"")</f>
        <v/>
      </c>
    </row>
    <row r="116" spans="1:8" x14ac:dyDescent="0.45">
      <c r="A116" s="46" t="str">
        <f>B116&amp;COUNTIF($B$2:B116,B116)</f>
        <v>北海道115</v>
      </c>
      <c r="B116" s="44" t="s">
        <v>405</v>
      </c>
      <c r="C116" s="44" t="s">
        <v>510</v>
      </c>
      <c r="D116" s="44" t="str">
        <f t="shared" si="1"/>
        <v>北海道増毛町</v>
      </c>
      <c r="E116" s="47" t="s">
        <v>2158</v>
      </c>
      <c r="F116">
        <v>115</v>
      </c>
      <c r="H116" t="str">
        <f>IFERROR(VLOOKUP('様式２－２'!$E$12&amp;F116,都道府県リスト47[[列1]:[二次医療圏名]],3,0),"")</f>
        <v/>
      </c>
    </row>
    <row r="117" spans="1:8" x14ac:dyDescent="0.45">
      <c r="A117" s="46" t="str">
        <f>B117&amp;COUNTIF($B$2:B117,B117)</f>
        <v>北海道116</v>
      </c>
      <c r="B117" s="44" t="s">
        <v>405</v>
      </c>
      <c r="C117" s="44" t="s">
        <v>511</v>
      </c>
      <c r="D117" s="44" t="str">
        <f t="shared" si="1"/>
        <v>北海道小平町</v>
      </c>
      <c r="E117" s="47" t="s">
        <v>2158</v>
      </c>
      <c r="F117">
        <v>116</v>
      </c>
      <c r="H117" t="str">
        <f>IFERROR(VLOOKUP('様式２－２'!$E$12&amp;F117,都道府県リスト47[[列1]:[二次医療圏名]],3,0),"")</f>
        <v/>
      </c>
    </row>
    <row r="118" spans="1:8" x14ac:dyDescent="0.45">
      <c r="A118" s="46" t="str">
        <f>B118&amp;COUNTIF($B$2:B118,B118)</f>
        <v>北海道117</v>
      </c>
      <c r="B118" s="44" t="s">
        <v>405</v>
      </c>
      <c r="C118" s="44" t="s">
        <v>512</v>
      </c>
      <c r="D118" s="44" t="str">
        <f t="shared" si="1"/>
        <v>北海道苫前町</v>
      </c>
      <c r="E118" s="47" t="s">
        <v>2158</v>
      </c>
      <c r="F118">
        <v>117</v>
      </c>
      <c r="H118" t="str">
        <f>IFERROR(VLOOKUP('様式２－２'!$E$12&amp;F118,都道府県リスト47[[列1]:[二次医療圏名]],3,0),"")</f>
        <v/>
      </c>
    </row>
    <row r="119" spans="1:8" x14ac:dyDescent="0.45">
      <c r="A119" s="46" t="str">
        <f>B119&amp;COUNTIF($B$2:B119,B119)</f>
        <v>北海道118</v>
      </c>
      <c r="B119" s="44" t="s">
        <v>405</v>
      </c>
      <c r="C119" s="44" t="s">
        <v>513</v>
      </c>
      <c r="D119" s="44" t="str">
        <f t="shared" si="1"/>
        <v>北海道羽幌町</v>
      </c>
      <c r="E119" s="47" t="s">
        <v>2158</v>
      </c>
      <c r="F119">
        <v>118</v>
      </c>
      <c r="H119" t="str">
        <f>IFERROR(VLOOKUP('様式２－２'!$E$12&amp;F119,都道府県リスト47[[列1]:[二次医療圏名]],3,0),"")</f>
        <v/>
      </c>
    </row>
    <row r="120" spans="1:8" x14ac:dyDescent="0.45">
      <c r="A120" s="46" t="str">
        <f>B120&amp;COUNTIF($B$2:B120,B120)</f>
        <v>北海道119</v>
      </c>
      <c r="B120" s="44" t="s">
        <v>405</v>
      </c>
      <c r="C120" s="44" t="s">
        <v>514</v>
      </c>
      <c r="D120" s="44" t="str">
        <f t="shared" si="1"/>
        <v>北海道初山別村</v>
      </c>
      <c r="E120" s="47" t="s">
        <v>2158</v>
      </c>
      <c r="F120">
        <v>119</v>
      </c>
      <c r="H120" t="str">
        <f>IFERROR(VLOOKUP('様式２－２'!$E$12&amp;F120,都道府県リスト47[[列1]:[二次医療圏名]],3,0),"")</f>
        <v/>
      </c>
    </row>
    <row r="121" spans="1:8" x14ac:dyDescent="0.45">
      <c r="A121" s="46" t="str">
        <f>B121&amp;COUNTIF($B$2:B121,B121)</f>
        <v>北海道120</v>
      </c>
      <c r="B121" s="44" t="s">
        <v>405</v>
      </c>
      <c r="C121" s="44" t="s">
        <v>515</v>
      </c>
      <c r="D121" s="44" t="str">
        <f t="shared" si="1"/>
        <v>北海道遠別町</v>
      </c>
      <c r="E121" s="47" t="s">
        <v>2158</v>
      </c>
      <c r="F121">
        <v>120</v>
      </c>
      <c r="H121" t="str">
        <f>IFERROR(VLOOKUP('様式２－２'!$E$12&amp;F121,都道府県リスト47[[列1]:[二次医療圏名]],3,0),"")</f>
        <v/>
      </c>
    </row>
    <row r="122" spans="1:8" x14ac:dyDescent="0.45">
      <c r="A122" s="46" t="str">
        <f>B122&amp;COUNTIF($B$2:B122,B122)</f>
        <v>北海道121</v>
      </c>
      <c r="B122" s="44" t="s">
        <v>405</v>
      </c>
      <c r="C122" s="44" t="s">
        <v>516</v>
      </c>
      <c r="D122" s="44" t="str">
        <f t="shared" si="1"/>
        <v>北海道天塩町</v>
      </c>
      <c r="E122" s="47" t="s">
        <v>2158</v>
      </c>
      <c r="F122">
        <v>121</v>
      </c>
      <c r="H122" t="str">
        <f>IFERROR(VLOOKUP('様式２－２'!$E$12&amp;F122,都道府県リスト47[[列1]:[二次医療圏名]],3,0),"")</f>
        <v/>
      </c>
    </row>
    <row r="123" spans="1:8" x14ac:dyDescent="0.45">
      <c r="A123" s="46" t="str">
        <f>B123&amp;COUNTIF($B$2:B123,B123)</f>
        <v>北海道122</v>
      </c>
      <c r="B123" s="44" t="s">
        <v>405</v>
      </c>
      <c r="C123" s="44" t="s">
        <v>517</v>
      </c>
      <c r="D123" s="44" t="str">
        <f t="shared" si="1"/>
        <v>北海道猿払村</v>
      </c>
      <c r="E123" s="47" t="s">
        <v>2160</v>
      </c>
      <c r="F123">
        <v>122</v>
      </c>
      <c r="H123" t="str">
        <f>IFERROR(VLOOKUP('様式２－２'!$E$12&amp;F123,都道府県リスト47[[列1]:[二次医療圏名]],3,0),"")</f>
        <v/>
      </c>
    </row>
    <row r="124" spans="1:8" x14ac:dyDescent="0.45">
      <c r="A124" s="46" t="str">
        <f>B124&amp;COUNTIF($B$2:B124,B124)</f>
        <v>北海道123</v>
      </c>
      <c r="B124" s="44" t="s">
        <v>405</v>
      </c>
      <c r="C124" s="44" t="s">
        <v>518</v>
      </c>
      <c r="D124" s="44" t="str">
        <f t="shared" si="1"/>
        <v>北海道浜頓別町</v>
      </c>
      <c r="E124" s="47" t="s">
        <v>2160</v>
      </c>
      <c r="F124">
        <v>123</v>
      </c>
      <c r="H124" t="str">
        <f>IFERROR(VLOOKUP('様式２－２'!$E$12&amp;F124,都道府県リスト47[[列1]:[二次医療圏名]],3,0),"")</f>
        <v/>
      </c>
    </row>
    <row r="125" spans="1:8" x14ac:dyDescent="0.45">
      <c r="A125" s="46" t="str">
        <f>B125&amp;COUNTIF($B$2:B125,B125)</f>
        <v>北海道124</v>
      </c>
      <c r="B125" s="44" t="s">
        <v>405</v>
      </c>
      <c r="C125" s="44" t="s">
        <v>519</v>
      </c>
      <c r="D125" s="44" t="str">
        <f t="shared" si="1"/>
        <v>北海道中頓別町</v>
      </c>
      <c r="E125" s="47" t="s">
        <v>2160</v>
      </c>
      <c r="F125">
        <v>124</v>
      </c>
      <c r="H125" t="str">
        <f>IFERROR(VLOOKUP('様式２－２'!$E$12&amp;F125,都道府県リスト47[[列1]:[二次医療圏名]],3,0),"")</f>
        <v/>
      </c>
    </row>
    <row r="126" spans="1:8" x14ac:dyDescent="0.45">
      <c r="A126" s="46" t="str">
        <f>B126&amp;COUNTIF($B$2:B126,B126)</f>
        <v>北海道125</v>
      </c>
      <c r="B126" s="44" t="s">
        <v>405</v>
      </c>
      <c r="C126" s="44" t="s">
        <v>520</v>
      </c>
      <c r="D126" s="44" t="str">
        <f t="shared" si="1"/>
        <v>北海道枝幸町</v>
      </c>
      <c r="E126" s="47" t="s">
        <v>2160</v>
      </c>
      <c r="F126">
        <v>125</v>
      </c>
      <c r="H126" t="str">
        <f>IFERROR(VLOOKUP('様式２－２'!$E$12&amp;F126,都道府県リスト47[[列1]:[二次医療圏名]],3,0),"")</f>
        <v/>
      </c>
    </row>
    <row r="127" spans="1:8" x14ac:dyDescent="0.45">
      <c r="A127" s="46" t="str">
        <f>B127&amp;COUNTIF($B$2:B127,B127)</f>
        <v>北海道126</v>
      </c>
      <c r="B127" s="44" t="s">
        <v>405</v>
      </c>
      <c r="C127" s="44" t="s">
        <v>521</v>
      </c>
      <c r="D127" s="44" t="str">
        <f t="shared" si="1"/>
        <v>北海道豊富町</v>
      </c>
      <c r="E127" s="47" t="s">
        <v>2160</v>
      </c>
      <c r="F127">
        <v>126</v>
      </c>
      <c r="H127" t="str">
        <f>IFERROR(VLOOKUP('様式２－２'!$E$12&amp;F127,都道府県リスト47[[列1]:[二次医療圏名]],3,0),"")</f>
        <v/>
      </c>
    </row>
    <row r="128" spans="1:8" x14ac:dyDescent="0.45">
      <c r="A128" s="46" t="str">
        <f>B128&amp;COUNTIF($B$2:B128,B128)</f>
        <v>北海道127</v>
      </c>
      <c r="B128" s="44" t="s">
        <v>405</v>
      </c>
      <c r="C128" s="44" t="s">
        <v>522</v>
      </c>
      <c r="D128" s="44" t="str">
        <f t="shared" si="1"/>
        <v>北海道礼文町</v>
      </c>
      <c r="E128" s="47" t="s">
        <v>2160</v>
      </c>
      <c r="F128">
        <v>127</v>
      </c>
      <c r="H128" t="str">
        <f>IFERROR(VLOOKUP('様式２－２'!$E$12&amp;F128,都道府県リスト47[[列1]:[二次医療圏名]],3,0),"")</f>
        <v/>
      </c>
    </row>
    <row r="129" spans="1:8" x14ac:dyDescent="0.45">
      <c r="A129" s="46" t="str">
        <f>B129&amp;COUNTIF($B$2:B129,B129)</f>
        <v>北海道128</v>
      </c>
      <c r="B129" s="44" t="s">
        <v>405</v>
      </c>
      <c r="C129" s="44" t="s">
        <v>523</v>
      </c>
      <c r="D129" s="44" t="str">
        <f t="shared" si="1"/>
        <v>北海道利尻町</v>
      </c>
      <c r="E129" s="47" t="s">
        <v>2160</v>
      </c>
      <c r="F129">
        <v>128</v>
      </c>
      <c r="H129" t="str">
        <f>IFERROR(VLOOKUP('様式２－２'!$E$12&amp;F129,都道府県リスト47[[列1]:[二次医療圏名]],3,0),"")</f>
        <v/>
      </c>
    </row>
    <row r="130" spans="1:8" x14ac:dyDescent="0.45">
      <c r="A130" s="46" t="str">
        <f>B130&amp;COUNTIF($B$2:B130,B130)</f>
        <v>北海道129</v>
      </c>
      <c r="B130" s="44" t="s">
        <v>405</v>
      </c>
      <c r="C130" s="44" t="s">
        <v>524</v>
      </c>
      <c r="D130" s="44" t="str">
        <f t="shared" ref="D130:D193" si="2">B130&amp;C130</f>
        <v>北海道利尻富士町</v>
      </c>
      <c r="E130" s="47" t="s">
        <v>2160</v>
      </c>
      <c r="F130">
        <v>129</v>
      </c>
      <c r="H130" t="str">
        <f>IFERROR(VLOOKUP('様式２－２'!$E$12&amp;F130,都道府県リスト47[[列1]:[二次医療圏名]],3,0),"")</f>
        <v/>
      </c>
    </row>
    <row r="131" spans="1:8" x14ac:dyDescent="0.45">
      <c r="A131" s="46" t="str">
        <f>B131&amp;COUNTIF($B$2:B131,B131)</f>
        <v>北海道130</v>
      </c>
      <c r="B131" s="44" t="s">
        <v>405</v>
      </c>
      <c r="C131" s="44" t="s">
        <v>525</v>
      </c>
      <c r="D131" s="44" t="str">
        <f t="shared" si="2"/>
        <v>北海道幌延町</v>
      </c>
      <c r="E131" s="47" t="s">
        <v>2160</v>
      </c>
      <c r="F131">
        <v>130</v>
      </c>
      <c r="H131" t="str">
        <f>IFERROR(VLOOKUP('様式２－２'!$E$12&amp;F131,都道府県リスト47[[列1]:[二次医療圏名]],3,0),"")</f>
        <v/>
      </c>
    </row>
    <row r="132" spans="1:8" x14ac:dyDescent="0.45">
      <c r="A132" s="46" t="str">
        <f>B132&amp;COUNTIF($B$2:B132,B132)</f>
        <v>北海道131</v>
      </c>
      <c r="B132" s="44" t="s">
        <v>405</v>
      </c>
      <c r="C132" s="44" t="s">
        <v>526</v>
      </c>
      <c r="D132" s="44" t="str">
        <f t="shared" si="2"/>
        <v>北海道美幌町</v>
      </c>
      <c r="E132" s="47" t="s">
        <v>2156</v>
      </c>
      <c r="F132">
        <v>131</v>
      </c>
      <c r="H132" t="str">
        <f>IFERROR(VLOOKUP('様式２－２'!$E$12&amp;F132,都道府県リスト47[[列1]:[二次医療圏名]],3,0),"")</f>
        <v/>
      </c>
    </row>
    <row r="133" spans="1:8" x14ac:dyDescent="0.45">
      <c r="A133" s="46" t="str">
        <f>B133&amp;COUNTIF($B$2:B133,B133)</f>
        <v>北海道132</v>
      </c>
      <c r="B133" s="44" t="s">
        <v>405</v>
      </c>
      <c r="C133" s="44" t="s">
        <v>527</v>
      </c>
      <c r="D133" s="44" t="str">
        <f t="shared" si="2"/>
        <v>北海道津別町</v>
      </c>
      <c r="E133" s="47" t="s">
        <v>2156</v>
      </c>
      <c r="F133">
        <v>132</v>
      </c>
      <c r="H133" t="str">
        <f>IFERROR(VLOOKUP('様式２－２'!$E$12&amp;F133,都道府県リスト47[[列1]:[二次医療圏名]],3,0),"")</f>
        <v/>
      </c>
    </row>
    <row r="134" spans="1:8" x14ac:dyDescent="0.45">
      <c r="A134" s="46" t="str">
        <f>B134&amp;COUNTIF($B$2:B134,B134)</f>
        <v>北海道133</v>
      </c>
      <c r="B134" s="44" t="s">
        <v>405</v>
      </c>
      <c r="C134" s="44" t="s">
        <v>528</v>
      </c>
      <c r="D134" s="44" t="str">
        <f t="shared" si="2"/>
        <v>北海道斜里町</v>
      </c>
      <c r="E134" s="47" t="s">
        <v>2156</v>
      </c>
      <c r="F134">
        <v>133</v>
      </c>
      <c r="H134" t="str">
        <f>IFERROR(VLOOKUP('様式２－２'!$E$12&amp;F134,都道府県リスト47[[列1]:[二次医療圏名]],3,0),"")</f>
        <v/>
      </c>
    </row>
    <row r="135" spans="1:8" x14ac:dyDescent="0.45">
      <c r="A135" s="46" t="str">
        <f>B135&amp;COUNTIF($B$2:B135,B135)</f>
        <v>北海道134</v>
      </c>
      <c r="B135" s="44" t="s">
        <v>405</v>
      </c>
      <c r="C135" s="44" t="s">
        <v>529</v>
      </c>
      <c r="D135" s="44" t="str">
        <f t="shared" si="2"/>
        <v>北海道清里町</v>
      </c>
      <c r="E135" s="47" t="s">
        <v>2156</v>
      </c>
      <c r="F135">
        <v>134</v>
      </c>
      <c r="H135" t="str">
        <f>IFERROR(VLOOKUP('様式２－２'!$E$12&amp;F135,都道府県リスト47[[列1]:[二次医療圏名]],3,0),"")</f>
        <v/>
      </c>
    </row>
    <row r="136" spans="1:8" x14ac:dyDescent="0.45">
      <c r="A136" s="46" t="str">
        <f>B136&amp;COUNTIF($B$2:B136,B136)</f>
        <v>北海道135</v>
      </c>
      <c r="B136" s="44" t="s">
        <v>405</v>
      </c>
      <c r="C136" s="44" t="s">
        <v>530</v>
      </c>
      <c r="D136" s="44" t="str">
        <f t="shared" si="2"/>
        <v>北海道小清水町</v>
      </c>
      <c r="E136" s="47" t="s">
        <v>2156</v>
      </c>
      <c r="F136">
        <v>135</v>
      </c>
      <c r="H136" t="str">
        <f>IFERROR(VLOOKUP('様式２－２'!$E$12&amp;F136,都道府県リスト47[[列1]:[二次医療圏名]],3,0),"")</f>
        <v/>
      </c>
    </row>
    <row r="137" spans="1:8" x14ac:dyDescent="0.45">
      <c r="A137" s="46" t="str">
        <f>B137&amp;COUNTIF($B$2:B137,B137)</f>
        <v>北海道136</v>
      </c>
      <c r="B137" s="44" t="s">
        <v>405</v>
      </c>
      <c r="C137" s="44" t="s">
        <v>531</v>
      </c>
      <c r="D137" s="44" t="str">
        <f t="shared" si="2"/>
        <v>北海道訓子府町</v>
      </c>
      <c r="E137" s="47" t="s">
        <v>2156</v>
      </c>
      <c r="F137">
        <v>136</v>
      </c>
      <c r="H137" t="str">
        <f>IFERROR(VLOOKUP('様式２－２'!$E$12&amp;F137,都道府県リスト47[[列1]:[二次医療圏名]],3,0),"")</f>
        <v/>
      </c>
    </row>
    <row r="138" spans="1:8" x14ac:dyDescent="0.45">
      <c r="A138" s="46" t="str">
        <f>B138&amp;COUNTIF($B$2:B138,B138)</f>
        <v>北海道137</v>
      </c>
      <c r="B138" s="44" t="s">
        <v>405</v>
      </c>
      <c r="C138" s="44" t="s">
        <v>532</v>
      </c>
      <c r="D138" s="44" t="str">
        <f t="shared" si="2"/>
        <v>北海道置戸町</v>
      </c>
      <c r="E138" s="47" t="s">
        <v>2156</v>
      </c>
      <c r="F138">
        <v>137</v>
      </c>
      <c r="H138" t="str">
        <f>IFERROR(VLOOKUP('様式２－２'!$E$12&amp;F138,都道府県リスト47[[列1]:[二次医療圏名]],3,0),"")</f>
        <v/>
      </c>
    </row>
    <row r="139" spans="1:8" x14ac:dyDescent="0.45">
      <c r="A139" s="46" t="str">
        <f>B139&amp;COUNTIF($B$2:B139,B139)</f>
        <v>北海道138</v>
      </c>
      <c r="B139" s="44" t="s">
        <v>405</v>
      </c>
      <c r="C139" s="44" t="s">
        <v>533</v>
      </c>
      <c r="D139" s="44" t="str">
        <f t="shared" si="2"/>
        <v>北海道佐呂間町</v>
      </c>
      <c r="E139" s="47" t="s">
        <v>2162</v>
      </c>
      <c r="F139">
        <v>138</v>
      </c>
      <c r="H139" t="str">
        <f>IFERROR(VLOOKUP('様式２－２'!$E$12&amp;F139,都道府県リスト47[[列1]:[二次医療圏名]],3,0),"")</f>
        <v/>
      </c>
    </row>
    <row r="140" spans="1:8" x14ac:dyDescent="0.45">
      <c r="A140" s="46" t="str">
        <f>B140&amp;COUNTIF($B$2:B140,B140)</f>
        <v>北海道139</v>
      </c>
      <c r="B140" s="44" t="s">
        <v>405</v>
      </c>
      <c r="C140" s="44" t="s">
        <v>534</v>
      </c>
      <c r="D140" s="44" t="str">
        <f t="shared" si="2"/>
        <v>北海道遠軽町</v>
      </c>
      <c r="E140" s="47" t="s">
        <v>2162</v>
      </c>
      <c r="F140">
        <v>139</v>
      </c>
      <c r="H140" t="str">
        <f>IFERROR(VLOOKUP('様式２－２'!$E$12&amp;F140,都道府県リスト47[[列1]:[二次医療圏名]],3,0),"")</f>
        <v/>
      </c>
    </row>
    <row r="141" spans="1:8" x14ac:dyDescent="0.45">
      <c r="A141" s="46" t="str">
        <f>B141&amp;COUNTIF($B$2:B141,B141)</f>
        <v>北海道140</v>
      </c>
      <c r="B141" s="44" t="s">
        <v>405</v>
      </c>
      <c r="C141" s="44" t="s">
        <v>535</v>
      </c>
      <c r="D141" s="44" t="str">
        <f t="shared" si="2"/>
        <v>北海道湧別町</v>
      </c>
      <c r="E141" s="47" t="s">
        <v>2162</v>
      </c>
      <c r="F141">
        <v>140</v>
      </c>
      <c r="H141" t="str">
        <f>IFERROR(VLOOKUP('様式２－２'!$E$12&amp;F141,都道府県リスト47[[列1]:[二次医療圏名]],3,0),"")</f>
        <v/>
      </c>
    </row>
    <row r="142" spans="1:8" x14ac:dyDescent="0.45">
      <c r="A142" s="46" t="str">
        <f>B142&amp;COUNTIF($B$2:B142,B142)</f>
        <v>北海道141</v>
      </c>
      <c r="B142" s="44" t="s">
        <v>405</v>
      </c>
      <c r="C142" s="44" t="s">
        <v>536</v>
      </c>
      <c r="D142" s="44" t="str">
        <f t="shared" si="2"/>
        <v>北海道滝上町</v>
      </c>
      <c r="E142" s="47" t="s">
        <v>2162</v>
      </c>
      <c r="F142">
        <v>141</v>
      </c>
      <c r="H142" t="str">
        <f>IFERROR(VLOOKUP('様式２－２'!$E$12&amp;F142,都道府県リスト47[[列1]:[二次医療圏名]],3,0),"")</f>
        <v/>
      </c>
    </row>
    <row r="143" spans="1:8" x14ac:dyDescent="0.45">
      <c r="A143" s="46" t="str">
        <f>B143&amp;COUNTIF($B$2:B143,B143)</f>
        <v>北海道142</v>
      </c>
      <c r="B143" s="44" t="s">
        <v>405</v>
      </c>
      <c r="C143" s="44" t="s">
        <v>537</v>
      </c>
      <c r="D143" s="44" t="str">
        <f t="shared" si="2"/>
        <v>北海道興部町</v>
      </c>
      <c r="E143" s="47" t="s">
        <v>2162</v>
      </c>
      <c r="F143">
        <v>142</v>
      </c>
      <c r="H143" t="str">
        <f>IFERROR(VLOOKUP('様式２－２'!$E$12&amp;F143,都道府県リスト47[[列1]:[二次医療圏名]],3,0),"")</f>
        <v/>
      </c>
    </row>
    <row r="144" spans="1:8" x14ac:dyDescent="0.45">
      <c r="A144" s="46" t="str">
        <f>B144&amp;COUNTIF($B$2:B144,B144)</f>
        <v>北海道143</v>
      </c>
      <c r="B144" s="44" t="s">
        <v>405</v>
      </c>
      <c r="C144" s="44" t="s">
        <v>538</v>
      </c>
      <c r="D144" s="44" t="str">
        <f t="shared" si="2"/>
        <v>北海道西興部村</v>
      </c>
      <c r="E144" s="47" t="s">
        <v>2162</v>
      </c>
      <c r="F144">
        <v>143</v>
      </c>
      <c r="H144" t="str">
        <f>IFERROR(VLOOKUP('様式２－２'!$E$12&amp;F144,都道府県リスト47[[列1]:[二次医療圏名]],3,0),"")</f>
        <v/>
      </c>
    </row>
    <row r="145" spans="1:8" x14ac:dyDescent="0.45">
      <c r="A145" s="46" t="str">
        <f>B145&amp;COUNTIF($B$2:B145,B145)</f>
        <v>北海道144</v>
      </c>
      <c r="B145" s="44" t="s">
        <v>405</v>
      </c>
      <c r="C145" s="44" t="s">
        <v>539</v>
      </c>
      <c r="D145" s="44" t="str">
        <f t="shared" si="2"/>
        <v>北海道雄武町</v>
      </c>
      <c r="E145" s="47" t="s">
        <v>2162</v>
      </c>
      <c r="F145">
        <v>144</v>
      </c>
      <c r="H145" t="str">
        <f>IFERROR(VLOOKUP('様式２－２'!$E$12&amp;F145,都道府県リスト47[[列1]:[二次医療圏名]],3,0),"")</f>
        <v/>
      </c>
    </row>
    <row r="146" spans="1:8" x14ac:dyDescent="0.45">
      <c r="A146" s="46" t="str">
        <f>B146&amp;COUNTIF($B$2:B146,B146)</f>
        <v>北海道145</v>
      </c>
      <c r="B146" s="44" t="s">
        <v>405</v>
      </c>
      <c r="C146" s="44" t="s">
        <v>540</v>
      </c>
      <c r="D146" s="44" t="str">
        <f t="shared" si="2"/>
        <v>北海道大空町</v>
      </c>
      <c r="E146" s="47" t="s">
        <v>2156</v>
      </c>
      <c r="F146">
        <v>145</v>
      </c>
      <c r="H146" t="str">
        <f>IFERROR(VLOOKUP('様式２－２'!$E$12&amp;F146,都道府県リスト47[[列1]:[二次医療圏名]],3,0),"")</f>
        <v/>
      </c>
    </row>
    <row r="147" spans="1:8" x14ac:dyDescent="0.45">
      <c r="A147" s="46" t="str">
        <f>B147&amp;COUNTIF($B$2:B147,B147)</f>
        <v>北海道146</v>
      </c>
      <c r="B147" s="44" t="s">
        <v>405</v>
      </c>
      <c r="C147" s="44" t="s">
        <v>541</v>
      </c>
      <c r="D147" s="44" t="str">
        <f t="shared" si="2"/>
        <v>北海道豊浦町</v>
      </c>
      <c r="E147" s="47" t="s">
        <v>2153</v>
      </c>
      <c r="F147">
        <v>146</v>
      </c>
      <c r="H147" t="str">
        <f>IFERROR(VLOOKUP('様式２－２'!$E$12&amp;F147,都道府県リスト47[[列1]:[二次医療圏名]],3,0),"")</f>
        <v/>
      </c>
    </row>
    <row r="148" spans="1:8" x14ac:dyDescent="0.45">
      <c r="A148" s="46" t="str">
        <f>B148&amp;COUNTIF($B$2:B148,B148)</f>
        <v>北海道147</v>
      </c>
      <c r="B148" s="44" t="s">
        <v>405</v>
      </c>
      <c r="C148" s="44" t="s">
        <v>542</v>
      </c>
      <c r="D148" s="44" t="str">
        <f t="shared" si="2"/>
        <v>北海道壮瞥町</v>
      </c>
      <c r="E148" s="47" t="s">
        <v>2153</v>
      </c>
      <c r="F148">
        <v>147</v>
      </c>
      <c r="H148" t="str">
        <f>IFERROR(VLOOKUP('様式２－２'!$E$12&amp;F148,都道府県リスト47[[列1]:[二次医療圏名]],3,0),"")</f>
        <v/>
      </c>
    </row>
    <row r="149" spans="1:8" x14ac:dyDescent="0.45">
      <c r="A149" s="46" t="str">
        <f>B149&amp;COUNTIF($B$2:B149,B149)</f>
        <v>北海道148</v>
      </c>
      <c r="B149" s="44" t="s">
        <v>405</v>
      </c>
      <c r="C149" s="44" t="s">
        <v>543</v>
      </c>
      <c r="D149" s="44" t="str">
        <f t="shared" si="2"/>
        <v>北海道白老町</v>
      </c>
      <c r="E149" s="47" t="s">
        <v>2159</v>
      </c>
      <c r="F149">
        <v>148</v>
      </c>
      <c r="H149" t="str">
        <f>IFERROR(VLOOKUP('様式２－２'!$E$12&amp;F149,都道府県リスト47[[列1]:[二次医療圏名]],3,0),"")</f>
        <v/>
      </c>
    </row>
    <row r="150" spans="1:8" x14ac:dyDescent="0.45">
      <c r="A150" s="46" t="str">
        <f>B150&amp;COUNTIF($B$2:B150,B150)</f>
        <v>北海道149</v>
      </c>
      <c r="B150" s="44" t="s">
        <v>405</v>
      </c>
      <c r="C150" s="44" t="s">
        <v>544</v>
      </c>
      <c r="D150" s="44" t="str">
        <f t="shared" si="2"/>
        <v>北海道厚真町</v>
      </c>
      <c r="E150" s="47" t="s">
        <v>2159</v>
      </c>
      <c r="F150">
        <v>149</v>
      </c>
      <c r="H150" t="str">
        <f>IFERROR(VLOOKUP('様式２－２'!$E$12&amp;F150,都道府県リスト47[[列1]:[二次医療圏名]],3,0),"")</f>
        <v/>
      </c>
    </row>
    <row r="151" spans="1:8" x14ac:dyDescent="0.45">
      <c r="A151" s="46" t="str">
        <f>B151&amp;COUNTIF($B$2:B151,B151)</f>
        <v>北海道150</v>
      </c>
      <c r="B151" s="44" t="s">
        <v>405</v>
      </c>
      <c r="C151" s="44" t="s">
        <v>545</v>
      </c>
      <c r="D151" s="44" t="str">
        <f t="shared" si="2"/>
        <v>北海道洞爺湖町</v>
      </c>
      <c r="E151" s="47" t="s">
        <v>2153</v>
      </c>
      <c r="F151">
        <v>150</v>
      </c>
      <c r="H151" t="str">
        <f>IFERROR(VLOOKUP('様式２－２'!$E$12&amp;F151,都道府県リスト47[[列1]:[二次医療圏名]],3,0),"")</f>
        <v/>
      </c>
    </row>
    <row r="152" spans="1:8" x14ac:dyDescent="0.45">
      <c r="A152" s="46" t="str">
        <f>B152&amp;COUNTIF($B$2:B152,B152)</f>
        <v>北海道151</v>
      </c>
      <c r="B152" s="44" t="s">
        <v>405</v>
      </c>
      <c r="C152" s="44" t="s">
        <v>546</v>
      </c>
      <c r="D152" s="44" t="str">
        <f t="shared" si="2"/>
        <v>北海道安平町</v>
      </c>
      <c r="E152" s="47" t="s">
        <v>2159</v>
      </c>
      <c r="F152">
        <v>151</v>
      </c>
      <c r="H152" t="str">
        <f>IFERROR(VLOOKUP('様式２－２'!$E$12&amp;F152,都道府県リスト47[[列1]:[二次医療圏名]],3,0),"")</f>
        <v/>
      </c>
    </row>
    <row r="153" spans="1:8" x14ac:dyDescent="0.45">
      <c r="A153" s="46" t="str">
        <f>B153&amp;COUNTIF($B$2:B153,B153)</f>
        <v>北海道152</v>
      </c>
      <c r="B153" s="44" t="s">
        <v>405</v>
      </c>
      <c r="C153" s="44" t="s">
        <v>547</v>
      </c>
      <c r="D153" s="44" t="str">
        <f t="shared" si="2"/>
        <v>北海道むかわ町</v>
      </c>
      <c r="E153" s="47" t="s">
        <v>2159</v>
      </c>
      <c r="F153">
        <v>152</v>
      </c>
      <c r="H153" t="str">
        <f>IFERROR(VLOOKUP('様式２－２'!$E$12&amp;F153,都道府県リスト47[[列1]:[二次医療圏名]],3,0),"")</f>
        <v/>
      </c>
    </row>
    <row r="154" spans="1:8" x14ac:dyDescent="0.45">
      <c r="A154" s="46" t="str">
        <f>B154&amp;COUNTIF($B$2:B154,B154)</f>
        <v>北海道153</v>
      </c>
      <c r="B154" s="44" t="s">
        <v>405</v>
      </c>
      <c r="C154" s="44" t="s">
        <v>548</v>
      </c>
      <c r="D154" s="44" t="str">
        <f t="shared" si="2"/>
        <v>北海道日高町</v>
      </c>
      <c r="E154" s="47" t="s">
        <v>2169</v>
      </c>
      <c r="F154">
        <v>153</v>
      </c>
      <c r="H154" t="str">
        <f>IFERROR(VLOOKUP('様式２－２'!$E$12&amp;F154,都道府県リスト47[[列1]:[二次医療圏名]],3,0),"")</f>
        <v/>
      </c>
    </row>
    <row r="155" spans="1:8" x14ac:dyDescent="0.45">
      <c r="A155" s="46" t="str">
        <f>B155&amp;COUNTIF($B$2:B155,B155)</f>
        <v>北海道154</v>
      </c>
      <c r="B155" s="44" t="s">
        <v>405</v>
      </c>
      <c r="C155" s="44" t="s">
        <v>549</v>
      </c>
      <c r="D155" s="44" t="str">
        <f t="shared" si="2"/>
        <v>北海道平取町</v>
      </c>
      <c r="E155" s="47" t="s">
        <v>2169</v>
      </c>
      <c r="F155">
        <v>154</v>
      </c>
      <c r="H155" t="str">
        <f>IFERROR(VLOOKUP('様式２－２'!$E$12&amp;F155,都道府県リスト47[[列1]:[二次医療圏名]],3,0),"")</f>
        <v/>
      </c>
    </row>
    <row r="156" spans="1:8" x14ac:dyDescent="0.45">
      <c r="A156" s="46" t="str">
        <f>B156&amp;COUNTIF($B$2:B156,B156)</f>
        <v>北海道155</v>
      </c>
      <c r="B156" s="44" t="s">
        <v>405</v>
      </c>
      <c r="C156" s="44" t="s">
        <v>550</v>
      </c>
      <c r="D156" s="44" t="str">
        <f t="shared" si="2"/>
        <v>北海道新冠町</v>
      </c>
      <c r="E156" s="47" t="s">
        <v>2169</v>
      </c>
      <c r="F156">
        <v>155</v>
      </c>
      <c r="H156" t="str">
        <f>IFERROR(VLOOKUP('様式２－２'!$E$12&amp;F156,都道府県リスト47[[列1]:[二次医療圏名]],3,0),"")</f>
        <v/>
      </c>
    </row>
    <row r="157" spans="1:8" x14ac:dyDescent="0.45">
      <c r="A157" s="46" t="str">
        <f>B157&amp;COUNTIF($B$2:B157,B157)</f>
        <v>北海道156</v>
      </c>
      <c r="B157" s="44" t="s">
        <v>405</v>
      </c>
      <c r="C157" s="44" t="s">
        <v>551</v>
      </c>
      <c r="D157" s="44" t="str">
        <f t="shared" si="2"/>
        <v>北海道浦河町</v>
      </c>
      <c r="E157" s="47" t="s">
        <v>2169</v>
      </c>
      <c r="F157">
        <v>156</v>
      </c>
      <c r="H157" t="str">
        <f>IFERROR(VLOOKUP('様式２－２'!$E$12&amp;F157,都道府県リスト47[[列1]:[二次医療圏名]],3,0),"")</f>
        <v/>
      </c>
    </row>
    <row r="158" spans="1:8" x14ac:dyDescent="0.45">
      <c r="A158" s="46" t="str">
        <f>B158&amp;COUNTIF($B$2:B158,B158)</f>
        <v>北海道157</v>
      </c>
      <c r="B158" s="44" t="s">
        <v>405</v>
      </c>
      <c r="C158" s="44" t="s">
        <v>552</v>
      </c>
      <c r="D158" s="44" t="str">
        <f t="shared" si="2"/>
        <v>北海道様似町</v>
      </c>
      <c r="E158" s="47" t="s">
        <v>2169</v>
      </c>
      <c r="F158">
        <v>157</v>
      </c>
      <c r="H158" t="str">
        <f>IFERROR(VLOOKUP('様式２－２'!$E$12&amp;F158,都道府県リスト47[[列1]:[二次医療圏名]],3,0),"")</f>
        <v/>
      </c>
    </row>
    <row r="159" spans="1:8" x14ac:dyDescent="0.45">
      <c r="A159" s="46" t="str">
        <f>B159&amp;COUNTIF($B$2:B159,B159)</f>
        <v>北海道158</v>
      </c>
      <c r="B159" s="44" t="s">
        <v>405</v>
      </c>
      <c r="C159" s="44" t="s">
        <v>553</v>
      </c>
      <c r="D159" s="44" t="str">
        <f t="shared" si="2"/>
        <v>北海道えりも町</v>
      </c>
      <c r="E159" s="47" t="s">
        <v>2169</v>
      </c>
      <c r="F159">
        <v>158</v>
      </c>
      <c r="H159" t="str">
        <f>IFERROR(VLOOKUP('様式２－２'!$E$12&amp;F159,都道府県リスト47[[列1]:[二次医療圏名]],3,0),"")</f>
        <v/>
      </c>
    </row>
    <row r="160" spans="1:8" x14ac:dyDescent="0.45">
      <c r="A160" s="46" t="str">
        <f>B160&amp;COUNTIF($B$2:B160,B160)</f>
        <v>北海道159</v>
      </c>
      <c r="B160" s="44" t="s">
        <v>405</v>
      </c>
      <c r="C160" s="44" t="s">
        <v>554</v>
      </c>
      <c r="D160" s="44" t="str">
        <f t="shared" si="2"/>
        <v>北海道新ひだか町</v>
      </c>
      <c r="E160" s="47" t="s">
        <v>2169</v>
      </c>
      <c r="F160">
        <v>159</v>
      </c>
      <c r="H160" t="str">
        <f>IFERROR(VLOOKUP('様式２－２'!$E$12&amp;F160,都道府県リスト47[[列1]:[二次医療圏名]],3,0),"")</f>
        <v/>
      </c>
    </row>
    <row r="161" spans="1:8" x14ac:dyDescent="0.45">
      <c r="A161" s="46" t="str">
        <f>B161&amp;COUNTIF($B$2:B161,B161)</f>
        <v>北海道160</v>
      </c>
      <c r="B161" s="44" t="s">
        <v>405</v>
      </c>
      <c r="C161" s="44" t="s">
        <v>555</v>
      </c>
      <c r="D161" s="44" t="str">
        <f t="shared" si="2"/>
        <v>北海道音更町</v>
      </c>
      <c r="E161" s="47" t="s">
        <v>2155</v>
      </c>
      <c r="F161">
        <v>160</v>
      </c>
      <c r="H161" t="str">
        <f>IFERROR(VLOOKUP('様式２－２'!$E$12&amp;F161,都道府県リスト47[[列1]:[二次医療圏名]],3,0),"")</f>
        <v/>
      </c>
    </row>
    <row r="162" spans="1:8" x14ac:dyDescent="0.45">
      <c r="A162" s="46" t="str">
        <f>B162&amp;COUNTIF($B$2:B162,B162)</f>
        <v>北海道161</v>
      </c>
      <c r="B162" s="44" t="s">
        <v>405</v>
      </c>
      <c r="C162" s="44" t="s">
        <v>556</v>
      </c>
      <c r="D162" s="44" t="str">
        <f t="shared" si="2"/>
        <v>北海道士幌町</v>
      </c>
      <c r="E162" s="47" t="s">
        <v>2155</v>
      </c>
      <c r="F162">
        <v>161</v>
      </c>
      <c r="H162" t="str">
        <f>IFERROR(VLOOKUP('様式２－２'!$E$12&amp;F162,都道府県リスト47[[列1]:[二次医療圏名]],3,0),"")</f>
        <v/>
      </c>
    </row>
    <row r="163" spans="1:8" x14ac:dyDescent="0.45">
      <c r="A163" s="46" t="str">
        <f>B163&amp;COUNTIF($B$2:B163,B163)</f>
        <v>北海道162</v>
      </c>
      <c r="B163" s="44" t="s">
        <v>405</v>
      </c>
      <c r="C163" s="44" t="s">
        <v>557</v>
      </c>
      <c r="D163" s="44" t="str">
        <f t="shared" si="2"/>
        <v>北海道上士幌町</v>
      </c>
      <c r="E163" s="47" t="s">
        <v>2155</v>
      </c>
      <c r="F163">
        <v>162</v>
      </c>
      <c r="H163" t="str">
        <f>IFERROR(VLOOKUP('様式２－２'!$E$12&amp;F163,都道府県リスト47[[列1]:[二次医療圏名]],3,0),"")</f>
        <v/>
      </c>
    </row>
    <row r="164" spans="1:8" x14ac:dyDescent="0.45">
      <c r="A164" s="46" t="str">
        <f>B164&amp;COUNTIF($B$2:B164,B164)</f>
        <v>北海道163</v>
      </c>
      <c r="B164" s="44" t="s">
        <v>405</v>
      </c>
      <c r="C164" s="44" t="s">
        <v>558</v>
      </c>
      <c r="D164" s="44" t="str">
        <f t="shared" si="2"/>
        <v>北海道鹿追町</v>
      </c>
      <c r="E164" s="47" t="s">
        <v>2155</v>
      </c>
      <c r="F164">
        <v>163</v>
      </c>
      <c r="H164" t="str">
        <f>IFERROR(VLOOKUP('様式２－２'!$E$12&amp;F164,都道府県リスト47[[列1]:[二次医療圏名]],3,0),"")</f>
        <v/>
      </c>
    </row>
    <row r="165" spans="1:8" x14ac:dyDescent="0.45">
      <c r="A165" s="46" t="str">
        <f>B165&amp;COUNTIF($B$2:B165,B165)</f>
        <v>北海道164</v>
      </c>
      <c r="B165" s="44" t="s">
        <v>405</v>
      </c>
      <c r="C165" s="44" t="s">
        <v>559</v>
      </c>
      <c r="D165" s="44" t="str">
        <f t="shared" si="2"/>
        <v>北海道新得町</v>
      </c>
      <c r="E165" s="47" t="s">
        <v>2155</v>
      </c>
      <c r="F165">
        <v>164</v>
      </c>
      <c r="H165" t="str">
        <f>IFERROR(VLOOKUP('様式２－２'!$E$12&amp;F165,都道府県リスト47[[列1]:[二次医療圏名]],3,0),"")</f>
        <v/>
      </c>
    </row>
    <row r="166" spans="1:8" x14ac:dyDescent="0.45">
      <c r="A166" s="46" t="str">
        <f>B166&amp;COUNTIF($B$2:B166,B166)</f>
        <v>北海道165</v>
      </c>
      <c r="B166" s="44" t="s">
        <v>405</v>
      </c>
      <c r="C166" s="44" t="s">
        <v>560</v>
      </c>
      <c r="D166" s="44" t="str">
        <f t="shared" si="2"/>
        <v>北海道清水町</v>
      </c>
      <c r="E166" s="47" t="s">
        <v>2155</v>
      </c>
      <c r="F166">
        <v>165</v>
      </c>
      <c r="H166" t="str">
        <f>IFERROR(VLOOKUP('様式２－２'!$E$12&amp;F166,都道府県リスト47[[列1]:[二次医療圏名]],3,0),"")</f>
        <v/>
      </c>
    </row>
    <row r="167" spans="1:8" x14ac:dyDescent="0.45">
      <c r="A167" s="46" t="str">
        <f>B167&amp;COUNTIF($B$2:B167,B167)</f>
        <v>北海道166</v>
      </c>
      <c r="B167" s="44" t="s">
        <v>405</v>
      </c>
      <c r="C167" s="44" t="s">
        <v>561</v>
      </c>
      <c r="D167" s="44" t="str">
        <f t="shared" si="2"/>
        <v>北海道芽室町</v>
      </c>
      <c r="E167" s="47" t="s">
        <v>2155</v>
      </c>
      <c r="F167">
        <v>166</v>
      </c>
      <c r="H167" t="str">
        <f>IFERROR(VLOOKUP('様式２－２'!$E$12&amp;F167,都道府県リスト47[[列1]:[二次医療圏名]],3,0),"")</f>
        <v/>
      </c>
    </row>
    <row r="168" spans="1:8" x14ac:dyDescent="0.45">
      <c r="A168" s="46" t="str">
        <f>B168&amp;COUNTIF($B$2:B168,B168)</f>
        <v>北海道167</v>
      </c>
      <c r="B168" s="44" t="s">
        <v>405</v>
      </c>
      <c r="C168" s="44" t="s">
        <v>562</v>
      </c>
      <c r="D168" s="44" t="str">
        <f t="shared" si="2"/>
        <v>北海道中札内村</v>
      </c>
      <c r="E168" s="47" t="s">
        <v>2155</v>
      </c>
      <c r="F168">
        <v>167</v>
      </c>
      <c r="H168" t="str">
        <f>IFERROR(VLOOKUP('様式２－２'!$E$12&amp;F168,都道府県リスト47[[列1]:[二次医療圏名]],3,0),"")</f>
        <v/>
      </c>
    </row>
    <row r="169" spans="1:8" x14ac:dyDescent="0.45">
      <c r="A169" s="46" t="str">
        <f>B169&amp;COUNTIF($B$2:B169,B169)</f>
        <v>北海道168</v>
      </c>
      <c r="B169" s="44" t="s">
        <v>405</v>
      </c>
      <c r="C169" s="44" t="s">
        <v>563</v>
      </c>
      <c r="D169" s="44" t="str">
        <f t="shared" si="2"/>
        <v>北海道更別村</v>
      </c>
      <c r="E169" s="47" t="s">
        <v>2155</v>
      </c>
      <c r="F169">
        <v>168</v>
      </c>
      <c r="H169" t="str">
        <f>IFERROR(VLOOKUP('様式２－２'!$E$12&amp;F169,都道府県リスト47[[列1]:[二次医療圏名]],3,0),"")</f>
        <v/>
      </c>
    </row>
    <row r="170" spans="1:8" x14ac:dyDescent="0.45">
      <c r="A170" s="46" t="str">
        <f>B170&amp;COUNTIF($B$2:B170,B170)</f>
        <v>北海道169</v>
      </c>
      <c r="B170" s="44" t="s">
        <v>405</v>
      </c>
      <c r="C170" s="44" t="s">
        <v>564</v>
      </c>
      <c r="D170" s="44" t="str">
        <f t="shared" si="2"/>
        <v>北海道大樹町</v>
      </c>
      <c r="E170" s="47" t="s">
        <v>2155</v>
      </c>
      <c r="F170">
        <v>169</v>
      </c>
      <c r="H170" t="str">
        <f>IFERROR(VLOOKUP('様式２－２'!$E$12&amp;F170,都道府県リスト47[[列1]:[二次医療圏名]],3,0),"")</f>
        <v/>
      </c>
    </row>
    <row r="171" spans="1:8" x14ac:dyDescent="0.45">
      <c r="A171" s="46" t="str">
        <f>B171&amp;COUNTIF($B$2:B171,B171)</f>
        <v>北海道170</v>
      </c>
      <c r="B171" s="44" t="s">
        <v>405</v>
      </c>
      <c r="C171" s="44" t="s">
        <v>565</v>
      </c>
      <c r="D171" s="44" t="str">
        <f t="shared" si="2"/>
        <v>北海道広尾町</v>
      </c>
      <c r="E171" s="47" t="s">
        <v>2155</v>
      </c>
      <c r="F171">
        <v>170</v>
      </c>
      <c r="H171" t="str">
        <f>IFERROR(VLOOKUP('様式２－２'!$E$12&amp;F171,都道府県リスト47[[列1]:[二次医療圏名]],3,0),"")</f>
        <v/>
      </c>
    </row>
    <row r="172" spans="1:8" x14ac:dyDescent="0.45">
      <c r="A172" s="46" t="str">
        <f>B172&amp;COUNTIF($B$2:B172,B172)</f>
        <v>北海道171</v>
      </c>
      <c r="B172" s="44" t="s">
        <v>405</v>
      </c>
      <c r="C172" s="44" t="s">
        <v>566</v>
      </c>
      <c r="D172" s="44" t="str">
        <f t="shared" si="2"/>
        <v>北海道幕別町</v>
      </c>
      <c r="E172" s="47" t="s">
        <v>2155</v>
      </c>
      <c r="F172">
        <v>171</v>
      </c>
      <c r="H172" t="str">
        <f>IFERROR(VLOOKUP('様式２－２'!$E$12&amp;F172,都道府県リスト47[[列1]:[二次医療圏名]],3,0),"")</f>
        <v/>
      </c>
    </row>
    <row r="173" spans="1:8" x14ac:dyDescent="0.45">
      <c r="A173" s="46" t="str">
        <f>B173&amp;COUNTIF($B$2:B173,B173)</f>
        <v>北海道172</v>
      </c>
      <c r="B173" s="44" t="s">
        <v>405</v>
      </c>
      <c r="C173" s="44" t="s">
        <v>567</v>
      </c>
      <c r="D173" s="44" t="str">
        <f t="shared" si="2"/>
        <v>北海道池田町</v>
      </c>
      <c r="E173" s="47" t="s">
        <v>2155</v>
      </c>
      <c r="F173">
        <v>172</v>
      </c>
      <c r="H173" t="str">
        <f>IFERROR(VLOOKUP('様式２－２'!$E$12&amp;F173,都道府県リスト47[[列1]:[二次医療圏名]],3,0),"")</f>
        <v/>
      </c>
    </row>
    <row r="174" spans="1:8" x14ac:dyDescent="0.45">
      <c r="A174" s="46" t="str">
        <f>B174&amp;COUNTIF($B$2:B174,B174)</f>
        <v>北海道173</v>
      </c>
      <c r="B174" s="44" t="s">
        <v>405</v>
      </c>
      <c r="C174" s="44" t="s">
        <v>568</v>
      </c>
      <c r="D174" s="44" t="str">
        <f t="shared" si="2"/>
        <v>北海道豊頃町</v>
      </c>
      <c r="E174" s="47" t="s">
        <v>2155</v>
      </c>
      <c r="F174">
        <v>173</v>
      </c>
      <c r="H174" t="str">
        <f>IFERROR(VLOOKUP('様式２－２'!$E$12&amp;F174,都道府県リスト47[[列1]:[二次医療圏名]],3,0),"")</f>
        <v/>
      </c>
    </row>
    <row r="175" spans="1:8" x14ac:dyDescent="0.45">
      <c r="A175" s="46" t="str">
        <f>B175&amp;COUNTIF($B$2:B175,B175)</f>
        <v>北海道174</v>
      </c>
      <c r="B175" s="44" t="s">
        <v>405</v>
      </c>
      <c r="C175" s="44" t="s">
        <v>569</v>
      </c>
      <c r="D175" s="44" t="str">
        <f t="shared" si="2"/>
        <v>北海道本別町</v>
      </c>
      <c r="E175" s="47" t="s">
        <v>2155</v>
      </c>
      <c r="F175">
        <v>174</v>
      </c>
      <c r="H175" t="str">
        <f>IFERROR(VLOOKUP('様式２－２'!$E$12&amp;F175,都道府県リスト47[[列1]:[二次医療圏名]],3,0),"")</f>
        <v/>
      </c>
    </row>
    <row r="176" spans="1:8" x14ac:dyDescent="0.45">
      <c r="A176" s="46" t="str">
        <f>B176&amp;COUNTIF($B$2:B176,B176)</f>
        <v>北海道175</v>
      </c>
      <c r="B176" s="44" t="s">
        <v>405</v>
      </c>
      <c r="C176" s="44" t="s">
        <v>570</v>
      </c>
      <c r="D176" s="44" t="str">
        <f t="shared" si="2"/>
        <v>北海道足寄町</v>
      </c>
      <c r="E176" s="47" t="s">
        <v>2155</v>
      </c>
      <c r="F176">
        <v>175</v>
      </c>
      <c r="H176" t="str">
        <f>IFERROR(VLOOKUP('様式２－２'!$E$12&amp;F176,都道府県リスト47[[列1]:[二次医療圏名]],3,0),"")</f>
        <v/>
      </c>
    </row>
    <row r="177" spans="1:8" x14ac:dyDescent="0.45">
      <c r="A177" s="46" t="str">
        <f>B177&amp;COUNTIF($B$2:B177,B177)</f>
        <v>北海道176</v>
      </c>
      <c r="B177" s="44" t="s">
        <v>405</v>
      </c>
      <c r="C177" s="44" t="s">
        <v>571</v>
      </c>
      <c r="D177" s="44" t="str">
        <f t="shared" si="2"/>
        <v>北海道陸別町</v>
      </c>
      <c r="E177" s="47" t="s">
        <v>2155</v>
      </c>
      <c r="F177">
        <v>176</v>
      </c>
      <c r="H177" t="str">
        <f>IFERROR(VLOOKUP('様式２－２'!$E$12&amp;F177,都道府県リスト47[[列1]:[二次医療圏名]],3,0),"")</f>
        <v/>
      </c>
    </row>
    <row r="178" spans="1:8" x14ac:dyDescent="0.45">
      <c r="A178" s="46" t="str">
        <f>B178&amp;COUNTIF($B$2:B178,B178)</f>
        <v>北海道177</v>
      </c>
      <c r="B178" s="44" t="s">
        <v>405</v>
      </c>
      <c r="C178" s="44" t="s">
        <v>572</v>
      </c>
      <c r="D178" s="44" t="str">
        <f t="shared" si="2"/>
        <v>北海道浦幌町</v>
      </c>
      <c r="E178" s="47" t="s">
        <v>2155</v>
      </c>
      <c r="F178">
        <v>177</v>
      </c>
      <c r="H178" t="str">
        <f>IFERROR(VLOOKUP('様式２－２'!$E$12&amp;F178,都道府県リスト47[[列1]:[二次医療圏名]],3,0),"")</f>
        <v/>
      </c>
    </row>
    <row r="179" spans="1:8" x14ac:dyDescent="0.45">
      <c r="A179" s="46" t="str">
        <f>B179&amp;COUNTIF($B$2:B179,B179)</f>
        <v>北海道178</v>
      </c>
      <c r="B179" s="44" t="s">
        <v>405</v>
      </c>
      <c r="C179" s="44" t="s">
        <v>573</v>
      </c>
      <c r="D179" s="44" t="str">
        <f t="shared" si="2"/>
        <v>北海道釧路町</v>
      </c>
      <c r="E179" s="47" t="s">
        <v>2154</v>
      </c>
      <c r="F179">
        <v>178</v>
      </c>
      <c r="H179" t="str">
        <f>IFERROR(VLOOKUP('様式２－２'!$E$12&amp;F179,都道府県リスト47[[列1]:[二次医療圏名]],3,0),"")</f>
        <v/>
      </c>
    </row>
    <row r="180" spans="1:8" x14ac:dyDescent="0.45">
      <c r="A180" s="46" t="str">
        <f>B180&amp;COUNTIF($B$2:B180,B180)</f>
        <v>北海道179</v>
      </c>
      <c r="B180" s="44" t="s">
        <v>405</v>
      </c>
      <c r="C180" s="44" t="s">
        <v>574</v>
      </c>
      <c r="D180" s="44" t="str">
        <f t="shared" si="2"/>
        <v>北海道厚岸町</v>
      </c>
      <c r="E180" s="47" t="s">
        <v>2154</v>
      </c>
      <c r="F180">
        <v>179</v>
      </c>
      <c r="H180" t="str">
        <f>IFERROR(VLOOKUP('様式２－２'!$E$12&amp;F180,都道府県リスト47[[列1]:[二次医療圏名]],3,0),"")</f>
        <v/>
      </c>
    </row>
    <row r="181" spans="1:8" x14ac:dyDescent="0.45">
      <c r="A181" s="46" t="str">
        <f>B181&amp;COUNTIF($B$2:B181,B181)</f>
        <v>北海道180</v>
      </c>
      <c r="B181" s="44" t="s">
        <v>405</v>
      </c>
      <c r="C181" s="44" t="s">
        <v>575</v>
      </c>
      <c r="D181" s="44" t="str">
        <f t="shared" si="2"/>
        <v>北海道浜中町</v>
      </c>
      <c r="E181" s="47" t="s">
        <v>2154</v>
      </c>
      <c r="F181">
        <v>180</v>
      </c>
      <c r="H181" t="str">
        <f>IFERROR(VLOOKUP('様式２－２'!$E$12&amp;F181,都道府県リスト47[[列1]:[二次医療圏名]],3,0),"")</f>
        <v/>
      </c>
    </row>
    <row r="182" spans="1:8" x14ac:dyDescent="0.45">
      <c r="A182" s="46" t="str">
        <f>B182&amp;COUNTIF($B$2:B182,B182)</f>
        <v>北海道181</v>
      </c>
      <c r="B182" s="44" t="s">
        <v>405</v>
      </c>
      <c r="C182" s="44" t="s">
        <v>576</v>
      </c>
      <c r="D182" s="44" t="str">
        <f t="shared" si="2"/>
        <v>北海道標茶町</v>
      </c>
      <c r="E182" s="47" t="s">
        <v>2154</v>
      </c>
      <c r="F182">
        <v>181</v>
      </c>
      <c r="H182" t="str">
        <f>IFERROR(VLOOKUP('様式２－２'!$E$12&amp;F182,都道府県リスト47[[列1]:[二次医療圏名]],3,0),"")</f>
        <v/>
      </c>
    </row>
    <row r="183" spans="1:8" x14ac:dyDescent="0.45">
      <c r="A183" s="46" t="str">
        <f>B183&amp;COUNTIF($B$2:B183,B183)</f>
        <v>北海道182</v>
      </c>
      <c r="B183" s="44" t="s">
        <v>405</v>
      </c>
      <c r="C183" s="44" t="s">
        <v>577</v>
      </c>
      <c r="D183" s="44" t="str">
        <f t="shared" si="2"/>
        <v>北海道弟子屈町</v>
      </c>
      <c r="E183" s="47" t="s">
        <v>2154</v>
      </c>
      <c r="F183">
        <v>182</v>
      </c>
      <c r="H183" t="str">
        <f>IFERROR(VLOOKUP('様式２－２'!$E$12&amp;F183,都道府県リスト47[[列1]:[二次医療圏名]],3,0),"")</f>
        <v/>
      </c>
    </row>
    <row r="184" spans="1:8" x14ac:dyDescent="0.45">
      <c r="A184" s="46" t="str">
        <f>B184&amp;COUNTIF($B$2:B184,B184)</f>
        <v>北海道183</v>
      </c>
      <c r="B184" s="44" t="s">
        <v>405</v>
      </c>
      <c r="C184" s="44" t="s">
        <v>578</v>
      </c>
      <c r="D184" s="44" t="str">
        <f t="shared" si="2"/>
        <v>北海道鶴居村</v>
      </c>
      <c r="E184" s="47" t="s">
        <v>2154</v>
      </c>
      <c r="F184">
        <v>183</v>
      </c>
      <c r="H184" t="str">
        <f>IFERROR(VLOOKUP('様式２－２'!$E$12&amp;F184,都道府県リスト47[[列1]:[二次医療圏名]],3,0),"")</f>
        <v/>
      </c>
    </row>
    <row r="185" spans="1:8" x14ac:dyDescent="0.45">
      <c r="A185" s="46" t="str">
        <f>B185&amp;COUNTIF($B$2:B185,B185)</f>
        <v>北海道184</v>
      </c>
      <c r="B185" s="44" t="s">
        <v>405</v>
      </c>
      <c r="C185" s="44" t="s">
        <v>579</v>
      </c>
      <c r="D185" s="44" t="str">
        <f t="shared" si="2"/>
        <v>北海道白糠町</v>
      </c>
      <c r="E185" s="47" t="s">
        <v>2154</v>
      </c>
      <c r="F185">
        <v>184</v>
      </c>
      <c r="H185" t="str">
        <f>IFERROR(VLOOKUP('様式２－２'!$E$12&amp;F185,都道府県リスト47[[列1]:[二次医療圏名]],3,0),"")</f>
        <v/>
      </c>
    </row>
    <row r="186" spans="1:8" x14ac:dyDescent="0.45">
      <c r="A186" s="46" t="str">
        <f>B186&amp;COUNTIF($B$2:B186,B186)</f>
        <v>北海道185</v>
      </c>
      <c r="B186" s="44" t="s">
        <v>405</v>
      </c>
      <c r="C186" s="44" t="s">
        <v>2170</v>
      </c>
      <c r="D186" s="44" t="str">
        <f t="shared" si="2"/>
        <v>北海道別海町</v>
      </c>
      <c r="E186" s="47" t="s">
        <v>2164</v>
      </c>
      <c r="F186">
        <v>185</v>
      </c>
      <c r="H186" t="str">
        <f>IFERROR(VLOOKUP('様式２－２'!$E$12&amp;F186,都道府県リスト47[[列1]:[二次医療圏名]],3,0),"")</f>
        <v/>
      </c>
    </row>
    <row r="187" spans="1:8" x14ac:dyDescent="0.45">
      <c r="A187" s="46" t="str">
        <f>B187&amp;COUNTIF($B$2:B187,B187)</f>
        <v>北海道186</v>
      </c>
      <c r="B187" s="44" t="s">
        <v>405</v>
      </c>
      <c r="C187" s="44" t="s">
        <v>580</v>
      </c>
      <c r="D187" s="44" t="str">
        <f t="shared" si="2"/>
        <v>北海道中標津町</v>
      </c>
      <c r="E187" s="47" t="s">
        <v>2164</v>
      </c>
      <c r="F187">
        <v>186</v>
      </c>
      <c r="H187" t="str">
        <f>IFERROR(VLOOKUP('様式２－２'!$E$12&amp;F187,都道府県リスト47[[列1]:[二次医療圏名]],3,0),"")</f>
        <v/>
      </c>
    </row>
    <row r="188" spans="1:8" x14ac:dyDescent="0.45">
      <c r="A188" s="46" t="str">
        <f>B188&amp;COUNTIF($B$2:B188,B188)</f>
        <v>北海道187</v>
      </c>
      <c r="B188" s="44" t="s">
        <v>405</v>
      </c>
      <c r="C188" s="44" t="s">
        <v>581</v>
      </c>
      <c r="D188" s="44" t="str">
        <f t="shared" si="2"/>
        <v>北海道標津町</v>
      </c>
      <c r="E188" s="47" t="s">
        <v>2164</v>
      </c>
      <c r="F188">
        <v>187</v>
      </c>
      <c r="H188" t="str">
        <f>IFERROR(VLOOKUP('様式２－２'!$E$12&amp;F188,都道府県リスト47[[列1]:[二次医療圏名]],3,0),"")</f>
        <v/>
      </c>
    </row>
    <row r="189" spans="1:8" x14ac:dyDescent="0.45">
      <c r="A189" s="46" t="str">
        <f>B189&amp;COUNTIF($B$2:B189,B189)</f>
        <v>北海道188</v>
      </c>
      <c r="B189" s="44" t="s">
        <v>405</v>
      </c>
      <c r="C189" s="44" t="s">
        <v>582</v>
      </c>
      <c r="D189" s="44" t="str">
        <f t="shared" si="2"/>
        <v>北海道羅臼町</v>
      </c>
      <c r="E189" s="47" t="s">
        <v>2164</v>
      </c>
      <c r="F189">
        <v>188</v>
      </c>
      <c r="H189" t="str">
        <f>IFERROR(VLOOKUP('様式２－２'!$E$12&amp;F189,都道府県リスト47[[列1]:[二次医療圏名]],3,0),"")</f>
        <v/>
      </c>
    </row>
    <row r="190" spans="1:8" x14ac:dyDescent="0.45">
      <c r="A190" s="46" t="str">
        <f>B190&amp;COUNTIF($B$2:B190,B190)</f>
        <v>青森県1</v>
      </c>
      <c r="B190" s="44" t="s">
        <v>583</v>
      </c>
      <c r="C190" s="44" t="s">
        <v>584</v>
      </c>
      <c r="D190" s="44" t="str">
        <f t="shared" si="2"/>
        <v>青森県青森市</v>
      </c>
      <c r="E190" s="47" t="s">
        <v>2171</v>
      </c>
    </row>
    <row r="191" spans="1:8" x14ac:dyDescent="0.45">
      <c r="A191" s="46" t="str">
        <f>B191&amp;COUNTIF($B$2:B191,B191)</f>
        <v>青森県2</v>
      </c>
      <c r="B191" s="44" t="s">
        <v>583</v>
      </c>
      <c r="C191" s="44" t="s">
        <v>585</v>
      </c>
      <c r="D191" s="44" t="str">
        <f t="shared" si="2"/>
        <v>青森県弘前市</v>
      </c>
      <c r="E191" s="47" t="s">
        <v>2172</v>
      </c>
    </row>
    <row r="192" spans="1:8" x14ac:dyDescent="0.45">
      <c r="A192" s="46" t="str">
        <f>B192&amp;COUNTIF($B$2:B192,B192)</f>
        <v>青森県3</v>
      </c>
      <c r="B192" s="44" t="s">
        <v>583</v>
      </c>
      <c r="C192" s="44" t="s">
        <v>586</v>
      </c>
      <c r="D192" s="44" t="str">
        <f t="shared" si="2"/>
        <v>青森県八戸市</v>
      </c>
      <c r="E192" s="47" t="s">
        <v>2173</v>
      </c>
    </row>
    <row r="193" spans="1:5" x14ac:dyDescent="0.45">
      <c r="A193" s="46" t="str">
        <f>B193&amp;COUNTIF($B$2:B193,B193)</f>
        <v>青森県4</v>
      </c>
      <c r="B193" s="44" t="s">
        <v>583</v>
      </c>
      <c r="C193" s="44" t="s">
        <v>587</v>
      </c>
      <c r="D193" s="44" t="str">
        <f t="shared" si="2"/>
        <v>青森県黒石市</v>
      </c>
      <c r="E193" s="47" t="s">
        <v>2172</v>
      </c>
    </row>
    <row r="194" spans="1:5" x14ac:dyDescent="0.45">
      <c r="A194" s="46" t="str">
        <f>B194&amp;COUNTIF($B$2:B194,B194)</f>
        <v>青森県5</v>
      </c>
      <c r="B194" s="44" t="s">
        <v>583</v>
      </c>
      <c r="C194" s="44" t="s">
        <v>588</v>
      </c>
      <c r="D194" s="44" t="str">
        <f t="shared" ref="D194:D257" si="3">B194&amp;C194</f>
        <v>青森県五所川原市</v>
      </c>
      <c r="E194" s="47" t="s">
        <v>2174</v>
      </c>
    </row>
    <row r="195" spans="1:5" x14ac:dyDescent="0.45">
      <c r="A195" s="46" t="str">
        <f>B195&amp;COUNTIF($B$2:B195,B195)</f>
        <v>青森県6</v>
      </c>
      <c r="B195" s="44" t="s">
        <v>583</v>
      </c>
      <c r="C195" s="44" t="s">
        <v>589</v>
      </c>
      <c r="D195" s="44" t="str">
        <f t="shared" si="3"/>
        <v>青森県十和田市</v>
      </c>
      <c r="E195" s="47" t="s">
        <v>2175</v>
      </c>
    </row>
    <row r="196" spans="1:5" x14ac:dyDescent="0.45">
      <c r="A196" s="46" t="str">
        <f>B196&amp;COUNTIF($B$2:B196,B196)</f>
        <v>青森県7</v>
      </c>
      <c r="B196" s="44" t="s">
        <v>583</v>
      </c>
      <c r="C196" s="44" t="s">
        <v>590</v>
      </c>
      <c r="D196" s="44" t="str">
        <f t="shared" si="3"/>
        <v>青森県三沢市</v>
      </c>
      <c r="E196" s="47" t="s">
        <v>2175</v>
      </c>
    </row>
    <row r="197" spans="1:5" x14ac:dyDescent="0.45">
      <c r="A197" s="46" t="str">
        <f>B197&amp;COUNTIF($B$2:B197,B197)</f>
        <v>青森県8</v>
      </c>
      <c r="B197" s="44" t="s">
        <v>583</v>
      </c>
      <c r="C197" s="44" t="s">
        <v>591</v>
      </c>
      <c r="D197" s="44" t="str">
        <f t="shared" si="3"/>
        <v>青森県むつ市</v>
      </c>
      <c r="E197" s="47" t="s">
        <v>2176</v>
      </c>
    </row>
    <row r="198" spans="1:5" x14ac:dyDescent="0.45">
      <c r="A198" s="46" t="str">
        <f>B198&amp;COUNTIF($B$2:B198,B198)</f>
        <v>青森県9</v>
      </c>
      <c r="B198" s="44" t="s">
        <v>583</v>
      </c>
      <c r="C198" s="44" t="s">
        <v>592</v>
      </c>
      <c r="D198" s="44" t="str">
        <f t="shared" si="3"/>
        <v>青森県つがる市</v>
      </c>
      <c r="E198" s="47" t="s">
        <v>2174</v>
      </c>
    </row>
    <row r="199" spans="1:5" x14ac:dyDescent="0.45">
      <c r="A199" s="46" t="str">
        <f>B199&amp;COUNTIF($B$2:B199,B199)</f>
        <v>青森県10</v>
      </c>
      <c r="B199" s="44" t="s">
        <v>583</v>
      </c>
      <c r="C199" s="44" t="s">
        <v>593</v>
      </c>
      <c r="D199" s="44" t="str">
        <f t="shared" si="3"/>
        <v>青森県平川市</v>
      </c>
      <c r="E199" s="47" t="s">
        <v>2172</v>
      </c>
    </row>
    <row r="200" spans="1:5" x14ac:dyDescent="0.45">
      <c r="A200" s="46" t="str">
        <f>B200&amp;COUNTIF($B$2:B200,B200)</f>
        <v>青森県11</v>
      </c>
      <c r="B200" s="44" t="s">
        <v>583</v>
      </c>
      <c r="C200" s="44" t="s">
        <v>594</v>
      </c>
      <c r="D200" s="44" t="str">
        <f t="shared" si="3"/>
        <v>青森県平内町</v>
      </c>
      <c r="E200" s="47" t="s">
        <v>2171</v>
      </c>
    </row>
    <row r="201" spans="1:5" x14ac:dyDescent="0.45">
      <c r="A201" s="46" t="str">
        <f>B201&amp;COUNTIF($B$2:B201,B201)</f>
        <v>青森県12</v>
      </c>
      <c r="B201" s="44" t="s">
        <v>583</v>
      </c>
      <c r="C201" s="44" t="s">
        <v>595</v>
      </c>
      <c r="D201" s="44" t="str">
        <f t="shared" si="3"/>
        <v>青森県今別町</v>
      </c>
      <c r="E201" s="47" t="s">
        <v>2171</v>
      </c>
    </row>
    <row r="202" spans="1:5" x14ac:dyDescent="0.45">
      <c r="A202" s="46" t="str">
        <f>B202&amp;COUNTIF($B$2:B202,B202)</f>
        <v>青森県13</v>
      </c>
      <c r="B202" s="44" t="s">
        <v>583</v>
      </c>
      <c r="C202" s="44" t="s">
        <v>596</v>
      </c>
      <c r="D202" s="44" t="str">
        <f t="shared" si="3"/>
        <v>青森県蓬田村</v>
      </c>
      <c r="E202" s="47" t="s">
        <v>2171</v>
      </c>
    </row>
    <row r="203" spans="1:5" x14ac:dyDescent="0.45">
      <c r="A203" s="46" t="str">
        <f>B203&amp;COUNTIF($B$2:B203,B203)</f>
        <v>青森県14</v>
      </c>
      <c r="B203" s="44" t="s">
        <v>583</v>
      </c>
      <c r="C203" s="44" t="s">
        <v>597</v>
      </c>
      <c r="D203" s="44" t="str">
        <f t="shared" si="3"/>
        <v>青森県外ヶ浜町</v>
      </c>
      <c r="E203" s="47" t="s">
        <v>2171</v>
      </c>
    </row>
    <row r="204" spans="1:5" x14ac:dyDescent="0.45">
      <c r="A204" s="46" t="str">
        <f>B204&amp;COUNTIF($B$2:B204,B204)</f>
        <v>青森県15</v>
      </c>
      <c r="B204" s="44" t="s">
        <v>583</v>
      </c>
      <c r="C204" s="44" t="s">
        <v>598</v>
      </c>
      <c r="D204" s="44" t="str">
        <f t="shared" si="3"/>
        <v>青森県鰺ヶ沢町</v>
      </c>
      <c r="E204" s="47" t="s">
        <v>2174</v>
      </c>
    </row>
    <row r="205" spans="1:5" x14ac:dyDescent="0.45">
      <c r="A205" s="46" t="str">
        <f>B205&amp;COUNTIF($B$2:B205,B205)</f>
        <v>青森県16</v>
      </c>
      <c r="B205" s="44" t="s">
        <v>583</v>
      </c>
      <c r="C205" s="44" t="s">
        <v>599</v>
      </c>
      <c r="D205" s="44" t="str">
        <f t="shared" si="3"/>
        <v>青森県深浦町</v>
      </c>
      <c r="E205" s="47" t="s">
        <v>2174</v>
      </c>
    </row>
    <row r="206" spans="1:5" x14ac:dyDescent="0.45">
      <c r="A206" s="46" t="str">
        <f>B206&amp;COUNTIF($B$2:B206,B206)</f>
        <v>青森県17</v>
      </c>
      <c r="B206" s="44" t="s">
        <v>583</v>
      </c>
      <c r="C206" s="44" t="s">
        <v>600</v>
      </c>
      <c r="D206" s="44" t="str">
        <f t="shared" si="3"/>
        <v>青森県西目屋村</v>
      </c>
      <c r="E206" s="47" t="s">
        <v>2172</v>
      </c>
    </row>
    <row r="207" spans="1:5" x14ac:dyDescent="0.45">
      <c r="A207" s="46" t="str">
        <f>B207&amp;COUNTIF($B$2:B207,B207)</f>
        <v>青森県18</v>
      </c>
      <c r="B207" s="44" t="s">
        <v>583</v>
      </c>
      <c r="C207" s="44" t="s">
        <v>601</v>
      </c>
      <c r="D207" s="44" t="str">
        <f t="shared" si="3"/>
        <v>青森県藤崎町</v>
      </c>
      <c r="E207" s="47" t="s">
        <v>2172</v>
      </c>
    </row>
    <row r="208" spans="1:5" x14ac:dyDescent="0.45">
      <c r="A208" s="46" t="str">
        <f>B208&amp;COUNTIF($B$2:B208,B208)</f>
        <v>青森県19</v>
      </c>
      <c r="B208" s="44" t="s">
        <v>583</v>
      </c>
      <c r="C208" s="44" t="s">
        <v>602</v>
      </c>
      <c r="D208" s="44" t="str">
        <f t="shared" si="3"/>
        <v>青森県大鰐町</v>
      </c>
      <c r="E208" s="47" t="s">
        <v>2172</v>
      </c>
    </row>
    <row r="209" spans="1:5" x14ac:dyDescent="0.45">
      <c r="A209" s="46" t="str">
        <f>B209&amp;COUNTIF($B$2:B209,B209)</f>
        <v>青森県20</v>
      </c>
      <c r="B209" s="44" t="s">
        <v>583</v>
      </c>
      <c r="C209" s="44" t="s">
        <v>603</v>
      </c>
      <c r="D209" s="44" t="str">
        <f t="shared" si="3"/>
        <v>青森県田舎館村</v>
      </c>
      <c r="E209" s="47" t="s">
        <v>2172</v>
      </c>
    </row>
    <row r="210" spans="1:5" x14ac:dyDescent="0.45">
      <c r="A210" s="46" t="str">
        <f>B210&amp;COUNTIF($B$2:B210,B210)</f>
        <v>青森県21</v>
      </c>
      <c r="B210" s="44" t="s">
        <v>583</v>
      </c>
      <c r="C210" s="44" t="s">
        <v>604</v>
      </c>
      <c r="D210" s="44" t="str">
        <f t="shared" si="3"/>
        <v>青森県板柳町</v>
      </c>
      <c r="E210" s="47" t="s">
        <v>2172</v>
      </c>
    </row>
    <row r="211" spans="1:5" x14ac:dyDescent="0.45">
      <c r="A211" s="46" t="str">
        <f>B211&amp;COUNTIF($B$2:B211,B211)</f>
        <v>青森県22</v>
      </c>
      <c r="B211" s="44" t="s">
        <v>583</v>
      </c>
      <c r="C211" s="44" t="s">
        <v>605</v>
      </c>
      <c r="D211" s="44" t="str">
        <f t="shared" si="3"/>
        <v>青森県鶴田町</v>
      </c>
      <c r="E211" s="47" t="s">
        <v>2174</v>
      </c>
    </row>
    <row r="212" spans="1:5" x14ac:dyDescent="0.45">
      <c r="A212" s="46" t="str">
        <f>B212&amp;COUNTIF($B$2:B212,B212)</f>
        <v>青森県23</v>
      </c>
      <c r="B212" s="44" t="s">
        <v>583</v>
      </c>
      <c r="C212" s="44" t="s">
        <v>606</v>
      </c>
      <c r="D212" s="44" t="str">
        <f t="shared" si="3"/>
        <v>青森県中泊町</v>
      </c>
      <c r="E212" s="47" t="s">
        <v>2174</v>
      </c>
    </row>
    <row r="213" spans="1:5" x14ac:dyDescent="0.45">
      <c r="A213" s="46" t="str">
        <f>B213&amp;COUNTIF($B$2:B213,B213)</f>
        <v>青森県24</v>
      </c>
      <c r="B213" s="44" t="s">
        <v>583</v>
      </c>
      <c r="C213" s="44" t="s">
        <v>607</v>
      </c>
      <c r="D213" s="44" t="str">
        <f t="shared" si="3"/>
        <v>青森県野辺地町</v>
      </c>
      <c r="E213" s="47" t="s">
        <v>2175</v>
      </c>
    </row>
    <row r="214" spans="1:5" x14ac:dyDescent="0.45">
      <c r="A214" s="46" t="str">
        <f>B214&amp;COUNTIF($B$2:B214,B214)</f>
        <v>青森県25</v>
      </c>
      <c r="B214" s="44" t="s">
        <v>583</v>
      </c>
      <c r="C214" s="44" t="s">
        <v>608</v>
      </c>
      <c r="D214" s="44" t="str">
        <f t="shared" si="3"/>
        <v>青森県七戸町</v>
      </c>
      <c r="E214" s="47" t="s">
        <v>2175</v>
      </c>
    </row>
    <row r="215" spans="1:5" x14ac:dyDescent="0.45">
      <c r="A215" s="46" t="str">
        <f>B215&amp;COUNTIF($B$2:B215,B215)</f>
        <v>青森県26</v>
      </c>
      <c r="B215" s="44" t="s">
        <v>583</v>
      </c>
      <c r="C215" s="44" t="s">
        <v>609</v>
      </c>
      <c r="D215" s="44" t="str">
        <f t="shared" si="3"/>
        <v>青森県六戸町</v>
      </c>
      <c r="E215" s="47" t="s">
        <v>2175</v>
      </c>
    </row>
    <row r="216" spans="1:5" x14ac:dyDescent="0.45">
      <c r="A216" s="46" t="str">
        <f>B216&amp;COUNTIF($B$2:B216,B216)</f>
        <v>青森県27</v>
      </c>
      <c r="B216" s="44" t="s">
        <v>583</v>
      </c>
      <c r="C216" s="44" t="s">
        <v>610</v>
      </c>
      <c r="D216" s="44" t="str">
        <f t="shared" si="3"/>
        <v>青森県横浜町</v>
      </c>
      <c r="E216" s="47" t="s">
        <v>2175</v>
      </c>
    </row>
    <row r="217" spans="1:5" x14ac:dyDescent="0.45">
      <c r="A217" s="46" t="str">
        <f>B217&amp;COUNTIF($B$2:B217,B217)</f>
        <v>青森県28</v>
      </c>
      <c r="B217" s="44" t="s">
        <v>583</v>
      </c>
      <c r="C217" s="44" t="s">
        <v>611</v>
      </c>
      <c r="D217" s="44" t="str">
        <f t="shared" si="3"/>
        <v>青森県東北町</v>
      </c>
      <c r="E217" s="47" t="s">
        <v>2175</v>
      </c>
    </row>
    <row r="218" spans="1:5" x14ac:dyDescent="0.45">
      <c r="A218" s="46" t="str">
        <f>B218&amp;COUNTIF($B$2:B218,B218)</f>
        <v>青森県29</v>
      </c>
      <c r="B218" s="44" t="s">
        <v>583</v>
      </c>
      <c r="C218" s="44" t="s">
        <v>612</v>
      </c>
      <c r="D218" s="44" t="str">
        <f t="shared" si="3"/>
        <v>青森県六ヶ所村</v>
      </c>
      <c r="E218" s="47" t="s">
        <v>2175</v>
      </c>
    </row>
    <row r="219" spans="1:5" x14ac:dyDescent="0.45">
      <c r="A219" s="46" t="str">
        <f>B219&amp;COUNTIF($B$2:B219,B219)</f>
        <v>青森県30</v>
      </c>
      <c r="B219" s="44" t="s">
        <v>583</v>
      </c>
      <c r="C219" s="44" t="s">
        <v>613</v>
      </c>
      <c r="D219" s="44" t="str">
        <f t="shared" si="3"/>
        <v>青森県おいらせ町</v>
      </c>
      <c r="E219" s="47" t="s">
        <v>2173</v>
      </c>
    </row>
    <row r="220" spans="1:5" x14ac:dyDescent="0.45">
      <c r="A220" s="46" t="str">
        <f>B220&amp;COUNTIF($B$2:B220,B220)</f>
        <v>青森県31</v>
      </c>
      <c r="B220" s="44" t="s">
        <v>583</v>
      </c>
      <c r="C220" s="44" t="s">
        <v>614</v>
      </c>
      <c r="D220" s="44" t="str">
        <f t="shared" si="3"/>
        <v>青森県大間町</v>
      </c>
      <c r="E220" s="47" t="s">
        <v>2176</v>
      </c>
    </row>
    <row r="221" spans="1:5" x14ac:dyDescent="0.45">
      <c r="A221" s="46" t="str">
        <f>B221&amp;COUNTIF($B$2:B221,B221)</f>
        <v>青森県32</v>
      </c>
      <c r="B221" s="44" t="s">
        <v>583</v>
      </c>
      <c r="C221" s="44" t="s">
        <v>615</v>
      </c>
      <c r="D221" s="44" t="str">
        <f t="shared" si="3"/>
        <v>青森県東通村</v>
      </c>
      <c r="E221" s="47" t="s">
        <v>2176</v>
      </c>
    </row>
    <row r="222" spans="1:5" x14ac:dyDescent="0.45">
      <c r="A222" s="46" t="str">
        <f>B222&amp;COUNTIF($B$2:B222,B222)</f>
        <v>青森県33</v>
      </c>
      <c r="B222" s="44" t="s">
        <v>583</v>
      </c>
      <c r="C222" s="44" t="s">
        <v>616</v>
      </c>
      <c r="D222" s="44" t="str">
        <f t="shared" si="3"/>
        <v>青森県風間浦村</v>
      </c>
      <c r="E222" s="47" t="s">
        <v>2176</v>
      </c>
    </row>
    <row r="223" spans="1:5" x14ac:dyDescent="0.45">
      <c r="A223" s="46" t="str">
        <f>B223&amp;COUNTIF($B$2:B223,B223)</f>
        <v>青森県34</v>
      </c>
      <c r="B223" s="44" t="s">
        <v>583</v>
      </c>
      <c r="C223" s="44" t="s">
        <v>617</v>
      </c>
      <c r="D223" s="44" t="str">
        <f t="shared" si="3"/>
        <v>青森県佐井村</v>
      </c>
      <c r="E223" s="47" t="s">
        <v>2176</v>
      </c>
    </row>
    <row r="224" spans="1:5" x14ac:dyDescent="0.45">
      <c r="A224" s="46" t="str">
        <f>B224&amp;COUNTIF($B$2:B224,B224)</f>
        <v>青森県35</v>
      </c>
      <c r="B224" s="44" t="s">
        <v>583</v>
      </c>
      <c r="C224" s="44" t="s">
        <v>618</v>
      </c>
      <c r="D224" s="44" t="str">
        <f t="shared" si="3"/>
        <v>青森県三戸町</v>
      </c>
      <c r="E224" s="47" t="s">
        <v>2173</v>
      </c>
    </row>
    <row r="225" spans="1:5" x14ac:dyDescent="0.45">
      <c r="A225" s="46" t="str">
        <f>B225&amp;COUNTIF($B$2:B225,B225)</f>
        <v>青森県36</v>
      </c>
      <c r="B225" s="44" t="s">
        <v>583</v>
      </c>
      <c r="C225" s="44" t="s">
        <v>619</v>
      </c>
      <c r="D225" s="44" t="str">
        <f t="shared" si="3"/>
        <v>青森県五戸町</v>
      </c>
      <c r="E225" s="47" t="s">
        <v>2173</v>
      </c>
    </row>
    <row r="226" spans="1:5" x14ac:dyDescent="0.45">
      <c r="A226" s="46" t="str">
        <f>B226&amp;COUNTIF($B$2:B226,B226)</f>
        <v>青森県37</v>
      </c>
      <c r="B226" s="44" t="s">
        <v>583</v>
      </c>
      <c r="C226" s="44" t="s">
        <v>620</v>
      </c>
      <c r="D226" s="44" t="str">
        <f t="shared" si="3"/>
        <v>青森県田子町</v>
      </c>
      <c r="E226" s="47" t="s">
        <v>2173</v>
      </c>
    </row>
    <row r="227" spans="1:5" x14ac:dyDescent="0.45">
      <c r="A227" s="46" t="str">
        <f>B227&amp;COUNTIF($B$2:B227,B227)</f>
        <v>青森県38</v>
      </c>
      <c r="B227" s="44" t="s">
        <v>583</v>
      </c>
      <c r="C227" s="44" t="s">
        <v>621</v>
      </c>
      <c r="D227" s="44" t="str">
        <f t="shared" si="3"/>
        <v>青森県南部町</v>
      </c>
      <c r="E227" s="47" t="s">
        <v>2173</v>
      </c>
    </row>
    <row r="228" spans="1:5" x14ac:dyDescent="0.45">
      <c r="A228" s="46" t="str">
        <f>B228&amp;COUNTIF($B$2:B228,B228)</f>
        <v>青森県39</v>
      </c>
      <c r="B228" s="44" t="s">
        <v>583</v>
      </c>
      <c r="C228" s="44" t="s">
        <v>622</v>
      </c>
      <c r="D228" s="44" t="str">
        <f t="shared" si="3"/>
        <v>青森県階上町</v>
      </c>
      <c r="E228" s="47" t="s">
        <v>2173</v>
      </c>
    </row>
    <row r="229" spans="1:5" x14ac:dyDescent="0.45">
      <c r="A229" s="46" t="str">
        <f>B229&amp;COUNTIF($B$2:B229,B229)</f>
        <v>青森県40</v>
      </c>
      <c r="B229" s="44" t="s">
        <v>583</v>
      </c>
      <c r="C229" s="44" t="s">
        <v>623</v>
      </c>
      <c r="D229" s="44" t="str">
        <f t="shared" si="3"/>
        <v>青森県新郷村</v>
      </c>
      <c r="E229" s="47" t="s">
        <v>2173</v>
      </c>
    </row>
    <row r="230" spans="1:5" x14ac:dyDescent="0.45">
      <c r="A230" s="46" t="str">
        <f>B230&amp;COUNTIF($B$2:B230,B230)</f>
        <v>岩手県1</v>
      </c>
      <c r="B230" s="44" t="s">
        <v>624</v>
      </c>
      <c r="C230" s="44" t="s">
        <v>625</v>
      </c>
      <c r="D230" s="44" t="str">
        <f t="shared" si="3"/>
        <v>岩手県盛岡市</v>
      </c>
      <c r="E230" s="47" t="s">
        <v>2177</v>
      </c>
    </row>
    <row r="231" spans="1:5" x14ac:dyDescent="0.45">
      <c r="A231" s="46" t="str">
        <f>B231&amp;COUNTIF($B$2:B231,B231)</f>
        <v>岩手県2</v>
      </c>
      <c r="B231" s="44" t="s">
        <v>624</v>
      </c>
      <c r="C231" s="44" t="s">
        <v>626</v>
      </c>
      <c r="D231" s="44" t="str">
        <f t="shared" si="3"/>
        <v>岩手県宮古市</v>
      </c>
      <c r="E231" s="47" t="s">
        <v>2178</v>
      </c>
    </row>
    <row r="232" spans="1:5" x14ac:dyDescent="0.45">
      <c r="A232" s="46" t="str">
        <f>B232&amp;COUNTIF($B$2:B232,B232)</f>
        <v>岩手県3</v>
      </c>
      <c r="B232" s="44" t="s">
        <v>624</v>
      </c>
      <c r="C232" s="44" t="s">
        <v>627</v>
      </c>
      <c r="D232" s="44" t="str">
        <f t="shared" si="3"/>
        <v>岩手県大船渡市</v>
      </c>
      <c r="E232" s="47" t="s">
        <v>2179</v>
      </c>
    </row>
    <row r="233" spans="1:5" x14ac:dyDescent="0.45">
      <c r="A233" s="46" t="str">
        <f>B233&amp;COUNTIF($B$2:B233,B233)</f>
        <v>岩手県4</v>
      </c>
      <c r="B233" s="44" t="s">
        <v>624</v>
      </c>
      <c r="C233" s="44" t="s">
        <v>628</v>
      </c>
      <c r="D233" s="44" t="str">
        <f t="shared" si="3"/>
        <v>岩手県花巻市</v>
      </c>
      <c r="E233" s="47" t="s">
        <v>2180</v>
      </c>
    </row>
    <row r="234" spans="1:5" x14ac:dyDescent="0.45">
      <c r="A234" s="46" t="str">
        <f>B234&amp;COUNTIF($B$2:B234,B234)</f>
        <v>岩手県5</v>
      </c>
      <c r="B234" s="44" t="s">
        <v>624</v>
      </c>
      <c r="C234" s="44" t="s">
        <v>629</v>
      </c>
      <c r="D234" s="44" t="str">
        <f t="shared" si="3"/>
        <v>岩手県北上市</v>
      </c>
      <c r="E234" s="47" t="s">
        <v>2180</v>
      </c>
    </row>
    <row r="235" spans="1:5" x14ac:dyDescent="0.45">
      <c r="A235" s="46" t="str">
        <f>B235&amp;COUNTIF($B$2:B235,B235)</f>
        <v>岩手県6</v>
      </c>
      <c r="B235" s="44" t="s">
        <v>624</v>
      </c>
      <c r="C235" s="44" t="s">
        <v>630</v>
      </c>
      <c r="D235" s="44" t="str">
        <f t="shared" si="3"/>
        <v>岩手県久慈市</v>
      </c>
      <c r="E235" s="47" t="s">
        <v>2181</v>
      </c>
    </row>
    <row r="236" spans="1:5" x14ac:dyDescent="0.45">
      <c r="A236" s="46" t="str">
        <f>B236&amp;COUNTIF($B$2:B236,B236)</f>
        <v>岩手県7</v>
      </c>
      <c r="B236" s="44" t="s">
        <v>624</v>
      </c>
      <c r="C236" s="44" t="s">
        <v>631</v>
      </c>
      <c r="D236" s="44" t="str">
        <f t="shared" si="3"/>
        <v>岩手県遠野市</v>
      </c>
      <c r="E236" s="47" t="s">
        <v>2180</v>
      </c>
    </row>
    <row r="237" spans="1:5" x14ac:dyDescent="0.45">
      <c r="A237" s="46" t="str">
        <f>B237&amp;COUNTIF($B$2:B237,B237)</f>
        <v>岩手県8</v>
      </c>
      <c r="B237" s="44" t="s">
        <v>624</v>
      </c>
      <c r="C237" s="44" t="s">
        <v>632</v>
      </c>
      <c r="D237" s="44" t="str">
        <f t="shared" si="3"/>
        <v>岩手県一関市</v>
      </c>
      <c r="E237" s="47" t="s">
        <v>2182</v>
      </c>
    </row>
    <row r="238" spans="1:5" x14ac:dyDescent="0.45">
      <c r="A238" s="46" t="str">
        <f>B238&amp;COUNTIF($B$2:B238,B238)</f>
        <v>岩手県9</v>
      </c>
      <c r="B238" s="44" t="s">
        <v>624</v>
      </c>
      <c r="C238" s="44" t="s">
        <v>633</v>
      </c>
      <c r="D238" s="44" t="str">
        <f t="shared" si="3"/>
        <v>岩手県陸前高田市</v>
      </c>
      <c r="E238" s="47" t="s">
        <v>2179</v>
      </c>
    </row>
    <row r="239" spans="1:5" x14ac:dyDescent="0.45">
      <c r="A239" s="46" t="str">
        <f>B239&amp;COUNTIF($B$2:B239,B239)</f>
        <v>岩手県10</v>
      </c>
      <c r="B239" s="44" t="s">
        <v>624</v>
      </c>
      <c r="C239" s="44" t="s">
        <v>634</v>
      </c>
      <c r="D239" s="44" t="str">
        <f t="shared" si="3"/>
        <v>岩手県釜石市</v>
      </c>
      <c r="E239" s="47" t="s">
        <v>2183</v>
      </c>
    </row>
    <row r="240" spans="1:5" x14ac:dyDescent="0.45">
      <c r="A240" s="46" t="str">
        <f>B240&amp;COUNTIF($B$2:B240,B240)</f>
        <v>岩手県11</v>
      </c>
      <c r="B240" s="44" t="s">
        <v>624</v>
      </c>
      <c r="C240" s="44" t="s">
        <v>635</v>
      </c>
      <c r="D240" s="44" t="str">
        <f t="shared" si="3"/>
        <v>岩手県二戸市</v>
      </c>
      <c r="E240" s="47" t="s">
        <v>2184</v>
      </c>
    </row>
    <row r="241" spans="1:5" x14ac:dyDescent="0.45">
      <c r="A241" s="46" t="str">
        <f>B241&amp;COUNTIF($B$2:B241,B241)</f>
        <v>岩手県12</v>
      </c>
      <c r="B241" s="44" t="s">
        <v>624</v>
      </c>
      <c r="C241" s="44" t="s">
        <v>636</v>
      </c>
      <c r="D241" s="44" t="str">
        <f t="shared" si="3"/>
        <v>岩手県八幡平市</v>
      </c>
      <c r="E241" s="47" t="s">
        <v>2177</v>
      </c>
    </row>
    <row r="242" spans="1:5" x14ac:dyDescent="0.45">
      <c r="A242" s="46" t="str">
        <f>B242&amp;COUNTIF($B$2:B242,B242)</f>
        <v>岩手県13</v>
      </c>
      <c r="B242" s="44" t="s">
        <v>624</v>
      </c>
      <c r="C242" s="44" t="s">
        <v>637</v>
      </c>
      <c r="D242" s="44" t="str">
        <f t="shared" si="3"/>
        <v>岩手県奥州市</v>
      </c>
      <c r="E242" s="47" t="s">
        <v>2185</v>
      </c>
    </row>
    <row r="243" spans="1:5" x14ac:dyDescent="0.45">
      <c r="A243" s="46" t="str">
        <f>B243&amp;COUNTIF($B$2:B243,B243)</f>
        <v>岩手県14</v>
      </c>
      <c r="B243" s="44" t="s">
        <v>624</v>
      </c>
      <c r="C243" s="44" t="s">
        <v>2186</v>
      </c>
      <c r="D243" s="44" t="str">
        <f t="shared" si="3"/>
        <v>岩手県滝沢市</v>
      </c>
      <c r="E243" s="47" t="s">
        <v>2177</v>
      </c>
    </row>
    <row r="244" spans="1:5" x14ac:dyDescent="0.45">
      <c r="A244" s="46" t="str">
        <f>B244&amp;COUNTIF($B$2:B244,B244)</f>
        <v>岩手県15</v>
      </c>
      <c r="B244" s="44" t="s">
        <v>624</v>
      </c>
      <c r="C244" s="44" t="s">
        <v>638</v>
      </c>
      <c r="D244" s="44" t="str">
        <f t="shared" si="3"/>
        <v>岩手県雫石町</v>
      </c>
      <c r="E244" s="47" t="s">
        <v>2177</v>
      </c>
    </row>
    <row r="245" spans="1:5" x14ac:dyDescent="0.45">
      <c r="A245" s="46" t="str">
        <f>B245&amp;COUNTIF($B$2:B245,B245)</f>
        <v>岩手県16</v>
      </c>
      <c r="B245" s="44" t="s">
        <v>624</v>
      </c>
      <c r="C245" s="44" t="s">
        <v>639</v>
      </c>
      <c r="D245" s="44" t="str">
        <f t="shared" si="3"/>
        <v>岩手県葛巻町</v>
      </c>
      <c r="E245" s="47" t="s">
        <v>2177</v>
      </c>
    </row>
    <row r="246" spans="1:5" x14ac:dyDescent="0.45">
      <c r="A246" s="46" t="str">
        <f>B246&amp;COUNTIF($B$2:B246,B246)</f>
        <v>岩手県17</v>
      </c>
      <c r="B246" s="44" t="s">
        <v>624</v>
      </c>
      <c r="C246" s="44" t="s">
        <v>640</v>
      </c>
      <c r="D246" s="44" t="str">
        <f t="shared" si="3"/>
        <v>岩手県岩手町</v>
      </c>
      <c r="E246" s="47" t="s">
        <v>2177</v>
      </c>
    </row>
    <row r="247" spans="1:5" x14ac:dyDescent="0.45">
      <c r="A247" s="46" t="str">
        <f>B247&amp;COUNTIF($B$2:B247,B247)</f>
        <v>岩手県18</v>
      </c>
      <c r="B247" s="44" t="s">
        <v>624</v>
      </c>
      <c r="C247" s="44" t="s">
        <v>641</v>
      </c>
      <c r="D247" s="44" t="str">
        <f t="shared" si="3"/>
        <v>岩手県紫波町</v>
      </c>
      <c r="E247" s="47" t="s">
        <v>2177</v>
      </c>
    </row>
    <row r="248" spans="1:5" x14ac:dyDescent="0.45">
      <c r="A248" s="46" t="str">
        <f>B248&amp;COUNTIF($B$2:B248,B248)</f>
        <v>岩手県19</v>
      </c>
      <c r="B248" s="44" t="s">
        <v>624</v>
      </c>
      <c r="C248" s="44" t="s">
        <v>642</v>
      </c>
      <c r="D248" s="44" t="str">
        <f t="shared" si="3"/>
        <v>岩手県矢巾町</v>
      </c>
      <c r="E248" s="47" t="s">
        <v>2177</v>
      </c>
    </row>
    <row r="249" spans="1:5" x14ac:dyDescent="0.45">
      <c r="A249" s="46" t="str">
        <f>B249&amp;COUNTIF($B$2:B249,B249)</f>
        <v>岩手県20</v>
      </c>
      <c r="B249" s="44" t="s">
        <v>624</v>
      </c>
      <c r="C249" s="44" t="s">
        <v>643</v>
      </c>
      <c r="D249" s="44" t="str">
        <f t="shared" si="3"/>
        <v>岩手県西和賀町</v>
      </c>
      <c r="E249" s="47" t="s">
        <v>2180</v>
      </c>
    </row>
    <row r="250" spans="1:5" x14ac:dyDescent="0.45">
      <c r="A250" s="46" t="str">
        <f>B250&amp;COUNTIF($B$2:B250,B250)</f>
        <v>岩手県21</v>
      </c>
      <c r="B250" s="44" t="s">
        <v>624</v>
      </c>
      <c r="C250" s="44" t="s">
        <v>644</v>
      </c>
      <c r="D250" s="44" t="str">
        <f t="shared" si="3"/>
        <v>岩手県金ケ崎町</v>
      </c>
      <c r="E250" s="47" t="s">
        <v>2185</v>
      </c>
    </row>
    <row r="251" spans="1:5" x14ac:dyDescent="0.45">
      <c r="A251" s="46" t="str">
        <f>B251&amp;COUNTIF($B$2:B251,B251)</f>
        <v>岩手県22</v>
      </c>
      <c r="B251" s="44" t="s">
        <v>624</v>
      </c>
      <c r="C251" s="44" t="s">
        <v>645</v>
      </c>
      <c r="D251" s="44" t="str">
        <f t="shared" si="3"/>
        <v>岩手県平泉町</v>
      </c>
      <c r="E251" s="47" t="s">
        <v>2182</v>
      </c>
    </row>
    <row r="252" spans="1:5" x14ac:dyDescent="0.45">
      <c r="A252" s="46" t="str">
        <f>B252&amp;COUNTIF($B$2:B252,B252)</f>
        <v>岩手県23</v>
      </c>
      <c r="B252" s="44" t="s">
        <v>624</v>
      </c>
      <c r="C252" s="44" t="s">
        <v>646</v>
      </c>
      <c r="D252" s="44" t="str">
        <f t="shared" si="3"/>
        <v>岩手県住田町</v>
      </c>
      <c r="E252" s="47" t="s">
        <v>2179</v>
      </c>
    </row>
    <row r="253" spans="1:5" x14ac:dyDescent="0.45">
      <c r="A253" s="46" t="str">
        <f>B253&amp;COUNTIF($B$2:B253,B253)</f>
        <v>岩手県24</v>
      </c>
      <c r="B253" s="44" t="s">
        <v>624</v>
      </c>
      <c r="C253" s="44" t="s">
        <v>647</v>
      </c>
      <c r="D253" s="44" t="str">
        <f t="shared" si="3"/>
        <v>岩手県大槌町</v>
      </c>
      <c r="E253" s="47" t="s">
        <v>2183</v>
      </c>
    </row>
    <row r="254" spans="1:5" x14ac:dyDescent="0.45">
      <c r="A254" s="46" t="str">
        <f>B254&amp;COUNTIF($B$2:B254,B254)</f>
        <v>岩手県25</v>
      </c>
      <c r="B254" s="44" t="s">
        <v>624</v>
      </c>
      <c r="C254" s="44" t="s">
        <v>648</v>
      </c>
      <c r="D254" s="44" t="str">
        <f t="shared" si="3"/>
        <v>岩手県山田町</v>
      </c>
      <c r="E254" s="47" t="s">
        <v>2178</v>
      </c>
    </row>
    <row r="255" spans="1:5" x14ac:dyDescent="0.45">
      <c r="A255" s="46" t="str">
        <f>B255&amp;COUNTIF($B$2:B255,B255)</f>
        <v>岩手県26</v>
      </c>
      <c r="B255" s="44" t="s">
        <v>624</v>
      </c>
      <c r="C255" s="44" t="s">
        <v>649</v>
      </c>
      <c r="D255" s="44" t="str">
        <f t="shared" si="3"/>
        <v>岩手県岩泉町</v>
      </c>
      <c r="E255" s="47" t="s">
        <v>2178</v>
      </c>
    </row>
    <row r="256" spans="1:5" x14ac:dyDescent="0.45">
      <c r="A256" s="46" t="str">
        <f>B256&amp;COUNTIF($B$2:B256,B256)</f>
        <v>岩手県27</v>
      </c>
      <c r="B256" s="44" t="s">
        <v>624</v>
      </c>
      <c r="C256" s="44" t="s">
        <v>650</v>
      </c>
      <c r="D256" s="44" t="str">
        <f t="shared" si="3"/>
        <v>岩手県田野畑村</v>
      </c>
      <c r="E256" s="47" t="s">
        <v>2178</v>
      </c>
    </row>
    <row r="257" spans="1:5" x14ac:dyDescent="0.45">
      <c r="A257" s="46" t="str">
        <f>B257&amp;COUNTIF($B$2:B257,B257)</f>
        <v>岩手県28</v>
      </c>
      <c r="B257" s="44" t="s">
        <v>624</v>
      </c>
      <c r="C257" s="44" t="s">
        <v>651</v>
      </c>
      <c r="D257" s="44" t="str">
        <f t="shared" si="3"/>
        <v>岩手県普代村</v>
      </c>
      <c r="E257" s="47" t="s">
        <v>2181</v>
      </c>
    </row>
    <row r="258" spans="1:5" x14ac:dyDescent="0.45">
      <c r="A258" s="46" t="str">
        <f>B258&amp;COUNTIF($B$2:B258,B258)</f>
        <v>岩手県29</v>
      </c>
      <c r="B258" s="44" t="s">
        <v>624</v>
      </c>
      <c r="C258" s="44" t="s">
        <v>652</v>
      </c>
      <c r="D258" s="44" t="str">
        <f t="shared" ref="D258:D321" si="4">B258&amp;C258</f>
        <v>岩手県軽米町</v>
      </c>
      <c r="E258" s="47" t="s">
        <v>2184</v>
      </c>
    </row>
    <row r="259" spans="1:5" x14ac:dyDescent="0.45">
      <c r="A259" s="46" t="str">
        <f>B259&amp;COUNTIF($B$2:B259,B259)</f>
        <v>岩手県30</v>
      </c>
      <c r="B259" s="44" t="s">
        <v>624</v>
      </c>
      <c r="C259" s="44" t="s">
        <v>653</v>
      </c>
      <c r="D259" s="44" t="str">
        <f t="shared" si="4"/>
        <v>岩手県野田村</v>
      </c>
      <c r="E259" s="47" t="s">
        <v>2181</v>
      </c>
    </row>
    <row r="260" spans="1:5" x14ac:dyDescent="0.45">
      <c r="A260" s="46" t="str">
        <f>B260&amp;COUNTIF($B$2:B260,B260)</f>
        <v>岩手県31</v>
      </c>
      <c r="B260" s="44" t="s">
        <v>624</v>
      </c>
      <c r="C260" s="44" t="s">
        <v>654</v>
      </c>
      <c r="D260" s="44" t="str">
        <f t="shared" si="4"/>
        <v>岩手県九戸村</v>
      </c>
      <c r="E260" s="47" t="s">
        <v>2184</v>
      </c>
    </row>
    <row r="261" spans="1:5" x14ac:dyDescent="0.45">
      <c r="A261" s="46" t="str">
        <f>B261&amp;COUNTIF($B$2:B261,B261)</f>
        <v>岩手県32</v>
      </c>
      <c r="B261" s="44" t="s">
        <v>624</v>
      </c>
      <c r="C261" s="44" t="s">
        <v>655</v>
      </c>
      <c r="D261" s="44" t="str">
        <f t="shared" si="4"/>
        <v>岩手県洋野町</v>
      </c>
      <c r="E261" s="47" t="s">
        <v>2181</v>
      </c>
    </row>
    <row r="262" spans="1:5" x14ac:dyDescent="0.45">
      <c r="A262" s="46" t="str">
        <f>B262&amp;COUNTIF($B$2:B262,B262)</f>
        <v>岩手県33</v>
      </c>
      <c r="B262" s="44" t="s">
        <v>624</v>
      </c>
      <c r="C262" s="44" t="s">
        <v>656</v>
      </c>
      <c r="D262" s="44" t="str">
        <f t="shared" si="4"/>
        <v>岩手県一戸町</v>
      </c>
      <c r="E262" s="47" t="s">
        <v>2184</v>
      </c>
    </row>
    <row r="263" spans="1:5" x14ac:dyDescent="0.45">
      <c r="A263" s="46" t="str">
        <f>B263&amp;COUNTIF($B$2:B263,B263)</f>
        <v>宮城県1</v>
      </c>
      <c r="B263" s="44" t="s">
        <v>657</v>
      </c>
      <c r="C263" s="44" t="s">
        <v>2187</v>
      </c>
      <c r="D263" s="44" t="str">
        <f t="shared" si="4"/>
        <v>宮城県仙台市青葉区</v>
      </c>
      <c r="E263" s="47" t="s">
        <v>2188</v>
      </c>
    </row>
    <row r="264" spans="1:5" x14ac:dyDescent="0.45">
      <c r="A264" s="46" t="str">
        <f>B264&amp;COUNTIF($B$2:B264,B264)</f>
        <v>宮城県2</v>
      </c>
      <c r="B264" s="44" t="s">
        <v>657</v>
      </c>
      <c r="C264" s="44" t="s">
        <v>2189</v>
      </c>
      <c r="D264" s="44" t="str">
        <f t="shared" si="4"/>
        <v>宮城県仙台市宮城野区</v>
      </c>
      <c r="E264" s="47" t="s">
        <v>2188</v>
      </c>
    </row>
    <row r="265" spans="1:5" x14ac:dyDescent="0.45">
      <c r="A265" s="46" t="str">
        <f>B265&amp;COUNTIF($B$2:B265,B265)</f>
        <v>宮城県3</v>
      </c>
      <c r="B265" s="44" t="s">
        <v>657</v>
      </c>
      <c r="C265" s="44" t="s">
        <v>2190</v>
      </c>
      <c r="D265" s="44" t="str">
        <f t="shared" si="4"/>
        <v>宮城県仙台市若林区</v>
      </c>
      <c r="E265" s="47" t="s">
        <v>2188</v>
      </c>
    </row>
    <row r="266" spans="1:5" x14ac:dyDescent="0.45">
      <c r="A266" s="46" t="str">
        <f>B266&amp;COUNTIF($B$2:B266,B266)</f>
        <v>宮城県4</v>
      </c>
      <c r="B266" s="44" t="s">
        <v>657</v>
      </c>
      <c r="C266" s="44" t="s">
        <v>2191</v>
      </c>
      <c r="D266" s="44" t="str">
        <f t="shared" si="4"/>
        <v>宮城県仙台市太白区</v>
      </c>
      <c r="E266" s="47" t="s">
        <v>2188</v>
      </c>
    </row>
    <row r="267" spans="1:5" x14ac:dyDescent="0.45">
      <c r="A267" s="46" t="str">
        <f>B267&amp;COUNTIF($B$2:B267,B267)</f>
        <v>宮城県5</v>
      </c>
      <c r="B267" s="44" t="s">
        <v>657</v>
      </c>
      <c r="C267" s="44" t="s">
        <v>2192</v>
      </c>
      <c r="D267" s="44" t="str">
        <f t="shared" si="4"/>
        <v>宮城県仙台市泉区</v>
      </c>
      <c r="E267" s="47" t="s">
        <v>2188</v>
      </c>
    </row>
    <row r="268" spans="1:5" x14ac:dyDescent="0.45">
      <c r="A268" s="46" t="str">
        <f>B268&amp;COUNTIF($B$2:B268,B268)</f>
        <v>宮城県6</v>
      </c>
      <c r="B268" s="44" t="s">
        <v>657</v>
      </c>
      <c r="C268" s="44" t="s">
        <v>658</v>
      </c>
      <c r="D268" s="44" t="str">
        <f t="shared" si="4"/>
        <v>宮城県石巻市</v>
      </c>
      <c r="E268" s="47" t="s">
        <v>2193</v>
      </c>
    </row>
    <row r="269" spans="1:5" x14ac:dyDescent="0.45">
      <c r="A269" s="46" t="str">
        <f>B269&amp;COUNTIF($B$2:B269,B269)</f>
        <v>宮城県7</v>
      </c>
      <c r="B269" s="44" t="s">
        <v>657</v>
      </c>
      <c r="C269" s="44" t="s">
        <v>659</v>
      </c>
      <c r="D269" s="44" t="str">
        <f t="shared" si="4"/>
        <v>宮城県塩竈市</v>
      </c>
      <c r="E269" s="47" t="s">
        <v>2188</v>
      </c>
    </row>
    <row r="270" spans="1:5" x14ac:dyDescent="0.45">
      <c r="A270" s="46" t="str">
        <f>B270&amp;COUNTIF($B$2:B270,B270)</f>
        <v>宮城県8</v>
      </c>
      <c r="B270" s="44" t="s">
        <v>657</v>
      </c>
      <c r="C270" s="44" t="s">
        <v>660</v>
      </c>
      <c r="D270" s="44" t="str">
        <f t="shared" si="4"/>
        <v>宮城県気仙沼市</v>
      </c>
      <c r="E270" s="47" t="s">
        <v>2193</v>
      </c>
    </row>
    <row r="271" spans="1:5" x14ac:dyDescent="0.45">
      <c r="A271" s="46" t="str">
        <f>B271&amp;COUNTIF($B$2:B271,B271)</f>
        <v>宮城県9</v>
      </c>
      <c r="B271" s="44" t="s">
        <v>657</v>
      </c>
      <c r="C271" s="44" t="s">
        <v>661</v>
      </c>
      <c r="D271" s="44" t="str">
        <f t="shared" si="4"/>
        <v>宮城県白石市</v>
      </c>
      <c r="E271" s="47" t="s">
        <v>2194</v>
      </c>
    </row>
    <row r="272" spans="1:5" x14ac:dyDescent="0.45">
      <c r="A272" s="46" t="str">
        <f>B272&amp;COUNTIF($B$2:B272,B272)</f>
        <v>宮城県10</v>
      </c>
      <c r="B272" s="44" t="s">
        <v>657</v>
      </c>
      <c r="C272" s="44" t="s">
        <v>662</v>
      </c>
      <c r="D272" s="44" t="str">
        <f t="shared" si="4"/>
        <v>宮城県名取市</v>
      </c>
      <c r="E272" s="47" t="s">
        <v>2188</v>
      </c>
    </row>
    <row r="273" spans="1:5" x14ac:dyDescent="0.45">
      <c r="A273" s="46" t="str">
        <f>B273&amp;COUNTIF($B$2:B273,B273)</f>
        <v>宮城県11</v>
      </c>
      <c r="B273" s="44" t="s">
        <v>657</v>
      </c>
      <c r="C273" s="44" t="s">
        <v>663</v>
      </c>
      <c r="D273" s="44" t="str">
        <f t="shared" si="4"/>
        <v>宮城県角田市</v>
      </c>
      <c r="E273" s="47" t="s">
        <v>2194</v>
      </c>
    </row>
    <row r="274" spans="1:5" x14ac:dyDescent="0.45">
      <c r="A274" s="46" t="str">
        <f>B274&amp;COUNTIF($B$2:B274,B274)</f>
        <v>宮城県12</v>
      </c>
      <c r="B274" s="44" t="s">
        <v>657</v>
      </c>
      <c r="C274" s="44" t="s">
        <v>664</v>
      </c>
      <c r="D274" s="44" t="str">
        <f t="shared" si="4"/>
        <v>宮城県多賀城市</v>
      </c>
      <c r="E274" s="47" t="s">
        <v>2188</v>
      </c>
    </row>
    <row r="275" spans="1:5" x14ac:dyDescent="0.45">
      <c r="A275" s="46" t="str">
        <f>B275&amp;COUNTIF($B$2:B275,B275)</f>
        <v>宮城県13</v>
      </c>
      <c r="B275" s="44" t="s">
        <v>657</v>
      </c>
      <c r="C275" s="44" t="s">
        <v>665</v>
      </c>
      <c r="D275" s="44" t="str">
        <f t="shared" si="4"/>
        <v>宮城県岩沼市</v>
      </c>
      <c r="E275" s="47" t="s">
        <v>2188</v>
      </c>
    </row>
    <row r="276" spans="1:5" x14ac:dyDescent="0.45">
      <c r="A276" s="46" t="str">
        <f>B276&amp;COUNTIF($B$2:B276,B276)</f>
        <v>宮城県14</v>
      </c>
      <c r="B276" s="44" t="s">
        <v>657</v>
      </c>
      <c r="C276" s="44" t="s">
        <v>666</v>
      </c>
      <c r="D276" s="44" t="str">
        <f t="shared" si="4"/>
        <v>宮城県登米市</v>
      </c>
      <c r="E276" s="47" t="s">
        <v>2193</v>
      </c>
    </row>
    <row r="277" spans="1:5" x14ac:dyDescent="0.45">
      <c r="A277" s="46" t="str">
        <f>B277&amp;COUNTIF($B$2:B277,B277)</f>
        <v>宮城県15</v>
      </c>
      <c r="B277" s="44" t="s">
        <v>657</v>
      </c>
      <c r="C277" s="44" t="s">
        <v>667</v>
      </c>
      <c r="D277" s="44" t="str">
        <f t="shared" si="4"/>
        <v>宮城県栗原市</v>
      </c>
      <c r="E277" s="47" t="s">
        <v>2195</v>
      </c>
    </row>
    <row r="278" spans="1:5" x14ac:dyDescent="0.45">
      <c r="A278" s="46" t="str">
        <f>B278&amp;COUNTIF($B$2:B278,B278)</f>
        <v>宮城県16</v>
      </c>
      <c r="B278" s="44" t="s">
        <v>657</v>
      </c>
      <c r="C278" s="44" t="s">
        <v>668</v>
      </c>
      <c r="D278" s="44" t="str">
        <f t="shared" si="4"/>
        <v>宮城県東松島市</v>
      </c>
      <c r="E278" s="47" t="s">
        <v>2193</v>
      </c>
    </row>
    <row r="279" spans="1:5" x14ac:dyDescent="0.45">
      <c r="A279" s="46" t="str">
        <f>B279&amp;COUNTIF($B$2:B279,B279)</f>
        <v>宮城県17</v>
      </c>
      <c r="B279" s="44" t="s">
        <v>657</v>
      </c>
      <c r="C279" s="44" t="s">
        <v>669</v>
      </c>
      <c r="D279" s="44" t="str">
        <f t="shared" si="4"/>
        <v>宮城県大崎市</v>
      </c>
      <c r="E279" s="47" t="s">
        <v>2195</v>
      </c>
    </row>
    <row r="280" spans="1:5" x14ac:dyDescent="0.45">
      <c r="A280" s="46" t="str">
        <f>B280&amp;COUNTIF($B$2:B280,B280)</f>
        <v>宮城県18</v>
      </c>
      <c r="B280" s="44" t="s">
        <v>657</v>
      </c>
      <c r="C280" s="44" t="s">
        <v>2196</v>
      </c>
      <c r="D280" s="44" t="str">
        <f t="shared" si="4"/>
        <v>宮城県富谷市</v>
      </c>
      <c r="E280" s="47" t="s">
        <v>2188</v>
      </c>
    </row>
    <row r="281" spans="1:5" x14ac:dyDescent="0.45">
      <c r="A281" s="46" t="str">
        <f>B281&amp;COUNTIF($B$2:B281,B281)</f>
        <v>宮城県19</v>
      </c>
      <c r="B281" s="44" t="s">
        <v>657</v>
      </c>
      <c r="C281" s="44" t="s">
        <v>670</v>
      </c>
      <c r="D281" s="44" t="str">
        <f t="shared" si="4"/>
        <v>宮城県蔵王町</v>
      </c>
      <c r="E281" s="47" t="s">
        <v>2194</v>
      </c>
    </row>
    <row r="282" spans="1:5" x14ac:dyDescent="0.45">
      <c r="A282" s="46" t="str">
        <f>B282&amp;COUNTIF($B$2:B282,B282)</f>
        <v>宮城県20</v>
      </c>
      <c r="B282" s="44" t="s">
        <v>657</v>
      </c>
      <c r="C282" s="44" t="s">
        <v>671</v>
      </c>
      <c r="D282" s="44" t="str">
        <f t="shared" si="4"/>
        <v>宮城県七ヶ宿町</v>
      </c>
      <c r="E282" s="47" t="s">
        <v>2194</v>
      </c>
    </row>
    <row r="283" spans="1:5" x14ac:dyDescent="0.45">
      <c r="A283" s="46" t="str">
        <f>B283&amp;COUNTIF($B$2:B283,B283)</f>
        <v>宮城県21</v>
      </c>
      <c r="B283" s="44" t="s">
        <v>657</v>
      </c>
      <c r="C283" s="44" t="s">
        <v>672</v>
      </c>
      <c r="D283" s="44" t="str">
        <f t="shared" si="4"/>
        <v>宮城県大河原町</v>
      </c>
      <c r="E283" s="47" t="s">
        <v>2194</v>
      </c>
    </row>
    <row r="284" spans="1:5" x14ac:dyDescent="0.45">
      <c r="A284" s="46" t="str">
        <f>B284&amp;COUNTIF($B$2:B284,B284)</f>
        <v>宮城県22</v>
      </c>
      <c r="B284" s="44" t="s">
        <v>657</v>
      </c>
      <c r="C284" s="44" t="s">
        <v>673</v>
      </c>
      <c r="D284" s="44" t="str">
        <f t="shared" si="4"/>
        <v>宮城県村田町</v>
      </c>
      <c r="E284" s="47" t="s">
        <v>2194</v>
      </c>
    </row>
    <row r="285" spans="1:5" x14ac:dyDescent="0.45">
      <c r="A285" s="46" t="str">
        <f>B285&amp;COUNTIF($B$2:B285,B285)</f>
        <v>宮城県23</v>
      </c>
      <c r="B285" s="44" t="s">
        <v>657</v>
      </c>
      <c r="C285" s="44" t="s">
        <v>674</v>
      </c>
      <c r="D285" s="44" t="str">
        <f t="shared" si="4"/>
        <v>宮城県柴田町</v>
      </c>
      <c r="E285" s="47" t="s">
        <v>2194</v>
      </c>
    </row>
    <row r="286" spans="1:5" x14ac:dyDescent="0.45">
      <c r="A286" s="46" t="str">
        <f>B286&amp;COUNTIF($B$2:B286,B286)</f>
        <v>宮城県24</v>
      </c>
      <c r="B286" s="44" t="s">
        <v>657</v>
      </c>
      <c r="C286" s="44" t="s">
        <v>675</v>
      </c>
      <c r="D286" s="44" t="str">
        <f t="shared" si="4"/>
        <v>宮城県川崎町</v>
      </c>
      <c r="E286" s="47" t="s">
        <v>2194</v>
      </c>
    </row>
    <row r="287" spans="1:5" x14ac:dyDescent="0.45">
      <c r="A287" s="46" t="str">
        <f>B287&amp;COUNTIF($B$2:B287,B287)</f>
        <v>宮城県25</v>
      </c>
      <c r="B287" s="44" t="s">
        <v>657</v>
      </c>
      <c r="C287" s="44" t="s">
        <v>676</v>
      </c>
      <c r="D287" s="44" t="str">
        <f t="shared" si="4"/>
        <v>宮城県丸森町</v>
      </c>
      <c r="E287" s="47" t="s">
        <v>2194</v>
      </c>
    </row>
    <row r="288" spans="1:5" x14ac:dyDescent="0.45">
      <c r="A288" s="46" t="str">
        <f>B288&amp;COUNTIF($B$2:B288,B288)</f>
        <v>宮城県26</v>
      </c>
      <c r="B288" s="44" t="s">
        <v>657</v>
      </c>
      <c r="C288" s="44" t="s">
        <v>677</v>
      </c>
      <c r="D288" s="44" t="str">
        <f t="shared" si="4"/>
        <v>宮城県亘理町</v>
      </c>
      <c r="E288" s="47" t="s">
        <v>2188</v>
      </c>
    </row>
    <row r="289" spans="1:5" x14ac:dyDescent="0.45">
      <c r="A289" s="46" t="str">
        <f>B289&amp;COUNTIF($B$2:B289,B289)</f>
        <v>宮城県27</v>
      </c>
      <c r="B289" s="44" t="s">
        <v>657</v>
      </c>
      <c r="C289" s="44" t="s">
        <v>678</v>
      </c>
      <c r="D289" s="44" t="str">
        <f t="shared" si="4"/>
        <v>宮城県山元町</v>
      </c>
      <c r="E289" s="47" t="s">
        <v>2188</v>
      </c>
    </row>
    <row r="290" spans="1:5" x14ac:dyDescent="0.45">
      <c r="A290" s="46" t="str">
        <f>B290&amp;COUNTIF($B$2:B290,B290)</f>
        <v>宮城県28</v>
      </c>
      <c r="B290" s="44" t="s">
        <v>657</v>
      </c>
      <c r="C290" s="44" t="s">
        <v>679</v>
      </c>
      <c r="D290" s="44" t="str">
        <f t="shared" si="4"/>
        <v>宮城県松島町</v>
      </c>
      <c r="E290" s="47" t="s">
        <v>2188</v>
      </c>
    </row>
    <row r="291" spans="1:5" x14ac:dyDescent="0.45">
      <c r="A291" s="46" t="str">
        <f>B291&amp;COUNTIF($B$2:B291,B291)</f>
        <v>宮城県29</v>
      </c>
      <c r="B291" s="44" t="s">
        <v>657</v>
      </c>
      <c r="C291" s="44" t="s">
        <v>680</v>
      </c>
      <c r="D291" s="44" t="str">
        <f t="shared" si="4"/>
        <v>宮城県七ヶ浜町</v>
      </c>
      <c r="E291" s="47" t="s">
        <v>2188</v>
      </c>
    </row>
    <row r="292" spans="1:5" x14ac:dyDescent="0.45">
      <c r="A292" s="46" t="str">
        <f>B292&amp;COUNTIF($B$2:B292,B292)</f>
        <v>宮城県30</v>
      </c>
      <c r="B292" s="44" t="s">
        <v>657</v>
      </c>
      <c r="C292" s="44" t="s">
        <v>681</v>
      </c>
      <c r="D292" s="44" t="str">
        <f t="shared" si="4"/>
        <v>宮城県利府町</v>
      </c>
      <c r="E292" s="47" t="s">
        <v>2188</v>
      </c>
    </row>
    <row r="293" spans="1:5" x14ac:dyDescent="0.45">
      <c r="A293" s="46" t="str">
        <f>B293&amp;COUNTIF($B$2:B293,B293)</f>
        <v>宮城県31</v>
      </c>
      <c r="B293" s="44" t="s">
        <v>657</v>
      </c>
      <c r="C293" s="44" t="s">
        <v>682</v>
      </c>
      <c r="D293" s="44" t="str">
        <f t="shared" si="4"/>
        <v>宮城県大和町</v>
      </c>
      <c r="E293" s="47" t="s">
        <v>2188</v>
      </c>
    </row>
    <row r="294" spans="1:5" x14ac:dyDescent="0.45">
      <c r="A294" s="46" t="str">
        <f>B294&amp;COUNTIF($B$2:B294,B294)</f>
        <v>宮城県32</v>
      </c>
      <c r="B294" s="44" t="s">
        <v>657</v>
      </c>
      <c r="C294" s="44" t="s">
        <v>683</v>
      </c>
      <c r="D294" s="44" t="str">
        <f t="shared" si="4"/>
        <v>宮城県大郷町</v>
      </c>
      <c r="E294" s="47" t="s">
        <v>2188</v>
      </c>
    </row>
    <row r="295" spans="1:5" x14ac:dyDescent="0.45">
      <c r="A295" s="46" t="str">
        <f>B295&amp;COUNTIF($B$2:B295,B295)</f>
        <v>宮城県33</v>
      </c>
      <c r="B295" s="44" t="s">
        <v>657</v>
      </c>
      <c r="C295" s="44" t="s">
        <v>684</v>
      </c>
      <c r="D295" s="44" t="str">
        <f t="shared" si="4"/>
        <v>宮城県大衡村</v>
      </c>
      <c r="E295" s="47" t="s">
        <v>2188</v>
      </c>
    </row>
    <row r="296" spans="1:5" x14ac:dyDescent="0.45">
      <c r="A296" s="46" t="str">
        <f>B296&amp;COUNTIF($B$2:B296,B296)</f>
        <v>宮城県34</v>
      </c>
      <c r="B296" s="44" t="s">
        <v>657</v>
      </c>
      <c r="C296" s="44" t="s">
        <v>685</v>
      </c>
      <c r="D296" s="44" t="str">
        <f t="shared" si="4"/>
        <v>宮城県色麻町</v>
      </c>
      <c r="E296" s="47" t="s">
        <v>2195</v>
      </c>
    </row>
    <row r="297" spans="1:5" x14ac:dyDescent="0.45">
      <c r="A297" s="46" t="str">
        <f>B297&amp;COUNTIF($B$2:B297,B297)</f>
        <v>宮城県35</v>
      </c>
      <c r="B297" s="44" t="s">
        <v>657</v>
      </c>
      <c r="C297" s="44" t="s">
        <v>686</v>
      </c>
      <c r="D297" s="44" t="str">
        <f t="shared" si="4"/>
        <v>宮城県加美町</v>
      </c>
      <c r="E297" s="47" t="s">
        <v>2195</v>
      </c>
    </row>
    <row r="298" spans="1:5" x14ac:dyDescent="0.45">
      <c r="A298" s="46" t="str">
        <f>B298&amp;COUNTIF($B$2:B298,B298)</f>
        <v>宮城県36</v>
      </c>
      <c r="B298" s="44" t="s">
        <v>657</v>
      </c>
      <c r="C298" s="44" t="s">
        <v>687</v>
      </c>
      <c r="D298" s="44" t="str">
        <f t="shared" si="4"/>
        <v>宮城県涌谷町</v>
      </c>
      <c r="E298" s="47" t="s">
        <v>2195</v>
      </c>
    </row>
    <row r="299" spans="1:5" x14ac:dyDescent="0.45">
      <c r="A299" s="46" t="str">
        <f>B299&amp;COUNTIF($B$2:B299,B299)</f>
        <v>宮城県37</v>
      </c>
      <c r="B299" s="44" t="s">
        <v>657</v>
      </c>
      <c r="C299" s="44" t="s">
        <v>688</v>
      </c>
      <c r="D299" s="44" t="str">
        <f t="shared" si="4"/>
        <v>宮城県美里町</v>
      </c>
      <c r="E299" s="47" t="s">
        <v>2195</v>
      </c>
    </row>
    <row r="300" spans="1:5" x14ac:dyDescent="0.45">
      <c r="A300" s="46" t="str">
        <f>B300&amp;COUNTIF($B$2:B300,B300)</f>
        <v>宮城県38</v>
      </c>
      <c r="B300" s="44" t="s">
        <v>657</v>
      </c>
      <c r="C300" s="44" t="s">
        <v>689</v>
      </c>
      <c r="D300" s="44" t="str">
        <f t="shared" si="4"/>
        <v>宮城県女川町</v>
      </c>
      <c r="E300" s="47" t="s">
        <v>2193</v>
      </c>
    </row>
    <row r="301" spans="1:5" x14ac:dyDescent="0.45">
      <c r="A301" s="46" t="str">
        <f>B301&amp;COUNTIF($B$2:B301,B301)</f>
        <v>宮城県39</v>
      </c>
      <c r="B301" s="44" t="s">
        <v>657</v>
      </c>
      <c r="C301" s="44" t="s">
        <v>690</v>
      </c>
      <c r="D301" s="44" t="str">
        <f t="shared" si="4"/>
        <v>宮城県南三陸町</v>
      </c>
      <c r="E301" s="47" t="s">
        <v>2193</v>
      </c>
    </row>
    <row r="302" spans="1:5" x14ac:dyDescent="0.45">
      <c r="A302" s="46" t="str">
        <f>B302&amp;COUNTIF($B$2:B302,B302)</f>
        <v>秋田県1</v>
      </c>
      <c r="B302" s="44" t="s">
        <v>691</v>
      </c>
      <c r="C302" s="44" t="s">
        <v>692</v>
      </c>
      <c r="D302" s="44" t="str">
        <f t="shared" si="4"/>
        <v>秋田県秋田市</v>
      </c>
      <c r="E302" s="47" t="s">
        <v>2197</v>
      </c>
    </row>
    <row r="303" spans="1:5" x14ac:dyDescent="0.45">
      <c r="A303" s="46" t="str">
        <f>B303&amp;COUNTIF($B$2:B303,B303)</f>
        <v>秋田県2</v>
      </c>
      <c r="B303" s="44" t="s">
        <v>691</v>
      </c>
      <c r="C303" s="44" t="s">
        <v>693</v>
      </c>
      <c r="D303" s="44" t="str">
        <f t="shared" si="4"/>
        <v>秋田県能代市</v>
      </c>
      <c r="E303" s="47" t="s">
        <v>2198</v>
      </c>
    </row>
    <row r="304" spans="1:5" x14ac:dyDescent="0.45">
      <c r="A304" s="46" t="str">
        <f>B304&amp;COUNTIF($B$2:B304,B304)</f>
        <v>秋田県3</v>
      </c>
      <c r="B304" s="44" t="s">
        <v>691</v>
      </c>
      <c r="C304" s="44" t="s">
        <v>694</v>
      </c>
      <c r="D304" s="44" t="str">
        <f t="shared" si="4"/>
        <v>秋田県横手市</v>
      </c>
      <c r="E304" s="47" t="s">
        <v>2199</v>
      </c>
    </row>
    <row r="305" spans="1:5" x14ac:dyDescent="0.45">
      <c r="A305" s="46" t="str">
        <f>B305&amp;COUNTIF($B$2:B305,B305)</f>
        <v>秋田県4</v>
      </c>
      <c r="B305" s="44" t="s">
        <v>691</v>
      </c>
      <c r="C305" s="44" t="s">
        <v>695</v>
      </c>
      <c r="D305" s="44" t="str">
        <f t="shared" si="4"/>
        <v>秋田県大館市</v>
      </c>
      <c r="E305" s="47" t="s">
        <v>2200</v>
      </c>
    </row>
    <row r="306" spans="1:5" x14ac:dyDescent="0.45">
      <c r="A306" s="46" t="str">
        <f>B306&amp;COUNTIF($B$2:B306,B306)</f>
        <v>秋田県5</v>
      </c>
      <c r="B306" s="44" t="s">
        <v>691</v>
      </c>
      <c r="C306" s="44" t="s">
        <v>696</v>
      </c>
      <c r="D306" s="44" t="str">
        <f t="shared" si="4"/>
        <v>秋田県男鹿市</v>
      </c>
      <c r="E306" s="47" t="s">
        <v>2197</v>
      </c>
    </row>
    <row r="307" spans="1:5" x14ac:dyDescent="0.45">
      <c r="A307" s="46" t="str">
        <f>B307&amp;COUNTIF($B$2:B307,B307)</f>
        <v>秋田県6</v>
      </c>
      <c r="B307" s="44" t="s">
        <v>691</v>
      </c>
      <c r="C307" s="44" t="s">
        <v>697</v>
      </c>
      <c r="D307" s="44" t="str">
        <f t="shared" si="4"/>
        <v>秋田県湯沢市</v>
      </c>
      <c r="E307" s="47" t="s">
        <v>2201</v>
      </c>
    </row>
    <row r="308" spans="1:5" x14ac:dyDescent="0.45">
      <c r="A308" s="46" t="str">
        <f>B308&amp;COUNTIF($B$2:B308,B308)</f>
        <v>秋田県7</v>
      </c>
      <c r="B308" s="44" t="s">
        <v>691</v>
      </c>
      <c r="C308" s="44" t="s">
        <v>698</v>
      </c>
      <c r="D308" s="44" t="str">
        <f t="shared" si="4"/>
        <v>秋田県鹿角市</v>
      </c>
      <c r="E308" s="47" t="s">
        <v>2200</v>
      </c>
    </row>
    <row r="309" spans="1:5" x14ac:dyDescent="0.45">
      <c r="A309" s="46" t="str">
        <f>B309&amp;COUNTIF($B$2:B309,B309)</f>
        <v>秋田県8</v>
      </c>
      <c r="B309" s="44" t="s">
        <v>691</v>
      </c>
      <c r="C309" s="44" t="s">
        <v>699</v>
      </c>
      <c r="D309" s="44" t="str">
        <f t="shared" si="4"/>
        <v>秋田県由利本荘市</v>
      </c>
      <c r="E309" s="47" t="s">
        <v>2202</v>
      </c>
    </row>
    <row r="310" spans="1:5" x14ac:dyDescent="0.45">
      <c r="A310" s="46" t="str">
        <f>B310&amp;COUNTIF($B$2:B310,B310)</f>
        <v>秋田県9</v>
      </c>
      <c r="B310" s="44" t="s">
        <v>691</v>
      </c>
      <c r="C310" s="44" t="s">
        <v>700</v>
      </c>
      <c r="D310" s="44" t="str">
        <f t="shared" si="4"/>
        <v>秋田県潟上市</v>
      </c>
      <c r="E310" s="47" t="s">
        <v>2197</v>
      </c>
    </row>
    <row r="311" spans="1:5" x14ac:dyDescent="0.45">
      <c r="A311" s="46" t="str">
        <f>B311&amp;COUNTIF($B$2:B311,B311)</f>
        <v>秋田県10</v>
      </c>
      <c r="B311" s="44" t="s">
        <v>691</v>
      </c>
      <c r="C311" s="44" t="s">
        <v>701</v>
      </c>
      <c r="D311" s="44" t="str">
        <f t="shared" si="4"/>
        <v>秋田県大仙市</v>
      </c>
      <c r="E311" s="47" t="s">
        <v>2203</v>
      </c>
    </row>
    <row r="312" spans="1:5" x14ac:dyDescent="0.45">
      <c r="A312" s="46" t="str">
        <f>B312&amp;COUNTIF($B$2:B312,B312)</f>
        <v>秋田県11</v>
      </c>
      <c r="B312" s="44" t="s">
        <v>691</v>
      </c>
      <c r="C312" s="44" t="s">
        <v>702</v>
      </c>
      <c r="D312" s="44" t="str">
        <f t="shared" si="4"/>
        <v>秋田県北秋田市</v>
      </c>
      <c r="E312" s="47" t="s">
        <v>2204</v>
      </c>
    </row>
    <row r="313" spans="1:5" x14ac:dyDescent="0.45">
      <c r="A313" s="46" t="str">
        <f>B313&amp;COUNTIF($B$2:B313,B313)</f>
        <v>秋田県12</v>
      </c>
      <c r="B313" s="44" t="s">
        <v>691</v>
      </c>
      <c r="C313" s="44" t="s">
        <v>703</v>
      </c>
      <c r="D313" s="44" t="str">
        <f t="shared" si="4"/>
        <v>秋田県にかほ市</v>
      </c>
      <c r="E313" s="47" t="s">
        <v>2202</v>
      </c>
    </row>
    <row r="314" spans="1:5" x14ac:dyDescent="0.45">
      <c r="A314" s="46" t="str">
        <f>B314&amp;COUNTIF($B$2:B314,B314)</f>
        <v>秋田県13</v>
      </c>
      <c r="B314" s="44" t="s">
        <v>691</v>
      </c>
      <c r="C314" s="44" t="s">
        <v>704</v>
      </c>
      <c r="D314" s="44" t="str">
        <f t="shared" si="4"/>
        <v>秋田県仙北市</v>
      </c>
      <c r="E314" s="47" t="s">
        <v>2203</v>
      </c>
    </row>
    <row r="315" spans="1:5" x14ac:dyDescent="0.45">
      <c r="A315" s="46" t="str">
        <f>B315&amp;COUNTIF($B$2:B315,B315)</f>
        <v>秋田県14</v>
      </c>
      <c r="B315" s="44" t="s">
        <v>691</v>
      </c>
      <c r="C315" s="44" t="s">
        <v>705</v>
      </c>
      <c r="D315" s="44" t="str">
        <f t="shared" si="4"/>
        <v>秋田県小坂町</v>
      </c>
      <c r="E315" s="47" t="s">
        <v>2200</v>
      </c>
    </row>
    <row r="316" spans="1:5" x14ac:dyDescent="0.45">
      <c r="A316" s="46" t="str">
        <f>B316&amp;COUNTIF($B$2:B316,B316)</f>
        <v>秋田県15</v>
      </c>
      <c r="B316" s="44" t="s">
        <v>691</v>
      </c>
      <c r="C316" s="44" t="s">
        <v>706</v>
      </c>
      <c r="D316" s="44" t="str">
        <f t="shared" si="4"/>
        <v>秋田県上小阿仁村</v>
      </c>
      <c r="E316" s="47" t="s">
        <v>2204</v>
      </c>
    </row>
    <row r="317" spans="1:5" x14ac:dyDescent="0.45">
      <c r="A317" s="46" t="str">
        <f>B317&amp;COUNTIF($B$2:B317,B317)</f>
        <v>秋田県16</v>
      </c>
      <c r="B317" s="44" t="s">
        <v>691</v>
      </c>
      <c r="C317" s="44" t="s">
        <v>707</v>
      </c>
      <c r="D317" s="44" t="str">
        <f t="shared" si="4"/>
        <v>秋田県藤里町</v>
      </c>
      <c r="E317" s="47" t="s">
        <v>2198</v>
      </c>
    </row>
    <row r="318" spans="1:5" x14ac:dyDescent="0.45">
      <c r="A318" s="46" t="str">
        <f>B318&amp;COUNTIF($B$2:B318,B318)</f>
        <v>秋田県17</v>
      </c>
      <c r="B318" s="44" t="s">
        <v>691</v>
      </c>
      <c r="C318" s="44" t="s">
        <v>708</v>
      </c>
      <c r="D318" s="44" t="str">
        <f t="shared" si="4"/>
        <v>秋田県三種町</v>
      </c>
      <c r="E318" s="47" t="s">
        <v>2198</v>
      </c>
    </row>
    <row r="319" spans="1:5" x14ac:dyDescent="0.45">
      <c r="A319" s="46" t="str">
        <f>B319&amp;COUNTIF($B$2:B319,B319)</f>
        <v>秋田県18</v>
      </c>
      <c r="B319" s="44" t="s">
        <v>691</v>
      </c>
      <c r="C319" s="44" t="s">
        <v>709</v>
      </c>
      <c r="D319" s="44" t="str">
        <f t="shared" si="4"/>
        <v>秋田県八峰町</v>
      </c>
      <c r="E319" s="47" t="s">
        <v>2198</v>
      </c>
    </row>
    <row r="320" spans="1:5" x14ac:dyDescent="0.45">
      <c r="A320" s="46" t="str">
        <f>B320&amp;COUNTIF($B$2:B320,B320)</f>
        <v>秋田県19</v>
      </c>
      <c r="B320" s="44" t="s">
        <v>691</v>
      </c>
      <c r="C320" s="44" t="s">
        <v>710</v>
      </c>
      <c r="D320" s="44" t="str">
        <f t="shared" si="4"/>
        <v>秋田県五城目町</v>
      </c>
      <c r="E320" s="47" t="s">
        <v>2197</v>
      </c>
    </row>
    <row r="321" spans="1:5" x14ac:dyDescent="0.45">
      <c r="A321" s="46" t="str">
        <f>B321&amp;COUNTIF($B$2:B321,B321)</f>
        <v>秋田県20</v>
      </c>
      <c r="B321" s="44" t="s">
        <v>691</v>
      </c>
      <c r="C321" s="44" t="s">
        <v>711</v>
      </c>
      <c r="D321" s="44" t="str">
        <f t="shared" si="4"/>
        <v>秋田県八郎潟町</v>
      </c>
      <c r="E321" s="47" t="s">
        <v>2197</v>
      </c>
    </row>
    <row r="322" spans="1:5" x14ac:dyDescent="0.45">
      <c r="A322" s="46" t="str">
        <f>B322&amp;COUNTIF($B$2:B322,B322)</f>
        <v>秋田県21</v>
      </c>
      <c r="B322" s="44" t="s">
        <v>691</v>
      </c>
      <c r="C322" s="44" t="s">
        <v>712</v>
      </c>
      <c r="D322" s="44" t="str">
        <f t="shared" ref="D322:D385" si="5">B322&amp;C322</f>
        <v>秋田県井川町</v>
      </c>
      <c r="E322" s="47" t="s">
        <v>2197</v>
      </c>
    </row>
    <row r="323" spans="1:5" x14ac:dyDescent="0.45">
      <c r="A323" s="46" t="str">
        <f>B323&amp;COUNTIF($B$2:B323,B323)</f>
        <v>秋田県22</v>
      </c>
      <c r="B323" s="44" t="s">
        <v>691</v>
      </c>
      <c r="C323" s="44" t="s">
        <v>713</v>
      </c>
      <c r="D323" s="44" t="str">
        <f t="shared" si="5"/>
        <v>秋田県大潟村</v>
      </c>
      <c r="E323" s="47" t="s">
        <v>2197</v>
      </c>
    </row>
    <row r="324" spans="1:5" x14ac:dyDescent="0.45">
      <c r="A324" s="46" t="str">
        <f>B324&amp;COUNTIF($B$2:B324,B324)</f>
        <v>秋田県23</v>
      </c>
      <c r="B324" s="44" t="s">
        <v>691</v>
      </c>
      <c r="C324" s="44" t="s">
        <v>714</v>
      </c>
      <c r="D324" s="44" t="str">
        <f t="shared" si="5"/>
        <v>秋田県美郷町</v>
      </c>
      <c r="E324" s="47" t="s">
        <v>2203</v>
      </c>
    </row>
    <row r="325" spans="1:5" x14ac:dyDescent="0.45">
      <c r="A325" s="46" t="str">
        <f>B325&amp;COUNTIF($B$2:B325,B325)</f>
        <v>秋田県24</v>
      </c>
      <c r="B325" s="44" t="s">
        <v>691</v>
      </c>
      <c r="C325" s="44" t="s">
        <v>715</v>
      </c>
      <c r="D325" s="44" t="str">
        <f t="shared" si="5"/>
        <v>秋田県羽後町</v>
      </c>
      <c r="E325" s="47" t="s">
        <v>2201</v>
      </c>
    </row>
    <row r="326" spans="1:5" x14ac:dyDescent="0.45">
      <c r="A326" s="46" t="str">
        <f>B326&amp;COUNTIF($B$2:B326,B326)</f>
        <v>秋田県25</v>
      </c>
      <c r="B326" s="44" t="s">
        <v>691</v>
      </c>
      <c r="C326" s="44" t="s">
        <v>716</v>
      </c>
      <c r="D326" s="44" t="str">
        <f t="shared" si="5"/>
        <v>秋田県東成瀬村</v>
      </c>
      <c r="E326" s="47" t="s">
        <v>2201</v>
      </c>
    </row>
    <row r="327" spans="1:5" x14ac:dyDescent="0.45">
      <c r="A327" s="46" t="str">
        <f>B327&amp;COUNTIF($B$2:B327,B327)</f>
        <v>山形県1</v>
      </c>
      <c r="B327" s="44" t="s">
        <v>717</v>
      </c>
      <c r="C327" s="44" t="s">
        <v>718</v>
      </c>
      <c r="D327" s="44" t="str">
        <f t="shared" si="5"/>
        <v>山形県山形市</v>
      </c>
      <c r="E327" s="47" t="s">
        <v>2205</v>
      </c>
    </row>
    <row r="328" spans="1:5" x14ac:dyDescent="0.45">
      <c r="A328" s="46" t="str">
        <f>B328&amp;COUNTIF($B$2:B328,B328)</f>
        <v>山形県2</v>
      </c>
      <c r="B328" s="44" t="s">
        <v>717</v>
      </c>
      <c r="C328" s="44" t="s">
        <v>719</v>
      </c>
      <c r="D328" s="44" t="str">
        <f t="shared" si="5"/>
        <v>山形県米沢市</v>
      </c>
      <c r="E328" s="47" t="s">
        <v>2206</v>
      </c>
    </row>
    <row r="329" spans="1:5" x14ac:dyDescent="0.45">
      <c r="A329" s="46" t="str">
        <f>B329&amp;COUNTIF($B$2:B329,B329)</f>
        <v>山形県3</v>
      </c>
      <c r="B329" s="44" t="s">
        <v>717</v>
      </c>
      <c r="C329" s="44" t="s">
        <v>720</v>
      </c>
      <c r="D329" s="44" t="str">
        <f t="shared" si="5"/>
        <v>山形県鶴岡市</v>
      </c>
      <c r="E329" s="47" t="s">
        <v>2207</v>
      </c>
    </row>
    <row r="330" spans="1:5" x14ac:dyDescent="0.45">
      <c r="A330" s="46" t="str">
        <f>B330&amp;COUNTIF($B$2:B330,B330)</f>
        <v>山形県4</v>
      </c>
      <c r="B330" s="44" t="s">
        <v>717</v>
      </c>
      <c r="C330" s="44" t="s">
        <v>721</v>
      </c>
      <c r="D330" s="44" t="str">
        <f t="shared" si="5"/>
        <v>山形県酒田市</v>
      </c>
      <c r="E330" s="47" t="s">
        <v>2207</v>
      </c>
    </row>
    <row r="331" spans="1:5" x14ac:dyDescent="0.45">
      <c r="A331" s="46" t="str">
        <f>B331&amp;COUNTIF($B$2:B331,B331)</f>
        <v>山形県5</v>
      </c>
      <c r="B331" s="44" t="s">
        <v>717</v>
      </c>
      <c r="C331" s="44" t="s">
        <v>722</v>
      </c>
      <c r="D331" s="44" t="str">
        <f t="shared" si="5"/>
        <v>山形県新庄市</v>
      </c>
      <c r="E331" s="47" t="s">
        <v>2208</v>
      </c>
    </row>
    <row r="332" spans="1:5" x14ac:dyDescent="0.45">
      <c r="A332" s="46" t="str">
        <f>B332&amp;COUNTIF($B$2:B332,B332)</f>
        <v>山形県6</v>
      </c>
      <c r="B332" s="44" t="s">
        <v>717</v>
      </c>
      <c r="C332" s="44" t="s">
        <v>723</v>
      </c>
      <c r="D332" s="44" t="str">
        <f t="shared" si="5"/>
        <v>山形県寒河江市</v>
      </c>
      <c r="E332" s="47" t="s">
        <v>2205</v>
      </c>
    </row>
    <row r="333" spans="1:5" x14ac:dyDescent="0.45">
      <c r="A333" s="46" t="str">
        <f>B333&amp;COUNTIF($B$2:B333,B333)</f>
        <v>山形県7</v>
      </c>
      <c r="B333" s="44" t="s">
        <v>717</v>
      </c>
      <c r="C333" s="44" t="s">
        <v>724</v>
      </c>
      <c r="D333" s="44" t="str">
        <f t="shared" si="5"/>
        <v>山形県上山市</v>
      </c>
      <c r="E333" s="47" t="s">
        <v>2205</v>
      </c>
    </row>
    <row r="334" spans="1:5" x14ac:dyDescent="0.45">
      <c r="A334" s="46" t="str">
        <f>B334&amp;COUNTIF($B$2:B334,B334)</f>
        <v>山形県8</v>
      </c>
      <c r="B334" s="44" t="s">
        <v>717</v>
      </c>
      <c r="C334" s="44" t="s">
        <v>725</v>
      </c>
      <c r="D334" s="44" t="str">
        <f t="shared" si="5"/>
        <v>山形県村山市</v>
      </c>
      <c r="E334" s="47" t="s">
        <v>2205</v>
      </c>
    </row>
    <row r="335" spans="1:5" x14ac:dyDescent="0.45">
      <c r="A335" s="46" t="str">
        <f>B335&amp;COUNTIF($B$2:B335,B335)</f>
        <v>山形県9</v>
      </c>
      <c r="B335" s="44" t="s">
        <v>717</v>
      </c>
      <c r="C335" s="44" t="s">
        <v>726</v>
      </c>
      <c r="D335" s="44" t="str">
        <f t="shared" si="5"/>
        <v>山形県長井市</v>
      </c>
      <c r="E335" s="47" t="s">
        <v>2206</v>
      </c>
    </row>
    <row r="336" spans="1:5" x14ac:dyDescent="0.45">
      <c r="A336" s="46" t="str">
        <f>B336&amp;COUNTIF($B$2:B336,B336)</f>
        <v>山形県10</v>
      </c>
      <c r="B336" s="44" t="s">
        <v>717</v>
      </c>
      <c r="C336" s="44" t="s">
        <v>727</v>
      </c>
      <c r="D336" s="44" t="str">
        <f t="shared" si="5"/>
        <v>山形県天童市</v>
      </c>
      <c r="E336" s="47" t="s">
        <v>2205</v>
      </c>
    </row>
    <row r="337" spans="1:5" x14ac:dyDescent="0.45">
      <c r="A337" s="46" t="str">
        <f>B337&amp;COUNTIF($B$2:B337,B337)</f>
        <v>山形県11</v>
      </c>
      <c r="B337" s="44" t="s">
        <v>717</v>
      </c>
      <c r="C337" s="44" t="s">
        <v>728</v>
      </c>
      <c r="D337" s="44" t="str">
        <f t="shared" si="5"/>
        <v>山形県東根市</v>
      </c>
      <c r="E337" s="47" t="s">
        <v>2205</v>
      </c>
    </row>
    <row r="338" spans="1:5" x14ac:dyDescent="0.45">
      <c r="A338" s="46" t="str">
        <f>B338&amp;COUNTIF($B$2:B338,B338)</f>
        <v>山形県12</v>
      </c>
      <c r="B338" s="44" t="s">
        <v>717</v>
      </c>
      <c r="C338" s="44" t="s">
        <v>729</v>
      </c>
      <c r="D338" s="44" t="str">
        <f t="shared" si="5"/>
        <v>山形県尾花沢市</v>
      </c>
      <c r="E338" s="47" t="s">
        <v>2205</v>
      </c>
    </row>
    <row r="339" spans="1:5" x14ac:dyDescent="0.45">
      <c r="A339" s="46" t="str">
        <f>B339&amp;COUNTIF($B$2:B339,B339)</f>
        <v>山形県13</v>
      </c>
      <c r="B339" s="44" t="s">
        <v>717</v>
      </c>
      <c r="C339" s="44" t="s">
        <v>730</v>
      </c>
      <c r="D339" s="44" t="str">
        <f t="shared" si="5"/>
        <v>山形県南陽市</v>
      </c>
      <c r="E339" s="47" t="s">
        <v>2206</v>
      </c>
    </row>
    <row r="340" spans="1:5" x14ac:dyDescent="0.45">
      <c r="A340" s="46" t="str">
        <f>B340&amp;COUNTIF($B$2:B340,B340)</f>
        <v>山形県14</v>
      </c>
      <c r="B340" s="44" t="s">
        <v>717</v>
      </c>
      <c r="C340" s="44" t="s">
        <v>731</v>
      </c>
      <c r="D340" s="44" t="str">
        <f t="shared" si="5"/>
        <v>山形県山辺町</v>
      </c>
      <c r="E340" s="47" t="s">
        <v>2205</v>
      </c>
    </row>
    <row r="341" spans="1:5" x14ac:dyDescent="0.45">
      <c r="A341" s="46" t="str">
        <f>B341&amp;COUNTIF($B$2:B341,B341)</f>
        <v>山形県15</v>
      </c>
      <c r="B341" s="44" t="s">
        <v>717</v>
      </c>
      <c r="C341" s="44" t="s">
        <v>732</v>
      </c>
      <c r="D341" s="44" t="str">
        <f t="shared" si="5"/>
        <v>山形県中山町</v>
      </c>
      <c r="E341" s="47" t="s">
        <v>2205</v>
      </c>
    </row>
    <row r="342" spans="1:5" x14ac:dyDescent="0.45">
      <c r="A342" s="46" t="str">
        <f>B342&amp;COUNTIF($B$2:B342,B342)</f>
        <v>山形県16</v>
      </c>
      <c r="B342" s="44" t="s">
        <v>717</v>
      </c>
      <c r="C342" s="44" t="s">
        <v>733</v>
      </c>
      <c r="D342" s="44" t="str">
        <f t="shared" si="5"/>
        <v>山形県河北町</v>
      </c>
      <c r="E342" s="47" t="s">
        <v>2205</v>
      </c>
    </row>
    <row r="343" spans="1:5" x14ac:dyDescent="0.45">
      <c r="A343" s="46" t="str">
        <f>B343&amp;COUNTIF($B$2:B343,B343)</f>
        <v>山形県17</v>
      </c>
      <c r="B343" s="44" t="s">
        <v>717</v>
      </c>
      <c r="C343" s="44" t="s">
        <v>734</v>
      </c>
      <c r="D343" s="44" t="str">
        <f t="shared" si="5"/>
        <v>山形県西川町</v>
      </c>
      <c r="E343" s="47" t="s">
        <v>2205</v>
      </c>
    </row>
    <row r="344" spans="1:5" x14ac:dyDescent="0.45">
      <c r="A344" s="46" t="str">
        <f>B344&amp;COUNTIF($B$2:B344,B344)</f>
        <v>山形県18</v>
      </c>
      <c r="B344" s="44" t="s">
        <v>717</v>
      </c>
      <c r="C344" s="44" t="s">
        <v>735</v>
      </c>
      <c r="D344" s="44" t="str">
        <f t="shared" si="5"/>
        <v>山形県朝日町</v>
      </c>
      <c r="E344" s="47" t="s">
        <v>2205</v>
      </c>
    </row>
    <row r="345" spans="1:5" x14ac:dyDescent="0.45">
      <c r="A345" s="46" t="str">
        <f>B345&amp;COUNTIF($B$2:B345,B345)</f>
        <v>山形県19</v>
      </c>
      <c r="B345" s="44" t="s">
        <v>717</v>
      </c>
      <c r="C345" s="44" t="s">
        <v>736</v>
      </c>
      <c r="D345" s="44" t="str">
        <f t="shared" si="5"/>
        <v>山形県大江町</v>
      </c>
      <c r="E345" s="47" t="s">
        <v>2205</v>
      </c>
    </row>
    <row r="346" spans="1:5" x14ac:dyDescent="0.45">
      <c r="A346" s="46" t="str">
        <f>B346&amp;COUNTIF($B$2:B346,B346)</f>
        <v>山形県20</v>
      </c>
      <c r="B346" s="44" t="s">
        <v>717</v>
      </c>
      <c r="C346" s="44" t="s">
        <v>737</v>
      </c>
      <c r="D346" s="44" t="str">
        <f t="shared" si="5"/>
        <v>山形県大石田町</v>
      </c>
      <c r="E346" s="47" t="s">
        <v>2205</v>
      </c>
    </row>
    <row r="347" spans="1:5" x14ac:dyDescent="0.45">
      <c r="A347" s="46" t="str">
        <f>B347&amp;COUNTIF($B$2:B347,B347)</f>
        <v>山形県21</v>
      </c>
      <c r="B347" s="44" t="s">
        <v>717</v>
      </c>
      <c r="C347" s="44" t="s">
        <v>738</v>
      </c>
      <c r="D347" s="44" t="str">
        <f t="shared" si="5"/>
        <v>山形県金山町</v>
      </c>
      <c r="E347" s="47" t="s">
        <v>2208</v>
      </c>
    </row>
    <row r="348" spans="1:5" x14ac:dyDescent="0.45">
      <c r="A348" s="46" t="str">
        <f>B348&amp;COUNTIF($B$2:B348,B348)</f>
        <v>山形県22</v>
      </c>
      <c r="B348" s="44" t="s">
        <v>717</v>
      </c>
      <c r="C348" s="44" t="s">
        <v>739</v>
      </c>
      <c r="D348" s="44" t="str">
        <f t="shared" si="5"/>
        <v>山形県最上町</v>
      </c>
      <c r="E348" s="47" t="s">
        <v>2208</v>
      </c>
    </row>
    <row r="349" spans="1:5" x14ac:dyDescent="0.45">
      <c r="A349" s="46" t="str">
        <f>B349&amp;COUNTIF($B$2:B349,B349)</f>
        <v>山形県23</v>
      </c>
      <c r="B349" s="44" t="s">
        <v>717</v>
      </c>
      <c r="C349" s="44" t="s">
        <v>740</v>
      </c>
      <c r="D349" s="44" t="str">
        <f t="shared" si="5"/>
        <v>山形県舟形町</v>
      </c>
      <c r="E349" s="47" t="s">
        <v>2208</v>
      </c>
    </row>
    <row r="350" spans="1:5" x14ac:dyDescent="0.45">
      <c r="A350" s="46" t="str">
        <f>B350&amp;COUNTIF($B$2:B350,B350)</f>
        <v>山形県24</v>
      </c>
      <c r="B350" s="44" t="s">
        <v>717</v>
      </c>
      <c r="C350" s="44" t="s">
        <v>741</v>
      </c>
      <c r="D350" s="44" t="str">
        <f t="shared" si="5"/>
        <v>山形県真室川町</v>
      </c>
      <c r="E350" s="47" t="s">
        <v>2208</v>
      </c>
    </row>
    <row r="351" spans="1:5" x14ac:dyDescent="0.45">
      <c r="A351" s="46" t="str">
        <f>B351&amp;COUNTIF($B$2:B351,B351)</f>
        <v>山形県25</v>
      </c>
      <c r="B351" s="44" t="s">
        <v>717</v>
      </c>
      <c r="C351" s="44" t="s">
        <v>742</v>
      </c>
      <c r="D351" s="44" t="str">
        <f t="shared" si="5"/>
        <v>山形県大蔵村</v>
      </c>
      <c r="E351" s="47" t="s">
        <v>2208</v>
      </c>
    </row>
    <row r="352" spans="1:5" x14ac:dyDescent="0.45">
      <c r="A352" s="46" t="str">
        <f>B352&amp;COUNTIF($B$2:B352,B352)</f>
        <v>山形県26</v>
      </c>
      <c r="B352" s="44" t="s">
        <v>717</v>
      </c>
      <c r="C352" s="44" t="s">
        <v>743</v>
      </c>
      <c r="D352" s="44" t="str">
        <f t="shared" si="5"/>
        <v>山形県鮭川村</v>
      </c>
      <c r="E352" s="47" t="s">
        <v>2208</v>
      </c>
    </row>
    <row r="353" spans="1:5" x14ac:dyDescent="0.45">
      <c r="A353" s="46" t="str">
        <f>B353&amp;COUNTIF($B$2:B353,B353)</f>
        <v>山形県27</v>
      </c>
      <c r="B353" s="44" t="s">
        <v>717</v>
      </c>
      <c r="C353" s="44" t="s">
        <v>744</v>
      </c>
      <c r="D353" s="44" t="str">
        <f t="shared" si="5"/>
        <v>山形県戸沢村</v>
      </c>
      <c r="E353" s="47" t="s">
        <v>2208</v>
      </c>
    </row>
    <row r="354" spans="1:5" x14ac:dyDescent="0.45">
      <c r="A354" s="46" t="str">
        <f>B354&amp;COUNTIF($B$2:B354,B354)</f>
        <v>山形県28</v>
      </c>
      <c r="B354" s="44" t="s">
        <v>717</v>
      </c>
      <c r="C354" s="44" t="s">
        <v>745</v>
      </c>
      <c r="D354" s="44" t="str">
        <f t="shared" si="5"/>
        <v>山形県高畠町</v>
      </c>
      <c r="E354" s="47" t="s">
        <v>2206</v>
      </c>
    </row>
    <row r="355" spans="1:5" x14ac:dyDescent="0.45">
      <c r="A355" s="46" t="str">
        <f>B355&amp;COUNTIF($B$2:B355,B355)</f>
        <v>山形県29</v>
      </c>
      <c r="B355" s="44" t="s">
        <v>717</v>
      </c>
      <c r="C355" s="44" t="s">
        <v>746</v>
      </c>
      <c r="D355" s="44" t="str">
        <f t="shared" si="5"/>
        <v>山形県川西町</v>
      </c>
      <c r="E355" s="47" t="s">
        <v>2206</v>
      </c>
    </row>
    <row r="356" spans="1:5" x14ac:dyDescent="0.45">
      <c r="A356" s="46" t="str">
        <f>B356&amp;COUNTIF($B$2:B356,B356)</f>
        <v>山形県30</v>
      </c>
      <c r="B356" s="44" t="s">
        <v>717</v>
      </c>
      <c r="C356" s="44" t="s">
        <v>747</v>
      </c>
      <c r="D356" s="44" t="str">
        <f t="shared" si="5"/>
        <v>山形県小国町</v>
      </c>
      <c r="E356" s="47" t="s">
        <v>2206</v>
      </c>
    </row>
    <row r="357" spans="1:5" x14ac:dyDescent="0.45">
      <c r="A357" s="46" t="str">
        <f>B357&amp;COUNTIF($B$2:B357,B357)</f>
        <v>山形県31</v>
      </c>
      <c r="B357" s="44" t="s">
        <v>717</v>
      </c>
      <c r="C357" s="44" t="s">
        <v>748</v>
      </c>
      <c r="D357" s="44" t="str">
        <f t="shared" si="5"/>
        <v>山形県白鷹町</v>
      </c>
      <c r="E357" s="47" t="s">
        <v>2206</v>
      </c>
    </row>
    <row r="358" spans="1:5" x14ac:dyDescent="0.45">
      <c r="A358" s="46" t="str">
        <f>B358&amp;COUNTIF($B$2:B358,B358)</f>
        <v>山形県32</v>
      </c>
      <c r="B358" s="44" t="s">
        <v>717</v>
      </c>
      <c r="C358" s="44" t="s">
        <v>749</v>
      </c>
      <c r="D358" s="44" t="str">
        <f t="shared" si="5"/>
        <v>山形県飯豊町</v>
      </c>
      <c r="E358" s="47" t="s">
        <v>2206</v>
      </c>
    </row>
    <row r="359" spans="1:5" x14ac:dyDescent="0.45">
      <c r="A359" s="46" t="str">
        <f>B359&amp;COUNTIF($B$2:B359,B359)</f>
        <v>山形県33</v>
      </c>
      <c r="B359" s="44" t="s">
        <v>717</v>
      </c>
      <c r="C359" s="44" t="s">
        <v>750</v>
      </c>
      <c r="D359" s="44" t="str">
        <f t="shared" si="5"/>
        <v>山形県三川町</v>
      </c>
      <c r="E359" s="47" t="s">
        <v>2207</v>
      </c>
    </row>
    <row r="360" spans="1:5" x14ac:dyDescent="0.45">
      <c r="A360" s="46" t="str">
        <f>B360&amp;COUNTIF($B$2:B360,B360)</f>
        <v>山形県34</v>
      </c>
      <c r="B360" s="44" t="s">
        <v>717</v>
      </c>
      <c r="C360" s="44" t="s">
        <v>751</v>
      </c>
      <c r="D360" s="44" t="str">
        <f t="shared" si="5"/>
        <v>山形県庄内町</v>
      </c>
      <c r="E360" s="47" t="s">
        <v>2207</v>
      </c>
    </row>
    <row r="361" spans="1:5" x14ac:dyDescent="0.45">
      <c r="A361" s="46" t="str">
        <f>B361&amp;COUNTIF($B$2:B361,B361)</f>
        <v>山形県35</v>
      </c>
      <c r="B361" s="44" t="s">
        <v>717</v>
      </c>
      <c r="C361" s="44" t="s">
        <v>752</v>
      </c>
      <c r="D361" s="44" t="str">
        <f t="shared" si="5"/>
        <v>山形県遊佐町</v>
      </c>
      <c r="E361" s="47" t="s">
        <v>2207</v>
      </c>
    </row>
    <row r="362" spans="1:5" x14ac:dyDescent="0.45">
      <c r="A362" s="46" t="str">
        <f>B362&amp;COUNTIF($B$2:B362,B362)</f>
        <v>福島県1</v>
      </c>
      <c r="B362" s="44" t="s">
        <v>753</v>
      </c>
      <c r="C362" s="44" t="s">
        <v>754</v>
      </c>
      <c r="D362" s="44" t="str">
        <f t="shared" si="5"/>
        <v>福島県福島市</v>
      </c>
      <c r="E362" s="47" t="s">
        <v>2209</v>
      </c>
    </row>
    <row r="363" spans="1:5" x14ac:dyDescent="0.45">
      <c r="A363" s="46" t="str">
        <f>B363&amp;COUNTIF($B$2:B363,B363)</f>
        <v>福島県2</v>
      </c>
      <c r="B363" s="44" t="s">
        <v>753</v>
      </c>
      <c r="C363" s="44" t="s">
        <v>755</v>
      </c>
      <c r="D363" s="44" t="str">
        <f t="shared" si="5"/>
        <v>福島県会津若松市</v>
      </c>
      <c r="E363" s="47" t="s">
        <v>2210</v>
      </c>
    </row>
    <row r="364" spans="1:5" x14ac:dyDescent="0.45">
      <c r="A364" s="46" t="str">
        <f>B364&amp;COUNTIF($B$2:B364,B364)</f>
        <v>福島県3</v>
      </c>
      <c r="B364" s="44" t="s">
        <v>753</v>
      </c>
      <c r="C364" s="44" t="s">
        <v>756</v>
      </c>
      <c r="D364" s="44" t="str">
        <f t="shared" si="5"/>
        <v>福島県郡山市</v>
      </c>
      <c r="E364" s="47" t="s">
        <v>2211</v>
      </c>
    </row>
    <row r="365" spans="1:5" x14ac:dyDescent="0.45">
      <c r="A365" s="46" t="str">
        <f>B365&amp;COUNTIF($B$2:B365,B365)</f>
        <v>福島県4</v>
      </c>
      <c r="B365" s="44" t="s">
        <v>753</v>
      </c>
      <c r="C365" s="44" t="s">
        <v>757</v>
      </c>
      <c r="D365" s="44" t="str">
        <f t="shared" si="5"/>
        <v>福島県いわき市</v>
      </c>
      <c r="E365" s="47" t="s">
        <v>2212</v>
      </c>
    </row>
    <row r="366" spans="1:5" x14ac:dyDescent="0.45">
      <c r="A366" s="46" t="str">
        <f>B366&amp;COUNTIF($B$2:B366,B366)</f>
        <v>福島県5</v>
      </c>
      <c r="B366" s="44" t="s">
        <v>753</v>
      </c>
      <c r="C366" s="44" t="s">
        <v>758</v>
      </c>
      <c r="D366" s="44" t="str">
        <f t="shared" si="5"/>
        <v>福島県白河市</v>
      </c>
      <c r="E366" s="47" t="s">
        <v>2213</v>
      </c>
    </row>
    <row r="367" spans="1:5" x14ac:dyDescent="0.45">
      <c r="A367" s="46" t="str">
        <f>B367&amp;COUNTIF($B$2:B367,B367)</f>
        <v>福島県6</v>
      </c>
      <c r="B367" s="44" t="s">
        <v>753</v>
      </c>
      <c r="C367" s="44" t="s">
        <v>759</v>
      </c>
      <c r="D367" s="44" t="str">
        <f t="shared" si="5"/>
        <v>福島県須賀川市</v>
      </c>
      <c r="E367" s="47" t="s">
        <v>2211</v>
      </c>
    </row>
    <row r="368" spans="1:5" x14ac:dyDescent="0.45">
      <c r="A368" s="46" t="str">
        <f>B368&amp;COUNTIF($B$2:B368,B368)</f>
        <v>福島県7</v>
      </c>
      <c r="B368" s="44" t="s">
        <v>753</v>
      </c>
      <c r="C368" s="44" t="s">
        <v>760</v>
      </c>
      <c r="D368" s="44" t="str">
        <f t="shared" si="5"/>
        <v>福島県喜多方市</v>
      </c>
      <c r="E368" s="47" t="s">
        <v>2210</v>
      </c>
    </row>
    <row r="369" spans="1:5" x14ac:dyDescent="0.45">
      <c r="A369" s="46" t="str">
        <f>B369&amp;COUNTIF($B$2:B369,B369)</f>
        <v>福島県8</v>
      </c>
      <c r="B369" s="44" t="s">
        <v>753</v>
      </c>
      <c r="C369" s="44" t="s">
        <v>761</v>
      </c>
      <c r="D369" s="44" t="str">
        <f t="shared" si="5"/>
        <v>福島県相馬市</v>
      </c>
      <c r="E369" s="47" t="s">
        <v>2214</v>
      </c>
    </row>
    <row r="370" spans="1:5" x14ac:dyDescent="0.45">
      <c r="A370" s="46" t="str">
        <f>B370&amp;COUNTIF($B$2:B370,B370)</f>
        <v>福島県9</v>
      </c>
      <c r="B370" s="44" t="s">
        <v>753</v>
      </c>
      <c r="C370" s="44" t="s">
        <v>762</v>
      </c>
      <c r="D370" s="44" t="str">
        <f t="shared" si="5"/>
        <v>福島県二本松市</v>
      </c>
      <c r="E370" s="47" t="s">
        <v>2209</v>
      </c>
    </row>
    <row r="371" spans="1:5" x14ac:dyDescent="0.45">
      <c r="A371" s="46" t="str">
        <f>B371&amp;COUNTIF($B$2:B371,B371)</f>
        <v>福島県10</v>
      </c>
      <c r="B371" s="44" t="s">
        <v>753</v>
      </c>
      <c r="C371" s="44" t="s">
        <v>763</v>
      </c>
      <c r="D371" s="44" t="str">
        <f t="shared" si="5"/>
        <v>福島県田村市</v>
      </c>
      <c r="E371" s="47" t="s">
        <v>2211</v>
      </c>
    </row>
    <row r="372" spans="1:5" x14ac:dyDescent="0.45">
      <c r="A372" s="46" t="str">
        <f>B372&amp;COUNTIF($B$2:B372,B372)</f>
        <v>福島県11</v>
      </c>
      <c r="B372" s="44" t="s">
        <v>753</v>
      </c>
      <c r="C372" s="44" t="s">
        <v>764</v>
      </c>
      <c r="D372" s="44" t="str">
        <f t="shared" si="5"/>
        <v>福島県南相馬市</v>
      </c>
      <c r="E372" s="47" t="s">
        <v>2214</v>
      </c>
    </row>
    <row r="373" spans="1:5" x14ac:dyDescent="0.45">
      <c r="A373" s="46" t="str">
        <f>B373&amp;COUNTIF($B$2:B373,B373)</f>
        <v>福島県12</v>
      </c>
      <c r="B373" s="44" t="s">
        <v>753</v>
      </c>
      <c r="C373" s="44" t="s">
        <v>436</v>
      </c>
      <c r="D373" s="44" t="str">
        <f t="shared" si="5"/>
        <v>福島県伊達市</v>
      </c>
      <c r="E373" s="47" t="s">
        <v>2209</v>
      </c>
    </row>
    <row r="374" spans="1:5" x14ac:dyDescent="0.45">
      <c r="A374" s="46" t="str">
        <f>B374&amp;COUNTIF($B$2:B374,B374)</f>
        <v>福島県13</v>
      </c>
      <c r="B374" s="44" t="s">
        <v>753</v>
      </c>
      <c r="C374" s="44" t="s">
        <v>765</v>
      </c>
      <c r="D374" s="44" t="str">
        <f t="shared" si="5"/>
        <v>福島県本宮市</v>
      </c>
      <c r="E374" s="47" t="s">
        <v>2209</v>
      </c>
    </row>
    <row r="375" spans="1:5" x14ac:dyDescent="0.45">
      <c r="A375" s="46" t="str">
        <f>B375&amp;COUNTIF($B$2:B375,B375)</f>
        <v>福島県14</v>
      </c>
      <c r="B375" s="44" t="s">
        <v>753</v>
      </c>
      <c r="C375" s="44" t="s">
        <v>766</v>
      </c>
      <c r="D375" s="44" t="str">
        <f t="shared" si="5"/>
        <v>福島県桑折町</v>
      </c>
      <c r="E375" s="47" t="s">
        <v>2209</v>
      </c>
    </row>
    <row r="376" spans="1:5" x14ac:dyDescent="0.45">
      <c r="A376" s="46" t="str">
        <f>B376&amp;COUNTIF($B$2:B376,B376)</f>
        <v>福島県15</v>
      </c>
      <c r="B376" s="44" t="s">
        <v>753</v>
      </c>
      <c r="C376" s="44" t="s">
        <v>767</v>
      </c>
      <c r="D376" s="44" t="str">
        <f t="shared" si="5"/>
        <v>福島県国見町</v>
      </c>
      <c r="E376" s="47" t="s">
        <v>2209</v>
      </c>
    </row>
    <row r="377" spans="1:5" x14ac:dyDescent="0.45">
      <c r="A377" s="46" t="str">
        <f>B377&amp;COUNTIF($B$2:B377,B377)</f>
        <v>福島県16</v>
      </c>
      <c r="B377" s="44" t="s">
        <v>753</v>
      </c>
      <c r="C377" s="44" t="s">
        <v>768</v>
      </c>
      <c r="D377" s="44" t="str">
        <f t="shared" si="5"/>
        <v>福島県川俣町</v>
      </c>
      <c r="E377" s="47" t="s">
        <v>2209</v>
      </c>
    </row>
    <row r="378" spans="1:5" x14ac:dyDescent="0.45">
      <c r="A378" s="46" t="str">
        <f>B378&amp;COUNTIF($B$2:B378,B378)</f>
        <v>福島県17</v>
      </c>
      <c r="B378" s="44" t="s">
        <v>753</v>
      </c>
      <c r="C378" s="44" t="s">
        <v>769</v>
      </c>
      <c r="D378" s="44" t="str">
        <f t="shared" si="5"/>
        <v>福島県大玉村</v>
      </c>
      <c r="E378" s="47" t="s">
        <v>2209</v>
      </c>
    </row>
    <row r="379" spans="1:5" x14ac:dyDescent="0.45">
      <c r="A379" s="46" t="str">
        <f>B379&amp;COUNTIF($B$2:B379,B379)</f>
        <v>福島県18</v>
      </c>
      <c r="B379" s="44" t="s">
        <v>753</v>
      </c>
      <c r="C379" s="44" t="s">
        <v>770</v>
      </c>
      <c r="D379" s="44" t="str">
        <f t="shared" si="5"/>
        <v>福島県鏡石町</v>
      </c>
      <c r="E379" s="47" t="s">
        <v>2211</v>
      </c>
    </row>
    <row r="380" spans="1:5" x14ac:dyDescent="0.45">
      <c r="A380" s="46" t="str">
        <f>B380&amp;COUNTIF($B$2:B380,B380)</f>
        <v>福島県19</v>
      </c>
      <c r="B380" s="44" t="s">
        <v>753</v>
      </c>
      <c r="C380" s="44" t="s">
        <v>771</v>
      </c>
      <c r="D380" s="44" t="str">
        <f t="shared" si="5"/>
        <v>福島県天栄村</v>
      </c>
      <c r="E380" s="47" t="s">
        <v>2211</v>
      </c>
    </row>
    <row r="381" spans="1:5" x14ac:dyDescent="0.45">
      <c r="A381" s="46" t="str">
        <f>B381&amp;COUNTIF($B$2:B381,B381)</f>
        <v>福島県20</v>
      </c>
      <c r="B381" s="44" t="s">
        <v>753</v>
      </c>
      <c r="C381" s="44" t="s">
        <v>772</v>
      </c>
      <c r="D381" s="44" t="str">
        <f t="shared" si="5"/>
        <v>福島県下郷町</v>
      </c>
      <c r="E381" s="47" t="s">
        <v>2210</v>
      </c>
    </row>
    <row r="382" spans="1:5" x14ac:dyDescent="0.45">
      <c r="A382" s="46" t="str">
        <f>B382&amp;COUNTIF($B$2:B382,B382)</f>
        <v>福島県21</v>
      </c>
      <c r="B382" s="44" t="s">
        <v>753</v>
      </c>
      <c r="C382" s="44" t="s">
        <v>773</v>
      </c>
      <c r="D382" s="44" t="str">
        <f t="shared" si="5"/>
        <v>福島県檜枝岐村</v>
      </c>
      <c r="E382" s="47" t="s">
        <v>2210</v>
      </c>
    </row>
    <row r="383" spans="1:5" x14ac:dyDescent="0.45">
      <c r="A383" s="46" t="str">
        <f>B383&amp;COUNTIF($B$2:B383,B383)</f>
        <v>福島県22</v>
      </c>
      <c r="B383" s="44" t="s">
        <v>753</v>
      </c>
      <c r="C383" s="44" t="s">
        <v>774</v>
      </c>
      <c r="D383" s="44" t="str">
        <f t="shared" si="5"/>
        <v>福島県只見町</v>
      </c>
      <c r="E383" s="47" t="s">
        <v>2210</v>
      </c>
    </row>
    <row r="384" spans="1:5" x14ac:dyDescent="0.45">
      <c r="A384" s="46" t="str">
        <f>B384&amp;COUNTIF($B$2:B384,B384)</f>
        <v>福島県23</v>
      </c>
      <c r="B384" s="44" t="s">
        <v>753</v>
      </c>
      <c r="C384" s="44" t="s">
        <v>775</v>
      </c>
      <c r="D384" s="44" t="str">
        <f t="shared" si="5"/>
        <v>福島県南会津町</v>
      </c>
      <c r="E384" s="47" t="s">
        <v>2210</v>
      </c>
    </row>
    <row r="385" spans="1:5" x14ac:dyDescent="0.45">
      <c r="A385" s="46" t="str">
        <f>B385&amp;COUNTIF($B$2:B385,B385)</f>
        <v>福島県24</v>
      </c>
      <c r="B385" s="44" t="s">
        <v>753</v>
      </c>
      <c r="C385" s="44" t="s">
        <v>776</v>
      </c>
      <c r="D385" s="44" t="str">
        <f t="shared" si="5"/>
        <v>福島県北塩原村</v>
      </c>
      <c r="E385" s="47" t="s">
        <v>2210</v>
      </c>
    </row>
    <row r="386" spans="1:5" x14ac:dyDescent="0.45">
      <c r="A386" s="46" t="str">
        <f>B386&amp;COUNTIF($B$2:B386,B386)</f>
        <v>福島県25</v>
      </c>
      <c r="B386" s="44" t="s">
        <v>753</v>
      </c>
      <c r="C386" s="44" t="s">
        <v>777</v>
      </c>
      <c r="D386" s="44" t="str">
        <f t="shared" ref="D386:D449" si="6">B386&amp;C386</f>
        <v>福島県西会津町</v>
      </c>
      <c r="E386" s="47" t="s">
        <v>2210</v>
      </c>
    </row>
    <row r="387" spans="1:5" x14ac:dyDescent="0.45">
      <c r="A387" s="46" t="str">
        <f>B387&amp;COUNTIF($B$2:B387,B387)</f>
        <v>福島県26</v>
      </c>
      <c r="B387" s="44" t="s">
        <v>753</v>
      </c>
      <c r="C387" s="44" t="s">
        <v>778</v>
      </c>
      <c r="D387" s="44" t="str">
        <f t="shared" si="6"/>
        <v>福島県磐梯町</v>
      </c>
      <c r="E387" s="47" t="s">
        <v>2210</v>
      </c>
    </row>
    <row r="388" spans="1:5" x14ac:dyDescent="0.45">
      <c r="A388" s="46" t="str">
        <f>B388&amp;COUNTIF($B$2:B388,B388)</f>
        <v>福島県27</v>
      </c>
      <c r="B388" s="44" t="s">
        <v>753</v>
      </c>
      <c r="C388" s="44" t="s">
        <v>779</v>
      </c>
      <c r="D388" s="44" t="str">
        <f t="shared" si="6"/>
        <v>福島県猪苗代町</v>
      </c>
      <c r="E388" s="47" t="s">
        <v>2210</v>
      </c>
    </row>
    <row r="389" spans="1:5" x14ac:dyDescent="0.45">
      <c r="A389" s="46" t="str">
        <f>B389&amp;COUNTIF($B$2:B389,B389)</f>
        <v>福島県28</v>
      </c>
      <c r="B389" s="44" t="s">
        <v>753</v>
      </c>
      <c r="C389" s="44" t="s">
        <v>780</v>
      </c>
      <c r="D389" s="44" t="str">
        <f t="shared" si="6"/>
        <v>福島県会津坂下町</v>
      </c>
      <c r="E389" s="47" t="s">
        <v>2210</v>
      </c>
    </row>
    <row r="390" spans="1:5" x14ac:dyDescent="0.45">
      <c r="A390" s="46" t="str">
        <f>B390&amp;COUNTIF($B$2:B390,B390)</f>
        <v>福島県29</v>
      </c>
      <c r="B390" s="44" t="s">
        <v>753</v>
      </c>
      <c r="C390" s="44" t="s">
        <v>781</v>
      </c>
      <c r="D390" s="44" t="str">
        <f t="shared" si="6"/>
        <v>福島県湯川村</v>
      </c>
      <c r="E390" s="47" t="s">
        <v>2210</v>
      </c>
    </row>
    <row r="391" spans="1:5" x14ac:dyDescent="0.45">
      <c r="A391" s="46" t="str">
        <f>B391&amp;COUNTIF($B$2:B391,B391)</f>
        <v>福島県30</v>
      </c>
      <c r="B391" s="44" t="s">
        <v>753</v>
      </c>
      <c r="C391" s="44" t="s">
        <v>782</v>
      </c>
      <c r="D391" s="44" t="str">
        <f t="shared" si="6"/>
        <v>福島県柳津町</v>
      </c>
      <c r="E391" s="47" t="s">
        <v>2210</v>
      </c>
    </row>
    <row r="392" spans="1:5" x14ac:dyDescent="0.45">
      <c r="A392" s="46" t="str">
        <f>B392&amp;COUNTIF($B$2:B392,B392)</f>
        <v>福島県31</v>
      </c>
      <c r="B392" s="44" t="s">
        <v>753</v>
      </c>
      <c r="C392" s="44" t="s">
        <v>783</v>
      </c>
      <c r="D392" s="44" t="str">
        <f t="shared" si="6"/>
        <v>福島県三島町</v>
      </c>
      <c r="E392" s="47" t="s">
        <v>2210</v>
      </c>
    </row>
    <row r="393" spans="1:5" x14ac:dyDescent="0.45">
      <c r="A393" s="46" t="str">
        <f>B393&amp;COUNTIF($B$2:B393,B393)</f>
        <v>福島県32</v>
      </c>
      <c r="B393" s="44" t="s">
        <v>753</v>
      </c>
      <c r="C393" s="44" t="s">
        <v>738</v>
      </c>
      <c r="D393" s="44" t="str">
        <f t="shared" si="6"/>
        <v>福島県金山町</v>
      </c>
      <c r="E393" s="47" t="s">
        <v>2210</v>
      </c>
    </row>
    <row r="394" spans="1:5" x14ac:dyDescent="0.45">
      <c r="A394" s="46" t="str">
        <f>B394&amp;COUNTIF($B$2:B394,B394)</f>
        <v>福島県33</v>
      </c>
      <c r="B394" s="44" t="s">
        <v>753</v>
      </c>
      <c r="C394" s="44" t="s">
        <v>784</v>
      </c>
      <c r="D394" s="44" t="str">
        <f t="shared" si="6"/>
        <v>福島県昭和村</v>
      </c>
      <c r="E394" s="47" t="s">
        <v>2210</v>
      </c>
    </row>
    <row r="395" spans="1:5" x14ac:dyDescent="0.45">
      <c r="A395" s="46" t="str">
        <f>B395&amp;COUNTIF($B$2:B395,B395)</f>
        <v>福島県34</v>
      </c>
      <c r="B395" s="44" t="s">
        <v>753</v>
      </c>
      <c r="C395" s="44" t="s">
        <v>785</v>
      </c>
      <c r="D395" s="44" t="str">
        <f t="shared" si="6"/>
        <v>福島県会津美里町</v>
      </c>
      <c r="E395" s="47" t="s">
        <v>2210</v>
      </c>
    </row>
    <row r="396" spans="1:5" x14ac:dyDescent="0.45">
      <c r="A396" s="46" t="str">
        <f>B396&amp;COUNTIF($B$2:B396,B396)</f>
        <v>福島県35</v>
      </c>
      <c r="B396" s="44" t="s">
        <v>753</v>
      </c>
      <c r="C396" s="44" t="s">
        <v>786</v>
      </c>
      <c r="D396" s="44" t="str">
        <f t="shared" si="6"/>
        <v>福島県西郷村</v>
      </c>
      <c r="E396" s="47" t="s">
        <v>2213</v>
      </c>
    </row>
    <row r="397" spans="1:5" x14ac:dyDescent="0.45">
      <c r="A397" s="46" t="str">
        <f>B397&amp;COUNTIF($B$2:B397,B397)</f>
        <v>福島県36</v>
      </c>
      <c r="B397" s="44" t="s">
        <v>753</v>
      </c>
      <c r="C397" s="44" t="s">
        <v>787</v>
      </c>
      <c r="D397" s="44" t="str">
        <f t="shared" si="6"/>
        <v>福島県泉崎村</v>
      </c>
      <c r="E397" s="47" t="s">
        <v>2213</v>
      </c>
    </row>
    <row r="398" spans="1:5" x14ac:dyDescent="0.45">
      <c r="A398" s="46" t="str">
        <f>B398&amp;COUNTIF($B$2:B398,B398)</f>
        <v>福島県37</v>
      </c>
      <c r="B398" s="44" t="s">
        <v>753</v>
      </c>
      <c r="C398" s="44" t="s">
        <v>788</v>
      </c>
      <c r="D398" s="44" t="str">
        <f t="shared" si="6"/>
        <v>福島県中島村</v>
      </c>
      <c r="E398" s="47" t="s">
        <v>2213</v>
      </c>
    </row>
    <row r="399" spans="1:5" x14ac:dyDescent="0.45">
      <c r="A399" s="46" t="str">
        <f>B399&amp;COUNTIF($B$2:B399,B399)</f>
        <v>福島県38</v>
      </c>
      <c r="B399" s="44" t="s">
        <v>753</v>
      </c>
      <c r="C399" s="44" t="s">
        <v>789</v>
      </c>
      <c r="D399" s="44" t="str">
        <f t="shared" si="6"/>
        <v>福島県矢吹町</v>
      </c>
      <c r="E399" s="47" t="s">
        <v>2213</v>
      </c>
    </row>
    <row r="400" spans="1:5" x14ac:dyDescent="0.45">
      <c r="A400" s="46" t="str">
        <f>B400&amp;COUNTIF($B$2:B400,B400)</f>
        <v>福島県39</v>
      </c>
      <c r="B400" s="44" t="s">
        <v>753</v>
      </c>
      <c r="C400" s="44" t="s">
        <v>790</v>
      </c>
      <c r="D400" s="44" t="str">
        <f t="shared" si="6"/>
        <v>福島県棚倉町</v>
      </c>
      <c r="E400" s="47" t="s">
        <v>2213</v>
      </c>
    </row>
    <row r="401" spans="1:5" x14ac:dyDescent="0.45">
      <c r="A401" s="46" t="str">
        <f>B401&amp;COUNTIF($B$2:B401,B401)</f>
        <v>福島県40</v>
      </c>
      <c r="B401" s="44" t="s">
        <v>753</v>
      </c>
      <c r="C401" s="44" t="s">
        <v>791</v>
      </c>
      <c r="D401" s="44" t="str">
        <f t="shared" si="6"/>
        <v>福島県矢祭町</v>
      </c>
      <c r="E401" s="47" t="s">
        <v>2213</v>
      </c>
    </row>
    <row r="402" spans="1:5" x14ac:dyDescent="0.45">
      <c r="A402" s="46" t="str">
        <f>B402&amp;COUNTIF($B$2:B402,B402)</f>
        <v>福島県41</v>
      </c>
      <c r="B402" s="44" t="s">
        <v>753</v>
      </c>
      <c r="C402" s="44" t="s">
        <v>792</v>
      </c>
      <c r="D402" s="44" t="str">
        <f t="shared" si="6"/>
        <v>福島県塙町</v>
      </c>
      <c r="E402" s="47" t="s">
        <v>2213</v>
      </c>
    </row>
    <row r="403" spans="1:5" x14ac:dyDescent="0.45">
      <c r="A403" s="46" t="str">
        <f>B403&amp;COUNTIF($B$2:B403,B403)</f>
        <v>福島県42</v>
      </c>
      <c r="B403" s="44" t="s">
        <v>753</v>
      </c>
      <c r="C403" s="44" t="s">
        <v>793</v>
      </c>
      <c r="D403" s="44" t="str">
        <f t="shared" si="6"/>
        <v>福島県鮫川村</v>
      </c>
      <c r="E403" s="47" t="s">
        <v>2213</v>
      </c>
    </row>
    <row r="404" spans="1:5" x14ac:dyDescent="0.45">
      <c r="A404" s="46" t="str">
        <f>B404&amp;COUNTIF($B$2:B404,B404)</f>
        <v>福島県43</v>
      </c>
      <c r="B404" s="44" t="s">
        <v>753</v>
      </c>
      <c r="C404" s="44" t="s">
        <v>794</v>
      </c>
      <c r="D404" s="44" t="str">
        <f t="shared" si="6"/>
        <v>福島県石川町</v>
      </c>
      <c r="E404" s="47" t="s">
        <v>2211</v>
      </c>
    </row>
    <row r="405" spans="1:5" x14ac:dyDescent="0.45">
      <c r="A405" s="46" t="str">
        <f>B405&amp;COUNTIF($B$2:B405,B405)</f>
        <v>福島県44</v>
      </c>
      <c r="B405" s="44" t="s">
        <v>753</v>
      </c>
      <c r="C405" s="44" t="s">
        <v>795</v>
      </c>
      <c r="D405" s="44" t="str">
        <f t="shared" si="6"/>
        <v>福島県玉川村</v>
      </c>
      <c r="E405" s="47" t="s">
        <v>2211</v>
      </c>
    </row>
    <row r="406" spans="1:5" x14ac:dyDescent="0.45">
      <c r="A406" s="46" t="str">
        <f>B406&amp;COUNTIF($B$2:B406,B406)</f>
        <v>福島県45</v>
      </c>
      <c r="B406" s="44" t="s">
        <v>753</v>
      </c>
      <c r="C406" s="44" t="s">
        <v>796</v>
      </c>
      <c r="D406" s="44" t="str">
        <f t="shared" si="6"/>
        <v>福島県平田村</v>
      </c>
      <c r="E406" s="47" t="s">
        <v>2211</v>
      </c>
    </row>
    <row r="407" spans="1:5" x14ac:dyDescent="0.45">
      <c r="A407" s="46" t="str">
        <f>B407&amp;COUNTIF($B$2:B407,B407)</f>
        <v>福島県46</v>
      </c>
      <c r="B407" s="44" t="s">
        <v>753</v>
      </c>
      <c r="C407" s="44" t="s">
        <v>797</v>
      </c>
      <c r="D407" s="44" t="str">
        <f t="shared" si="6"/>
        <v>福島県浅川町</v>
      </c>
      <c r="E407" s="47" t="s">
        <v>2211</v>
      </c>
    </row>
    <row r="408" spans="1:5" x14ac:dyDescent="0.45">
      <c r="A408" s="46" t="str">
        <f>B408&amp;COUNTIF($B$2:B408,B408)</f>
        <v>福島県47</v>
      </c>
      <c r="B408" s="44" t="s">
        <v>753</v>
      </c>
      <c r="C408" s="44" t="s">
        <v>798</v>
      </c>
      <c r="D408" s="44" t="str">
        <f t="shared" si="6"/>
        <v>福島県古殿町</v>
      </c>
      <c r="E408" s="47" t="s">
        <v>2211</v>
      </c>
    </row>
    <row r="409" spans="1:5" x14ac:dyDescent="0.45">
      <c r="A409" s="46" t="str">
        <f>B409&amp;COUNTIF($B$2:B409,B409)</f>
        <v>福島県48</v>
      </c>
      <c r="B409" s="44" t="s">
        <v>753</v>
      </c>
      <c r="C409" s="44" t="s">
        <v>799</v>
      </c>
      <c r="D409" s="44" t="str">
        <f t="shared" si="6"/>
        <v>福島県三春町</v>
      </c>
      <c r="E409" s="47" t="s">
        <v>2211</v>
      </c>
    </row>
    <row r="410" spans="1:5" x14ac:dyDescent="0.45">
      <c r="A410" s="46" t="str">
        <f>B410&amp;COUNTIF($B$2:B410,B410)</f>
        <v>福島県49</v>
      </c>
      <c r="B410" s="44" t="s">
        <v>753</v>
      </c>
      <c r="C410" s="44" t="s">
        <v>800</v>
      </c>
      <c r="D410" s="44" t="str">
        <f t="shared" si="6"/>
        <v>福島県小野町</v>
      </c>
      <c r="E410" s="47" t="s">
        <v>2211</v>
      </c>
    </row>
    <row r="411" spans="1:5" x14ac:dyDescent="0.45">
      <c r="A411" s="46" t="str">
        <f>B411&amp;COUNTIF($B$2:B411,B411)</f>
        <v>福島県50</v>
      </c>
      <c r="B411" s="44" t="s">
        <v>753</v>
      </c>
      <c r="C411" s="44" t="s">
        <v>801</v>
      </c>
      <c r="D411" s="44" t="str">
        <f t="shared" si="6"/>
        <v>福島県広野町</v>
      </c>
      <c r="E411" s="47" t="s">
        <v>2214</v>
      </c>
    </row>
    <row r="412" spans="1:5" x14ac:dyDescent="0.45">
      <c r="A412" s="46" t="str">
        <f>B412&amp;COUNTIF($B$2:B412,B412)</f>
        <v>福島県51</v>
      </c>
      <c r="B412" s="44" t="s">
        <v>753</v>
      </c>
      <c r="C412" s="44" t="s">
        <v>802</v>
      </c>
      <c r="D412" s="44" t="str">
        <f t="shared" si="6"/>
        <v>福島県楢葉町</v>
      </c>
      <c r="E412" s="47" t="s">
        <v>2214</v>
      </c>
    </row>
    <row r="413" spans="1:5" x14ac:dyDescent="0.45">
      <c r="A413" s="46" t="str">
        <f>B413&amp;COUNTIF($B$2:B413,B413)</f>
        <v>福島県52</v>
      </c>
      <c r="B413" s="44" t="s">
        <v>753</v>
      </c>
      <c r="C413" s="44" t="s">
        <v>803</v>
      </c>
      <c r="D413" s="44" t="str">
        <f t="shared" si="6"/>
        <v>福島県富岡町</v>
      </c>
      <c r="E413" s="47" t="s">
        <v>2214</v>
      </c>
    </row>
    <row r="414" spans="1:5" x14ac:dyDescent="0.45">
      <c r="A414" s="46" t="str">
        <f>B414&amp;COUNTIF($B$2:B414,B414)</f>
        <v>福島県53</v>
      </c>
      <c r="B414" s="44" t="s">
        <v>753</v>
      </c>
      <c r="C414" s="44" t="s">
        <v>804</v>
      </c>
      <c r="D414" s="44" t="str">
        <f t="shared" si="6"/>
        <v>福島県川内村</v>
      </c>
      <c r="E414" s="47" t="s">
        <v>2214</v>
      </c>
    </row>
    <row r="415" spans="1:5" x14ac:dyDescent="0.45">
      <c r="A415" s="46" t="str">
        <f>B415&amp;COUNTIF($B$2:B415,B415)</f>
        <v>福島県54</v>
      </c>
      <c r="B415" s="44" t="s">
        <v>753</v>
      </c>
      <c r="C415" s="44" t="s">
        <v>805</v>
      </c>
      <c r="D415" s="44" t="str">
        <f t="shared" si="6"/>
        <v>福島県大熊町</v>
      </c>
      <c r="E415" s="47" t="s">
        <v>2214</v>
      </c>
    </row>
    <row r="416" spans="1:5" x14ac:dyDescent="0.45">
      <c r="A416" s="46" t="str">
        <f>B416&amp;COUNTIF($B$2:B416,B416)</f>
        <v>福島県55</v>
      </c>
      <c r="B416" s="44" t="s">
        <v>753</v>
      </c>
      <c r="C416" s="44" t="s">
        <v>806</v>
      </c>
      <c r="D416" s="44" t="str">
        <f t="shared" si="6"/>
        <v>福島県双葉町</v>
      </c>
      <c r="E416" s="47" t="s">
        <v>2214</v>
      </c>
    </row>
    <row r="417" spans="1:5" x14ac:dyDescent="0.45">
      <c r="A417" s="46" t="str">
        <f>B417&amp;COUNTIF($B$2:B417,B417)</f>
        <v>福島県56</v>
      </c>
      <c r="B417" s="44" t="s">
        <v>753</v>
      </c>
      <c r="C417" s="44" t="s">
        <v>807</v>
      </c>
      <c r="D417" s="44" t="str">
        <f t="shared" si="6"/>
        <v>福島県浪江町</v>
      </c>
      <c r="E417" s="47" t="s">
        <v>2214</v>
      </c>
    </row>
    <row r="418" spans="1:5" x14ac:dyDescent="0.45">
      <c r="A418" s="46" t="str">
        <f>B418&amp;COUNTIF($B$2:B418,B418)</f>
        <v>福島県57</v>
      </c>
      <c r="B418" s="44" t="s">
        <v>753</v>
      </c>
      <c r="C418" s="44" t="s">
        <v>808</v>
      </c>
      <c r="D418" s="44" t="str">
        <f t="shared" si="6"/>
        <v>福島県葛尾村</v>
      </c>
      <c r="E418" s="47" t="s">
        <v>2214</v>
      </c>
    </row>
    <row r="419" spans="1:5" x14ac:dyDescent="0.45">
      <c r="A419" s="46" t="str">
        <f>B419&amp;COUNTIF($B$2:B419,B419)</f>
        <v>福島県58</v>
      </c>
      <c r="B419" s="44" t="s">
        <v>753</v>
      </c>
      <c r="C419" s="44" t="s">
        <v>809</v>
      </c>
      <c r="D419" s="44" t="str">
        <f t="shared" si="6"/>
        <v>福島県新地町</v>
      </c>
      <c r="E419" s="47" t="s">
        <v>2214</v>
      </c>
    </row>
    <row r="420" spans="1:5" x14ac:dyDescent="0.45">
      <c r="A420" s="46" t="str">
        <f>B420&amp;COUNTIF($B$2:B420,B420)</f>
        <v>福島県59</v>
      </c>
      <c r="B420" s="44" t="s">
        <v>753</v>
      </c>
      <c r="C420" s="44" t="s">
        <v>810</v>
      </c>
      <c r="D420" s="44" t="str">
        <f t="shared" si="6"/>
        <v>福島県飯舘村</v>
      </c>
      <c r="E420" s="47" t="s">
        <v>2214</v>
      </c>
    </row>
    <row r="421" spans="1:5" x14ac:dyDescent="0.45">
      <c r="A421" s="46" t="str">
        <f>B421&amp;COUNTIF($B$2:B421,B421)</f>
        <v>茨城県1</v>
      </c>
      <c r="B421" s="44" t="s">
        <v>811</v>
      </c>
      <c r="C421" s="44" t="s">
        <v>812</v>
      </c>
      <c r="D421" s="44" t="str">
        <f t="shared" si="6"/>
        <v>茨城県水戸市</v>
      </c>
      <c r="E421" s="47" t="s">
        <v>2215</v>
      </c>
    </row>
    <row r="422" spans="1:5" x14ac:dyDescent="0.45">
      <c r="A422" s="46" t="str">
        <f>B422&amp;COUNTIF($B$2:B422,B422)</f>
        <v>茨城県2</v>
      </c>
      <c r="B422" s="44" t="s">
        <v>811</v>
      </c>
      <c r="C422" s="44" t="s">
        <v>813</v>
      </c>
      <c r="D422" s="44" t="str">
        <f t="shared" si="6"/>
        <v>茨城県日立市</v>
      </c>
      <c r="E422" s="47" t="s">
        <v>2216</v>
      </c>
    </row>
    <row r="423" spans="1:5" x14ac:dyDescent="0.45">
      <c r="A423" s="46" t="str">
        <f>B423&amp;COUNTIF($B$2:B423,B423)</f>
        <v>茨城県3</v>
      </c>
      <c r="B423" s="44" t="s">
        <v>811</v>
      </c>
      <c r="C423" s="44" t="s">
        <v>814</v>
      </c>
      <c r="D423" s="44" t="str">
        <f t="shared" si="6"/>
        <v>茨城県土浦市</v>
      </c>
      <c r="E423" s="47" t="s">
        <v>2217</v>
      </c>
    </row>
    <row r="424" spans="1:5" x14ac:dyDescent="0.45">
      <c r="A424" s="46" t="str">
        <f>B424&amp;COUNTIF($B$2:B424,B424)</f>
        <v>茨城県4</v>
      </c>
      <c r="B424" s="44" t="s">
        <v>811</v>
      </c>
      <c r="C424" s="44" t="s">
        <v>815</v>
      </c>
      <c r="D424" s="44" t="str">
        <f t="shared" si="6"/>
        <v>茨城県古河市</v>
      </c>
      <c r="E424" s="47" t="s">
        <v>2218</v>
      </c>
    </row>
    <row r="425" spans="1:5" x14ac:dyDescent="0.45">
      <c r="A425" s="46" t="str">
        <f>B425&amp;COUNTIF($B$2:B425,B425)</f>
        <v>茨城県5</v>
      </c>
      <c r="B425" s="44" t="s">
        <v>811</v>
      </c>
      <c r="C425" s="44" t="s">
        <v>816</v>
      </c>
      <c r="D425" s="44" t="str">
        <f t="shared" si="6"/>
        <v>茨城県石岡市</v>
      </c>
      <c r="E425" s="47" t="s">
        <v>2217</v>
      </c>
    </row>
    <row r="426" spans="1:5" x14ac:dyDescent="0.45">
      <c r="A426" s="46" t="str">
        <f>B426&amp;COUNTIF($B$2:B426,B426)</f>
        <v>茨城県6</v>
      </c>
      <c r="B426" s="44" t="s">
        <v>811</v>
      </c>
      <c r="C426" s="44" t="s">
        <v>817</v>
      </c>
      <c r="D426" s="44" t="str">
        <f t="shared" si="6"/>
        <v>茨城県結城市</v>
      </c>
      <c r="E426" s="47" t="s">
        <v>2219</v>
      </c>
    </row>
    <row r="427" spans="1:5" x14ac:dyDescent="0.45">
      <c r="A427" s="46" t="str">
        <f>B427&amp;COUNTIF($B$2:B427,B427)</f>
        <v>茨城県7</v>
      </c>
      <c r="B427" s="44" t="s">
        <v>811</v>
      </c>
      <c r="C427" s="44" t="s">
        <v>818</v>
      </c>
      <c r="D427" s="44" t="str">
        <f t="shared" si="6"/>
        <v>茨城県龍ケ崎市</v>
      </c>
      <c r="E427" s="47" t="s">
        <v>2220</v>
      </c>
    </row>
    <row r="428" spans="1:5" x14ac:dyDescent="0.45">
      <c r="A428" s="46" t="str">
        <f>B428&amp;COUNTIF($B$2:B428,B428)</f>
        <v>茨城県8</v>
      </c>
      <c r="B428" s="44" t="s">
        <v>811</v>
      </c>
      <c r="C428" s="44" t="s">
        <v>819</v>
      </c>
      <c r="D428" s="44" t="str">
        <f t="shared" si="6"/>
        <v>茨城県下妻市</v>
      </c>
      <c r="E428" s="47" t="s">
        <v>2219</v>
      </c>
    </row>
    <row r="429" spans="1:5" x14ac:dyDescent="0.45">
      <c r="A429" s="46" t="str">
        <f>B429&amp;COUNTIF($B$2:B429,B429)</f>
        <v>茨城県9</v>
      </c>
      <c r="B429" s="44" t="s">
        <v>811</v>
      </c>
      <c r="C429" s="44" t="s">
        <v>820</v>
      </c>
      <c r="D429" s="44" t="str">
        <f t="shared" si="6"/>
        <v>茨城県常総市</v>
      </c>
      <c r="E429" s="47" t="s">
        <v>2221</v>
      </c>
    </row>
    <row r="430" spans="1:5" x14ac:dyDescent="0.45">
      <c r="A430" s="46" t="str">
        <f>B430&amp;COUNTIF($B$2:B430,B430)</f>
        <v>茨城県10</v>
      </c>
      <c r="B430" s="44" t="s">
        <v>811</v>
      </c>
      <c r="C430" s="44" t="s">
        <v>821</v>
      </c>
      <c r="D430" s="44" t="str">
        <f t="shared" si="6"/>
        <v>茨城県常陸太田市</v>
      </c>
      <c r="E430" s="47" t="s">
        <v>2222</v>
      </c>
    </row>
    <row r="431" spans="1:5" x14ac:dyDescent="0.45">
      <c r="A431" s="46" t="str">
        <f>B431&amp;COUNTIF($B$2:B431,B431)</f>
        <v>茨城県11</v>
      </c>
      <c r="B431" s="44" t="s">
        <v>811</v>
      </c>
      <c r="C431" s="44" t="s">
        <v>822</v>
      </c>
      <c r="D431" s="44" t="str">
        <f t="shared" si="6"/>
        <v>茨城県高萩市</v>
      </c>
      <c r="E431" s="47" t="s">
        <v>2216</v>
      </c>
    </row>
    <row r="432" spans="1:5" x14ac:dyDescent="0.45">
      <c r="A432" s="46" t="str">
        <f>B432&amp;COUNTIF($B$2:B432,B432)</f>
        <v>茨城県12</v>
      </c>
      <c r="B432" s="44" t="s">
        <v>811</v>
      </c>
      <c r="C432" s="44" t="s">
        <v>823</v>
      </c>
      <c r="D432" s="44" t="str">
        <f t="shared" si="6"/>
        <v>茨城県北茨城市</v>
      </c>
      <c r="E432" s="47" t="s">
        <v>2216</v>
      </c>
    </row>
    <row r="433" spans="1:5" x14ac:dyDescent="0.45">
      <c r="A433" s="46" t="str">
        <f>B433&amp;COUNTIF($B$2:B433,B433)</f>
        <v>茨城県13</v>
      </c>
      <c r="B433" s="44" t="s">
        <v>811</v>
      </c>
      <c r="C433" s="44" t="s">
        <v>824</v>
      </c>
      <c r="D433" s="44" t="str">
        <f t="shared" si="6"/>
        <v>茨城県笠間市</v>
      </c>
      <c r="E433" s="47" t="s">
        <v>2215</v>
      </c>
    </row>
    <row r="434" spans="1:5" x14ac:dyDescent="0.45">
      <c r="A434" s="46" t="str">
        <f>B434&amp;COUNTIF($B$2:B434,B434)</f>
        <v>茨城県14</v>
      </c>
      <c r="B434" s="44" t="s">
        <v>811</v>
      </c>
      <c r="C434" s="44" t="s">
        <v>825</v>
      </c>
      <c r="D434" s="44" t="str">
        <f t="shared" si="6"/>
        <v>茨城県取手市</v>
      </c>
      <c r="E434" s="47" t="s">
        <v>2220</v>
      </c>
    </row>
    <row r="435" spans="1:5" x14ac:dyDescent="0.45">
      <c r="A435" s="46" t="str">
        <f>B435&amp;COUNTIF($B$2:B435,B435)</f>
        <v>茨城県15</v>
      </c>
      <c r="B435" s="44" t="s">
        <v>811</v>
      </c>
      <c r="C435" s="44" t="s">
        <v>826</v>
      </c>
      <c r="D435" s="44" t="str">
        <f t="shared" si="6"/>
        <v>茨城県牛久市</v>
      </c>
      <c r="E435" s="47" t="s">
        <v>2220</v>
      </c>
    </row>
    <row r="436" spans="1:5" x14ac:dyDescent="0.45">
      <c r="A436" s="46" t="str">
        <f>B436&amp;COUNTIF($B$2:B436,B436)</f>
        <v>茨城県16</v>
      </c>
      <c r="B436" s="44" t="s">
        <v>811</v>
      </c>
      <c r="C436" s="44" t="s">
        <v>827</v>
      </c>
      <c r="D436" s="44" t="str">
        <f t="shared" si="6"/>
        <v>茨城県つくば市</v>
      </c>
      <c r="E436" s="47" t="s">
        <v>2221</v>
      </c>
    </row>
    <row r="437" spans="1:5" x14ac:dyDescent="0.45">
      <c r="A437" s="46" t="str">
        <f>B437&amp;COUNTIF($B$2:B437,B437)</f>
        <v>茨城県17</v>
      </c>
      <c r="B437" s="44" t="s">
        <v>811</v>
      </c>
      <c r="C437" s="44" t="s">
        <v>828</v>
      </c>
      <c r="D437" s="44" t="str">
        <f t="shared" si="6"/>
        <v>茨城県ひたちなか市</v>
      </c>
      <c r="E437" s="47" t="s">
        <v>2222</v>
      </c>
    </row>
    <row r="438" spans="1:5" x14ac:dyDescent="0.45">
      <c r="A438" s="46" t="str">
        <f>B438&amp;COUNTIF($B$2:B438,B438)</f>
        <v>茨城県18</v>
      </c>
      <c r="B438" s="44" t="s">
        <v>811</v>
      </c>
      <c r="C438" s="44" t="s">
        <v>829</v>
      </c>
      <c r="D438" s="44" t="str">
        <f t="shared" si="6"/>
        <v>茨城県鹿嶋市</v>
      </c>
      <c r="E438" s="47" t="s">
        <v>2223</v>
      </c>
    </row>
    <row r="439" spans="1:5" x14ac:dyDescent="0.45">
      <c r="A439" s="46" t="str">
        <f>B439&amp;COUNTIF($B$2:B439,B439)</f>
        <v>茨城県19</v>
      </c>
      <c r="B439" s="44" t="s">
        <v>811</v>
      </c>
      <c r="C439" s="44" t="s">
        <v>830</v>
      </c>
      <c r="D439" s="44" t="str">
        <f t="shared" si="6"/>
        <v>茨城県潮来市</v>
      </c>
      <c r="E439" s="47" t="s">
        <v>2223</v>
      </c>
    </row>
    <row r="440" spans="1:5" x14ac:dyDescent="0.45">
      <c r="A440" s="46" t="str">
        <f>B440&amp;COUNTIF($B$2:B440,B440)</f>
        <v>茨城県20</v>
      </c>
      <c r="B440" s="44" t="s">
        <v>811</v>
      </c>
      <c r="C440" s="44" t="s">
        <v>831</v>
      </c>
      <c r="D440" s="44" t="str">
        <f t="shared" si="6"/>
        <v>茨城県守谷市</v>
      </c>
      <c r="E440" s="47" t="s">
        <v>2220</v>
      </c>
    </row>
    <row r="441" spans="1:5" x14ac:dyDescent="0.45">
      <c r="A441" s="46" t="str">
        <f>B441&amp;COUNTIF($B$2:B441,B441)</f>
        <v>茨城県21</v>
      </c>
      <c r="B441" s="44" t="s">
        <v>811</v>
      </c>
      <c r="C441" s="44" t="s">
        <v>832</v>
      </c>
      <c r="D441" s="44" t="str">
        <f t="shared" si="6"/>
        <v>茨城県常陸大宮市</v>
      </c>
      <c r="E441" s="47" t="s">
        <v>2222</v>
      </c>
    </row>
    <row r="442" spans="1:5" x14ac:dyDescent="0.45">
      <c r="A442" s="46" t="str">
        <f>B442&amp;COUNTIF($B$2:B442,B442)</f>
        <v>茨城県22</v>
      </c>
      <c r="B442" s="44" t="s">
        <v>811</v>
      </c>
      <c r="C442" s="44" t="s">
        <v>833</v>
      </c>
      <c r="D442" s="44" t="str">
        <f t="shared" si="6"/>
        <v>茨城県那珂市</v>
      </c>
      <c r="E442" s="47" t="s">
        <v>2222</v>
      </c>
    </row>
    <row r="443" spans="1:5" x14ac:dyDescent="0.45">
      <c r="A443" s="46" t="str">
        <f>B443&amp;COUNTIF($B$2:B443,B443)</f>
        <v>茨城県23</v>
      </c>
      <c r="B443" s="44" t="s">
        <v>811</v>
      </c>
      <c r="C443" s="44" t="s">
        <v>834</v>
      </c>
      <c r="D443" s="44" t="str">
        <f t="shared" si="6"/>
        <v>茨城県筑西市</v>
      </c>
      <c r="E443" s="47" t="s">
        <v>2219</v>
      </c>
    </row>
    <row r="444" spans="1:5" x14ac:dyDescent="0.45">
      <c r="A444" s="46" t="str">
        <f>B444&amp;COUNTIF($B$2:B444,B444)</f>
        <v>茨城県24</v>
      </c>
      <c r="B444" s="44" t="s">
        <v>811</v>
      </c>
      <c r="C444" s="44" t="s">
        <v>835</v>
      </c>
      <c r="D444" s="44" t="str">
        <f t="shared" si="6"/>
        <v>茨城県坂東市</v>
      </c>
      <c r="E444" s="47" t="s">
        <v>2218</v>
      </c>
    </row>
    <row r="445" spans="1:5" x14ac:dyDescent="0.45">
      <c r="A445" s="46" t="str">
        <f>B445&amp;COUNTIF($B$2:B445,B445)</f>
        <v>茨城県25</v>
      </c>
      <c r="B445" s="44" t="s">
        <v>811</v>
      </c>
      <c r="C445" s="44" t="s">
        <v>836</v>
      </c>
      <c r="D445" s="44" t="str">
        <f t="shared" si="6"/>
        <v>茨城県稲敷市</v>
      </c>
      <c r="E445" s="47" t="s">
        <v>2220</v>
      </c>
    </row>
    <row r="446" spans="1:5" x14ac:dyDescent="0.45">
      <c r="A446" s="46" t="str">
        <f>B446&amp;COUNTIF($B$2:B446,B446)</f>
        <v>茨城県26</v>
      </c>
      <c r="B446" s="44" t="s">
        <v>811</v>
      </c>
      <c r="C446" s="44" t="s">
        <v>837</v>
      </c>
      <c r="D446" s="44" t="str">
        <f t="shared" si="6"/>
        <v>茨城県かすみがうら市</v>
      </c>
      <c r="E446" s="47" t="s">
        <v>2217</v>
      </c>
    </row>
    <row r="447" spans="1:5" x14ac:dyDescent="0.45">
      <c r="A447" s="46" t="str">
        <f>B447&amp;COUNTIF($B$2:B447,B447)</f>
        <v>茨城県27</v>
      </c>
      <c r="B447" s="44" t="s">
        <v>811</v>
      </c>
      <c r="C447" s="44" t="s">
        <v>838</v>
      </c>
      <c r="D447" s="44" t="str">
        <f t="shared" si="6"/>
        <v>茨城県桜川市</v>
      </c>
      <c r="E447" s="47" t="s">
        <v>2219</v>
      </c>
    </row>
    <row r="448" spans="1:5" x14ac:dyDescent="0.45">
      <c r="A448" s="46" t="str">
        <f>B448&amp;COUNTIF($B$2:B448,B448)</f>
        <v>茨城県28</v>
      </c>
      <c r="B448" s="44" t="s">
        <v>811</v>
      </c>
      <c r="C448" s="44" t="s">
        <v>839</v>
      </c>
      <c r="D448" s="44" t="str">
        <f t="shared" si="6"/>
        <v>茨城県神栖市</v>
      </c>
      <c r="E448" s="47" t="s">
        <v>2223</v>
      </c>
    </row>
    <row r="449" spans="1:5" x14ac:dyDescent="0.45">
      <c r="A449" s="46" t="str">
        <f>B449&amp;COUNTIF($B$2:B449,B449)</f>
        <v>茨城県29</v>
      </c>
      <c r="B449" s="44" t="s">
        <v>811</v>
      </c>
      <c r="C449" s="44" t="s">
        <v>840</v>
      </c>
      <c r="D449" s="44" t="str">
        <f t="shared" si="6"/>
        <v>茨城県行方市</v>
      </c>
      <c r="E449" s="47" t="s">
        <v>2223</v>
      </c>
    </row>
    <row r="450" spans="1:5" x14ac:dyDescent="0.45">
      <c r="A450" s="46" t="str">
        <f>B450&amp;COUNTIF($B$2:B450,B450)</f>
        <v>茨城県30</v>
      </c>
      <c r="B450" s="44" t="s">
        <v>811</v>
      </c>
      <c r="C450" s="44" t="s">
        <v>841</v>
      </c>
      <c r="D450" s="44" t="str">
        <f t="shared" ref="D450:D513" si="7">B450&amp;C450</f>
        <v>茨城県鉾田市</v>
      </c>
      <c r="E450" s="47" t="s">
        <v>2223</v>
      </c>
    </row>
    <row r="451" spans="1:5" x14ac:dyDescent="0.45">
      <c r="A451" s="46" t="str">
        <f>B451&amp;COUNTIF($B$2:B451,B451)</f>
        <v>茨城県31</v>
      </c>
      <c r="B451" s="44" t="s">
        <v>811</v>
      </c>
      <c r="C451" s="44" t="s">
        <v>842</v>
      </c>
      <c r="D451" s="44" t="str">
        <f t="shared" si="7"/>
        <v>茨城県つくばみらい市</v>
      </c>
      <c r="E451" s="47" t="s">
        <v>2221</v>
      </c>
    </row>
    <row r="452" spans="1:5" x14ac:dyDescent="0.45">
      <c r="A452" s="46" t="str">
        <f>B452&amp;COUNTIF($B$2:B452,B452)</f>
        <v>茨城県32</v>
      </c>
      <c r="B452" s="44" t="s">
        <v>811</v>
      </c>
      <c r="C452" s="44" t="s">
        <v>843</v>
      </c>
      <c r="D452" s="44" t="str">
        <f t="shared" si="7"/>
        <v>茨城県小美玉市</v>
      </c>
      <c r="E452" s="47" t="s">
        <v>2215</v>
      </c>
    </row>
    <row r="453" spans="1:5" x14ac:dyDescent="0.45">
      <c r="A453" s="46" t="str">
        <f>B453&amp;COUNTIF($B$2:B453,B453)</f>
        <v>茨城県33</v>
      </c>
      <c r="B453" s="44" t="s">
        <v>811</v>
      </c>
      <c r="C453" s="44" t="s">
        <v>844</v>
      </c>
      <c r="D453" s="44" t="str">
        <f t="shared" si="7"/>
        <v>茨城県茨城町</v>
      </c>
      <c r="E453" s="47" t="s">
        <v>2215</v>
      </c>
    </row>
    <row r="454" spans="1:5" x14ac:dyDescent="0.45">
      <c r="A454" s="46" t="str">
        <f>B454&amp;COUNTIF($B$2:B454,B454)</f>
        <v>茨城県34</v>
      </c>
      <c r="B454" s="44" t="s">
        <v>811</v>
      </c>
      <c r="C454" s="44" t="s">
        <v>845</v>
      </c>
      <c r="D454" s="44" t="str">
        <f t="shared" si="7"/>
        <v>茨城県大洗町</v>
      </c>
      <c r="E454" s="47" t="s">
        <v>2215</v>
      </c>
    </row>
    <row r="455" spans="1:5" x14ac:dyDescent="0.45">
      <c r="A455" s="46" t="str">
        <f>B455&amp;COUNTIF($B$2:B455,B455)</f>
        <v>茨城県35</v>
      </c>
      <c r="B455" s="44" t="s">
        <v>811</v>
      </c>
      <c r="C455" s="44" t="s">
        <v>846</v>
      </c>
      <c r="D455" s="44" t="str">
        <f t="shared" si="7"/>
        <v>茨城県城里町</v>
      </c>
      <c r="E455" s="47" t="s">
        <v>2215</v>
      </c>
    </row>
    <row r="456" spans="1:5" x14ac:dyDescent="0.45">
      <c r="A456" s="46" t="str">
        <f>B456&amp;COUNTIF($B$2:B456,B456)</f>
        <v>茨城県36</v>
      </c>
      <c r="B456" s="44" t="s">
        <v>811</v>
      </c>
      <c r="C456" s="44" t="s">
        <v>847</v>
      </c>
      <c r="D456" s="44" t="str">
        <f t="shared" si="7"/>
        <v>茨城県東海村</v>
      </c>
      <c r="E456" s="47" t="s">
        <v>2222</v>
      </c>
    </row>
    <row r="457" spans="1:5" x14ac:dyDescent="0.45">
      <c r="A457" s="46" t="str">
        <f>B457&amp;COUNTIF($B$2:B457,B457)</f>
        <v>茨城県37</v>
      </c>
      <c r="B457" s="44" t="s">
        <v>811</v>
      </c>
      <c r="C457" s="44" t="s">
        <v>848</v>
      </c>
      <c r="D457" s="44" t="str">
        <f t="shared" si="7"/>
        <v>茨城県大子町</v>
      </c>
      <c r="E457" s="47" t="s">
        <v>2222</v>
      </c>
    </row>
    <row r="458" spans="1:5" x14ac:dyDescent="0.45">
      <c r="A458" s="46" t="str">
        <f>B458&amp;COUNTIF($B$2:B458,B458)</f>
        <v>茨城県38</v>
      </c>
      <c r="B458" s="44" t="s">
        <v>811</v>
      </c>
      <c r="C458" s="44" t="s">
        <v>849</v>
      </c>
      <c r="D458" s="44" t="str">
        <f t="shared" si="7"/>
        <v>茨城県美浦村</v>
      </c>
      <c r="E458" s="47" t="s">
        <v>2220</v>
      </c>
    </row>
    <row r="459" spans="1:5" x14ac:dyDescent="0.45">
      <c r="A459" s="46" t="str">
        <f>B459&amp;COUNTIF($B$2:B459,B459)</f>
        <v>茨城県39</v>
      </c>
      <c r="B459" s="44" t="s">
        <v>811</v>
      </c>
      <c r="C459" s="44" t="s">
        <v>850</v>
      </c>
      <c r="D459" s="44" t="str">
        <f t="shared" si="7"/>
        <v>茨城県阿見町</v>
      </c>
      <c r="E459" s="47" t="s">
        <v>2220</v>
      </c>
    </row>
    <row r="460" spans="1:5" x14ac:dyDescent="0.45">
      <c r="A460" s="46" t="str">
        <f>B460&amp;COUNTIF($B$2:B460,B460)</f>
        <v>茨城県40</v>
      </c>
      <c r="B460" s="44" t="s">
        <v>811</v>
      </c>
      <c r="C460" s="44" t="s">
        <v>851</v>
      </c>
      <c r="D460" s="44" t="str">
        <f t="shared" si="7"/>
        <v>茨城県河内町</v>
      </c>
      <c r="E460" s="47" t="s">
        <v>2220</v>
      </c>
    </row>
    <row r="461" spans="1:5" x14ac:dyDescent="0.45">
      <c r="A461" s="46" t="str">
        <f>B461&amp;COUNTIF($B$2:B461,B461)</f>
        <v>茨城県41</v>
      </c>
      <c r="B461" s="44" t="s">
        <v>811</v>
      </c>
      <c r="C461" s="44" t="s">
        <v>852</v>
      </c>
      <c r="D461" s="44" t="str">
        <f t="shared" si="7"/>
        <v>茨城県八千代町</v>
      </c>
      <c r="E461" s="47" t="s">
        <v>2219</v>
      </c>
    </row>
    <row r="462" spans="1:5" x14ac:dyDescent="0.45">
      <c r="A462" s="46" t="str">
        <f>B462&amp;COUNTIF($B$2:B462,B462)</f>
        <v>茨城県42</v>
      </c>
      <c r="B462" s="44" t="s">
        <v>811</v>
      </c>
      <c r="C462" s="44" t="s">
        <v>853</v>
      </c>
      <c r="D462" s="44" t="str">
        <f t="shared" si="7"/>
        <v>茨城県五霞町</v>
      </c>
      <c r="E462" s="47" t="s">
        <v>2218</v>
      </c>
    </row>
    <row r="463" spans="1:5" x14ac:dyDescent="0.45">
      <c r="A463" s="46" t="str">
        <f>B463&amp;COUNTIF($B$2:B463,B463)</f>
        <v>茨城県43</v>
      </c>
      <c r="B463" s="44" t="s">
        <v>811</v>
      </c>
      <c r="C463" s="44" t="s">
        <v>854</v>
      </c>
      <c r="D463" s="44" t="str">
        <f t="shared" si="7"/>
        <v>茨城県境町</v>
      </c>
      <c r="E463" s="47" t="s">
        <v>2218</v>
      </c>
    </row>
    <row r="464" spans="1:5" x14ac:dyDescent="0.45">
      <c r="A464" s="46" t="str">
        <f>B464&amp;COUNTIF($B$2:B464,B464)</f>
        <v>茨城県44</v>
      </c>
      <c r="B464" s="44" t="s">
        <v>811</v>
      </c>
      <c r="C464" s="44" t="s">
        <v>855</v>
      </c>
      <c r="D464" s="44" t="str">
        <f t="shared" si="7"/>
        <v>茨城県利根町</v>
      </c>
      <c r="E464" s="47" t="s">
        <v>2220</v>
      </c>
    </row>
    <row r="465" spans="1:5" x14ac:dyDescent="0.45">
      <c r="A465" s="46" t="str">
        <f>B465&amp;COUNTIF($B$2:B465,B465)</f>
        <v>栃木県1</v>
      </c>
      <c r="B465" s="44" t="s">
        <v>856</v>
      </c>
      <c r="C465" s="44" t="s">
        <v>857</v>
      </c>
      <c r="D465" s="44" t="str">
        <f t="shared" si="7"/>
        <v>栃木県宇都宮市</v>
      </c>
      <c r="E465" s="47" t="s">
        <v>2224</v>
      </c>
    </row>
    <row r="466" spans="1:5" x14ac:dyDescent="0.45">
      <c r="A466" s="46" t="str">
        <f>B466&amp;COUNTIF($B$2:B466,B466)</f>
        <v>栃木県2</v>
      </c>
      <c r="B466" s="44" t="s">
        <v>856</v>
      </c>
      <c r="C466" s="44" t="s">
        <v>858</v>
      </c>
      <c r="D466" s="44" t="str">
        <f t="shared" si="7"/>
        <v>栃木県足利市</v>
      </c>
      <c r="E466" s="47" t="s">
        <v>2225</v>
      </c>
    </row>
    <row r="467" spans="1:5" x14ac:dyDescent="0.45">
      <c r="A467" s="46" t="str">
        <f>B467&amp;COUNTIF($B$2:B467,B467)</f>
        <v>栃木県3</v>
      </c>
      <c r="B467" s="44" t="s">
        <v>856</v>
      </c>
      <c r="C467" s="44" t="s">
        <v>859</v>
      </c>
      <c r="D467" s="44" t="str">
        <f t="shared" si="7"/>
        <v>栃木県栃木市</v>
      </c>
      <c r="E467" s="47" t="s">
        <v>2213</v>
      </c>
    </row>
    <row r="468" spans="1:5" x14ac:dyDescent="0.45">
      <c r="A468" s="46" t="str">
        <f>B468&amp;COUNTIF($B$2:B468,B468)</f>
        <v>栃木県4</v>
      </c>
      <c r="B468" s="44" t="s">
        <v>856</v>
      </c>
      <c r="C468" s="44" t="s">
        <v>860</v>
      </c>
      <c r="D468" s="44" t="str">
        <f t="shared" si="7"/>
        <v>栃木県佐野市</v>
      </c>
      <c r="E468" s="47" t="s">
        <v>2225</v>
      </c>
    </row>
    <row r="469" spans="1:5" x14ac:dyDescent="0.45">
      <c r="A469" s="46" t="str">
        <f>B469&amp;COUNTIF($B$2:B469,B469)</f>
        <v>栃木県5</v>
      </c>
      <c r="B469" s="44" t="s">
        <v>856</v>
      </c>
      <c r="C469" s="44" t="s">
        <v>861</v>
      </c>
      <c r="D469" s="44" t="str">
        <f t="shared" si="7"/>
        <v>栃木県鹿沼市</v>
      </c>
      <c r="E469" s="47" t="s">
        <v>2226</v>
      </c>
    </row>
    <row r="470" spans="1:5" x14ac:dyDescent="0.45">
      <c r="A470" s="46" t="str">
        <f>B470&amp;COUNTIF($B$2:B470,B470)</f>
        <v>栃木県6</v>
      </c>
      <c r="B470" s="44" t="s">
        <v>856</v>
      </c>
      <c r="C470" s="44" t="s">
        <v>862</v>
      </c>
      <c r="D470" s="44" t="str">
        <f t="shared" si="7"/>
        <v>栃木県日光市</v>
      </c>
      <c r="E470" s="47" t="s">
        <v>2226</v>
      </c>
    </row>
    <row r="471" spans="1:5" x14ac:dyDescent="0.45">
      <c r="A471" s="46" t="str">
        <f>B471&amp;COUNTIF($B$2:B471,B471)</f>
        <v>栃木県7</v>
      </c>
      <c r="B471" s="44" t="s">
        <v>856</v>
      </c>
      <c r="C471" s="44" t="s">
        <v>863</v>
      </c>
      <c r="D471" s="44" t="str">
        <f t="shared" si="7"/>
        <v>栃木県小山市</v>
      </c>
      <c r="E471" s="47" t="s">
        <v>2213</v>
      </c>
    </row>
    <row r="472" spans="1:5" x14ac:dyDescent="0.45">
      <c r="A472" s="46" t="str">
        <f>B472&amp;COUNTIF($B$2:B472,B472)</f>
        <v>栃木県8</v>
      </c>
      <c r="B472" s="44" t="s">
        <v>856</v>
      </c>
      <c r="C472" s="44" t="s">
        <v>864</v>
      </c>
      <c r="D472" s="44" t="str">
        <f t="shared" si="7"/>
        <v>栃木県真岡市</v>
      </c>
      <c r="E472" s="47" t="s">
        <v>2227</v>
      </c>
    </row>
    <row r="473" spans="1:5" x14ac:dyDescent="0.45">
      <c r="A473" s="46" t="str">
        <f>B473&amp;COUNTIF($B$2:B473,B473)</f>
        <v>栃木県9</v>
      </c>
      <c r="B473" s="44" t="s">
        <v>856</v>
      </c>
      <c r="C473" s="44" t="s">
        <v>865</v>
      </c>
      <c r="D473" s="44" t="str">
        <f t="shared" si="7"/>
        <v>栃木県大田原市</v>
      </c>
      <c r="E473" s="47" t="s">
        <v>2209</v>
      </c>
    </row>
    <row r="474" spans="1:5" x14ac:dyDescent="0.45">
      <c r="A474" s="46" t="str">
        <f>B474&amp;COUNTIF($B$2:B474,B474)</f>
        <v>栃木県10</v>
      </c>
      <c r="B474" s="44" t="s">
        <v>856</v>
      </c>
      <c r="C474" s="44" t="s">
        <v>866</v>
      </c>
      <c r="D474" s="44" t="str">
        <f t="shared" si="7"/>
        <v>栃木県矢板市</v>
      </c>
      <c r="E474" s="47" t="s">
        <v>2209</v>
      </c>
    </row>
    <row r="475" spans="1:5" x14ac:dyDescent="0.45">
      <c r="A475" s="46" t="str">
        <f>B475&amp;COUNTIF($B$2:B475,B475)</f>
        <v>栃木県11</v>
      </c>
      <c r="B475" s="44" t="s">
        <v>856</v>
      </c>
      <c r="C475" s="44" t="s">
        <v>867</v>
      </c>
      <c r="D475" s="44" t="str">
        <f t="shared" si="7"/>
        <v>栃木県那須塩原市</v>
      </c>
      <c r="E475" s="47" t="s">
        <v>2209</v>
      </c>
    </row>
    <row r="476" spans="1:5" x14ac:dyDescent="0.45">
      <c r="A476" s="46" t="str">
        <f>B476&amp;COUNTIF($B$2:B476,B476)</f>
        <v>栃木県12</v>
      </c>
      <c r="B476" s="44" t="s">
        <v>856</v>
      </c>
      <c r="C476" s="44" t="s">
        <v>868</v>
      </c>
      <c r="D476" s="44" t="str">
        <f t="shared" si="7"/>
        <v>栃木県さくら市</v>
      </c>
      <c r="E476" s="47" t="s">
        <v>2209</v>
      </c>
    </row>
    <row r="477" spans="1:5" x14ac:dyDescent="0.45">
      <c r="A477" s="46" t="str">
        <f>B477&amp;COUNTIF($B$2:B477,B477)</f>
        <v>栃木県13</v>
      </c>
      <c r="B477" s="44" t="s">
        <v>856</v>
      </c>
      <c r="C477" s="44" t="s">
        <v>869</v>
      </c>
      <c r="D477" s="44" t="str">
        <f t="shared" si="7"/>
        <v>栃木県那須烏山市</v>
      </c>
      <c r="E477" s="47" t="s">
        <v>2209</v>
      </c>
    </row>
    <row r="478" spans="1:5" x14ac:dyDescent="0.45">
      <c r="A478" s="46" t="str">
        <f>B478&amp;COUNTIF($B$2:B478,B478)</f>
        <v>栃木県14</v>
      </c>
      <c r="B478" s="44" t="s">
        <v>856</v>
      </c>
      <c r="C478" s="44" t="s">
        <v>870</v>
      </c>
      <c r="D478" s="44" t="str">
        <f t="shared" si="7"/>
        <v>栃木県下野市</v>
      </c>
      <c r="E478" s="47" t="s">
        <v>2213</v>
      </c>
    </row>
    <row r="479" spans="1:5" x14ac:dyDescent="0.45">
      <c r="A479" s="46" t="str">
        <f>B479&amp;COUNTIF($B$2:B479,B479)</f>
        <v>栃木県15</v>
      </c>
      <c r="B479" s="44" t="s">
        <v>856</v>
      </c>
      <c r="C479" s="44" t="s">
        <v>871</v>
      </c>
      <c r="D479" s="44" t="str">
        <f t="shared" si="7"/>
        <v>栃木県上三川町</v>
      </c>
      <c r="E479" s="47" t="s">
        <v>2213</v>
      </c>
    </row>
    <row r="480" spans="1:5" x14ac:dyDescent="0.45">
      <c r="A480" s="46" t="str">
        <f>B480&amp;COUNTIF($B$2:B480,B480)</f>
        <v>栃木県16</v>
      </c>
      <c r="B480" s="44" t="s">
        <v>856</v>
      </c>
      <c r="C480" s="44" t="s">
        <v>872</v>
      </c>
      <c r="D480" s="44" t="str">
        <f t="shared" si="7"/>
        <v>栃木県益子町</v>
      </c>
      <c r="E480" s="47" t="s">
        <v>2227</v>
      </c>
    </row>
    <row r="481" spans="1:5" x14ac:dyDescent="0.45">
      <c r="A481" s="46" t="str">
        <f>B481&amp;COUNTIF($B$2:B481,B481)</f>
        <v>栃木県17</v>
      </c>
      <c r="B481" s="44" t="s">
        <v>856</v>
      </c>
      <c r="C481" s="44" t="s">
        <v>873</v>
      </c>
      <c r="D481" s="44" t="str">
        <f t="shared" si="7"/>
        <v>栃木県茂木町</v>
      </c>
      <c r="E481" s="47" t="s">
        <v>2227</v>
      </c>
    </row>
    <row r="482" spans="1:5" x14ac:dyDescent="0.45">
      <c r="A482" s="46" t="str">
        <f>B482&amp;COUNTIF($B$2:B482,B482)</f>
        <v>栃木県18</v>
      </c>
      <c r="B482" s="44" t="s">
        <v>856</v>
      </c>
      <c r="C482" s="44" t="s">
        <v>874</v>
      </c>
      <c r="D482" s="44" t="str">
        <f t="shared" si="7"/>
        <v>栃木県市貝町</v>
      </c>
      <c r="E482" s="47" t="s">
        <v>2227</v>
      </c>
    </row>
    <row r="483" spans="1:5" x14ac:dyDescent="0.45">
      <c r="A483" s="46" t="str">
        <f>B483&amp;COUNTIF($B$2:B483,B483)</f>
        <v>栃木県19</v>
      </c>
      <c r="B483" s="44" t="s">
        <v>856</v>
      </c>
      <c r="C483" s="44" t="s">
        <v>875</v>
      </c>
      <c r="D483" s="44" t="str">
        <f t="shared" si="7"/>
        <v>栃木県芳賀町</v>
      </c>
      <c r="E483" s="47" t="s">
        <v>2227</v>
      </c>
    </row>
    <row r="484" spans="1:5" x14ac:dyDescent="0.45">
      <c r="A484" s="46" t="str">
        <f>B484&amp;COUNTIF($B$2:B484,B484)</f>
        <v>栃木県20</v>
      </c>
      <c r="B484" s="44" t="s">
        <v>856</v>
      </c>
      <c r="C484" s="44" t="s">
        <v>876</v>
      </c>
      <c r="D484" s="44" t="str">
        <f t="shared" si="7"/>
        <v>栃木県壬生町</v>
      </c>
      <c r="E484" s="47" t="s">
        <v>2213</v>
      </c>
    </row>
    <row r="485" spans="1:5" x14ac:dyDescent="0.45">
      <c r="A485" s="46" t="str">
        <f>B485&amp;COUNTIF($B$2:B485,B485)</f>
        <v>栃木県21</v>
      </c>
      <c r="B485" s="44" t="s">
        <v>856</v>
      </c>
      <c r="C485" s="44" t="s">
        <v>877</v>
      </c>
      <c r="D485" s="44" t="str">
        <f t="shared" si="7"/>
        <v>栃木県野木町</v>
      </c>
      <c r="E485" s="47" t="s">
        <v>2213</v>
      </c>
    </row>
    <row r="486" spans="1:5" x14ac:dyDescent="0.45">
      <c r="A486" s="46" t="str">
        <f>B486&amp;COUNTIF($B$2:B486,B486)</f>
        <v>栃木県22</v>
      </c>
      <c r="B486" s="44" t="s">
        <v>856</v>
      </c>
      <c r="C486" s="44" t="s">
        <v>878</v>
      </c>
      <c r="D486" s="44" t="str">
        <f t="shared" si="7"/>
        <v>栃木県塩谷町</v>
      </c>
      <c r="E486" s="47" t="s">
        <v>2209</v>
      </c>
    </row>
    <row r="487" spans="1:5" x14ac:dyDescent="0.45">
      <c r="A487" s="46" t="str">
        <f>B487&amp;COUNTIF($B$2:B487,B487)</f>
        <v>栃木県23</v>
      </c>
      <c r="B487" s="44" t="s">
        <v>856</v>
      </c>
      <c r="C487" s="44" t="s">
        <v>879</v>
      </c>
      <c r="D487" s="44" t="str">
        <f t="shared" si="7"/>
        <v>栃木県高根沢町</v>
      </c>
      <c r="E487" s="47" t="s">
        <v>2209</v>
      </c>
    </row>
    <row r="488" spans="1:5" x14ac:dyDescent="0.45">
      <c r="A488" s="46" t="str">
        <f>B488&amp;COUNTIF($B$2:B488,B488)</f>
        <v>栃木県24</v>
      </c>
      <c r="B488" s="44" t="s">
        <v>856</v>
      </c>
      <c r="C488" s="44" t="s">
        <v>880</v>
      </c>
      <c r="D488" s="44" t="str">
        <f t="shared" si="7"/>
        <v>栃木県那須町</v>
      </c>
      <c r="E488" s="47" t="s">
        <v>2209</v>
      </c>
    </row>
    <row r="489" spans="1:5" x14ac:dyDescent="0.45">
      <c r="A489" s="46" t="str">
        <f>B489&amp;COUNTIF($B$2:B489,B489)</f>
        <v>栃木県25</v>
      </c>
      <c r="B489" s="44" t="s">
        <v>856</v>
      </c>
      <c r="C489" s="44" t="s">
        <v>881</v>
      </c>
      <c r="D489" s="44" t="str">
        <f t="shared" si="7"/>
        <v>栃木県那珂川町</v>
      </c>
      <c r="E489" s="47" t="s">
        <v>2209</v>
      </c>
    </row>
    <row r="490" spans="1:5" x14ac:dyDescent="0.45">
      <c r="A490" s="46" t="str">
        <f>B490&amp;COUNTIF($B$2:B490,B490)</f>
        <v>群馬県1</v>
      </c>
      <c r="B490" s="44" t="s">
        <v>882</v>
      </c>
      <c r="C490" s="44" t="s">
        <v>883</v>
      </c>
      <c r="D490" s="44" t="str">
        <f t="shared" si="7"/>
        <v>群馬県前橋市</v>
      </c>
      <c r="E490" s="47" t="s">
        <v>2228</v>
      </c>
    </row>
    <row r="491" spans="1:5" x14ac:dyDescent="0.45">
      <c r="A491" s="46" t="str">
        <f>B491&amp;COUNTIF($B$2:B491,B491)</f>
        <v>群馬県2</v>
      </c>
      <c r="B491" s="44" t="s">
        <v>882</v>
      </c>
      <c r="C491" s="44" t="s">
        <v>884</v>
      </c>
      <c r="D491" s="44" t="str">
        <f t="shared" si="7"/>
        <v>群馬県高崎市</v>
      </c>
      <c r="E491" s="47" t="s">
        <v>2229</v>
      </c>
    </row>
    <row r="492" spans="1:5" x14ac:dyDescent="0.45">
      <c r="A492" s="46" t="str">
        <f>B492&amp;COUNTIF($B$2:B492,B492)</f>
        <v>群馬県3</v>
      </c>
      <c r="B492" s="44" t="s">
        <v>882</v>
      </c>
      <c r="C492" s="44" t="s">
        <v>885</v>
      </c>
      <c r="D492" s="44" t="str">
        <f t="shared" si="7"/>
        <v>群馬県桐生市</v>
      </c>
      <c r="E492" s="47" t="s">
        <v>2230</v>
      </c>
    </row>
    <row r="493" spans="1:5" x14ac:dyDescent="0.45">
      <c r="A493" s="46" t="str">
        <f>B493&amp;COUNTIF($B$2:B493,B493)</f>
        <v>群馬県4</v>
      </c>
      <c r="B493" s="44" t="s">
        <v>882</v>
      </c>
      <c r="C493" s="44" t="s">
        <v>886</v>
      </c>
      <c r="D493" s="44" t="str">
        <f t="shared" si="7"/>
        <v>群馬県伊勢崎市</v>
      </c>
      <c r="E493" s="47" t="s">
        <v>2231</v>
      </c>
    </row>
    <row r="494" spans="1:5" x14ac:dyDescent="0.45">
      <c r="A494" s="46" t="str">
        <f>B494&amp;COUNTIF($B$2:B494,B494)</f>
        <v>群馬県5</v>
      </c>
      <c r="B494" s="44" t="s">
        <v>882</v>
      </c>
      <c r="C494" s="44" t="s">
        <v>887</v>
      </c>
      <c r="D494" s="44" t="str">
        <f t="shared" si="7"/>
        <v>群馬県太田市</v>
      </c>
      <c r="E494" s="47" t="s">
        <v>2232</v>
      </c>
    </row>
    <row r="495" spans="1:5" x14ac:dyDescent="0.45">
      <c r="A495" s="46" t="str">
        <f>B495&amp;COUNTIF($B$2:B495,B495)</f>
        <v>群馬県6</v>
      </c>
      <c r="B495" s="44" t="s">
        <v>882</v>
      </c>
      <c r="C495" s="44" t="s">
        <v>888</v>
      </c>
      <c r="D495" s="44" t="str">
        <f t="shared" si="7"/>
        <v>群馬県沼田市</v>
      </c>
      <c r="E495" s="47" t="s">
        <v>2233</v>
      </c>
    </row>
    <row r="496" spans="1:5" x14ac:dyDescent="0.45">
      <c r="A496" s="46" t="str">
        <f>B496&amp;COUNTIF($B$2:B496,B496)</f>
        <v>群馬県7</v>
      </c>
      <c r="B496" s="44" t="s">
        <v>882</v>
      </c>
      <c r="C496" s="44" t="s">
        <v>889</v>
      </c>
      <c r="D496" s="44" t="str">
        <f t="shared" si="7"/>
        <v>群馬県館林市</v>
      </c>
      <c r="E496" s="47" t="s">
        <v>2232</v>
      </c>
    </row>
    <row r="497" spans="1:5" x14ac:dyDescent="0.45">
      <c r="A497" s="46" t="str">
        <f>B497&amp;COUNTIF($B$2:B497,B497)</f>
        <v>群馬県8</v>
      </c>
      <c r="B497" s="44" t="s">
        <v>882</v>
      </c>
      <c r="C497" s="44" t="s">
        <v>890</v>
      </c>
      <c r="D497" s="44" t="str">
        <f t="shared" si="7"/>
        <v>群馬県渋川市</v>
      </c>
      <c r="E497" s="47" t="s">
        <v>2234</v>
      </c>
    </row>
    <row r="498" spans="1:5" x14ac:dyDescent="0.45">
      <c r="A498" s="46" t="str">
        <f>B498&amp;COUNTIF($B$2:B498,B498)</f>
        <v>群馬県9</v>
      </c>
      <c r="B498" s="44" t="s">
        <v>882</v>
      </c>
      <c r="C498" s="44" t="s">
        <v>891</v>
      </c>
      <c r="D498" s="44" t="str">
        <f t="shared" si="7"/>
        <v>群馬県藤岡市</v>
      </c>
      <c r="E498" s="47" t="s">
        <v>2235</v>
      </c>
    </row>
    <row r="499" spans="1:5" x14ac:dyDescent="0.45">
      <c r="A499" s="46" t="str">
        <f>B499&amp;COUNTIF($B$2:B499,B499)</f>
        <v>群馬県10</v>
      </c>
      <c r="B499" s="44" t="s">
        <v>882</v>
      </c>
      <c r="C499" s="44" t="s">
        <v>892</v>
      </c>
      <c r="D499" s="44" t="str">
        <f t="shared" si="7"/>
        <v>群馬県富岡市</v>
      </c>
      <c r="E499" s="47" t="s">
        <v>2236</v>
      </c>
    </row>
    <row r="500" spans="1:5" x14ac:dyDescent="0.45">
      <c r="A500" s="46" t="str">
        <f>B500&amp;COUNTIF($B$2:B500,B500)</f>
        <v>群馬県11</v>
      </c>
      <c r="B500" s="44" t="s">
        <v>882</v>
      </c>
      <c r="C500" s="44" t="s">
        <v>893</v>
      </c>
      <c r="D500" s="44" t="str">
        <f t="shared" si="7"/>
        <v>群馬県安中市</v>
      </c>
      <c r="E500" s="47" t="s">
        <v>2229</v>
      </c>
    </row>
    <row r="501" spans="1:5" x14ac:dyDescent="0.45">
      <c r="A501" s="46" t="str">
        <f>B501&amp;COUNTIF($B$2:B501,B501)</f>
        <v>群馬県12</v>
      </c>
      <c r="B501" s="44" t="s">
        <v>882</v>
      </c>
      <c r="C501" s="44" t="s">
        <v>894</v>
      </c>
      <c r="D501" s="44" t="str">
        <f t="shared" si="7"/>
        <v>群馬県みどり市</v>
      </c>
      <c r="E501" s="47" t="s">
        <v>2230</v>
      </c>
    </row>
    <row r="502" spans="1:5" x14ac:dyDescent="0.45">
      <c r="A502" s="46" t="str">
        <f>B502&amp;COUNTIF($B$2:B502,B502)</f>
        <v>群馬県13</v>
      </c>
      <c r="B502" s="44" t="s">
        <v>882</v>
      </c>
      <c r="C502" s="44" t="s">
        <v>895</v>
      </c>
      <c r="D502" s="44" t="str">
        <f t="shared" si="7"/>
        <v>群馬県榛東村</v>
      </c>
      <c r="E502" s="47" t="s">
        <v>2234</v>
      </c>
    </row>
    <row r="503" spans="1:5" x14ac:dyDescent="0.45">
      <c r="A503" s="46" t="str">
        <f>B503&amp;COUNTIF($B$2:B503,B503)</f>
        <v>群馬県14</v>
      </c>
      <c r="B503" s="44" t="s">
        <v>882</v>
      </c>
      <c r="C503" s="44" t="s">
        <v>896</v>
      </c>
      <c r="D503" s="44" t="str">
        <f t="shared" si="7"/>
        <v>群馬県吉岡町</v>
      </c>
      <c r="E503" s="47" t="s">
        <v>2234</v>
      </c>
    </row>
    <row r="504" spans="1:5" x14ac:dyDescent="0.45">
      <c r="A504" s="46" t="str">
        <f>B504&amp;COUNTIF($B$2:B504,B504)</f>
        <v>群馬県15</v>
      </c>
      <c r="B504" s="44" t="s">
        <v>882</v>
      </c>
      <c r="C504" s="44" t="s">
        <v>897</v>
      </c>
      <c r="D504" s="44" t="str">
        <f t="shared" si="7"/>
        <v>群馬県上野村</v>
      </c>
      <c r="E504" s="47" t="s">
        <v>2235</v>
      </c>
    </row>
    <row r="505" spans="1:5" x14ac:dyDescent="0.45">
      <c r="A505" s="46" t="str">
        <f>B505&amp;COUNTIF($B$2:B505,B505)</f>
        <v>群馬県16</v>
      </c>
      <c r="B505" s="44" t="s">
        <v>882</v>
      </c>
      <c r="C505" s="44" t="s">
        <v>898</v>
      </c>
      <c r="D505" s="44" t="str">
        <f t="shared" si="7"/>
        <v>群馬県神流町</v>
      </c>
      <c r="E505" s="47" t="s">
        <v>2235</v>
      </c>
    </row>
    <row r="506" spans="1:5" x14ac:dyDescent="0.45">
      <c r="A506" s="46" t="str">
        <f>B506&amp;COUNTIF($B$2:B506,B506)</f>
        <v>群馬県17</v>
      </c>
      <c r="B506" s="44" t="s">
        <v>882</v>
      </c>
      <c r="C506" s="44" t="s">
        <v>899</v>
      </c>
      <c r="D506" s="44" t="str">
        <f t="shared" si="7"/>
        <v>群馬県下仁田町</v>
      </c>
      <c r="E506" s="47" t="s">
        <v>2236</v>
      </c>
    </row>
    <row r="507" spans="1:5" x14ac:dyDescent="0.45">
      <c r="A507" s="46" t="str">
        <f>B507&amp;COUNTIF($B$2:B507,B507)</f>
        <v>群馬県18</v>
      </c>
      <c r="B507" s="44" t="s">
        <v>882</v>
      </c>
      <c r="C507" s="44" t="s">
        <v>900</v>
      </c>
      <c r="D507" s="44" t="str">
        <f t="shared" si="7"/>
        <v>群馬県南牧村</v>
      </c>
      <c r="E507" s="47" t="s">
        <v>2236</v>
      </c>
    </row>
    <row r="508" spans="1:5" x14ac:dyDescent="0.45">
      <c r="A508" s="46" t="str">
        <f>B508&amp;COUNTIF($B$2:B508,B508)</f>
        <v>群馬県19</v>
      </c>
      <c r="B508" s="44" t="s">
        <v>882</v>
      </c>
      <c r="C508" s="44" t="s">
        <v>901</v>
      </c>
      <c r="D508" s="44" t="str">
        <f t="shared" si="7"/>
        <v>群馬県甘楽町</v>
      </c>
      <c r="E508" s="47" t="s">
        <v>2236</v>
      </c>
    </row>
    <row r="509" spans="1:5" x14ac:dyDescent="0.45">
      <c r="A509" s="46" t="str">
        <f>B509&amp;COUNTIF($B$2:B509,B509)</f>
        <v>群馬県20</v>
      </c>
      <c r="B509" s="44" t="s">
        <v>882</v>
      </c>
      <c r="C509" s="44" t="s">
        <v>902</v>
      </c>
      <c r="D509" s="44" t="str">
        <f t="shared" si="7"/>
        <v>群馬県中之条町</v>
      </c>
      <c r="E509" s="47" t="s">
        <v>2237</v>
      </c>
    </row>
    <row r="510" spans="1:5" x14ac:dyDescent="0.45">
      <c r="A510" s="46" t="str">
        <f>B510&amp;COUNTIF($B$2:B510,B510)</f>
        <v>群馬県21</v>
      </c>
      <c r="B510" s="44" t="s">
        <v>882</v>
      </c>
      <c r="C510" s="44" t="s">
        <v>903</v>
      </c>
      <c r="D510" s="44" t="str">
        <f t="shared" si="7"/>
        <v>群馬県長野原町</v>
      </c>
      <c r="E510" s="47" t="s">
        <v>2237</v>
      </c>
    </row>
    <row r="511" spans="1:5" x14ac:dyDescent="0.45">
      <c r="A511" s="46" t="str">
        <f>B511&amp;COUNTIF($B$2:B511,B511)</f>
        <v>群馬県22</v>
      </c>
      <c r="B511" s="44" t="s">
        <v>882</v>
      </c>
      <c r="C511" s="44" t="s">
        <v>904</v>
      </c>
      <c r="D511" s="44" t="str">
        <f t="shared" si="7"/>
        <v>群馬県嬬恋村</v>
      </c>
      <c r="E511" s="47" t="s">
        <v>2237</v>
      </c>
    </row>
    <row r="512" spans="1:5" x14ac:dyDescent="0.45">
      <c r="A512" s="46" t="str">
        <f>B512&amp;COUNTIF($B$2:B512,B512)</f>
        <v>群馬県23</v>
      </c>
      <c r="B512" s="44" t="s">
        <v>882</v>
      </c>
      <c r="C512" s="44" t="s">
        <v>905</v>
      </c>
      <c r="D512" s="44" t="str">
        <f t="shared" si="7"/>
        <v>群馬県草津町</v>
      </c>
      <c r="E512" s="47" t="s">
        <v>2237</v>
      </c>
    </row>
    <row r="513" spans="1:5" x14ac:dyDescent="0.45">
      <c r="A513" s="46" t="str">
        <f>B513&amp;COUNTIF($B$2:B513,B513)</f>
        <v>群馬県24</v>
      </c>
      <c r="B513" s="44" t="s">
        <v>882</v>
      </c>
      <c r="C513" s="44" t="s">
        <v>906</v>
      </c>
      <c r="D513" s="44" t="str">
        <f t="shared" si="7"/>
        <v>群馬県高山村</v>
      </c>
      <c r="E513" s="47" t="s">
        <v>2237</v>
      </c>
    </row>
    <row r="514" spans="1:5" x14ac:dyDescent="0.45">
      <c r="A514" s="46" t="str">
        <f>B514&amp;COUNTIF($B$2:B514,B514)</f>
        <v>群馬県25</v>
      </c>
      <c r="B514" s="44" t="s">
        <v>882</v>
      </c>
      <c r="C514" s="44" t="s">
        <v>907</v>
      </c>
      <c r="D514" s="44" t="str">
        <f t="shared" ref="D514:D577" si="8">B514&amp;C514</f>
        <v>群馬県東吾妻町</v>
      </c>
      <c r="E514" s="47" t="s">
        <v>2237</v>
      </c>
    </row>
    <row r="515" spans="1:5" x14ac:dyDescent="0.45">
      <c r="A515" s="46" t="str">
        <f>B515&amp;COUNTIF($B$2:B515,B515)</f>
        <v>群馬県26</v>
      </c>
      <c r="B515" s="44" t="s">
        <v>882</v>
      </c>
      <c r="C515" s="44" t="s">
        <v>908</v>
      </c>
      <c r="D515" s="44" t="str">
        <f t="shared" si="8"/>
        <v>群馬県片品村</v>
      </c>
      <c r="E515" s="47" t="s">
        <v>2233</v>
      </c>
    </row>
    <row r="516" spans="1:5" x14ac:dyDescent="0.45">
      <c r="A516" s="46" t="str">
        <f>B516&amp;COUNTIF($B$2:B516,B516)</f>
        <v>群馬県27</v>
      </c>
      <c r="B516" s="44" t="s">
        <v>882</v>
      </c>
      <c r="C516" s="44" t="s">
        <v>909</v>
      </c>
      <c r="D516" s="44" t="str">
        <f t="shared" si="8"/>
        <v>群馬県川場村</v>
      </c>
      <c r="E516" s="47" t="s">
        <v>2233</v>
      </c>
    </row>
    <row r="517" spans="1:5" x14ac:dyDescent="0.45">
      <c r="A517" s="46" t="str">
        <f>B517&amp;COUNTIF($B$2:B517,B517)</f>
        <v>群馬県28</v>
      </c>
      <c r="B517" s="44" t="s">
        <v>882</v>
      </c>
      <c r="C517" s="44" t="s">
        <v>784</v>
      </c>
      <c r="D517" s="44" t="str">
        <f t="shared" si="8"/>
        <v>群馬県昭和村</v>
      </c>
      <c r="E517" s="47" t="s">
        <v>2233</v>
      </c>
    </row>
    <row r="518" spans="1:5" x14ac:dyDescent="0.45">
      <c r="A518" s="46" t="str">
        <f>B518&amp;COUNTIF($B$2:B518,B518)</f>
        <v>群馬県29</v>
      </c>
      <c r="B518" s="44" t="s">
        <v>882</v>
      </c>
      <c r="C518" s="44" t="s">
        <v>910</v>
      </c>
      <c r="D518" s="44" t="str">
        <f t="shared" si="8"/>
        <v>群馬県みなかみ町</v>
      </c>
      <c r="E518" s="47" t="s">
        <v>2233</v>
      </c>
    </row>
    <row r="519" spans="1:5" x14ac:dyDescent="0.45">
      <c r="A519" s="46" t="str">
        <f>B519&amp;COUNTIF($B$2:B519,B519)</f>
        <v>群馬県30</v>
      </c>
      <c r="B519" s="44" t="s">
        <v>882</v>
      </c>
      <c r="C519" s="44" t="s">
        <v>911</v>
      </c>
      <c r="D519" s="44" t="str">
        <f t="shared" si="8"/>
        <v>群馬県玉村町</v>
      </c>
      <c r="E519" s="47" t="s">
        <v>2231</v>
      </c>
    </row>
    <row r="520" spans="1:5" x14ac:dyDescent="0.45">
      <c r="A520" s="46" t="str">
        <f>B520&amp;COUNTIF($B$2:B520,B520)</f>
        <v>群馬県31</v>
      </c>
      <c r="B520" s="44" t="s">
        <v>882</v>
      </c>
      <c r="C520" s="44" t="s">
        <v>912</v>
      </c>
      <c r="D520" s="44" t="str">
        <f t="shared" si="8"/>
        <v>群馬県板倉町</v>
      </c>
      <c r="E520" s="47" t="s">
        <v>2232</v>
      </c>
    </row>
    <row r="521" spans="1:5" x14ac:dyDescent="0.45">
      <c r="A521" s="46" t="str">
        <f>B521&amp;COUNTIF($B$2:B521,B521)</f>
        <v>群馬県32</v>
      </c>
      <c r="B521" s="44" t="s">
        <v>882</v>
      </c>
      <c r="C521" s="44" t="s">
        <v>913</v>
      </c>
      <c r="D521" s="44" t="str">
        <f t="shared" si="8"/>
        <v>群馬県明和町</v>
      </c>
      <c r="E521" s="47" t="s">
        <v>2232</v>
      </c>
    </row>
    <row r="522" spans="1:5" x14ac:dyDescent="0.45">
      <c r="A522" s="46" t="str">
        <f>B522&amp;COUNTIF($B$2:B522,B522)</f>
        <v>群馬県33</v>
      </c>
      <c r="B522" s="44" t="s">
        <v>882</v>
      </c>
      <c r="C522" s="44" t="s">
        <v>914</v>
      </c>
      <c r="D522" s="44" t="str">
        <f t="shared" si="8"/>
        <v>群馬県千代田町</v>
      </c>
      <c r="E522" s="47" t="s">
        <v>2232</v>
      </c>
    </row>
    <row r="523" spans="1:5" x14ac:dyDescent="0.45">
      <c r="A523" s="46" t="str">
        <f>B523&amp;COUNTIF($B$2:B523,B523)</f>
        <v>群馬県34</v>
      </c>
      <c r="B523" s="44" t="s">
        <v>882</v>
      </c>
      <c r="C523" s="44" t="s">
        <v>915</v>
      </c>
      <c r="D523" s="44" t="str">
        <f t="shared" si="8"/>
        <v>群馬県大泉町</v>
      </c>
      <c r="E523" s="47" t="s">
        <v>2232</v>
      </c>
    </row>
    <row r="524" spans="1:5" x14ac:dyDescent="0.45">
      <c r="A524" s="46" t="str">
        <f>B524&amp;COUNTIF($B$2:B524,B524)</f>
        <v>群馬県35</v>
      </c>
      <c r="B524" s="44" t="s">
        <v>882</v>
      </c>
      <c r="C524" s="44" t="s">
        <v>916</v>
      </c>
      <c r="D524" s="44" t="str">
        <f t="shared" si="8"/>
        <v>群馬県邑楽町</v>
      </c>
      <c r="E524" s="47" t="s">
        <v>2232</v>
      </c>
    </row>
    <row r="525" spans="1:5" x14ac:dyDescent="0.45">
      <c r="A525" s="46" t="str">
        <f>B525&amp;COUNTIF($B$2:B525,B525)</f>
        <v>埼玉県1</v>
      </c>
      <c r="B525" s="44" t="s">
        <v>917</v>
      </c>
      <c r="C525" s="44" t="s">
        <v>2238</v>
      </c>
      <c r="D525" s="44" t="str">
        <f t="shared" si="8"/>
        <v>埼玉県さいたま市西区</v>
      </c>
      <c r="E525" s="47" t="s">
        <v>2239</v>
      </c>
    </row>
    <row r="526" spans="1:5" x14ac:dyDescent="0.45">
      <c r="A526" s="46" t="str">
        <f>B526&amp;COUNTIF($B$2:B526,B526)</f>
        <v>埼玉県2</v>
      </c>
      <c r="B526" s="44" t="s">
        <v>917</v>
      </c>
      <c r="C526" s="44" t="s">
        <v>2240</v>
      </c>
      <c r="D526" s="44" t="str">
        <f t="shared" si="8"/>
        <v>埼玉県さいたま市北区</v>
      </c>
      <c r="E526" s="47" t="s">
        <v>2239</v>
      </c>
    </row>
    <row r="527" spans="1:5" x14ac:dyDescent="0.45">
      <c r="A527" s="46" t="str">
        <f>B527&amp;COUNTIF($B$2:B527,B527)</f>
        <v>埼玉県3</v>
      </c>
      <c r="B527" s="44" t="s">
        <v>917</v>
      </c>
      <c r="C527" s="44" t="s">
        <v>2241</v>
      </c>
      <c r="D527" s="44" t="str">
        <f t="shared" si="8"/>
        <v>埼玉県さいたま市大宮区</v>
      </c>
      <c r="E527" s="47" t="s">
        <v>2239</v>
      </c>
    </row>
    <row r="528" spans="1:5" x14ac:dyDescent="0.45">
      <c r="A528" s="46" t="str">
        <f>B528&amp;COUNTIF($B$2:B528,B528)</f>
        <v>埼玉県4</v>
      </c>
      <c r="B528" s="44" t="s">
        <v>917</v>
      </c>
      <c r="C528" s="44" t="s">
        <v>2242</v>
      </c>
      <c r="D528" s="44" t="str">
        <f t="shared" si="8"/>
        <v>埼玉県さいたま市見沼区</v>
      </c>
      <c r="E528" s="47" t="s">
        <v>2239</v>
      </c>
    </row>
    <row r="529" spans="1:5" x14ac:dyDescent="0.45">
      <c r="A529" s="46" t="str">
        <f>B529&amp;COUNTIF($B$2:B529,B529)</f>
        <v>埼玉県5</v>
      </c>
      <c r="B529" s="44" t="s">
        <v>917</v>
      </c>
      <c r="C529" s="44" t="s">
        <v>2243</v>
      </c>
      <c r="D529" s="44" t="str">
        <f t="shared" si="8"/>
        <v>埼玉県さいたま市中央区</v>
      </c>
      <c r="E529" s="47" t="s">
        <v>2239</v>
      </c>
    </row>
    <row r="530" spans="1:5" x14ac:dyDescent="0.45">
      <c r="A530" s="46" t="str">
        <f>B530&amp;COUNTIF($B$2:B530,B530)</f>
        <v>埼玉県6</v>
      </c>
      <c r="B530" s="44" t="s">
        <v>917</v>
      </c>
      <c r="C530" s="44" t="s">
        <v>2244</v>
      </c>
      <c r="D530" s="44" t="str">
        <f t="shared" si="8"/>
        <v>埼玉県さいたま市桜区</v>
      </c>
      <c r="E530" s="47" t="s">
        <v>2239</v>
      </c>
    </row>
    <row r="531" spans="1:5" x14ac:dyDescent="0.45">
      <c r="A531" s="46" t="str">
        <f>B531&amp;COUNTIF($B$2:B531,B531)</f>
        <v>埼玉県7</v>
      </c>
      <c r="B531" s="44" t="s">
        <v>917</v>
      </c>
      <c r="C531" s="44" t="s">
        <v>2245</v>
      </c>
      <c r="D531" s="44" t="str">
        <f t="shared" si="8"/>
        <v>埼玉県さいたま市浦和区</v>
      </c>
      <c r="E531" s="47" t="s">
        <v>2239</v>
      </c>
    </row>
    <row r="532" spans="1:5" x14ac:dyDescent="0.45">
      <c r="A532" s="46" t="str">
        <f>B532&amp;COUNTIF($B$2:B532,B532)</f>
        <v>埼玉県8</v>
      </c>
      <c r="B532" s="44" t="s">
        <v>917</v>
      </c>
      <c r="C532" s="44" t="s">
        <v>2246</v>
      </c>
      <c r="D532" s="44" t="str">
        <f t="shared" si="8"/>
        <v>埼玉県さいたま市南区</v>
      </c>
      <c r="E532" s="47" t="s">
        <v>2239</v>
      </c>
    </row>
    <row r="533" spans="1:5" x14ac:dyDescent="0.45">
      <c r="A533" s="46" t="str">
        <f>B533&amp;COUNTIF($B$2:B533,B533)</f>
        <v>埼玉県9</v>
      </c>
      <c r="B533" s="44" t="s">
        <v>917</v>
      </c>
      <c r="C533" s="44" t="s">
        <v>2247</v>
      </c>
      <c r="D533" s="44" t="str">
        <f t="shared" si="8"/>
        <v>埼玉県さいたま市緑区</v>
      </c>
      <c r="E533" s="47" t="s">
        <v>2239</v>
      </c>
    </row>
    <row r="534" spans="1:5" x14ac:dyDescent="0.45">
      <c r="A534" s="46" t="str">
        <f>B534&amp;COUNTIF($B$2:B534,B534)</f>
        <v>埼玉県10</v>
      </c>
      <c r="B534" s="44" t="s">
        <v>917</v>
      </c>
      <c r="C534" s="44" t="s">
        <v>2248</v>
      </c>
      <c r="D534" s="44" t="str">
        <f t="shared" si="8"/>
        <v>埼玉県さいたま市岩槻区</v>
      </c>
      <c r="E534" s="47" t="s">
        <v>2239</v>
      </c>
    </row>
    <row r="535" spans="1:5" x14ac:dyDescent="0.45">
      <c r="A535" s="46" t="str">
        <f>B535&amp;COUNTIF($B$2:B535,B535)</f>
        <v>埼玉県11</v>
      </c>
      <c r="B535" s="44" t="s">
        <v>917</v>
      </c>
      <c r="C535" s="44" t="s">
        <v>918</v>
      </c>
      <c r="D535" s="44" t="str">
        <f t="shared" si="8"/>
        <v>埼玉県川越市</v>
      </c>
      <c r="E535" s="47" t="s">
        <v>2249</v>
      </c>
    </row>
    <row r="536" spans="1:5" x14ac:dyDescent="0.45">
      <c r="A536" s="46" t="str">
        <f>B536&amp;COUNTIF($B$2:B536,B536)</f>
        <v>埼玉県12</v>
      </c>
      <c r="B536" s="44" t="s">
        <v>917</v>
      </c>
      <c r="C536" s="44" t="s">
        <v>919</v>
      </c>
      <c r="D536" s="44" t="str">
        <f t="shared" si="8"/>
        <v>埼玉県熊谷市</v>
      </c>
      <c r="E536" s="47" t="s">
        <v>2250</v>
      </c>
    </row>
    <row r="537" spans="1:5" x14ac:dyDescent="0.45">
      <c r="A537" s="46" t="str">
        <f>B537&amp;COUNTIF($B$2:B537,B537)</f>
        <v>埼玉県13</v>
      </c>
      <c r="B537" s="44" t="s">
        <v>917</v>
      </c>
      <c r="C537" s="44" t="s">
        <v>920</v>
      </c>
      <c r="D537" s="44" t="str">
        <f t="shared" si="8"/>
        <v>埼玉県川口市</v>
      </c>
      <c r="E537" s="47" t="s">
        <v>2251</v>
      </c>
    </row>
    <row r="538" spans="1:5" x14ac:dyDescent="0.45">
      <c r="A538" s="46" t="str">
        <f>B538&amp;COUNTIF($B$2:B538,B538)</f>
        <v>埼玉県14</v>
      </c>
      <c r="B538" s="44" t="s">
        <v>917</v>
      </c>
      <c r="C538" s="44" t="s">
        <v>921</v>
      </c>
      <c r="D538" s="44" t="str">
        <f t="shared" si="8"/>
        <v>埼玉県行田市</v>
      </c>
      <c r="E538" s="47" t="s">
        <v>2252</v>
      </c>
    </row>
    <row r="539" spans="1:5" x14ac:dyDescent="0.45">
      <c r="A539" s="46" t="str">
        <f>B539&amp;COUNTIF($B$2:B539,B539)</f>
        <v>埼玉県15</v>
      </c>
      <c r="B539" s="44" t="s">
        <v>917</v>
      </c>
      <c r="C539" s="44" t="s">
        <v>922</v>
      </c>
      <c r="D539" s="44" t="str">
        <f t="shared" si="8"/>
        <v>埼玉県秩父市</v>
      </c>
      <c r="E539" s="47" t="s">
        <v>2253</v>
      </c>
    </row>
    <row r="540" spans="1:5" x14ac:dyDescent="0.45">
      <c r="A540" s="46" t="str">
        <f>B540&amp;COUNTIF($B$2:B540,B540)</f>
        <v>埼玉県16</v>
      </c>
      <c r="B540" s="44" t="s">
        <v>917</v>
      </c>
      <c r="C540" s="44" t="s">
        <v>923</v>
      </c>
      <c r="D540" s="44" t="str">
        <f t="shared" si="8"/>
        <v>埼玉県所沢市</v>
      </c>
      <c r="E540" s="47" t="s">
        <v>2254</v>
      </c>
    </row>
    <row r="541" spans="1:5" x14ac:dyDescent="0.45">
      <c r="A541" s="46" t="str">
        <f>B541&amp;COUNTIF($B$2:B541,B541)</f>
        <v>埼玉県17</v>
      </c>
      <c r="B541" s="44" t="s">
        <v>917</v>
      </c>
      <c r="C541" s="44" t="s">
        <v>924</v>
      </c>
      <c r="D541" s="44" t="str">
        <f t="shared" si="8"/>
        <v>埼玉県飯能市</v>
      </c>
      <c r="E541" s="47" t="s">
        <v>2254</v>
      </c>
    </row>
    <row r="542" spans="1:5" x14ac:dyDescent="0.45">
      <c r="A542" s="46" t="str">
        <f>B542&amp;COUNTIF($B$2:B542,B542)</f>
        <v>埼玉県18</v>
      </c>
      <c r="B542" s="44" t="s">
        <v>917</v>
      </c>
      <c r="C542" s="44" t="s">
        <v>925</v>
      </c>
      <c r="D542" s="44" t="str">
        <f t="shared" si="8"/>
        <v>埼玉県加須市</v>
      </c>
      <c r="E542" s="47" t="s">
        <v>2252</v>
      </c>
    </row>
    <row r="543" spans="1:5" x14ac:dyDescent="0.45">
      <c r="A543" s="46" t="str">
        <f>B543&amp;COUNTIF($B$2:B543,B543)</f>
        <v>埼玉県19</v>
      </c>
      <c r="B543" s="44" t="s">
        <v>917</v>
      </c>
      <c r="C543" s="44" t="s">
        <v>926</v>
      </c>
      <c r="D543" s="44" t="str">
        <f t="shared" si="8"/>
        <v>埼玉県本庄市</v>
      </c>
      <c r="E543" s="47" t="s">
        <v>2250</v>
      </c>
    </row>
    <row r="544" spans="1:5" x14ac:dyDescent="0.45">
      <c r="A544" s="46" t="str">
        <f>B544&amp;COUNTIF($B$2:B544,B544)</f>
        <v>埼玉県20</v>
      </c>
      <c r="B544" s="44" t="s">
        <v>917</v>
      </c>
      <c r="C544" s="44" t="s">
        <v>927</v>
      </c>
      <c r="D544" s="44" t="str">
        <f t="shared" si="8"/>
        <v>埼玉県東松山市</v>
      </c>
      <c r="E544" s="47" t="s">
        <v>2249</v>
      </c>
    </row>
    <row r="545" spans="1:5" x14ac:dyDescent="0.45">
      <c r="A545" s="46" t="str">
        <f>B545&amp;COUNTIF($B$2:B545,B545)</f>
        <v>埼玉県21</v>
      </c>
      <c r="B545" s="44" t="s">
        <v>917</v>
      </c>
      <c r="C545" s="44" t="s">
        <v>928</v>
      </c>
      <c r="D545" s="44" t="str">
        <f t="shared" si="8"/>
        <v>埼玉県春日部市</v>
      </c>
      <c r="E545" s="47" t="s">
        <v>2255</v>
      </c>
    </row>
    <row r="546" spans="1:5" x14ac:dyDescent="0.45">
      <c r="A546" s="46" t="str">
        <f>B546&amp;COUNTIF($B$2:B546,B546)</f>
        <v>埼玉県22</v>
      </c>
      <c r="B546" s="44" t="s">
        <v>917</v>
      </c>
      <c r="C546" s="44" t="s">
        <v>929</v>
      </c>
      <c r="D546" s="44" t="str">
        <f t="shared" si="8"/>
        <v>埼玉県狭山市</v>
      </c>
      <c r="E546" s="47" t="s">
        <v>2254</v>
      </c>
    </row>
    <row r="547" spans="1:5" x14ac:dyDescent="0.45">
      <c r="A547" s="46" t="str">
        <f>B547&amp;COUNTIF($B$2:B547,B547)</f>
        <v>埼玉県23</v>
      </c>
      <c r="B547" s="44" t="s">
        <v>917</v>
      </c>
      <c r="C547" s="44" t="s">
        <v>930</v>
      </c>
      <c r="D547" s="44" t="str">
        <f t="shared" si="8"/>
        <v>埼玉県羽生市</v>
      </c>
      <c r="E547" s="47" t="s">
        <v>2252</v>
      </c>
    </row>
    <row r="548" spans="1:5" x14ac:dyDescent="0.45">
      <c r="A548" s="46" t="str">
        <f>B548&amp;COUNTIF($B$2:B548,B548)</f>
        <v>埼玉県24</v>
      </c>
      <c r="B548" s="44" t="s">
        <v>917</v>
      </c>
      <c r="C548" s="44" t="s">
        <v>931</v>
      </c>
      <c r="D548" s="44" t="str">
        <f t="shared" si="8"/>
        <v>埼玉県鴻巣市</v>
      </c>
      <c r="E548" s="47" t="s">
        <v>2256</v>
      </c>
    </row>
    <row r="549" spans="1:5" x14ac:dyDescent="0.45">
      <c r="A549" s="46" t="str">
        <f>B549&amp;COUNTIF($B$2:B549,B549)</f>
        <v>埼玉県25</v>
      </c>
      <c r="B549" s="44" t="s">
        <v>917</v>
      </c>
      <c r="C549" s="44" t="s">
        <v>932</v>
      </c>
      <c r="D549" s="44" t="str">
        <f t="shared" si="8"/>
        <v>埼玉県深谷市</v>
      </c>
      <c r="E549" s="47" t="s">
        <v>2250</v>
      </c>
    </row>
    <row r="550" spans="1:5" x14ac:dyDescent="0.45">
      <c r="A550" s="46" t="str">
        <f>B550&amp;COUNTIF($B$2:B550,B550)</f>
        <v>埼玉県26</v>
      </c>
      <c r="B550" s="44" t="s">
        <v>917</v>
      </c>
      <c r="C550" s="44" t="s">
        <v>933</v>
      </c>
      <c r="D550" s="44" t="str">
        <f t="shared" si="8"/>
        <v>埼玉県上尾市</v>
      </c>
      <c r="E550" s="47" t="s">
        <v>2256</v>
      </c>
    </row>
    <row r="551" spans="1:5" x14ac:dyDescent="0.45">
      <c r="A551" s="46" t="str">
        <f>B551&amp;COUNTIF($B$2:B551,B551)</f>
        <v>埼玉県27</v>
      </c>
      <c r="B551" s="44" t="s">
        <v>917</v>
      </c>
      <c r="C551" s="44" t="s">
        <v>934</v>
      </c>
      <c r="D551" s="44" t="str">
        <f t="shared" si="8"/>
        <v>埼玉県草加市</v>
      </c>
      <c r="E551" s="47" t="s">
        <v>2255</v>
      </c>
    </row>
    <row r="552" spans="1:5" x14ac:dyDescent="0.45">
      <c r="A552" s="46" t="str">
        <f>B552&amp;COUNTIF($B$2:B552,B552)</f>
        <v>埼玉県28</v>
      </c>
      <c r="B552" s="44" t="s">
        <v>917</v>
      </c>
      <c r="C552" s="44" t="s">
        <v>935</v>
      </c>
      <c r="D552" s="44" t="str">
        <f t="shared" si="8"/>
        <v>埼玉県越谷市</v>
      </c>
      <c r="E552" s="47" t="s">
        <v>2255</v>
      </c>
    </row>
    <row r="553" spans="1:5" x14ac:dyDescent="0.45">
      <c r="A553" s="46" t="str">
        <f>B553&amp;COUNTIF($B$2:B553,B553)</f>
        <v>埼玉県29</v>
      </c>
      <c r="B553" s="44" t="s">
        <v>917</v>
      </c>
      <c r="C553" s="44" t="s">
        <v>936</v>
      </c>
      <c r="D553" s="44" t="str">
        <f t="shared" si="8"/>
        <v>埼玉県蕨市</v>
      </c>
      <c r="E553" s="47" t="s">
        <v>2251</v>
      </c>
    </row>
    <row r="554" spans="1:5" x14ac:dyDescent="0.45">
      <c r="A554" s="46" t="str">
        <f>B554&amp;COUNTIF($B$2:B554,B554)</f>
        <v>埼玉県30</v>
      </c>
      <c r="B554" s="44" t="s">
        <v>917</v>
      </c>
      <c r="C554" s="44" t="s">
        <v>937</v>
      </c>
      <c r="D554" s="44" t="str">
        <f t="shared" si="8"/>
        <v>埼玉県戸田市</v>
      </c>
      <c r="E554" s="47" t="s">
        <v>2251</v>
      </c>
    </row>
    <row r="555" spans="1:5" x14ac:dyDescent="0.45">
      <c r="A555" s="46" t="str">
        <f>B555&amp;COUNTIF($B$2:B555,B555)</f>
        <v>埼玉県31</v>
      </c>
      <c r="B555" s="44" t="s">
        <v>917</v>
      </c>
      <c r="C555" s="44" t="s">
        <v>938</v>
      </c>
      <c r="D555" s="44" t="str">
        <f t="shared" si="8"/>
        <v>埼玉県入間市</v>
      </c>
      <c r="E555" s="47" t="s">
        <v>2254</v>
      </c>
    </row>
    <row r="556" spans="1:5" x14ac:dyDescent="0.45">
      <c r="A556" s="46" t="str">
        <f>B556&amp;COUNTIF($B$2:B556,B556)</f>
        <v>埼玉県32</v>
      </c>
      <c r="B556" s="44" t="s">
        <v>917</v>
      </c>
      <c r="C556" s="44" t="s">
        <v>939</v>
      </c>
      <c r="D556" s="44" t="str">
        <f t="shared" si="8"/>
        <v>埼玉県朝霞市</v>
      </c>
      <c r="E556" s="47" t="s">
        <v>2257</v>
      </c>
    </row>
    <row r="557" spans="1:5" x14ac:dyDescent="0.45">
      <c r="A557" s="46" t="str">
        <f>B557&amp;COUNTIF($B$2:B557,B557)</f>
        <v>埼玉県33</v>
      </c>
      <c r="B557" s="44" t="s">
        <v>917</v>
      </c>
      <c r="C557" s="44" t="s">
        <v>940</v>
      </c>
      <c r="D557" s="44" t="str">
        <f t="shared" si="8"/>
        <v>埼玉県志木市</v>
      </c>
      <c r="E557" s="47" t="s">
        <v>2257</v>
      </c>
    </row>
    <row r="558" spans="1:5" x14ac:dyDescent="0.45">
      <c r="A558" s="46" t="str">
        <f>B558&amp;COUNTIF($B$2:B558,B558)</f>
        <v>埼玉県34</v>
      </c>
      <c r="B558" s="44" t="s">
        <v>917</v>
      </c>
      <c r="C558" s="44" t="s">
        <v>941</v>
      </c>
      <c r="D558" s="44" t="str">
        <f t="shared" si="8"/>
        <v>埼玉県和光市</v>
      </c>
      <c r="E558" s="47" t="s">
        <v>2257</v>
      </c>
    </row>
    <row r="559" spans="1:5" x14ac:dyDescent="0.45">
      <c r="A559" s="46" t="str">
        <f>B559&amp;COUNTIF($B$2:B559,B559)</f>
        <v>埼玉県35</v>
      </c>
      <c r="B559" s="44" t="s">
        <v>917</v>
      </c>
      <c r="C559" s="44" t="s">
        <v>942</v>
      </c>
      <c r="D559" s="44" t="str">
        <f t="shared" si="8"/>
        <v>埼玉県新座市</v>
      </c>
      <c r="E559" s="47" t="s">
        <v>2257</v>
      </c>
    </row>
    <row r="560" spans="1:5" x14ac:dyDescent="0.45">
      <c r="A560" s="46" t="str">
        <f>B560&amp;COUNTIF($B$2:B560,B560)</f>
        <v>埼玉県36</v>
      </c>
      <c r="B560" s="44" t="s">
        <v>917</v>
      </c>
      <c r="C560" s="44" t="s">
        <v>943</v>
      </c>
      <c r="D560" s="44" t="str">
        <f t="shared" si="8"/>
        <v>埼玉県桶川市</v>
      </c>
      <c r="E560" s="47" t="s">
        <v>2256</v>
      </c>
    </row>
    <row r="561" spans="1:5" x14ac:dyDescent="0.45">
      <c r="A561" s="46" t="str">
        <f>B561&amp;COUNTIF($B$2:B561,B561)</f>
        <v>埼玉県37</v>
      </c>
      <c r="B561" s="44" t="s">
        <v>917</v>
      </c>
      <c r="C561" s="44" t="s">
        <v>944</v>
      </c>
      <c r="D561" s="44" t="str">
        <f t="shared" si="8"/>
        <v>埼玉県久喜市</v>
      </c>
      <c r="E561" s="47" t="s">
        <v>2252</v>
      </c>
    </row>
    <row r="562" spans="1:5" x14ac:dyDescent="0.45">
      <c r="A562" s="46" t="str">
        <f>B562&amp;COUNTIF($B$2:B562,B562)</f>
        <v>埼玉県38</v>
      </c>
      <c r="B562" s="44" t="s">
        <v>917</v>
      </c>
      <c r="C562" s="44" t="s">
        <v>945</v>
      </c>
      <c r="D562" s="44" t="str">
        <f t="shared" si="8"/>
        <v>埼玉県北本市</v>
      </c>
      <c r="E562" s="47" t="s">
        <v>2256</v>
      </c>
    </row>
    <row r="563" spans="1:5" x14ac:dyDescent="0.45">
      <c r="A563" s="46" t="str">
        <f>B563&amp;COUNTIF($B$2:B563,B563)</f>
        <v>埼玉県39</v>
      </c>
      <c r="B563" s="44" t="s">
        <v>917</v>
      </c>
      <c r="C563" s="44" t="s">
        <v>946</v>
      </c>
      <c r="D563" s="44" t="str">
        <f t="shared" si="8"/>
        <v>埼玉県八潮市</v>
      </c>
      <c r="E563" s="47" t="s">
        <v>2255</v>
      </c>
    </row>
    <row r="564" spans="1:5" x14ac:dyDescent="0.45">
      <c r="A564" s="46" t="str">
        <f>B564&amp;COUNTIF($B$2:B564,B564)</f>
        <v>埼玉県40</v>
      </c>
      <c r="B564" s="44" t="s">
        <v>917</v>
      </c>
      <c r="C564" s="44" t="s">
        <v>947</v>
      </c>
      <c r="D564" s="44" t="str">
        <f t="shared" si="8"/>
        <v>埼玉県富士見市</v>
      </c>
      <c r="E564" s="47" t="s">
        <v>2257</v>
      </c>
    </row>
    <row r="565" spans="1:5" x14ac:dyDescent="0.45">
      <c r="A565" s="46" t="str">
        <f>B565&amp;COUNTIF($B$2:B565,B565)</f>
        <v>埼玉県41</v>
      </c>
      <c r="B565" s="44" t="s">
        <v>917</v>
      </c>
      <c r="C565" s="44" t="s">
        <v>948</v>
      </c>
      <c r="D565" s="44" t="str">
        <f t="shared" si="8"/>
        <v>埼玉県三郷市</v>
      </c>
      <c r="E565" s="47" t="s">
        <v>2255</v>
      </c>
    </row>
    <row r="566" spans="1:5" x14ac:dyDescent="0.45">
      <c r="A566" s="46" t="str">
        <f>B566&amp;COUNTIF($B$2:B566,B566)</f>
        <v>埼玉県42</v>
      </c>
      <c r="B566" s="44" t="s">
        <v>917</v>
      </c>
      <c r="C566" s="44" t="s">
        <v>949</v>
      </c>
      <c r="D566" s="44" t="str">
        <f t="shared" si="8"/>
        <v>埼玉県蓮田市</v>
      </c>
      <c r="E566" s="47" t="s">
        <v>2252</v>
      </c>
    </row>
    <row r="567" spans="1:5" x14ac:dyDescent="0.45">
      <c r="A567" s="46" t="str">
        <f>B567&amp;COUNTIF($B$2:B567,B567)</f>
        <v>埼玉県43</v>
      </c>
      <c r="B567" s="44" t="s">
        <v>917</v>
      </c>
      <c r="C567" s="44" t="s">
        <v>950</v>
      </c>
      <c r="D567" s="44" t="str">
        <f t="shared" si="8"/>
        <v>埼玉県坂戸市</v>
      </c>
      <c r="E567" s="47" t="s">
        <v>2249</v>
      </c>
    </row>
    <row r="568" spans="1:5" x14ac:dyDescent="0.45">
      <c r="A568" s="46" t="str">
        <f>B568&amp;COUNTIF($B$2:B568,B568)</f>
        <v>埼玉県44</v>
      </c>
      <c r="B568" s="44" t="s">
        <v>917</v>
      </c>
      <c r="C568" s="44" t="s">
        <v>951</v>
      </c>
      <c r="D568" s="44" t="str">
        <f t="shared" si="8"/>
        <v>埼玉県幸手市</v>
      </c>
      <c r="E568" s="47" t="s">
        <v>2252</v>
      </c>
    </row>
    <row r="569" spans="1:5" x14ac:dyDescent="0.45">
      <c r="A569" s="46" t="str">
        <f>B569&amp;COUNTIF($B$2:B569,B569)</f>
        <v>埼玉県45</v>
      </c>
      <c r="B569" s="44" t="s">
        <v>917</v>
      </c>
      <c r="C569" s="44" t="s">
        <v>952</v>
      </c>
      <c r="D569" s="44" t="str">
        <f t="shared" si="8"/>
        <v>埼玉県鶴ヶ島市</v>
      </c>
      <c r="E569" s="47" t="s">
        <v>2249</v>
      </c>
    </row>
    <row r="570" spans="1:5" x14ac:dyDescent="0.45">
      <c r="A570" s="46" t="str">
        <f>B570&amp;COUNTIF($B$2:B570,B570)</f>
        <v>埼玉県46</v>
      </c>
      <c r="B570" s="44" t="s">
        <v>917</v>
      </c>
      <c r="C570" s="44" t="s">
        <v>953</v>
      </c>
      <c r="D570" s="44" t="str">
        <f t="shared" si="8"/>
        <v>埼玉県日高市</v>
      </c>
      <c r="E570" s="47" t="s">
        <v>2254</v>
      </c>
    </row>
    <row r="571" spans="1:5" x14ac:dyDescent="0.45">
      <c r="A571" s="46" t="str">
        <f>B571&amp;COUNTIF($B$2:B571,B571)</f>
        <v>埼玉県47</v>
      </c>
      <c r="B571" s="44" t="s">
        <v>917</v>
      </c>
      <c r="C571" s="44" t="s">
        <v>954</v>
      </c>
      <c r="D571" s="44" t="str">
        <f t="shared" si="8"/>
        <v>埼玉県吉川市</v>
      </c>
      <c r="E571" s="47" t="s">
        <v>2255</v>
      </c>
    </row>
    <row r="572" spans="1:5" x14ac:dyDescent="0.45">
      <c r="A572" s="46" t="str">
        <f>B572&amp;COUNTIF($B$2:B572,B572)</f>
        <v>埼玉県48</v>
      </c>
      <c r="B572" s="44" t="s">
        <v>917</v>
      </c>
      <c r="C572" s="44" t="s">
        <v>955</v>
      </c>
      <c r="D572" s="44" t="str">
        <f t="shared" si="8"/>
        <v>埼玉県ふじみ野市</v>
      </c>
      <c r="E572" s="47" t="s">
        <v>2257</v>
      </c>
    </row>
    <row r="573" spans="1:5" x14ac:dyDescent="0.45">
      <c r="A573" s="46" t="str">
        <f>B573&amp;COUNTIF($B$2:B573,B573)</f>
        <v>埼玉県49</v>
      </c>
      <c r="B573" s="44" t="s">
        <v>917</v>
      </c>
      <c r="C573" s="44" t="s">
        <v>2258</v>
      </c>
      <c r="D573" s="44" t="str">
        <f t="shared" si="8"/>
        <v>埼玉県白岡市</v>
      </c>
      <c r="E573" s="47" t="s">
        <v>2252</v>
      </c>
    </row>
    <row r="574" spans="1:5" x14ac:dyDescent="0.45">
      <c r="A574" s="46" t="str">
        <f>B574&amp;COUNTIF($B$2:B574,B574)</f>
        <v>埼玉県50</v>
      </c>
      <c r="B574" s="44" t="s">
        <v>917</v>
      </c>
      <c r="C574" s="44" t="s">
        <v>956</v>
      </c>
      <c r="D574" s="44" t="str">
        <f t="shared" si="8"/>
        <v>埼玉県伊奈町</v>
      </c>
      <c r="E574" s="47" t="s">
        <v>2256</v>
      </c>
    </row>
    <row r="575" spans="1:5" x14ac:dyDescent="0.45">
      <c r="A575" s="46" t="str">
        <f>B575&amp;COUNTIF($B$2:B575,B575)</f>
        <v>埼玉県51</v>
      </c>
      <c r="B575" s="44" t="s">
        <v>917</v>
      </c>
      <c r="C575" s="44" t="s">
        <v>957</v>
      </c>
      <c r="D575" s="44" t="str">
        <f t="shared" si="8"/>
        <v>埼玉県三芳町</v>
      </c>
      <c r="E575" s="47" t="s">
        <v>2257</v>
      </c>
    </row>
    <row r="576" spans="1:5" x14ac:dyDescent="0.45">
      <c r="A576" s="46" t="str">
        <f>B576&amp;COUNTIF($B$2:B576,B576)</f>
        <v>埼玉県52</v>
      </c>
      <c r="B576" s="44" t="s">
        <v>917</v>
      </c>
      <c r="C576" s="44" t="s">
        <v>958</v>
      </c>
      <c r="D576" s="44" t="str">
        <f t="shared" si="8"/>
        <v>埼玉県毛呂山町</v>
      </c>
      <c r="E576" s="47" t="s">
        <v>2249</v>
      </c>
    </row>
    <row r="577" spans="1:5" x14ac:dyDescent="0.45">
      <c r="A577" s="46" t="str">
        <f>B577&amp;COUNTIF($B$2:B577,B577)</f>
        <v>埼玉県53</v>
      </c>
      <c r="B577" s="44" t="s">
        <v>917</v>
      </c>
      <c r="C577" s="44" t="s">
        <v>959</v>
      </c>
      <c r="D577" s="44" t="str">
        <f t="shared" si="8"/>
        <v>埼玉県越生町</v>
      </c>
      <c r="E577" s="47" t="s">
        <v>2249</v>
      </c>
    </row>
    <row r="578" spans="1:5" x14ac:dyDescent="0.45">
      <c r="A578" s="46" t="str">
        <f>B578&amp;COUNTIF($B$2:B578,B578)</f>
        <v>埼玉県54</v>
      </c>
      <c r="B578" s="44" t="s">
        <v>917</v>
      </c>
      <c r="C578" s="44" t="s">
        <v>960</v>
      </c>
      <c r="D578" s="44" t="str">
        <f t="shared" ref="D578:D641" si="9">B578&amp;C578</f>
        <v>埼玉県滑川町</v>
      </c>
      <c r="E578" s="47" t="s">
        <v>2249</v>
      </c>
    </row>
    <row r="579" spans="1:5" x14ac:dyDescent="0.45">
      <c r="A579" s="46" t="str">
        <f>B579&amp;COUNTIF($B$2:B579,B579)</f>
        <v>埼玉県55</v>
      </c>
      <c r="B579" s="44" t="s">
        <v>917</v>
      </c>
      <c r="C579" s="44" t="s">
        <v>961</v>
      </c>
      <c r="D579" s="44" t="str">
        <f t="shared" si="9"/>
        <v>埼玉県嵐山町</v>
      </c>
      <c r="E579" s="47" t="s">
        <v>2249</v>
      </c>
    </row>
    <row r="580" spans="1:5" x14ac:dyDescent="0.45">
      <c r="A580" s="46" t="str">
        <f>B580&amp;COUNTIF($B$2:B580,B580)</f>
        <v>埼玉県56</v>
      </c>
      <c r="B580" s="44" t="s">
        <v>917</v>
      </c>
      <c r="C580" s="44" t="s">
        <v>962</v>
      </c>
      <c r="D580" s="44" t="str">
        <f t="shared" si="9"/>
        <v>埼玉県小川町</v>
      </c>
      <c r="E580" s="47" t="s">
        <v>2249</v>
      </c>
    </row>
    <row r="581" spans="1:5" x14ac:dyDescent="0.45">
      <c r="A581" s="46" t="str">
        <f>B581&amp;COUNTIF($B$2:B581,B581)</f>
        <v>埼玉県57</v>
      </c>
      <c r="B581" s="44" t="s">
        <v>917</v>
      </c>
      <c r="C581" s="44" t="s">
        <v>963</v>
      </c>
      <c r="D581" s="44" t="str">
        <f t="shared" si="9"/>
        <v>埼玉県川島町</v>
      </c>
      <c r="E581" s="47" t="s">
        <v>2249</v>
      </c>
    </row>
    <row r="582" spans="1:5" x14ac:dyDescent="0.45">
      <c r="A582" s="46" t="str">
        <f>B582&amp;COUNTIF($B$2:B582,B582)</f>
        <v>埼玉県58</v>
      </c>
      <c r="B582" s="44" t="s">
        <v>917</v>
      </c>
      <c r="C582" s="44" t="s">
        <v>964</v>
      </c>
      <c r="D582" s="44" t="str">
        <f t="shared" si="9"/>
        <v>埼玉県吉見町</v>
      </c>
      <c r="E582" s="47" t="s">
        <v>2249</v>
      </c>
    </row>
    <row r="583" spans="1:5" x14ac:dyDescent="0.45">
      <c r="A583" s="46" t="str">
        <f>B583&amp;COUNTIF($B$2:B583,B583)</f>
        <v>埼玉県59</v>
      </c>
      <c r="B583" s="44" t="s">
        <v>917</v>
      </c>
      <c r="C583" s="44" t="s">
        <v>965</v>
      </c>
      <c r="D583" s="44" t="str">
        <f t="shared" si="9"/>
        <v>埼玉県鳩山町</v>
      </c>
      <c r="E583" s="47" t="s">
        <v>2249</v>
      </c>
    </row>
    <row r="584" spans="1:5" x14ac:dyDescent="0.45">
      <c r="A584" s="46" t="str">
        <f>B584&amp;COUNTIF($B$2:B584,B584)</f>
        <v>埼玉県60</v>
      </c>
      <c r="B584" s="44" t="s">
        <v>917</v>
      </c>
      <c r="C584" s="44" t="s">
        <v>966</v>
      </c>
      <c r="D584" s="44" t="str">
        <f t="shared" si="9"/>
        <v>埼玉県ときがわ町</v>
      </c>
      <c r="E584" s="47" t="s">
        <v>2249</v>
      </c>
    </row>
    <row r="585" spans="1:5" x14ac:dyDescent="0.45">
      <c r="A585" s="46" t="str">
        <f>B585&amp;COUNTIF($B$2:B585,B585)</f>
        <v>埼玉県61</v>
      </c>
      <c r="B585" s="44" t="s">
        <v>917</v>
      </c>
      <c r="C585" s="44" t="s">
        <v>967</v>
      </c>
      <c r="D585" s="44" t="str">
        <f t="shared" si="9"/>
        <v>埼玉県横瀬町</v>
      </c>
      <c r="E585" s="47" t="s">
        <v>2253</v>
      </c>
    </row>
    <row r="586" spans="1:5" x14ac:dyDescent="0.45">
      <c r="A586" s="46" t="str">
        <f>B586&amp;COUNTIF($B$2:B586,B586)</f>
        <v>埼玉県62</v>
      </c>
      <c r="B586" s="44" t="s">
        <v>917</v>
      </c>
      <c r="C586" s="44" t="s">
        <v>968</v>
      </c>
      <c r="D586" s="44" t="str">
        <f t="shared" si="9"/>
        <v>埼玉県皆野町</v>
      </c>
      <c r="E586" s="47" t="s">
        <v>2253</v>
      </c>
    </row>
    <row r="587" spans="1:5" x14ac:dyDescent="0.45">
      <c r="A587" s="46" t="str">
        <f>B587&amp;COUNTIF($B$2:B587,B587)</f>
        <v>埼玉県63</v>
      </c>
      <c r="B587" s="44" t="s">
        <v>917</v>
      </c>
      <c r="C587" s="44" t="s">
        <v>969</v>
      </c>
      <c r="D587" s="44" t="str">
        <f t="shared" si="9"/>
        <v>埼玉県長瀞町</v>
      </c>
      <c r="E587" s="47" t="s">
        <v>2253</v>
      </c>
    </row>
    <row r="588" spans="1:5" x14ac:dyDescent="0.45">
      <c r="A588" s="46" t="str">
        <f>B588&amp;COUNTIF($B$2:B588,B588)</f>
        <v>埼玉県64</v>
      </c>
      <c r="B588" s="44" t="s">
        <v>917</v>
      </c>
      <c r="C588" s="44" t="s">
        <v>970</v>
      </c>
      <c r="D588" s="44" t="str">
        <f t="shared" si="9"/>
        <v>埼玉県小鹿野町</v>
      </c>
      <c r="E588" s="47" t="s">
        <v>2253</v>
      </c>
    </row>
    <row r="589" spans="1:5" x14ac:dyDescent="0.45">
      <c r="A589" s="46" t="str">
        <f>B589&amp;COUNTIF($B$2:B589,B589)</f>
        <v>埼玉県65</v>
      </c>
      <c r="B589" s="44" t="s">
        <v>917</v>
      </c>
      <c r="C589" s="44" t="s">
        <v>971</v>
      </c>
      <c r="D589" s="44" t="str">
        <f t="shared" si="9"/>
        <v>埼玉県東秩父村</v>
      </c>
      <c r="E589" s="47" t="s">
        <v>2249</v>
      </c>
    </row>
    <row r="590" spans="1:5" x14ac:dyDescent="0.45">
      <c r="A590" s="46" t="str">
        <f>B590&amp;COUNTIF($B$2:B590,B590)</f>
        <v>埼玉県66</v>
      </c>
      <c r="B590" s="44" t="s">
        <v>917</v>
      </c>
      <c r="C590" s="44" t="s">
        <v>688</v>
      </c>
      <c r="D590" s="44" t="str">
        <f t="shared" si="9"/>
        <v>埼玉県美里町</v>
      </c>
      <c r="E590" s="47" t="s">
        <v>2250</v>
      </c>
    </row>
    <row r="591" spans="1:5" x14ac:dyDescent="0.45">
      <c r="A591" s="46" t="str">
        <f>B591&amp;COUNTIF($B$2:B591,B591)</f>
        <v>埼玉県67</v>
      </c>
      <c r="B591" s="44" t="s">
        <v>917</v>
      </c>
      <c r="C591" s="44" t="s">
        <v>972</v>
      </c>
      <c r="D591" s="44" t="str">
        <f t="shared" si="9"/>
        <v>埼玉県神川町</v>
      </c>
      <c r="E591" s="47" t="s">
        <v>2250</v>
      </c>
    </row>
    <row r="592" spans="1:5" x14ac:dyDescent="0.45">
      <c r="A592" s="46" t="str">
        <f>B592&amp;COUNTIF($B$2:B592,B592)</f>
        <v>埼玉県68</v>
      </c>
      <c r="B592" s="44" t="s">
        <v>917</v>
      </c>
      <c r="C592" s="44" t="s">
        <v>973</v>
      </c>
      <c r="D592" s="44" t="str">
        <f t="shared" si="9"/>
        <v>埼玉県上里町</v>
      </c>
      <c r="E592" s="47" t="s">
        <v>2250</v>
      </c>
    </row>
    <row r="593" spans="1:5" x14ac:dyDescent="0.45">
      <c r="A593" s="46" t="str">
        <f>B593&amp;COUNTIF($B$2:B593,B593)</f>
        <v>埼玉県69</v>
      </c>
      <c r="B593" s="44" t="s">
        <v>917</v>
      </c>
      <c r="C593" s="44" t="s">
        <v>974</v>
      </c>
      <c r="D593" s="44" t="str">
        <f t="shared" si="9"/>
        <v>埼玉県寄居町</v>
      </c>
      <c r="E593" s="47" t="s">
        <v>2250</v>
      </c>
    </row>
    <row r="594" spans="1:5" x14ac:dyDescent="0.45">
      <c r="A594" s="46" t="str">
        <f>B594&amp;COUNTIF($B$2:B594,B594)</f>
        <v>埼玉県70</v>
      </c>
      <c r="B594" s="44" t="s">
        <v>917</v>
      </c>
      <c r="C594" s="44" t="s">
        <v>975</v>
      </c>
      <c r="D594" s="44" t="str">
        <f t="shared" si="9"/>
        <v>埼玉県宮代町</v>
      </c>
      <c r="E594" s="47" t="s">
        <v>2252</v>
      </c>
    </row>
    <row r="595" spans="1:5" x14ac:dyDescent="0.45">
      <c r="A595" s="46" t="str">
        <f>B595&amp;COUNTIF($B$2:B595,B595)</f>
        <v>埼玉県71</v>
      </c>
      <c r="B595" s="44" t="s">
        <v>917</v>
      </c>
      <c r="C595" s="44" t="s">
        <v>976</v>
      </c>
      <c r="D595" s="44" t="str">
        <f t="shared" si="9"/>
        <v>埼玉県杉戸町</v>
      </c>
      <c r="E595" s="47" t="s">
        <v>2252</v>
      </c>
    </row>
    <row r="596" spans="1:5" x14ac:dyDescent="0.45">
      <c r="A596" s="46" t="str">
        <f>B596&amp;COUNTIF($B$2:B596,B596)</f>
        <v>埼玉県72</v>
      </c>
      <c r="B596" s="44" t="s">
        <v>917</v>
      </c>
      <c r="C596" s="44" t="s">
        <v>977</v>
      </c>
      <c r="D596" s="44" t="str">
        <f t="shared" si="9"/>
        <v>埼玉県松伏町</v>
      </c>
      <c r="E596" s="47" t="s">
        <v>2255</v>
      </c>
    </row>
    <row r="597" spans="1:5" x14ac:dyDescent="0.45">
      <c r="A597" s="46" t="str">
        <f>B597&amp;COUNTIF($B$2:B597,B597)</f>
        <v>千葉県1</v>
      </c>
      <c r="B597" s="44" t="s">
        <v>978</v>
      </c>
      <c r="C597" s="44" t="s">
        <v>2259</v>
      </c>
      <c r="D597" s="44" t="str">
        <f t="shared" si="9"/>
        <v>千葉県千葉市中央区</v>
      </c>
      <c r="E597" s="47" t="s">
        <v>2260</v>
      </c>
    </row>
    <row r="598" spans="1:5" x14ac:dyDescent="0.45">
      <c r="A598" s="46" t="str">
        <f>B598&amp;COUNTIF($B$2:B598,B598)</f>
        <v>千葉県2</v>
      </c>
      <c r="B598" s="44" t="s">
        <v>978</v>
      </c>
      <c r="C598" s="44" t="s">
        <v>2261</v>
      </c>
      <c r="D598" s="44" t="str">
        <f t="shared" si="9"/>
        <v>千葉県千葉市花見川区</v>
      </c>
      <c r="E598" s="47" t="s">
        <v>2260</v>
      </c>
    </row>
    <row r="599" spans="1:5" x14ac:dyDescent="0.45">
      <c r="A599" s="46" t="str">
        <f>B599&amp;COUNTIF($B$2:B599,B599)</f>
        <v>千葉県3</v>
      </c>
      <c r="B599" s="44" t="s">
        <v>978</v>
      </c>
      <c r="C599" s="44" t="s">
        <v>2262</v>
      </c>
      <c r="D599" s="44" t="str">
        <f t="shared" si="9"/>
        <v>千葉県千葉市稲毛区</v>
      </c>
      <c r="E599" s="47" t="s">
        <v>2260</v>
      </c>
    </row>
    <row r="600" spans="1:5" x14ac:dyDescent="0.45">
      <c r="A600" s="46" t="str">
        <f>B600&amp;COUNTIF($B$2:B600,B600)</f>
        <v>千葉県4</v>
      </c>
      <c r="B600" s="44" t="s">
        <v>978</v>
      </c>
      <c r="C600" s="44" t="s">
        <v>2263</v>
      </c>
      <c r="D600" s="44" t="str">
        <f t="shared" si="9"/>
        <v>千葉県千葉市若葉区</v>
      </c>
      <c r="E600" s="47" t="s">
        <v>2260</v>
      </c>
    </row>
    <row r="601" spans="1:5" x14ac:dyDescent="0.45">
      <c r="A601" s="46" t="str">
        <f>B601&amp;COUNTIF($B$2:B601,B601)</f>
        <v>千葉県5</v>
      </c>
      <c r="B601" s="44" t="s">
        <v>978</v>
      </c>
      <c r="C601" s="44" t="s">
        <v>2264</v>
      </c>
      <c r="D601" s="44" t="str">
        <f t="shared" si="9"/>
        <v>千葉県千葉市緑区</v>
      </c>
      <c r="E601" s="47" t="s">
        <v>2260</v>
      </c>
    </row>
    <row r="602" spans="1:5" x14ac:dyDescent="0.45">
      <c r="A602" s="46" t="str">
        <f>B602&amp;COUNTIF($B$2:B602,B602)</f>
        <v>千葉県6</v>
      </c>
      <c r="B602" s="44" t="s">
        <v>978</v>
      </c>
      <c r="C602" s="44" t="s">
        <v>2265</v>
      </c>
      <c r="D602" s="44" t="str">
        <f t="shared" si="9"/>
        <v>千葉県千葉市美浜区</v>
      </c>
      <c r="E602" s="47" t="s">
        <v>2260</v>
      </c>
    </row>
    <row r="603" spans="1:5" x14ac:dyDescent="0.45">
      <c r="A603" s="46" t="str">
        <f>B603&amp;COUNTIF($B$2:B603,B603)</f>
        <v>千葉県7</v>
      </c>
      <c r="B603" s="44" t="s">
        <v>978</v>
      </c>
      <c r="C603" s="44" t="s">
        <v>979</v>
      </c>
      <c r="D603" s="44" t="str">
        <f t="shared" si="9"/>
        <v>千葉県銚子市</v>
      </c>
      <c r="E603" s="47" t="s">
        <v>2266</v>
      </c>
    </row>
    <row r="604" spans="1:5" x14ac:dyDescent="0.45">
      <c r="A604" s="46" t="str">
        <f>B604&amp;COUNTIF($B$2:B604,B604)</f>
        <v>千葉県8</v>
      </c>
      <c r="B604" s="44" t="s">
        <v>978</v>
      </c>
      <c r="C604" s="44" t="s">
        <v>980</v>
      </c>
      <c r="D604" s="44" t="str">
        <f t="shared" si="9"/>
        <v>千葉県市川市</v>
      </c>
      <c r="E604" s="47" t="s">
        <v>2267</v>
      </c>
    </row>
    <row r="605" spans="1:5" x14ac:dyDescent="0.45">
      <c r="A605" s="46" t="str">
        <f>B605&amp;COUNTIF($B$2:B605,B605)</f>
        <v>千葉県9</v>
      </c>
      <c r="B605" s="44" t="s">
        <v>978</v>
      </c>
      <c r="C605" s="44" t="s">
        <v>981</v>
      </c>
      <c r="D605" s="44" t="str">
        <f t="shared" si="9"/>
        <v>千葉県船橋市</v>
      </c>
      <c r="E605" s="47" t="s">
        <v>2267</v>
      </c>
    </row>
    <row r="606" spans="1:5" x14ac:dyDescent="0.45">
      <c r="A606" s="46" t="str">
        <f>B606&amp;COUNTIF($B$2:B606,B606)</f>
        <v>千葉県10</v>
      </c>
      <c r="B606" s="44" t="s">
        <v>978</v>
      </c>
      <c r="C606" s="44" t="s">
        <v>982</v>
      </c>
      <c r="D606" s="44" t="str">
        <f t="shared" si="9"/>
        <v>千葉県館山市</v>
      </c>
      <c r="E606" s="47" t="s">
        <v>2268</v>
      </c>
    </row>
    <row r="607" spans="1:5" x14ac:dyDescent="0.45">
      <c r="A607" s="46" t="str">
        <f>B607&amp;COUNTIF($B$2:B607,B607)</f>
        <v>千葉県11</v>
      </c>
      <c r="B607" s="44" t="s">
        <v>978</v>
      </c>
      <c r="C607" s="44" t="s">
        <v>983</v>
      </c>
      <c r="D607" s="44" t="str">
        <f t="shared" si="9"/>
        <v>千葉県木更津市</v>
      </c>
      <c r="E607" s="47" t="s">
        <v>2269</v>
      </c>
    </row>
    <row r="608" spans="1:5" x14ac:dyDescent="0.45">
      <c r="A608" s="46" t="str">
        <f>B608&amp;COUNTIF($B$2:B608,B608)</f>
        <v>千葉県12</v>
      </c>
      <c r="B608" s="44" t="s">
        <v>978</v>
      </c>
      <c r="C608" s="44" t="s">
        <v>984</v>
      </c>
      <c r="D608" s="44" t="str">
        <f t="shared" si="9"/>
        <v>千葉県松戸市</v>
      </c>
      <c r="E608" s="47" t="s">
        <v>2270</v>
      </c>
    </row>
    <row r="609" spans="1:5" x14ac:dyDescent="0.45">
      <c r="A609" s="46" t="str">
        <f>B609&amp;COUNTIF($B$2:B609,B609)</f>
        <v>千葉県13</v>
      </c>
      <c r="B609" s="44" t="s">
        <v>978</v>
      </c>
      <c r="C609" s="44" t="s">
        <v>985</v>
      </c>
      <c r="D609" s="44" t="str">
        <f t="shared" si="9"/>
        <v>千葉県野田市</v>
      </c>
      <c r="E609" s="47" t="s">
        <v>2270</v>
      </c>
    </row>
    <row r="610" spans="1:5" x14ac:dyDescent="0.45">
      <c r="A610" s="46" t="str">
        <f>B610&amp;COUNTIF($B$2:B610,B610)</f>
        <v>千葉県14</v>
      </c>
      <c r="B610" s="44" t="s">
        <v>978</v>
      </c>
      <c r="C610" s="44" t="s">
        <v>986</v>
      </c>
      <c r="D610" s="44" t="str">
        <f t="shared" si="9"/>
        <v>千葉県茂原市</v>
      </c>
      <c r="E610" s="47" t="s">
        <v>2271</v>
      </c>
    </row>
    <row r="611" spans="1:5" x14ac:dyDescent="0.45">
      <c r="A611" s="46" t="str">
        <f>B611&amp;COUNTIF($B$2:B611,B611)</f>
        <v>千葉県15</v>
      </c>
      <c r="B611" s="44" t="s">
        <v>978</v>
      </c>
      <c r="C611" s="44" t="s">
        <v>987</v>
      </c>
      <c r="D611" s="44" t="str">
        <f t="shared" si="9"/>
        <v>千葉県成田市</v>
      </c>
      <c r="E611" s="47" t="s">
        <v>2272</v>
      </c>
    </row>
    <row r="612" spans="1:5" x14ac:dyDescent="0.45">
      <c r="A612" s="46" t="str">
        <f>B612&amp;COUNTIF($B$2:B612,B612)</f>
        <v>千葉県16</v>
      </c>
      <c r="B612" s="44" t="s">
        <v>978</v>
      </c>
      <c r="C612" s="44" t="s">
        <v>988</v>
      </c>
      <c r="D612" s="44" t="str">
        <f t="shared" si="9"/>
        <v>千葉県佐倉市</v>
      </c>
      <c r="E612" s="47" t="s">
        <v>2272</v>
      </c>
    </row>
    <row r="613" spans="1:5" x14ac:dyDescent="0.45">
      <c r="A613" s="46" t="str">
        <f>B613&amp;COUNTIF($B$2:B613,B613)</f>
        <v>千葉県17</v>
      </c>
      <c r="B613" s="44" t="s">
        <v>978</v>
      </c>
      <c r="C613" s="44" t="s">
        <v>989</v>
      </c>
      <c r="D613" s="44" t="str">
        <f t="shared" si="9"/>
        <v>千葉県東金市</v>
      </c>
      <c r="E613" s="47" t="s">
        <v>2271</v>
      </c>
    </row>
    <row r="614" spans="1:5" x14ac:dyDescent="0.45">
      <c r="A614" s="46" t="str">
        <f>B614&amp;COUNTIF($B$2:B614,B614)</f>
        <v>千葉県18</v>
      </c>
      <c r="B614" s="44" t="s">
        <v>978</v>
      </c>
      <c r="C614" s="44" t="s">
        <v>990</v>
      </c>
      <c r="D614" s="44" t="str">
        <f t="shared" si="9"/>
        <v>千葉県旭市</v>
      </c>
      <c r="E614" s="47" t="s">
        <v>2266</v>
      </c>
    </row>
    <row r="615" spans="1:5" x14ac:dyDescent="0.45">
      <c r="A615" s="46" t="str">
        <f>B615&amp;COUNTIF($B$2:B615,B615)</f>
        <v>千葉県19</v>
      </c>
      <c r="B615" s="44" t="s">
        <v>978</v>
      </c>
      <c r="C615" s="44" t="s">
        <v>991</v>
      </c>
      <c r="D615" s="44" t="str">
        <f t="shared" si="9"/>
        <v>千葉県習志野市</v>
      </c>
      <c r="E615" s="47" t="s">
        <v>2267</v>
      </c>
    </row>
    <row r="616" spans="1:5" x14ac:dyDescent="0.45">
      <c r="A616" s="46" t="str">
        <f>B616&amp;COUNTIF($B$2:B616,B616)</f>
        <v>千葉県20</v>
      </c>
      <c r="B616" s="44" t="s">
        <v>978</v>
      </c>
      <c r="C616" s="44" t="s">
        <v>992</v>
      </c>
      <c r="D616" s="44" t="str">
        <f t="shared" si="9"/>
        <v>千葉県柏市</v>
      </c>
      <c r="E616" s="47" t="s">
        <v>2270</v>
      </c>
    </row>
    <row r="617" spans="1:5" x14ac:dyDescent="0.45">
      <c r="A617" s="46" t="str">
        <f>B617&amp;COUNTIF($B$2:B617,B617)</f>
        <v>千葉県21</v>
      </c>
      <c r="B617" s="44" t="s">
        <v>978</v>
      </c>
      <c r="C617" s="44" t="s">
        <v>993</v>
      </c>
      <c r="D617" s="44" t="str">
        <f t="shared" si="9"/>
        <v>千葉県勝浦市</v>
      </c>
      <c r="E617" s="47" t="s">
        <v>2271</v>
      </c>
    </row>
    <row r="618" spans="1:5" x14ac:dyDescent="0.45">
      <c r="A618" s="46" t="str">
        <f>B618&amp;COUNTIF($B$2:B618,B618)</f>
        <v>千葉県22</v>
      </c>
      <c r="B618" s="44" t="s">
        <v>978</v>
      </c>
      <c r="C618" s="44" t="s">
        <v>994</v>
      </c>
      <c r="D618" s="44" t="str">
        <f t="shared" si="9"/>
        <v>千葉県市原市</v>
      </c>
      <c r="E618" s="47" t="s">
        <v>2273</v>
      </c>
    </row>
    <row r="619" spans="1:5" x14ac:dyDescent="0.45">
      <c r="A619" s="46" t="str">
        <f>B619&amp;COUNTIF($B$2:B619,B619)</f>
        <v>千葉県23</v>
      </c>
      <c r="B619" s="44" t="s">
        <v>978</v>
      </c>
      <c r="C619" s="44" t="s">
        <v>995</v>
      </c>
      <c r="D619" s="44" t="str">
        <f t="shared" si="9"/>
        <v>千葉県流山市</v>
      </c>
      <c r="E619" s="47" t="s">
        <v>2270</v>
      </c>
    </row>
    <row r="620" spans="1:5" x14ac:dyDescent="0.45">
      <c r="A620" s="46" t="str">
        <f>B620&amp;COUNTIF($B$2:B620,B620)</f>
        <v>千葉県24</v>
      </c>
      <c r="B620" s="44" t="s">
        <v>978</v>
      </c>
      <c r="C620" s="44" t="s">
        <v>996</v>
      </c>
      <c r="D620" s="44" t="str">
        <f t="shared" si="9"/>
        <v>千葉県八千代市</v>
      </c>
      <c r="E620" s="47" t="s">
        <v>2267</v>
      </c>
    </row>
    <row r="621" spans="1:5" x14ac:dyDescent="0.45">
      <c r="A621" s="46" t="str">
        <f>B621&amp;COUNTIF($B$2:B621,B621)</f>
        <v>千葉県25</v>
      </c>
      <c r="B621" s="44" t="s">
        <v>978</v>
      </c>
      <c r="C621" s="44" t="s">
        <v>997</v>
      </c>
      <c r="D621" s="44" t="str">
        <f t="shared" si="9"/>
        <v>千葉県我孫子市</v>
      </c>
      <c r="E621" s="47" t="s">
        <v>2270</v>
      </c>
    </row>
    <row r="622" spans="1:5" x14ac:dyDescent="0.45">
      <c r="A622" s="46" t="str">
        <f>B622&amp;COUNTIF($B$2:B622,B622)</f>
        <v>千葉県26</v>
      </c>
      <c r="B622" s="44" t="s">
        <v>978</v>
      </c>
      <c r="C622" s="44" t="s">
        <v>998</v>
      </c>
      <c r="D622" s="44" t="str">
        <f t="shared" si="9"/>
        <v>千葉県鴨川市</v>
      </c>
      <c r="E622" s="47" t="s">
        <v>2268</v>
      </c>
    </row>
    <row r="623" spans="1:5" x14ac:dyDescent="0.45">
      <c r="A623" s="46" t="str">
        <f>B623&amp;COUNTIF($B$2:B623,B623)</f>
        <v>千葉県27</v>
      </c>
      <c r="B623" s="44" t="s">
        <v>978</v>
      </c>
      <c r="C623" s="44" t="s">
        <v>999</v>
      </c>
      <c r="D623" s="44" t="str">
        <f t="shared" si="9"/>
        <v>千葉県鎌ケ谷市</v>
      </c>
      <c r="E623" s="47" t="s">
        <v>2267</v>
      </c>
    </row>
    <row r="624" spans="1:5" x14ac:dyDescent="0.45">
      <c r="A624" s="46" t="str">
        <f>B624&amp;COUNTIF($B$2:B624,B624)</f>
        <v>千葉県28</v>
      </c>
      <c r="B624" s="44" t="s">
        <v>978</v>
      </c>
      <c r="C624" s="44" t="s">
        <v>1000</v>
      </c>
      <c r="D624" s="44" t="str">
        <f t="shared" si="9"/>
        <v>千葉県君津市</v>
      </c>
      <c r="E624" s="47" t="s">
        <v>2269</v>
      </c>
    </row>
    <row r="625" spans="1:5" x14ac:dyDescent="0.45">
      <c r="A625" s="46" t="str">
        <f>B625&amp;COUNTIF($B$2:B625,B625)</f>
        <v>千葉県29</v>
      </c>
      <c r="B625" s="44" t="s">
        <v>978</v>
      </c>
      <c r="C625" s="44" t="s">
        <v>1001</v>
      </c>
      <c r="D625" s="44" t="str">
        <f t="shared" si="9"/>
        <v>千葉県富津市</v>
      </c>
      <c r="E625" s="47" t="s">
        <v>2269</v>
      </c>
    </row>
    <row r="626" spans="1:5" x14ac:dyDescent="0.45">
      <c r="A626" s="46" t="str">
        <f>B626&amp;COUNTIF($B$2:B626,B626)</f>
        <v>千葉県30</v>
      </c>
      <c r="B626" s="44" t="s">
        <v>978</v>
      </c>
      <c r="C626" s="44" t="s">
        <v>1002</v>
      </c>
      <c r="D626" s="44" t="str">
        <f t="shared" si="9"/>
        <v>千葉県浦安市</v>
      </c>
      <c r="E626" s="47" t="s">
        <v>2267</v>
      </c>
    </row>
    <row r="627" spans="1:5" x14ac:dyDescent="0.45">
      <c r="A627" s="46" t="str">
        <f>B627&amp;COUNTIF($B$2:B627,B627)</f>
        <v>千葉県31</v>
      </c>
      <c r="B627" s="44" t="s">
        <v>978</v>
      </c>
      <c r="C627" s="44" t="s">
        <v>1003</v>
      </c>
      <c r="D627" s="44" t="str">
        <f t="shared" si="9"/>
        <v>千葉県四街道市</v>
      </c>
      <c r="E627" s="47" t="s">
        <v>2272</v>
      </c>
    </row>
    <row r="628" spans="1:5" x14ac:dyDescent="0.45">
      <c r="A628" s="46" t="str">
        <f>B628&amp;COUNTIF($B$2:B628,B628)</f>
        <v>千葉県32</v>
      </c>
      <c r="B628" s="44" t="s">
        <v>978</v>
      </c>
      <c r="C628" s="44" t="s">
        <v>1004</v>
      </c>
      <c r="D628" s="44" t="str">
        <f t="shared" si="9"/>
        <v>千葉県袖ケ浦市</v>
      </c>
      <c r="E628" s="47" t="s">
        <v>2269</v>
      </c>
    </row>
    <row r="629" spans="1:5" x14ac:dyDescent="0.45">
      <c r="A629" s="46" t="str">
        <f>B629&amp;COUNTIF($B$2:B629,B629)</f>
        <v>千葉県33</v>
      </c>
      <c r="B629" s="44" t="s">
        <v>978</v>
      </c>
      <c r="C629" s="44" t="s">
        <v>1005</v>
      </c>
      <c r="D629" s="44" t="str">
        <f t="shared" si="9"/>
        <v>千葉県八街市</v>
      </c>
      <c r="E629" s="47" t="s">
        <v>2272</v>
      </c>
    </row>
    <row r="630" spans="1:5" x14ac:dyDescent="0.45">
      <c r="A630" s="46" t="str">
        <f>B630&amp;COUNTIF($B$2:B630,B630)</f>
        <v>千葉県34</v>
      </c>
      <c r="B630" s="44" t="s">
        <v>978</v>
      </c>
      <c r="C630" s="44" t="s">
        <v>1006</v>
      </c>
      <c r="D630" s="44" t="str">
        <f t="shared" si="9"/>
        <v>千葉県印西市</v>
      </c>
      <c r="E630" s="47" t="s">
        <v>2272</v>
      </c>
    </row>
    <row r="631" spans="1:5" x14ac:dyDescent="0.45">
      <c r="A631" s="46" t="str">
        <f>B631&amp;COUNTIF($B$2:B631,B631)</f>
        <v>千葉県35</v>
      </c>
      <c r="B631" s="44" t="s">
        <v>978</v>
      </c>
      <c r="C631" s="44" t="s">
        <v>1007</v>
      </c>
      <c r="D631" s="44" t="str">
        <f t="shared" si="9"/>
        <v>千葉県白井市</v>
      </c>
      <c r="E631" s="47" t="s">
        <v>2272</v>
      </c>
    </row>
    <row r="632" spans="1:5" x14ac:dyDescent="0.45">
      <c r="A632" s="46" t="str">
        <f>B632&amp;COUNTIF($B$2:B632,B632)</f>
        <v>千葉県36</v>
      </c>
      <c r="B632" s="44" t="s">
        <v>978</v>
      </c>
      <c r="C632" s="44" t="s">
        <v>1008</v>
      </c>
      <c r="D632" s="44" t="str">
        <f t="shared" si="9"/>
        <v>千葉県富里市</v>
      </c>
      <c r="E632" s="47" t="s">
        <v>2272</v>
      </c>
    </row>
    <row r="633" spans="1:5" x14ac:dyDescent="0.45">
      <c r="A633" s="46" t="str">
        <f>B633&amp;COUNTIF($B$2:B633,B633)</f>
        <v>千葉県37</v>
      </c>
      <c r="B633" s="44" t="s">
        <v>978</v>
      </c>
      <c r="C633" s="44" t="s">
        <v>1009</v>
      </c>
      <c r="D633" s="44" t="str">
        <f t="shared" si="9"/>
        <v>千葉県南房総市</v>
      </c>
      <c r="E633" s="47" t="s">
        <v>2268</v>
      </c>
    </row>
    <row r="634" spans="1:5" x14ac:dyDescent="0.45">
      <c r="A634" s="46" t="str">
        <f>B634&amp;COUNTIF($B$2:B634,B634)</f>
        <v>千葉県38</v>
      </c>
      <c r="B634" s="44" t="s">
        <v>978</v>
      </c>
      <c r="C634" s="44" t="s">
        <v>1010</v>
      </c>
      <c r="D634" s="44" t="str">
        <f t="shared" si="9"/>
        <v>千葉県匝瑳市</v>
      </c>
      <c r="E634" s="47" t="s">
        <v>2266</v>
      </c>
    </row>
    <row r="635" spans="1:5" x14ac:dyDescent="0.45">
      <c r="A635" s="46" t="str">
        <f>B635&amp;COUNTIF($B$2:B635,B635)</f>
        <v>千葉県39</v>
      </c>
      <c r="B635" s="44" t="s">
        <v>978</v>
      </c>
      <c r="C635" s="44" t="s">
        <v>1011</v>
      </c>
      <c r="D635" s="44" t="str">
        <f t="shared" si="9"/>
        <v>千葉県香取市</v>
      </c>
      <c r="E635" s="47" t="s">
        <v>2266</v>
      </c>
    </row>
    <row r="636" spans="1:5" x14ac:dyDescent="0.45">
      <c r="A636" s="46" t="str">
        <f>B636&amp;COUNTIF($B$2:B636,B636)</f>
        <v>千葉県40</v>
      </c>
      <c r="B636" s="44" t="s">
        <v>978</v>
      </c>
      <c r="C636" s="44" t="s">
        <v>1012</v>
      </c>
      <c r="D636" s="44" t="str">
        <f t="shared" si="9"/>
        <v>千葉県山武市</v>
      </c>
      <c r="E636" s="47" t="s">
        <v>2271</v>
      </c>
    </row>
    <row r="637" spans="1:5" x14ac:dyDescent="0.45">
      <c r="A637" s="46" t="str">
        <f>B637&amp;COUNTIF($B$2:B637,B637)</f>
        <v>千葉県41</v>
      </c>
      <c r="B637" s="44" t="s">
        <v>978</v>
      </c>
      <c r="C637" s="44" t="s">
        <v>1013</v>
      </c>
      <c r="D637" s="44" t="str">
        <f t="shared" si="9"/>
        <v>千葉県いすみ市</v>
      </c>
      <c r="E637" s="47" t="s">
        <v>2271</v>
      </c>
    </row>
    <row r="638" spans="1:5" x14ac:dyDescent="0.45">
      <c r="A638" s="46" t="str">
        <f>B638&amp;COUNTIF($B$2:B638,B638)</f>
        <v>千葉県42</v>
      </c>
      <c r="B638" s="44" t="s">
        <v>978</v>
      </c>
      <c r="C638" s="44" t="s">
        <v>2274</v>
      </c>
      <c r="D638" s="44" t="str">
        <f t="shared" si="9"/>
        <v>千葉県大網白里市</v>
      </c>
      <c r="E638" s="47" t="s">
        <v>2271</v>
      </c>
    </row>
    <row r="639" spans="1:5" x14ac:dyDescent="0.45">
      <c r="A639" s="46" t="str">
        <f>B639&amp;COUNTIF($B$2:B639,B639)</f>
        <v>千葉県43</v>
      </c>
      <c r="B639" s="44" t="s">
        <v>978</v>
      </c>
      <c r="C639" s="44" t="s">
        <v>1014</v>
      </c>
      <c r="D639" s="44" t="str">
        <f t="shared" si="9"/>
        <v>千葉県酒々井町</v>
      </c>
      <c r="E639" s="47" t="s">
        <v>2272</v>
      </c>
    </row>
    <row r="640" spans="1:5" x14ac:dyDescent="0.45">
      <c r="A640" s="46" t="str">
        <f>B640&amp;COUNTIF($B$2:B640,B640)</f>
        <v>千葉県44</v>
      </c>
      <c r="B640" s="44" t="s">
        <v>978</v>
      </c>
      <c r="C640" s="44" t="s">
        <v>1015</v>
      </c>
      <c r="D640" s="44" t="str">
        <f t="shared" si="9"/>
        <v>千葉県栄町</v>
      </c>
      <c r="E640" s="47" t="s">
        <v>2272</v>
      </c>
    </row>
    <row r="641" spans="1:5" x14ac:dyDescent="0.45">
      <c r="A641" s="46" t="str">
        <f>B641&amp;COUNTIF($B$2:B641,B641)</f>
        <v>千葉県45</v>
      </c>
      <c r="B641" s="44" t="s">
        <v>978</v>
      </c>
      <c r="C641" s="44" t="s">
        <v>1016</v>
      </c>
      <c r="D641" s="44" t="str">
        <f t="shared" si="9"/>
        <v>千葉県神崎町</v>
      </c>
      <c r="E641" s="47" t="s">
        <v>2266</v>
      </c>
    </row>
    <row r="642" spans="1:5" x14ac:dyDescent="0.45">
      <c r="A642" s="46" t="str">
        <f>B642&amp;COUNTIF($B$2:B642,B642)</f>
        <v>千葉県46</v>
      </c>
      <c r="B642" s="44" t="s">
        <v>978</v>
      </c>
      <c r="C642" s="44" t="s">
        <v>1017</v>
      </c>
      <c r="D642" s="44" t="str">
        <f t="shared" ref="D642:D705" si="10">B642&amp;C642</f>
        <v>千葉県多古町</v>
      </c>
      <c r="E642" s="47" t="s">
        <v>2266</v>
      </c>
    </row>
    <row r="643" spans="1:5" x14ac:dyDescent="0.45">
      <c r="A643" s="46" t="str">
        <f>B643&amp;COUNTIF($B$2:B643,B643)</f>
        <v>千葉県47</v>
      </c>
      <c r="B643" s="44" t="s">
        <v>978</v>
      </c>
      <c r="C643" s="44" t="s">
        <v>1018</v>
      </c>
      <c r="D643" s="44" t="str">
        <f t="shared" si="10"/>
        <v>千葉県東庄町</v>
      </c>
      <c r="E643" s="47" t="s">
        <v>2266</v>
      </c>
    </row>
    <row r="644" spans="1:5" x14ac:dyDescent="0.45">
      <c r="A644" s="46" t="str">
        <f>B644&amp;COUNTIF($B$2:B644,B644)</f>
        <v>千葉県48</v>
      </c>
      <c r="B644" s="44" t="s">
        <v>978</v>
      </c>
      <c r="C644" s="44" t="s">
        <v>1019</v>
      </c>
      <c r="D644" s="44" t="str">
        <f t="shared" si="10"/>
        <v>千葉県九十九里町</v>
      </c>
      <c r="E644" s="47" t="s">
        <v>2271</v>
      </c>
    </row>
    <row r="645" spans="1:5" x14ac:dyDescent="0.45">
      <c r="A645" s="46" t="str">
        <f>B645&amp;COUNTIF($B$2:B645,B645)</f>
        <v>千葉県49</v>
      </c>
      <c r="B645" s="44" t="s">
        <v>978</v>
      </c>
      <c r="C645" s="44" t="s">
        <v>1020</v>
      </c>
      <c r="D645" s="44" t="str">
        <f t="shared" si="10"/>
        <v>千葉県芝山町</v>
      </c>
      <c r="E645" s="47" t="s">
        <v>2271</v>
      </c>
    </row>
    <row r="646" spans="1:5" x14ac:dyDescent="0.45">
      <c r="A646" s="46" t="str">
        <f>B646&amp;COUNTIF($B$2:B646,B646)</f>
        <v>千葉県50</v>
      </c>
      <c r="B646" s="44" t="s">
        <v>978</v>
      </c>
      <c r="C646" s="44" t="s">
        <v>1021</v>
      </c>
      <c r="D646" s="44" t="str">
        <f t="shared" si="10"/>
        <v>千葉県横芝光町</v>
      </c>
      <c r="E646" s="47" t="s">
        <v>2271</v>
      </c>
    </row>
    <row r="647" spans="1:5" x14ac:dyDescent="0.45">
      <c r="A647" s="46" t="str">
        <f>B647&amp;COUNTIF($B$2:B647,B647)</f>
        <v>千葉県51</v>
      </c>
      <c r="B647" s="44" t="s">
        <v>978</v>
      </c>
      <c r="C647" s="44" t="s">
        <v>1022</v>
      </c>
      <c r="D647" s="44" t="str">
        <f t="shared" si="10"/>
        <v>千葉県一宮町</v>
      </c>
      <c r="E647" s="47" t="s">
        <v>2271</v>
      </c>
    </row>
    <row r="648" spans="1:5" x14ac:dyDescent="0.45">
      <c r="A648" s="46" t="str">
        <f>B648&amp;COUNTIF($B$2:B648,B648)</f>
        <v>千葉県52</v>
      </c>
      <c r="B648" s="44" t="s">
        <v>978</v>
      </c>
      <c r="C648" s="44" t="s">
        <v>1023</v>
      </c>
      <c r="D648" s="44" t="str">
        <f t="shared" si="10"/>
        <v>千葉県睦沢町</v>
      </c>
      <c r="E648" s="47" t="s">
        <v>2271</v>
      </c>
    </row>
    <row r="649" spans="1:5" x14ac:dyDescent="0.45">
      <c r="A649" s="46" t="str">
        <f>B649&amp;COUNTIF($B$2:B649,B649)</f>
        <v>千葉県53</v>
      </c>
      <c r="B649" s="44" t="s">
        <v>978</v>
      </c>
      <c r="C649" s="44" t="s">
        <v>1024</v>
      </c>
      <c r="D649" s="44" t="str">
        <f t="shared" si="10"/>
        <v>千葉県長生村</v>
      </c>
      <c r="E649" s="47" t="s">
        <v>2271</v>
      </c>
    </row>
    <row r="650" spans="1:5" x14ac:dyDescent="0.45">
      <c r="A650" s="46" t="str">
        <f>B650&amp;COUNTIF($B$2:B650,B650)</f>
        <v>千葉県54</v>
      </c>
      <c r="B650" s="44" t="s">
        <v>978</v>
      </c>
      <c r="C650" s="44" t="s">
        <v>1025</v>
      </c>
      <c r="D650" s="44" t="str">
        <f t="shared" si="10"/>
        <v>千葉県白子町</v>
      </c>
      <c r="E650" s="47" t="s">
        <v>2271</v>
      </c>
    </row>
    <row r="651" spans="1:5" x14ac:dyDescent="0.45">
      <c r="A651" s="46" t="str">
        <f>B651&amp;COUNTIF($B$2:B651,B651)</f>
        <v>千葉県55</v>
      </c>
      <c r="B651" s="44" t="s">
        <v>978</v>
      </c>
      <c r="C651" s="44" t="s">
        <v>1026</v>
      </c>
      <c r="D651" s="44" t="str">
        <f t="shared" si="10"/>
        <v>千葉県長柄町</v>
      </c>
      <c r="E651" s="47" t="s">
        <v>2271</v>
      </c>
    </row>
    <row r="652" spans="1:5" x14ac:dyDescent="0.45">
      <c r="A652" s="46" t="str">
        <f>B652&amp;COUNTIF($B$2:B652,B652)</f>
        <v>千葉県56</v>
      </c>
      <c r="B652" s="44" t="s">
        <v>978</v>
      </c>
      <c r="C652" s="44" t="s">
        <v>1027</v>
      </c>
      <c r="D652" s="44" t="str">
        <f t="shared" si="10"/>
        <v>千葉県長南町</v>
      </c>
      <c r="E652" s="47" t="s">
        <v>2271</v>
      </c>
    </row>
    <row r="653" spans="1:5" x14ac:dyDescent="0.45">
      <c r="A653" s="46" t="str">
        <f>B653&amp;COUNTIF($B$2:B653,B653)</f>
        <v>千葉県57</v>
      </c>
      <c r="B653" s="44" t="s">
        <v>978</v>
      </c>
      <c r="C653" s="44" t="s">
        <v>1028</v>
      </c>
      <c r="D653" s="44" t="str">
        <f t="shared" si="10"/>
        <v>千葉県大多喜町</v>
      </c>
      <c r="E653" s="47" t="s">
        <v>2271</v>
      </c>
    </row>
    <row r="654" spans="1:5" x14ac:dyDescent="0.45">
      <c r="A654" s="46" t="str">
        <f>B654&amp;COUNTIF($B$2:B654,B654)</f>
        <v>千葉県58</v>
      </c>
      <c r="B654" s="44" t="s">
        <v>978</v>
      </c>
      <c r="C654" s="44" t="s">
        <v>1029</v>
      </c>
      <c r="D654" s="44" t="str">
        <f t="shared" si="10"/>
        <v>千葉県御宿町</v>
      </c>
      <c r="E654" s="47" t="s">
        <v>2271</v>
      </c>
    </row>
    <row r="655" spans="1:5" x14ac:dyDescent="0.45">
      <c r="A655" s="46" t="str">
        <f>B655&amp;COUNTIF($B$2:B655,B655)</f>
        <v>千葉県59</v>
      </c>
      <c r="B655" s="44" t="s">
        <v>978</v>
      </c>
      <c r="C655" s="44" t="s">
        <v>1030</v>
      </c>
      <c r="D655" s="44" t="str">
        <f t="shared" si="10"/>
        <v>千葉県鋸南町</v>
      </c>
      <c r="E655" s="47" t="s">
        <v>2268</v>
      </c>
    </row>
    <row r="656" spans="1:5" x14ac:dyDescent="0.45">
      <c r="A656" s="46" t="str">
        <f>B656&amp;COUNTIF($B$2:B656,B656)</f>
        <v>東京都1</v>
      </c>
      <c r="B656" s="44" t="s">
        <v>1031</v>
      </c>
      <c r="C656" s="44" t="s">
        <v>1032</v>
      </c>
      <c r="D656" s="44" t="str">
        <f t="shared" si="10"/>
        <v>東京都千代田区</v>
      </c>
      <c r="E656" s="47" t="s">
        <v>2275</v>
      </c>
    </row>
    <row r="657" spans="1:5" x14ac:dyDescent="0.45">
      <c r="A657" s="46" t="str">
        <f>B657&amp;COUNTIF($B$2:B657,B657)</f>
        <v>東京都2</v>
      </c>
      <c r="B657" s="44" t="s">
        <v>1031</v>
      </c>
      <c r="C657" s="44" t="s">
        <v>1033</v>
      </c>
      <c r="D657" s="44" t="str">
        <f t="shared" si="10"/>
        <v>東京都中央区</v>
      </c>
      <c r="E657" s="47" t="s">
        <v>2275</v>
      </c>
    </row>
    <row r="658" spans="1:5" x14ac:dyDescent="0.45">
      <c r="A658" s="46" t="str">
        <f>B658&amp;COUNTIF($B$2:B658,B658)</f>
        <v>東京都3</v>
      </c>
      <c r="B658" s="44" t="s">
        <v>1031</v>
      </c>
      <c r="C658" s="44" t="s">
        <v>1034</v>
      </c>
      <c r="D658" s="44" t="str">
        <f t="shared" si="10"/>
        <v>東京都港区</v>
      </c>
      <c r="E658" s="47" t="s">
        <v>2275</v>
      </c>
    </row>
    <row r="659" spans="1:5" x14ac:dyDescent="0.45">
      <c r="A659" s="46" t="str">
        <f>B659&amp;COUNTIF($B$2:B659,B659)</f>
        <v>東京都4</v>
      </c>
      <c r="B659" s="44" t="s">
        <v>1031</v>
      </c>
      <c r="C659" s="44" t="s">
        <v>1035</v>
      </c>
      <c r="D659" s="44" t="str">
        <f t="shared" si="10"/>
        <v>東京都新宿区</v>
      </c>
      <c r="E659" s="47" t="s">
        <v>2276</v>
      </c>
    </row>
    <row r="660" spans="1:5" x14ac:dyDescent="0.45">
      <c r="A660" s="46" t="str">
        <f>B660&amp;COUNTIF($B$2:B660,B660)</f>
        <v>東京都5</v>
      </c>
      <c r="B660" s="44" t="s">
        <v>1031</v>
      </c>
      <c r="C660" s="44" t="s">
        <v>1036</v>
      </c>
      <c r="D660" s="44" t="str">
        <f t="shared" si="10"/>
        <v>東京都文京区</v>
      </c>
      <c r="E660" s="47" t="s">
        <v>2275</v>
      </c>
    </row>
    <row r="661" spans="1:5" x14ac:dyDescent="0.45">
      <c r="A661" s="46" t="str">
        <f>B661&amp;COUNTIF($B$2:B661,B661)</f>
        <v>東京都6</v>
      </c>
      <c r="B661" s="44" t="s">
        <v>1031</v>
      </c>
      <c r="C661" s="44" t="s">
        <v>1037</v>
      </c>
      <c r="D661" s="44" t="str">
        <f t="shared" si="10"/>
        <v>東京都台東区</v>
      </c>
      <c r="E661" s="47" t="s">
        <v>2275</v>
      </c>
    </row>
    <row r="662" spans="1:5" x14ac:dyDescent="0.45">
      <c r="A662" s="46" t="str">
        <f>B662&amp;COUNTIF($B$2:B662,B662)</f>
        <v>東京都7</v>
      </c>
      <c r="B662" s="44" t="s">
        <v>1031</v>
      </c>
      <c r="C662" s="44" t="s">
        <v>1038</v>
      </c>
      <c r="D662" s="44" t="str">
        <f t="shared" si="10"/>
        <v>東京都墨田区</v>
      </c>
      <c r="E662" s="47" t="s">
        <v>2277</v>
      </c>
    </row>
    <row r="663" spans="1:5" x14ac:dyDescent="0.45">
      <c r="A663" s="46" t="str">
        <f>B663&amp;COUNTIF($B$2:B663,B663)</f>
        <v>東京都8</v>
      </c>
      <c r="B663" s="44" t="s">
        <v>1031</v>
      </c>
      <c r="C663" s="44" t="s">
        <v>1039</v>
      </c>
      <c r="D663" s="44" t="str">
        <f t="shared" si="10"/>
        <v>東京都江東区</v>
      </c>
      <c r="E663" s="47" t="s">
        <v>2277</v>
      </c>
    </row>
    <row r="664" spans="1:5" x14ac:dyDescent="0.45">
      <c r="A664" s="46" t="str">
        <f>B664&amp;COUNTIF($B$2:B664,B664)</f>
        <v>東京都9</v>
      </c>
      <c r="B664" s="44" t="s">
        <v>1031</v>
      </c>
      <c r="C664" s="44" t="s">
        <v>1040</v>
      </c>
      <c r="D664" s="44" t="str">
        <f t="shared" si="10"/>
        <v>東京都品川区</v>
      </c>
      <c r="E664" s="47" t="s">
        <v>2278</v>
      </c>
    </row>
    <row r="665" spans="1:5" x14ac:dyDescent="0.45">
      <c r="A665" s="46" t="str">
        <f>B665&amp;COUNTIF($B$2:B665,B665)</f>
        <v>東京都10</v>
      </c>
      <c r="B665" s="44" t="s">
        <v>1031</v>
      </c>
      <c r="C665" s="44" t="s">
        <v>1041</v>
      </c>
      <c r="D665" s="44" t="str">
        <f t="shared" si="10"/>
        <v>東京都目黒区</v>
      </c>
      <c r="E665" s="47" t="s">
        <v>2279</v>
      </c>
    </row>
    <row r="666" spans="1:5" x14ac:dyDescent="0.45">
      <c r="A666" s="46" t="str">
        <f>B666&amp;COUNTIF($B$2:B666,B666)</f>
        <v>東京都11</v>
      </c>
      <c r="B666" s="44" t="s">
        <v>1031</v>
      </c>
      <c r="C666" s="44" t="s">
        <v>1042</v>
      </c>
      <c r="D666" s="44" t="str">
        <f t="shared" si="10"/>
        <v>東京都大田区</v>
      </c>
      <c r="E666" s="47" t="s">
        <v>2278</v>
      </c>
    </row>
    <row r="667" spans="1:5" x14ac:dyDescent="0.45">
      <c r="A667" s="46" t="str">
        <f>B667&amp;COUNTIF($B$2:B667,B667)</f>
        <v>東京都12</v>
      </c>
      <c r="B667" s="44" t="s">
        <v>1031</v>
      </c>
      <c r="C667" s="44" t="s">
        <v>1043</v>
      </c>
      <c r="D667" s="44" t="str">
        <f t="shared" si="10"/>
        <v>東京都世田谷区</v>
      </c>
      <c r="E667" s="47" t="s">
        <v>2279</v>
      </c>
    </row>
    <row r="668" spans="1:5" x14ac:dyDescent="0.45">
      <c r="A668" s="46" t="str">
        <f>B668&amp;COUNTIF($B$2:B668,B668)</f>
        <v>東京都13</v>
      </c>
      <c r="B668" s="44" t="s">
        <v>1031</v>
      </c>
      <c r="C668" s="44" t="s">
        <v>1044</v>
      </c>
      <c r="D668" s="44" t="str">
        <f t="shared" si="10"/>
        <v>東京都渋谷区</v>
      </c>
      <c r="E668" s="47" t="s">
        <v>2279</v>
      </c>
    </row>
    <row r="669" spans="1:5" x14ac:dyDescent="0.45">
      <c r="A669" s="46" t="str">
        <f>B669&amp;COUNTIF($B$2:B669,B669)</f>
        <v>東京都14</v>
      </c>
      <c r="B669" s="44" t="s">
        <v>1031</v>
      </c>
      <c r="C669" s="44" t="s">
        <v>1045</v>
      </c>
      <c r="D669" s="44" t="str">
        <f t="shared" si="10"/>
        <v>東京都中野区</v>
      </c>
      <c r="E669" s="47" t="s">
        <v>2276</v>
      </c>
    </row>
    <row r="670" spans="1:5" x14ac:dyDescent="0.45">
      <c r="A670" s="46" t="str">
        <f>B670&amp;COUNTIF($B$2:B670,B670)</f>
        <v>東京都15</v>
      </c>
      <c r="B670" s="44" t="s">
        <v>1031</v>
      </c>
      <c r="C670" s="44" t="s">
        <v>1046</v>
      </c>
      <c r="D670" s="44" t="str">
        <f t="shared" si="10"/>
        <v>東京都杉並区</v>
      </c>
      <c r="E670" s="47" t="s">
        <v>2276</v>
      </c>
    </row>
    <row r="671" spans="1:5" x14ac:dyDescent="0.45">
      <c r="A671" s="46" t="str">
        <f>B671&amp;COUNTIF($B$2:B671,B671)</f>
        <v>東京都16</v>
      </c>
      <c r="B671" s="44" t="s">
        <v>1031</v>
      </c>
      <c r="C671" s="44" t="s">
        <v>1047</v>
      </c>
      <c r="D671" s="44" t="str">
        <f t="shared" si="10"/>
        <v>東京都豊島区</v>
      </c>
      <c r="E671" s="47" t="s">
        <v>2280</v>
      </c>
    </row>
    <row r="672" spans="1:5" x14ac:dyDescent="0.45">
      <c r="A672" s="46" t="str">
        <f>B672&amp;COUNTIF($B$2:B672,B672)</f>
        <v>東京都17</v>
      </c>
      <c r="B672" s="44" t="s">
        <v>1031</v>
      </c>
      <c r="C672" s="44" t="s">
        <v>1048</v>
      </c>
      <c r="D672" s="44" t="str">
        <f t="shared" si="10"/>
        <v>東京都北区</v>
      </c>
      <c r="E672" s="47" t="s">
        <v>2280</v>
      </c>
    </row>
    <row r="673" spans="1:5" x14ac:dyDescent="0.45">
      <c r="A673" s="46" t="str">
        <f>B673&amp;COUNTIF($B$2:B673,B673)</f>
        <v>東京都18</v>
      </c>
      <c r="B673" s="44" t="s">
        <v>1031</v>
      </c>
      <c r="C673" s="44" t="s">
        <v>1049</v>
      </c>
      <c r="D673" s="44" t="str">
        <f t="shared" si="10"/>
        <v>東京都荒川区</v>
      </c>
      <c r="E673" s="47" t="s">
        <v>2281</v>
      </c>
    </row>
    <row r="674" spans="1:5" x14ac:dyDescent="0.45">
      <c r="A674" s="46" t="str">
        <f>B674&amp;COUNTIF($B$2:B674,B674)</f>
        <v>東京都19</v>
      </c>
      <c r="B674" s="44" t="s">
        <v>1031</v>
      </c>
      <c r="C674" s="44" t="s">
        <v>1050</v>
      </c>
      <c r="D674" s="44" t="str">
        <f t="shared" si="10"/>
        <v>東京都板橋区</v>
      </c>
      <c r="E674" s="47" t="s">
        <v>2280</v>
      </c>
    </row>
    <row r="675" spans="1:5" x14ac:dyDescent="0.45">
      <c r="A675" s="46" t="str">
        <f>B675&amp;COUNTIF($B$2:B675,B675)</f>
        <v>東京都20</v>
      </c>
      <c r="B675" s="44" t="s">
        <v>1031</v>
      </c>
      <c r="C675" s="44" t="s">
        <v>1051</v>
      </c>
      <c r="D675" s="44" t="str">
        <f t="shared" si="10"/>
        <v>東京都練馬区</v>
      </c>
      <c r="E675" s="47" t="s">
        <v>2280</v>
      </c>
    </row>
    <row r="676" spans="1:5" x14ac:dyDescent="0.45">
      <c r="A676" s="46" t="str">
        <f>B676&amp;COUNTIF($B$2:B676,B676)</f>
        <v>東京都21</v>
      </c>
      <c r="B676" s="44" t="s">
        <v>1031</v>
      </c>
      <c r="C676" s="44" t="s">
        <v>1052</v>
      </c>
      <c r="D676" s="44" t="str">
        <f t="shared" si="10"/>
        <v>東京都足立区</v>
      </c>
      <c r="E676" s="47" t="s">
        <v>2281</v>
      </c>
    </row>
    <row r="677" spans="1:5" x14ac:dyDescent="0.45">
      <c r="A677" s="46" t="str">
        <f>B677&amp;COUNTIF($B$2:B677,B677)</f>
        <v>東京都22</v>
      </c>
      <c r="B677" s="44" t="s">
        <v>1031</v>
      </c>
      <c r="C677" s="44" t="s">
        <v>1053</v>
      </c>
      <c r="D677" s="44" t="str">
        <f t="shared" si="10"/>
        <v>東京都葛飾区</v>
      </c>
      <c r="E677" s="47" t="s">
        <v>2281</v>
      </c>
    </row>
    <row r="678" spans="1:5" x14ac:dyDescent="0.45">
      <c r="A678" s="46" t="str">
        <f>B678&amp;COUNTIF($B$2:B678,B678)</f>
        <v>東京都23</v>
      </c>
      <c r="B678" s="44" t="s">
        <v>1031</v>
      </c>
      <c r="C678" s="44" t="s">
        <v>1054</v>
      </c>
      <c r="D678" s="44" t="str">
        <f t="shared" si="10"/>
        <v>東京都江戸川区</v>
      </c>
      <c r="E678" s="47" t="s">
        <v>2277</v>
      </c>
    </row>
    <row r="679" spans="1:5" x14ac:dyDescent="0.45">
      <c r="A679" s="46" t="str">
        <f>B679&amp;COUNTIF($B$2:B679,B679)</f>
        <v>東京都24</v>
      </c>
      <c r="B679" s="44" t="s">
        <v>1031</v>
      </c>
      <c r="C679" s="44" t="s">
        <v>1055</v>
      </c>
      <c r="D679" s="44" t="str">
        <f t="shared" si="10"/>
        <v>東京都八王子市</v>
      </c>
      <c r="E679" s="47" t="s">
        <v>2282</v>
      </c>
    </row>
    <row r="680" spans="1:5" x14ac:dyDescent="0.45">
      <c r="A680" s="46" t="str">
        <f>B680&amp;COUNTIF($B$2:B680,B680)</f>
        <v>東京都25</v>
      </c>
      <c r="B680" s="44" t="s">
        <v>1031</v>
      </c>
      <c r="C680" s="44" t="s">
        <v>1056</v>
      </c>
      <c r="D680" s="44" t="str">
        <f t="shared" si="10"/>
        <v>東京都立川市</v>
      </c>
      <c r="E680" s="47" t="s">
        <v>2283</v>
      </c>
    </row>
    <row r="681" spans="1:5" x14ac:dyDescent="0.45">
      <c r="A681" s="46" t="str">
        <f>B681&amp;COUNTIF($B$2:B681,B681)</f>
        <v>東京都26</v>
      </c>
      <c r="B681" s="44" t="s">
        <v>1031</v>
      </c>
      <c r="C681" s="44" t="s">
        <v>1057</v>
      </c>
      <c r="D681" s="44" t="str">
        <f t="shared" si="10"/>
        <v>東京都武蔵野市</v>
      </c>
      <c r="E681" s="47" t="s">
        <v>2284</v>
      </c>
    </row>
    <row r="682" spans="1:5" x14ac:dyDescent="0.45">
      <c r="A682" s="46" t="str">
        <f>B682&amp;COUNTIF($B$2:B682,B682)</f>
        <v>東京都27</v>
      </c>
      <c r="B682" s="44" t="s">
        <v>1031</v>
      </c>
      <c r="C682" s="44" t="s">
        <v>1058</v>
      </c>
      <c r="D682" s="44" t="str">
        <f t="shared" si="10"/>
        <v>東京都三鷹市</v>
      </c>
      <c r="E682" s="47" t="s">
        <v>2284</v>
      </c>
    </row>
    <row r="683" spans="1:5" x14ac:dyDescent="0.45">
      <c r="A683" s="46" t="str">
        <f>B683&amp;COUNTIF($B$2:B683,B683)</f>
        <v>東京都28</v>
      </c>
      <c r="B683" s="44" t="s">
        <v>1031</v>
      </c>
      <c r="C683" s="44" t="s">
        <v>1059</v>
      </c>
      <c r="D683" s="44" t="str">
        <f t="shared" si="10"/>
        <v>東京都青梅市</v>
      </c>
      <c r="E683" s="47" t="s">
        <v>2285</v>
      </c>
    </row>
    <row r="684" spans="1:5" x14ac:dyDescent="0.45">
      <c r="A684" s="46" t="str">
        <f>B684&amp;COUNTIF($B$2:B684,B684)</f>
        <v>東京都29</v>
      </c>
      <c r="B684" s="44" t="s">
        <v>1031</v>
      </c>
      <c r="C684" s="44" t="s">
        <v>1060</v>
      </c>
      <c r="D684" s="44" t="str">
        <f t="shared" si="10"/>
        <v>東京都府中市</v>
      </c>
      <c r="E684" s="47" t="s">
        <v>2284</v>
      </c>
    </row>
    <row r="685" spans="1:5" x14ac:dyDescent="0.45">
      <c r="A685" s="46" t="str">
        <f>B685&amp;COUNTIF($B$2:B685,B685)</f>
        <v>東京都30</v>
      </c>
      <c r="B685" s="44" t="s">
        <v>1031</v>
      </c>
      <c r="C685" s="44" t="s">
        <v>1061</v>
      </c>
      <c r="D685" s="44" t="str">
        <f t="shared" si="10"/>
        <v>東京都昭島市</v>
      </c>
      <c r="E685" s="47" t="s">
        <v>2283</v>
      </c>
    </row>
    <row r="686" spans="1:5" x14ac:dyDescent="0.45">
      <c r="A686" s="46" t="str">
        <f>B686&amp;COUNTIF($B$2:B686,B686)</f>
        <v>東京都31</v>
      </c>
      <c r="B686" s="44" t="s">
        <v>1031</v>
      </c>
      <c r="C686" s="44" t="s">
        <v>1062</v>
      </c>
      <c r="D686" s="44" t="str">
        <f t="shared" si="10"/>
        <v>東京都調布市</v>
      </c>
      <c r="E686" s="47" t="s">
        <v>2284</v>
      </c>
    </row>
    <row r="687" spans="1:5" x14ac:dyDescent="0.45">
      <c r="A687" s="46" t="str">
        <f>B687&amp;COUNTIF($B$2:B687,B687)</f>
        <v>東京都32</v>
      </c>
      <c r="B687" s="44" t="s">
        <v>1031</v>
      </c>
      <c r="C687" s="44" t="s">
        <v>1063</v>
      </c>
      <c r="D687" s="44" t="str">
        <f t="shared" si="10"/>
        <v>東京都町田市</v>
      </c>
      <c r="E687" s="47" t="s">
        <v>2282</v>
      </c>
    </row>
    <row r="688" spans="1:5" x14ac:dyDescent="0.45">
      <c r="A688" s="46" t="str">
        <f>B688&amp;COUNTIF($B$2:B688,B688)</f>
        <v>東京都33</v>
      </c>
      <c r="B688" s="44" t="s">
        <v>1031</v>
      </c>
      <c r="C688" s="44" t="s">
        <v>1064</v>
      </c>
      <c r="D688" s="44" t="str">
        <f t="shared" si="10"/>
        <v>東京都小金井市</v>
      </c>
      <c r="E688" s="47" t="s">
        <v>2284</v>
      </c>
    </row>
    <row r="689" spans="1:5" x14ac:dyDescent="0.45">
      <c r="A689" s="46" t="str">
        <f>B689&amp;COUNTIF($B$2:B689,B689)</f>
        <v>東京都34</v>
      </c>
      <c r="B689" s="44" t="s">
        <v>1031</v>
      </c>
      <c r="C689" s="44" t="s">
        <v>1065</v>
      </c>
      <c r="D689" s="44" t="str">
        <f t="shared" si="10"/>
        <v>東京都小平市</v>
      </c>
      <c r="E689" s="47" t="s">
        <v>2286</v>
      </c>
    </row>
    <row r="690" spans="1:5" x14ac:dyDescent="0.45">
      <c r="A690" s="46" t="str">
        <f>B690&amp;COUNTIF($B$2:B690,B690)</f>
        <v>東京都35</v>
      </c>
      <c r="B690" s="44" t="s">
        <v>1031</v>
      </c>
      <c r="C690" s="44" t="s">
        <v>1066</v>
      </c>
      <c r="D690" s="44" t="str">
        <f t="shared" si="10"/>
        <v>東京都日野市</v>
      </c>
      <c r="E690" s="47" t="s">
        <v>2282</v>
      </c>
    </row>
    <row r="691" spans="1:5" x14ac:dyDescent="0.45">
      <c r="A691" s="46" t="str">
        <f>B691&amp;COUNTIF($B$2:B691,B691)</f>
        <v>東京都36</v>
      </c>
      <c r="B691" s="44" t="s">
        <v>1031</v>
      </c>
      <c r="C691" s="44" t="s">
        <v>1067</v>
      </c>
      <c r="D691" s="44" t="str">
        <f t="shared" si="10"/>
        <v>東京都東村山市</v>
      </c>
      <c r="E691" s="47" t="s">
        <v>2286</v>
      </c>
    </row>
    <row r="692" spans="1:5" x14ac:dyDescent="0.45">
      <c r="A692" s="46" t="str">
        <f>B692&amp;COUNTIF($B$2:B692,B692)</f>
        <v>東京都37</v>
      </c>
      <c r="B692" s="44" t="s">
        <v>1031</v>
      </c>
      <c r="C692" s="44" t="s">
        <v>1068</v>
      </c>
      <c r="D692" s="44" t="str">
        <f t="shared" si="10"/>
        <v>東京都国分寺市</v>
      </c>
      <c r="E692" s="47" t="s">
        <v>2283</v>
      </c>
    </row>
    <row r="693" spans="1:5" x14ac:dyDescent="0.45">
      <c r="A693" s="46" t="str">
        <f>B693&amp;COUNTIF($B$2:B693,B693)</f>
        <v>東京都38</v>
      </c>
      <c r="B693" s="44" t="s">
        <v>1031</v>
      </c>
      <c r="C693" s="44" t="s">
        <v>1069</v>
      </c>
      <c r="D693" s="44" t="str">
        <f t="shared" si="10"/>
        <v>東京都国立市</v>
      </c>
      <c r="E693" s="47" t="s">
        <v>2283</v>
      </c>
    </row>
    <row r="694" spans="1:5" x14ac:dyDescent="0.45">
      <c r="A694" s="46" t="str">
        <f>B694&amp;COUNTIF($B$2:B694,B694)</f>
        <v>東京都39</v>
      </c>
      <c r="B694" s="44" t="s">
        <v>1031</v>
      </c>
      <c r="C694" s="44" t="s">
        <v>1070</v>
      </c>
      <c r="D694" s="44" t="str">
        <f t="shared" si="10"/>
        <v>東京都福生市</v>
      </c>
      <c r="E694" s="47" t="s">
        <v>2285</v>
      </c>
    </row>
    <row r="695" spans="1:5" x14ac:dyDescent="0.45">
      <c r="A695" s="46" t="str">
        <f>B695&amp;COUNTIF($B$2:B695,B695)</f>
        <v>東京都40</v>
      </c>
      <c r="B695" s="44" t="s">
        <v>1031</v>
      </c>
      <c r="C695" s="44" t="s">
        <v>1071</v>
      </c>
      <c r="D695" s="44" t="str">
        <f t="shared" si="10"/>
        <v>東京都狛江市</v>
      </c>
      <c r="E695" s="47" t="s">
        <v>2284</v>
      </c>
    </row>
    <row r="696" spans="1:5" x14ac:dyDescent="0.45">
      <c r="A696" s="46" t="str">
        <f>B696&amp;COUNTIF($B$2:B696,B696)</f>
        <v>東京都41</v>
      </c>
      <c r="B696" s="44" t="s">
        <v>1031</v>
      </c>
      <c r="C696" s="44" t="s">
        <v>1072</v>
      </c>
      <c r="D696" s="44" t="str">
        <f t="shared" si="10"/>
        <v>東京都東大和市</v>
      </c>
      <c r="E696" s="47" t="s">
        <v>2283</v>
      </c>
    </row>
    <row r="697" spans="1:5" x14ac:dyDescent="0.45">
      <c r="A697" s="46" t="str">
        <f>B697&amp;COUNTIF($B$2:B697,B697)</f>
        <v>東京都42</v>
      </c>
      <c r="B697" s="44" t="s">
        <v>1031</v>
      </c>
      <c r="C697" s="44" t="s">
        <v>1073</v>
      </c>
      <c r="D697" s="44" t="str">
        <f t="shared" si="10"/>
        <v>東京都清瀬市</v>
      </c>
      <c r="E697" s="47" t="s">
        <v>2286</v>
      </c>
    </row>
    <row r="698" spans="1:5" x14ac:dyDescent="0.45">
      <c r="A698" s="46" t="str">
        <f>B698&amp;COUNTIF($B$2:B698,B698)</f>
        <v>東京都43</v>
      </c>
      <c r="B698" s="44" t="s">
        <v>1031</v>
      </c>
      <c r="C698" s="44" t="s">
        <v>1074</v>
      </c>
      <c r="D698" s="44" t="str">
        <f t="shared" si="10"/>
        <v>東京都東久留米市</v>
      </c>
      <c r="E698" s="47" t="s">
        <v>2286</v>
      </c>
    </row>
    <row r="699" spans="1:5" x14ac:dyDescent="0.45">
      <c r="A699" s="46" t="str">
        <f>B699&amp;COUNTIF($B$2:B699,B699)</f>
        <v>東京都44</v>
      </c>
      <c r="B699" s="44" t="s">
        <v>1031</v>
      </c>
      <c r="C699" s="44" t="s">
        <v>1075</v>
      </c>
      <c r="D699" s="44" t="str">
        <f t="shared" si="10"/>
        <v>東京都武蔵村山市</v>
      </c>
      <c r="E699" s="47" t="s">
        <v>2283</v>
      </c>
    </row>
    <row r="700" spans="1:5" x14ac:dyDescent="0.45">
      <c r="A700" s="46" t="str">
        <f>B700&amp;COUNTIF($B$2:B700,B700)</f>
        <v>東京都45</v>
      </c>
      <c r="B700" s="44" t="s">
        <v>1031</v>
      </c>
      <c r="C700" s="44" t="s">
        <v>1076</v>
      </c>
      <c r="D700" s="44" t="str">
        <f t="shared" si="10"/>
        <v>東京都多摩市</v>
      </c>
      <c r="E700" s="47" t="s">
        <v>2282</v>
      </c>
    </row>
    <row r="701" spans="1:5" x14ac:dyDescent="0.45">
      <c r="A701" s="46" t="str">
        <f>B701&amp;COUNTIF($B$2:B701,B701)</f>
        <v>東京都46</v>
      </c>
      <c r="B701" s="44" t="s">
        <v>1031</v>
      </c>
      <c r="C701" s="44" t="s">
        <v>1077</v>
      </c>
      <c r="D701" s="44" t="str">
        <f t="shared" si="10"/>
        <v>東京都稲城市</v>
      </c>
      <c r="E701" s="47" t="s">
        <v>2282</v>
      </c>
    </row>
    <row r="702" spans="1:5" x14ac:dyDescent="0.45">
      <c r="A702" s="46" t="str">
        <f>B702&amp;COUNTIF($B$2:B702,B702)</f>
        <v>東京都47</v>
      </c>
      <c r="B702" s="44" t="s">
        <v>1031</v>
      </c>
      <c r="C702" s="44" t="s">
        <v>1078</v>
      </c>
      <c r="D702" s="44" t="str">
        <f t="shared" si="10"/>
        <v>東京都羽村市</v>
      </c>
      <c r="E702" s="47" t="s">
        <v>2285</v>
      </c>
    </row>
    <row r="703" spans="1:5" x14ac:dyDescent="0.45">
      <c r="A703" s="46" t="str">
        <f>B703&amp;COUNTIF($B$2:B703,B703)</f>
        <v>東京都48</v>
      </c>
      <c r="B703" s="44" t="s">
        <v>1031</v>
      </c>
      <c r="C703" s="44" t="s">
        <v>1079</v>
      </c>
      <c r="D703" s="44" t="str">
        <f t="shared" si="10"/>
        <v>東京都あきる野市</v>
      </c>
      <c r="E703" s="47" t="s">
        <v>2285</v>
      </c>
    </row>
    <row r="704" spans="1:5" x14ac:dyDescent="0.45">
      <c r="A704" s="46" t="str">
        <f>B704&amp;COUNTIF($B$2:B704,B704)</f>
        <v>東京都49</v>
      </c>
      <c r="B704" s="44" t="s">
        <v>1031</v>
      </c>
      <c r="C704" s="44" t="s">
        <v>1080</v>
      </c>
      <c r="D704" s="44" t="str">
        <f t="shared" si="10"/>
        <v>東京都西東京市</v>
      </c>
      <c r="E704" s="47" t="s">
        <v>2286</v>
      </c>
    </row>
    <row r="705" spans="1:5" x14ac:dyDescent="0.45">
      <c r="A705" s="46" t="str">
        <f>B705&amp;COUNTIF($B$2:B705,B705)</f>
        <v>東京都50</v>
      </c>
      <c r="B705" s="44" t="s">
        <v>1031</v>
      </c>
      <c r="C705" s="44" t="s">
        <v>1081</v>
      </c>
      <c r="D705" s="44" t="str">
        <f t="shared" si="10"/>
        <v>東京都瑞穂町</v>
      </c>
      <c r="E705" s="47" t="s">
        <v>2285</v>
      </c>
    </row>
    <row r="706" spans="1:5" x14ac:dyDescent="0.45">
      <c r="A706" s="46" t="str">
        <f>B706&amp;COUNTIF($B$2:B706,B706)</f>
        <v>東京都51</v>
      </c>
      <c r="B706" s="44" t="s">
        <v>1031</v>
      </c>
      <c r="C706" s="44" t="s">
        <v>1082</v>
      </c>
      <c r="D706" s="44" t="str">
        <f t="shared" ref="D706:D769" si="11">B706&amp;C706</f>
        <v>東京都日の出町</v>
      </c>
      <c r="E706" s="47" t="s">
        <v>2285</v>
      </c>
    </row>
    <row r="707" spans="1:5" x14ac:dyDescent="0.45">
      <c r="A707" s="46" t="str">
        <f>B707&amp;COUNTIF($B$2:B707,B707)</f>
        <v>東京都52</v>
      </c>
      <c r="B707" s="44" t="s">
        <v>1031</v>
      </c>
      <c r="C707" s="44" t="s">
        <v>1083</v>
      </c>
      <c r="D707" s="44" t="str">
        <f t="shared" si="11"/>
        <v>東京都檜原村</v>
      </c>
      <c r="E707" s="47" t="s">
        <v>2285</v>
      </c>
    </row>
    <row r="708" spans="1:5" x14ac:dyDescent="0.45">
      <c r="A708" s="46" t="str">
        <f>B708&amp;COUNTIF($B$2:B708,B708)</f>
        <v>東京都53</v>
      </c>
      <c r="B708" s="44" t="s">
        <v>1031</v>
      </c>
      <c r="C708" s="44" t="s">
        <v>1084</v>
      </c>
      <c r="D708" s="44" t="str">
        <f t="shared" si="11"/>
        <v>東京都奥多摩町</v>
      </c>
      <c r="E708" s="47" t="s">
        <v>2285</v>
      </c>
    </row>
    <row r="709" spans="1:5" x14ac:dyDescent="0.45">
      <c r="A709" s="46" t="str">
        <f>B709&amp;COUNTIF($B$2:B709,B709)</f>
        <v>東京都54</v>
      </c>
      <c r="B709" s="44" t="s">
        <v>1031</v>
      </c>
      <c r="C709" s="44" t="s">
        <v>1085</v>
      </c>
      <c r="D709" s="44" t="str">
        <f t="shared" si="11"/>
        <v>東京都大島町</v>
      </c>
      <c r="E709" s="47" t="s">
        <v>2287</v>
      </c>
    </row>
    <row r="710" spans="1:5" x14ac:dyDescent="0.45">
      <c r="A710" s="46" t="str">
        <f>B710&amp;COUNTIF($B$2:B710,B710)</f>
        <v>東京都55</v>
      </c>
      <c r="B710" s="44" t="s">
        <v>1031</v>
      </c>
      <c r="C710" s="44" t="s">
        <v>1086</v>
      </c>
      <c r="D710" s="44" t="str">
        <f t="shared" si="11"/>
        <v>東京都利島村</v>
      </c>
      <c r="E710" s="47" t="s">
        <v>2287</v>
      </c>
    </row>
    <row r="711" spans="1:5" x14ac:dyDescent="0.45">
      <c r="A711" s="46" t="str">
        <f>B711&amp;COUNTIF($B$2:B711,B711)</f>
        <v>東京都56</v>
      </c>
      <c r="B711" s="44" t="s">
        <v>1031</v>
      </c>
      <c r="C711" s="44" t="s">
        <v>1087</v>
      </c>
      <c r="D711" s="44" t="str">
        <f t="shared" si="11"/>
        <v>東京都新島村</v>
      </c>
      <c r="E711" s="47" t="s">
        <v>2287</v>
      </c>
    </row>
    <row r="712" spans="1:5" x14ac:dyDescent="0.45">
      <c r="A712" s="46" t="str">
        <f>B712&amp;COUNTIF($B$2:B712,B712)</f>
        <v>東京都57</v>
      </c>
      <c r="B712" s="44" t="s">
        <v>1031</v>
      </c>
      <c r="C712" s="44" t="s">
        <v>1088</v>
      </c>
      <c r="D712" s="44" t="str">
        <f t="shared" si="11"/>
        <v>東京都神津島村</v>
      </c>
      <c r="E712" s="47" t="s">
        <v>2287</v>
      </c>
    </row>
    <row r="713" spans="1:5" x14ac:dyDescent="0.45">
      <c r="A713" s="46" t="str">
        <f>B713&amp;COUNTIF($B$2:B713,B713)</f>
        <v>東京都58</v>
      </c>
      <c r="B713" s="44" t="s">
        <v>1031</v>
      </c>
      <c r="C713" s="44" t="s">
        <v>1089</v>
      </c>
      <c r="D713" s="44" t="str">
        <f t="shared" si="11"/>
        <v>東京都三宅村</v>
      </c>
      <c r="E713" s="47" t="s">
        <v>2287</v>
      </c>
    </row>
    <row r="714" spans="1:5" x14ac:dyDescent="0.45">
      <c r="A714" s="46" t="str">
        <f>B714&amp;COUNTIF($B$2:B714,B714)</f>
        <v>東京都59</v>
      </c>
      <c r="B714" s="44" t="s">
        <v>1031</v>
      </c>
      <c r="C714" s="44" t="s">
        <v>1090</v>
      </c>
      <c r="D714" s="44" t="str">
        <f t="shared" si="11"/>
        <v>東京都御蔵島村</v>
      </c>
      <c r="E714" s="47" t="s">
        <v>2287</v>
      </c>
    </row>
    <row r="715" spans="1:5" x14ac:dyDescent="0.45">
      <c r="A715" s="46" t="str">
        <f>B715&amp;COUNTIF($B$2:B715,B715)</f>
        <v>東京都60</v>
      </c>
      <c r="B715" s="44" t="s">
        <v>1031</v>
      </c>
      <c r="C715" s="44" t="s">
        <v>1091</v>
      </c>
      <c r="D715" s="44" t="str">
        <f t="shared" si="11"/>
        <v>東京都八丈町</v>
      </c>
      <c r="E715" s="47" t="s">
        <v>2287</v>
      </c>
    </row>
    <row r="716" spans="1:5" x14ac:dyDescent="0.45">
      <c r="A716" s="46" t="str">
        <f>B716&amp;COUNTIF($B$2:B716,B716)</f>
        <v>東京都61</v>
      </c>
      <c r="B716" s="44" t="s">
        <v>1031</v>
      </c>
      <c r="C716" s="44" t="s">
        <v>1092</v>
      </c>
      <c r="D716" s="44" t="str">
        <f t="shared" si="11"/>
        <v>東京都青ヶ島村</v>
      </c>
      <c r="E716" s="47" t="s">
        <v>2287</v>
      </c>
    </row>
    <row r="717" spans="1:5" x14ac:dyDescent="0.45">
      <c r="A717" s="46" t="str">
        <f>B717&amp;COUNTIF($B$2:B717,B717)</f>
        <v>東京都62</v>
      </c>
      <c r="B717" s="44" t="s">
        <v>1031</v>
      </c>
      <c r="C717" s="44" t="s">
        <v>1093</v>
      </c>
      <c r="D717" s="44" t="str">
        <f t="shared" si="11"/>
        <v>東京都小笠原村</v>
      </c>
      <c r="E717" s="47" t="s">
        <v>2287</v>
      </c>
    </row>
    <row r="718" spans="1:5" x14ac:dyDescent="0.45">
      <c r="A718" s="46" t="str">
        <f>B718&amp;COUNTIF($B$2:B718,B718)</f>
        <v>神奈川県1</v>
      </c>
      <c r="B718" s="44" t="s">
        <v>1094</v>
      </c>
      <c r="C718" s="44" t="s">
        <v>2288</v>
      </c>
      <c r="D718" s="44" t="str">
        <f t="shared" si="11"/>
        <v>神奈川県横浜市鶴見区</v>
      </c>
      <c r="E718" s="47" t="s">
        <v>2289</v>
      </c>
    </row>
    <row r="719" spans="1:5" x14ac:dyDescent="0.45">
      <c r="A719" s="46" t="str">
        <f>B719&amp;COUNTIF($B$2:B719,B719)</f>
        <v>神奈川県2</v>
      </c>
      <c r="B719" s="44" t="s">
        <v>1094</v>
      </c>
      <c r="C719" s="44" t="s">
        <v>2290</v>
      </c>
      <c r="D719" s="44" t="str">
        <f t="shared" si="11"/>
        <v>神奈川県横浜市神奈川区</v>
      </c>
      <c r="E719" s="47" t="s">
        <v>2289</v>
      </c>
    </row>
    <row r="720" spans="1:5" x14ac:dyDescent="0.45">
      <c r="A720" s="46" t="str">
        <f>B720&amp;COUNTIF($B$2:B720,B720)</f>
        <v>神奈川県3</v>
      </c>
      <c r="B720" s="44" t="s">
        <v>1094</v>
      </c>
      <c r="C720" s="44" t="s">
        <v>2291</v>
      </c>
      <c r="D720" s="44" t="str">
        <f t="shared" si="11"/>
        <v>神奈川県横浜市西区</v>
      </c>
      <c r="E720" s="47" t="s">
        <v>2289</v>
      </c>
    </row>
    <row r="721" spans="1:5" x14ac:dyDescent="0.45">
      <c r="A721" s="46" t="str">
        <f>B721&amp;COUNTIF($B$2:B721,B721)</f>
        <v>神奈川県4</v>
      </c>
      <c r="B721" s="44" t="s">
        <v>1094</v>
      </c>
      <c r="C721" s="44" t="s">
        <v>2292</v>
      </c>
      <c r="D721" s="44" t="str">
        <f t="shared" si="11"/>
        <v>神奈川県横浜市中区</v>
      </c>
      <c r="E721" s="47" t="s">
        <v>2289</v>
      </c>
    </row>
    <row r="722" spans="1:5" x14ac:dyDescent="0.45">
      <c r="A722" s="46" t="str">
        <f>B722&amp;COUNTIF($B$2:B722,B722)</f>
        <v>神奈川県5</v>
      </c>
      <c r="B722" s="44" t="s">
        <v>1094</v>
      </c>
      <c r="C722" s="44" t="s">
        <v>2293</v>
      </c>
      <c r="D722" s="44" t="str">
        <f t="shared" si="11"/>
        <v>神奈川県横浜市南区</v>
      </c>
      <c r="E722" s="47" t="s">
        <v>2289</v>
      </c>
    </row>
    <row r="723" spans="1:5" x14ac:dyDescent="0.45">
      <c r="A723" s="46" t="str">
        <f>B723&amp;COUNTIF($B$2:B723,B723)</f>
        <v>神奈川県6</v>
      </c>
      <c r="B723" s="44" t="s">
        <v>1094</v>
      </c>
      <c r="C723" s="44" t="s">
        <v>2294</v>
      </c>
      <c r="D723" s="44" t="str">
        <f t="shared" si="11"/>
        <v>神奈川県横浜市保土ケ谷区</v>
      </c>
      <c r="E723" s="47" t="s">
        <v>2289</v>
      </c>
    </row>
    <row r="724" spans="1:5" x14ac:dyDescent="0.45">
      <c r="A724" s="46" t="str">
        <f>B724&amp;COUNTIF($B$2:B724,B724)</f>
        <v>神奈川県7</v>
      </c>
      <c r="B724" s="44" t="s">
        <v>1094</v>
      </c>
      <c r="C724" s="44" t="s">
        <v>2295</v>
      </c>
      <c r="D724" s="44" t="str">
        <f t="shared" si="11"/>
        <v>神奈川県横浜市磯子区</v>
      </c>
      <c r="E724" s="47" t="s">
        <v>2289</v>
      </c>
    </row>
    <row r="725" spans="1:5" x14ac:dyDescent="0.45">
      <c r="A725" s="46" t="str">
        <f>B725&amp;COUNTIF($B$2:B725,B725)</f>
        <v>神奈川県8</v>
      </c>
      <c r="B725" s="44" t="s">
        <v>1094</v>
      </c>
      <c r="C725" s="44" t="s">
        <v>2296</v>
      </c>
      <c r="D725" s="44" t="str">
        <f t="shared" si="11"/>
        <v>神奈川県横浜市金沢区</v>
      </c>
      <c r="E725" s="47" t="s">
        <v>2289</v>
      </c>
    </row>
    <row r="726" spans="1:5" x14ac:dyDescent="0.45">
      <c r="A726" s="46" t="str">
        <f>B726&amp;COUNTIF($B$2:B726,B726)</f>
        <v>神奈川県9</v>
      </c>
      <c r="B726" s="44" t="s">
        <v>1094</v>
      </c>
      <c r="C726" s="44" t="s">
        <v>2297</v>
      </c>
      <c r="D726" s="44" t="str">
        <f t="shared" si="11"/>
        <v>神奈川県横浜市港北区</v>
      </c>
      <c r="E726" s="47" t="s">
        <v>2289</v>
      </c>
    </row>
    <row r="727" spans="1:5" x14ac:dyDescent="0.45">
      <c r="A727" s="46" t="str">
        <f>B727&amp;COUNTIF($B$2:B727,B727)</f>
        <v>神奈川県10</v>
      </c>
      <c r="B727" s="44" t="s">
        <v>1094</v>
      </c>
      <c r="C727" s="44" t="s">
        <v>2298</v>
      </c>
      <c r="D727" s="44" t="str">
        <f t="shared" si="11"/>
        <v>神奈川県横浜市戸塚区</v>
      </c>
      <c r="E727" s="47" t="s">
        <v>2289</v>
      </c>
    </row>
    <row r="728" spans="1:5" x14ac:dyDescent="0.45">
      <c r="A728" s="46" t="str">
        <f>B728&amp;COUNTIF($B$2:B728,B728)</f>
        <v>神奈川県11</v>
      </c>
      <c r="B728" s="44" t="s">
        <v>1094</v>
      </c>
      <c r="C728" s="44" t="s">
        <v>2299</v>
      </c>
      <c r="D728" s="44" t="str">
        <f t="shared" si="11"/>
        <v>神奈川県横浜市港南区</v>
      </c>
      <c r="E728" s="47" t="s">
        <v>2289</v>
      </c>
    </row>
    <row r="729" spans="1:5" x14ac:dyDescent="0.45">
      <c r="A729" s="46" t="str">
        <f>B729&amp;COUNTIF($B$2:B729,B729)</f>
        <v>神奈川県12</v>
      </c>
      <c r="B729" s="44" t="s">
        <v>1094</v>
      </c>
      <c r="C729" s="44" t="s">
        <v>2300</v>
      </c>
      <c r="D729" s="44" t="str">
        <f t="shared" si="11"/>
        <v>神奈川県横浜市旭区</v>
      </c>
      <c r="E729" s="47" t="s">
        <v>2289</v>
      </c>
    </row>
    <row r="730" spans="1:5" x14ac:dyDescent="0.45">
      <c r="A730" s="46" t="str">
        <f>B730&amp;COUNTIF($B$2:B730,B730)</f>
        <v>神奈川県13</v>
      </c>
      <c r="B730" s="44" t="s">
        <v>1094</v>
      </c>
      <c r="C730" s="44" t="s">
        <v>2301</v>
      </c>
      <c r="D730" s="44" t="str">
        <f t="shared" si="11"/>
        <v>神奈川県横浜市緑区</v>
      </c>
      <c r="E730" s="47" t="s">
        <v>2289</v>
      </c>
    </row>
    <row r="731" spans="1:5" x14ac:dyDescent="0.45">
      <c r="A731" s="46" t="str">
        <f>B731&amp;COUNTIF($B$2:B731,B731)</f>
        <v>神奈川県14</v>
      </c>
      <c r="B731" s="44" t="s">
        <v>1094</v>
      </c>
      <c r="C731" s="44" t="s">
        <v>2302</v>
      </c>
      <c r="D731" s="44" t="str">
        <f t="shared" si="11"/>
        <v>神奈川県横浜市瀬谷区</v>
      </c>
      <c r="E731" s="47" t="s">
        <v>2289</v>
      </c>
    </row>
    <row r="732" spans="1:5" x14ac:dyDescent="0.45">
      <c r="A732" s="46" t="str">
        <f>B732&amp;COUNTIF($B$2:B732,B732)</f>
        <v>神奈川県15</v>
      </c>
      <c r="B732" s="44" t="s">
        <v>1094</v>
      </c>
      <c r="C732" s="44" t="s">
        <v>2303</v>
      </c>
      <c r="D732" s="44" t="str">
        <f t="shared" si="11"/>
        <v>神奈川県横浜市栄区</v>
      </c>
      <c r="E732" s="47" t="s">
        <v>2289</v>
      </c>
    </row>
    <row r="733" spans="1:5" x14ac:dyDescent="0.45">
      <c r="A733" s="46" t="str">
        <f>B733&amp;COUNTIF($B$2:B733,B733)</f>
        <v>神奈川県16</v>
      </c>
      <c r="B733" s="44" t="s">
        <v>1094</v>
      </c>
      <c r="C733" s="44" t="s">
        <v>2304</v>
      </c>
      <c r="D733" s="44" t="str">
        <f t="shared" si="11"/>
        <v>神奈川県横浜市泉区</v>
      </c>
      <c r="E733" s="47" t="s">
        <v>2289</v>
      </c>
    </row>
    <row r="734" spans="1:5" x14ac:dyDescent="0.45">
      <c r="A734" s="46" t="str">
        <f>B734&amp;COUNTIF($B$2:B734,B734)</f>
        <v>神奈川県17</v>
      </c>
      <c r="B734" s="44" t="s">
        <v>1094</v>
      </c>
      <c r="C734" s="44" t="s">
        <v>2305</v>
      </c>
      <c r="D734" s="44" t="str">
        <f t="shared" si="11"/>
        <v>神奈川県横浜市青葉区</v>
      </c>
      <c r="E734" s="47" t="s">
        <v>2289</v>
      </c>
    </row>
    <row r="735" spans="1:5" x14ac:dyDescent="0.45">
      <c r="A735" s="46" t="str">
        <f>B735&amp;COUNTIF($B$2:B735,B735)</f>
        <v>神奈川県18</v>
      </c>
      <c r="B735" s="44" t="s">
        <v>1094</v>
      </c>
      <c r="C735" s="44" t="s">
        <v>2306</v>
      </c>
      <c r="D735" s="44" t="str">
        <f t="shared" si="11"/>
        <v>神奈川県横浜市都筑区</v>
      </c>
      <c r="E735" s="47" t="s">
        <v>2289</v>
      </c>
    </row>
    <row r="736" spans="1:5" x14ac:dyDescent="0.45">
      <c r="A736" s="46" t="str">
        <f>B736&amp;COUNTIF($B$2:B736,B736)</f>
        <v>神奈川県19</v>
      </c>
      <c r="B736" s="44" t="s">
        <v>1094</v>
      </c>
      <c r="C736" s="44" t="s">
        <v>2307</v>
      </c>
      <c r="D736" s="44" t="str">
        <f t="shared" si="11"/>
        <v>神奈川県川崎市川崎区</v>
      </c>
      <c r="E736" s="47" t="s">
        <v>2308</v>
      </c>
    </row>
    <row r="737" spans="1:5" x14ac:dyDescent="0.45">
      <c r="A737" s="46" t="str">
        <f>B737&amp;COUNTIF($B$2:B737,B737)</f>
        <v>神奈川県20</v>
      </c>
      <c r="B737" s="44" t="s">
        <v>1094</v>
      </c>
      <c r="C737" s="44" t="s">
        <v>2309</v>
      </c>
      <c r="D737" s="44" t="str">
        <f t="shared" si="11"/>
        <v>神奈川県川崎市幸区</v>
      </c>
      <c r="E737" s="47" t="s">
        <v>2308</v>
      </c>
    </row>
    <row r="738" spans="1:5" x14ac:dyDescent="0.45">
      <c r="A738" s="46" t="str">
        <f>B738&amp;COUNTIF($B$2:B738,B738)</f>
        <v>神奈川県21</v>
      </c>
      <c r="B738" s="44" t="s">
        <v>1094</v>
      </c>
      <c r="C738" s="44" t="s">
        <v>2310</v>
      </c>
      <c r="D738" s="44" t="str">
        <f t="shared" si="11"/>
        <v>神奈川県川崎市中原区</v>
      </c>
      <c r="E738" s="47" t="s">
        <v>2308</v>
      </c>
    </row>
    <row r="739" spans="1:5" x14ac:dyDescent="0.45">
      <c r="A739" s="46" t="str">
        <f>B739&amp;COUNTIF($B$2:B739,B739)</f>
        <v>神奈川県22</v>
      </c>
      <c r="B739" s="44" t="s">
        <v>1094</v>
      </c>
      <c r="C739" s="44" t="s">
        <v>2311</v>
      </c>
      <c r="D739" s="44" t="str">
        <f t="shared" si="11"/>
        <v>神奈川県川崎市高津区</v>
      </c>
      <c r="E739" s="47" t="s">
        <v>2312</v>
      </c>
    </row>
    <row r="740" spans="1:5" x14ac:dyDescent="0.45">
      <c r="A740" s="46" t="str">
        <f>B740&amp;COUNTIF($B$2:B740,B740)</f>
        <v>神奈川県23</v>
      </c>
      <c r="B740" s="44" t="s">
        <v>1094</v>
      </c>
      <c r="C740" s="44" t="s">
        <v>2313</v>
      </c>
      <c r="D740" s="44" t="str">
        <f t="shared" si="11"/>
        <v>神奈川県川崎市多摩区</v>
      </c>
      <c r="E740" s="47" t="s">
        <v>2312</v>
      </c>
    </row>
    <row r="741" spans="1:5" x14ac:dyDescent="0.45">
      <c r="A741" s="46" t="str">
        <f>B741&amp;COUNTIF($B$2:B741,B741)</f>
        <v>神奈川県24</v>
      </c>
      <c r="B741" s="44" t="s">
        <v>1094</v>
      </c>
      <c r="C741" s="44" t="s">
        <v>2314</v>
      </c>
      <c r="D741" s="44" t="str">
        <f t="shared" si="11"/>
        <v>神奈川県川崎市宮前区</v>
      </c>
      <c r="E741" s="47" t="s">
        <v>2312</v>
      </c>
    </row>
    <row r="742" spans="1:5" x14ac:dyDescent="0.45">
      <c r="A742" s="46" t="str">
        <f>B742&amp;COUNTIF($B$2:B742,B742)</f>
        <v>神奈川県25</v>
      </c>
      <c r="B742" s="44" t="s">
        <v>1094</v>
      </c>
      <c r="C742" s="44" t="s">
        <v>2315</v>
      </c>
      <c r="D742" s="44" t="str">
        <f t="shared" si="11"/>
        <v>神奈川県川崎市麻生区</v>
      </c>
      <c r="E742" s="47" t="s">
        <v>2312</v>
      </c>
    </row>
    <row r="743" spans="1:5" x14ac:dyDescent="0.45">
      <c r="A743" s="46" t="str">
        <f>B743&amp;COUNTIF($B$2:B743,B743)</f>
        <v>神奈川県26</v>
      </c>
      <c r="B743" s="44" t="s">
        <v>1094</v>
      </c>
      <c r="C743" s="44" t="s">
        <v>2316</v>
      </c>
      <c r="D743" s="44" t="str">
        <f t="shared" si="11"/>
        <v>神奈川県相模原市緑区</v>
      </c>
      <c r="E743" s="47" t="s">
        <v>2317</v>
      </c>
    </row>
    <row r="744" spans="1:5" x14ac:dyDescent="0.45">
      <c r="A744" s="46" t="str">
        <f>B744&amp;COUNTIF($B$2:B744,B744)</f>
        <v>神奈川県27</v>
      </c>
      <c r="B744" s="44" t="s">
        <v>1094</v>
      </c>
      <c r="C744" s="44" t="s">
        <v>2318</v>
      </c>
      <c r="D744" s="44" t="str">
        <f t="shared" si="11"/>
        <v>神奈川県相模原市中央区</v>
      </c>
      <c r="E744" s="47" t="s">
        <v>2317</v>
      </c>
    </row>
    <row r="745" spans="1:5" x14ac:dyDescent="0.45">
      <c r="A745" s="46" t="str">
        <f>B745&amp;COUNTIF($B$2:B745,B745)</f>
        <v>神奈川県28</v>
      </c>
      <c r="B745" s="44" t="s">
        <v>1094</v>
      </c>
      <c r="C745" s="44" t="s">
        <v>2319</v>
      </c>
      <c r="D745" s="44" t="str">
        <f t="shared" si="11"/>
        <v>神奈川県相模原市南区</v>
      </c>
      <c r="E745" s="47" t="s">
        <v>2317</v>
      </c>
    </row>
    <row r="746" spans="1:5" x14ac:dyDescent="0.45">
      <c r="A746" s="46" t="str">
        <f>B746&amp;COUNTIF($B$2:B746,B746)</f>
        <v>神奈川県29</v>
      </c>
      <c r="B746" s="44" t="s">
        <v>1094</v>
      </c>
      <c r="C746" s="44" t="s">
        <v>1095</v>
      </c>
      <c r="D746" s="44" t="str">
        <f t="shared" si="11"/>
        <v>神奈川県横須賀市</v>
      </c>
      <c r="E746" s="47" t="s">
        <v>2320</v>
      </c>
    </row>
    <row r="747" spans="1:5" x14ac:dyDescent="0.45">
      <c r="A747" s="46" t="str">
        <f>B747&amp;COUNTIF($B$2:B747,B747)</f>
        <v>神奈川県30</v>
      </c>
      <c r="B747" s="44" t="s">
        <v>1094</v>
      </c>
      <c r="C747" s="44" t="s">
        <v>1096</v>
      </c>
      <c r="D747" s="44" t="str">
        <f t="shared" si="11"/>
        <v>神奈川県平塚市</v>
      </c>
      <c r="E747" s="47" t="s">
        <v>2321</v>
      </c>
    </row>
    <row r="748" spans="1:5" x14ac:dyDescent="0.45">
      <c r="A748" s="46" t="str">
        <f>B748&amp;COUNTIF($B$2:B748,B748)</f>
        <v>神奈川県31</v>
      </c>
      <c r="B748" s="44" t="s">
        <v>1094</v>
      </c>
      <c r="C748" s="44" t="s">
        <v>1097</v>
      </c>
      <c r="D748" s="44" t="str">
        <f t="shared" si="11"/>
        <v>神奈川県鎌倉市</v>
      </c>
      <c r="E748" s="47" t="s">
        <v>2320</v>
      </c>
    </row>
    <row r="749" spans="1:5" x14ac:dyDescent="0.45">
      <c r="A749" s="46" t="str">
        <f>B749&amp;COUNTIF($B$2:B749,B749)</f>
        <v>神奈川県32</v>
      </c>
      <c r="B749" s="44" t="s">
        <v>1094</v>
      </c>
      <c r="C749" s="44" t="s">
        <v>1098</v>
      </c>
      <c r="D749" s="44" t="str">
        <f t="shared" si="11"/>
        <v>神奈川県藤沢市</v>
      </c>
      <c r="E749" s="47" t="s">
        <v>2322</v>
      </c>
    </row>
    <row r="750" spans="1:5" x14ac:dyDescent="0.45">
      <c r="A750" s="46" t="str">
        <f>B750&amp;COUNTIF($B$2:B750,B750)</f>
        <v>神奈川県33</v>
      </c>
      <c r="B750" s="44" t="s">
        <v>1094</v>
      </c>
      <c r="C750" s="44" t="s">
        <v>1099</v>
      </c>
      <c r="D750" s="44" t="str">
        <f t="shared" si="11"/>
        <v>神奈川県小田原市</v>
      </c>
      <c r="E750" s="47" t="s">
        <v>2226</v>
      </c>
    </row>
    <row r="751" spans="1:5" x14ac:dyDescent="0.45">
      <c r="A751" s="46" t="str">
        <f>B751&amp;COUNTIF($B$2:B751,B751)</f>
        <v>神奈川県34</v>
      </c>
      <c r="B751" s="44" t="s">
        <v>1094</v>
      </c>
      <c r="C751" s="44" t="s">
        <v>1100</v>
      </c>
      <c r="D751" s="44" t="str">
        <f t="shared" si="11"/>
        <v>神奈川県茅ヶ崎市</v>
      </c>
      <c r="E751" s="47" t="s">
        <v>2322</v>
      </c>
    </row>
    <row r="752" spans="1:5" x14ac:dyDescent="0.45">
      <c r="A752" s="46" t="str">
        <f>B752&amp;COUNTIF($B$2:B752,B752)</f>
        <v>神奈川県35</v>
      </c>
      <c r="B752" s="44" t="s">
        <v>1094</v>
      </c>
      <c r="C752" s="44" t="s">
        <v>1101</v>
      </c>
      <c r="D752" s="44" t="str">
        <f t="shared" si="11"/>
        <v>神奈川県逗子市</v>
      </c>
      <c r="E752" s="47" t="s">
        <v>2320</v>
      </c>
    </row>
    <row r="753" spans="1:5" x14ac:dyDescent="0.45">
      <c r="A753" s="46" t="str">
        <f>B753&amp;COUNTIF($B$2:B753,B753)</f>
        <v>神奈川県36</v>
      </c>
      <c r="B753" s="44" t="s">
        <v>1094</v>
      </c>
      <c r="C753" s="44" t="s">
        <v>1102</v>
      </c>
      <c r="D753" s="44" t="str">
        <f t="shared" si="11"/>
        <v>神奈川県三浦市</v>
      </c>
      <c r="E753" s="47" t="s">
        <v>2320</v>
      </c>
    </row>
    <row r="754" spans="1:5" x14ac:dyDescent="0.45">
      <c r="A754" s="46" t="str">
        <f>B754&amp;COUNTIF($B$2:B754,B754)</f>
        <v>神奈川県37</v>
      </c>
      <c r="B754" s="44" t="s">
        <v>1094</v>
      </c>
      <c r="C754" s="44" t="s">
        <v>1103</v>
      </c>
      <c r="D754" s="44" t="str">
        <f t="shared" si="11"/>
        <v>神奈川県秦野市</v>
      </c>
      <c r="E754" s="47" t="s">
        <v>2321</v>
      </c>
    </row>
    <row r="755" spans="1:5" x14ac:dyDescent="0.45">
      <c r="A755" s="46" t="str">
        <f>B755&amp;COUNTIF($B$2:B755,B755)</f>
        <v>神奈川県38</v>
      </c>
      <c r="B755" s="44" t="s">
        <v>1094</v>
      </c>
      <c r="C755" s="44" t="s">
        <v>1104</v>
      </c>
      <c r="D755" s="44" t="str">
        <f t="shared" si="11"/>
        <v>神奈川県厚木市</v>
      </c>
      <c r="E755" s="47" t="s">
        <v>2256</v>
      </c>
    </row>
    <row r="756" spans="1:5" x14ac:dyDescent="0.45">
      <c r="A756" s="46" t="str">
        <f>B756&amp;COUNTIF($B$2:B756,B756)</f>
        <v>神奈川県39</v>
      </c>
      <c r="B756" s="44" t="s">
        <v>1094</v>
      </c>
      <c r="C756" s="44" t="s">
        <v>1105</v>
      </c>
      <c r="D756" s="44" t="str">
        <f t="shared" si="11"/>
        <v>神奈川県大和市</v>
      </c>
      <c r="E756" s="47" t="s">
        <v>2256</v>
      </c>
    </row>
    <row r="757" spans="1:5" x14ac:dyDescent="0.45">
      <c r="A757" s="46" t="str">
        <f>B757&amp;COUNTIF($B$2:B757,B757)</f>
        <v>神奈川県40</v>
      </c>
      <c r="B757" s="44" t="s">
        <v>1094</v>
      </c>
      <c r="C757" s="44" t="s">
        <v>1106</v>
      </c>
      <c r="D757" s="44" t="str">
        <f t="shared" si="11"/>
        <v>神奈川県伊勢原市</v>
      </c>
      <c r="E757" s="47" t="s">
        <v>2321</v>
      </c>
    </row>
    <row r="758" spans="1:5" x14ac:dyDescent="0.45">
      <c r="A758" s="46" t="str">
        <f>B758&amp;COUNTIF($B$2:B758,B758)</f>
        <v>神奈川県41</v>
      </c>
      <c r="B758" s="44" t="s">
        <v>1094</v>
      </c>
      <c r="C758" s="44" t="s">
        <v>1107</v>
      </c>
      <c r="D758" s="44" t="str">
        <f t="shared" si="11"/>
        <v>神奈川県海老名市</v>
      </c>
      <c r="E758" s="47" t="s">
        <v>2256</v>
      </c>
    </row>
    <row r="759" spans="1:5" x14ac:dyDescent="0.45">
      <c r="A759" s="46" t="str">
        <f>B759&amp;COUNTIF($B$2:B759,B759)</f>
        <v>神奈川県42</v>
      </c>
      <c r="B759" s="44" t="s">
        <v>1094</v>
      </c>
      <c r="C759" s="44" t="s">
        <v>1108</v>
      </c>
      <c r="D759" s="44" t="str">
        <f t="shared" si="11"/>
        <v>神奈川県座間市</v>
      </c>
      <c r="E759" s="47" t="s">
        <v>2256</v>
      </c>
    </row>
    <row r="760" spans="1:5" x14ac:dyDescent="0.45">
      <c r="A760" s="46" t="str">
        <f>B760&amp;COUNTIF($B$2:B760,B760)</f>
        <v>神奈川県43</v>
      </c>
      <c r="B760" s="44" t="s">
        <v>1094</v>
      </c>
      <c r="C760" s="44" t="s">
        <v>1109</v>
      </c>
      <c r="D760" s="44" t="str">
        <f t="shared" si="11"/>
        <v>神奈川県南足柄市</v>
      </c>
      <c r="E760" s="47" t="s">
        <v>2226</v>
      </c>
    </row>
    <row r="761" spans="1:5" x14ac:dyDescent="0.45">
      <c r="A761" s="46" t="str">
        <f>B761&amp;COUNTIF($B$2:B761,B761)</f>
        <v>神奈川県44</v>
      </c>
      <c r="B761" s="44" t="s">
        <v>1094</v>
      </c>
      <c r="C761" s="44" t="s">
        <v>1110</v>
      </c>
      <c r="D761" s="44" t="str">
        <f t="shared" si="11"/>
        <v>神奈川県綾瀬市</v>
      </c>
      <c r="E761" s="47" t="s">
        <v>2256</v>
      </c>
    </row>
    <row r="762" spans="1:5" x14ac:dyDescent="0.45">
      <c r="A762" s="46" t="str">
        <f>B762&amp;COUNTIF($B$2:B762,B762)</f>
        <v>神奈川県45</v>
      </c>
      <c r="B762" s="44" t="s">
        <v>1094</v>
      </c>
      <c r="C762" s="44" t="s">
        <v>1111</v>
      </c>
      <c r="D762" s="44" t="str">
        <f t="shared" si="11"/>
        <v>神奈川県葉山町</v>
      </c>
      <c r="E762" s="47" t="s">
        <v>2320</v>
      </c>
    </row>
    <row r="763" spans="1:5" x14ac:dyDescent="0.45">
      <c r="A763" s="46" t="str">
        <f>B763&amp;COUNTIF($B$2:B763,B763)</f>
        <v>神奈川県46</v>
      </c>
      <c r="B763" s="44" t="s">
        <v>1094</v>
      </c>
      <c r="C763" s="44" t="s">
        <v>1112</v>
      </c>
      <c r="D763" s="44" t="str">
        <f t="shared" si="11"/>
        <v>神奈川県寒川町</v>
      </c>
      <c r="E763" s="47" t="s">
        <v>2322</v>
      </c>
    </row>
    <row r="764" spans="1:5" x14ac:dyDescent="0.45">
      <c r="A764" s="46" t="str">
        <f>B764&amp;COUNTIF($B$2:B764,B764)</f>
        <v>神奈川県47</v>
      </c>
      <c r="B764" s="44" t="s">
        <v>1094</v>
      </c>
      <c r="C764" s="44" t="s">
        <v>1113</v>
      </c>
      <c r="D764" s="44" t="str">
        <f t="shared" si="11"/>
        <v>神奈川県大磯町</v>
      </c>
      <c r="E764" s="47" t="s">
        <v>2321</v>
      </c>
    </row>
    <row r="765" spans="1:5" x14ac:dyDescent="0.45">
      <c r="A765" s="46" t="str">
        <f>B765&amp;COUNTIF($B$2:B765,B765)</f>
        <v>神奈川県48</v>
      </c>
      <c r="B765" s="44" t="s">
        <v>1094</v>
      </c>
      <c r="C765" s="44" t="s">
        <v>1114</v>
      </c>
      <c r="D765" s="44" t="str">
        <f t="shared" si="11"/>
        <v>神奈川県二宮町</v>
      </c>
      <c r="E765" s="47" t="s">
        <v>2321</v>
      </c>
    </row>
    <row r="766" spans="1:5" x14ac:dyDescent="0.45">
      <c r="A766" s="46" t="str">
        <f>B766&amp;COUNTIF($B$2:B766,B766)</f>
        <v>神奈川県49</v>
      </c>
      <c r="B766" s="44" t="s">
        <v>1094</v>
      </c>
      <c r="C766" s="44" t="s">
        <v>1115</v>
      </c>
      <c r="D766" s="44" t="str">
        <f t="shared" si="11"/>
        <v>神奈川県中井町</v>
      </c>
      <c r="E766" s="47" t="s">
        <v>2226</v>
      </c>
    </row>
    <row r="767" spans="1:5" x14ac:dyDescent="0.45">
      <c r="A767" s="46" t="str">
        <f>B767&amp;COUNTIF($B$2:B767,B767)</f>
        <v>神奈川県50</v>
      </c>
      <c r="B767" s="44" t="s">
        <v>1094</v>
      </c>
      <c r="C767" s="44" t="s">
        <v>1116</v>
      </c>
      <c r="D767" s="44" t="str">
        <f t="shared" si="11"/>
        <v>神奈川県大井町</v>
      </c>
      <c r="E767" s="47" t="s">
        <v>2226</v>
      </c>
    </row>
    <row r="768" spans="1:5" x14ac:dyDescent="0.45">
      <c r="A768" s="46" t="str">
        <f>B768&amp;COUNTIF($B$2:B768,B768)</f>
        <v>神奈川県51</v>
      </c>
      <c r="B768" s="44" t="s">
        <v>1094</v>
      </c>
      <c r="C768" s="44" t="s">
        <v>1117</v>
      </c>
      <c r="D768" s="44" t="str">
        <f t="shared" si="11"/>
        <v>神奈川県松田町</v>
      </c>
      <c r="E768" s="47" t="s">
        <v>2226</v>
      </c>
    </row>
    <row r="769" spans="1:5" x14ac:dyDescent="0.45">
      <c r="A769" s="46" t="str">
        <f>B769&amp;COUNTIF($B$2:B769,B769)</f>
        <v>神奈川県52</v>
      </c>
      <c r="B769" s="44" t="s">
        <v>1094</v>
      </c>
      <c r="C769" s="44" t="s">
        <v>1118</v>
      </c>
      <c r="D769" s="44" t="str">
        <f t="shared" si="11"/>
        <v>神奈川県山北町</v>
      </c>
      <c r="E769" s="47" t="s">
        <v>2226</v>
      </c>
    </row>
    <row r="770" spans="1:5" x14ac:dyDescent="0.45">
      <c r="A770" s="46" t="str">
        <f>B770&amp;COUNTIF($B$2:B770,B770)</f>
        <v>神奈川県53</v>
      </c>
      <c r="B770" s="44" t="s">
        <v>1094</v>
      </c>
      <c r="C770" s="44" t="s">
        <v>1119</v>
      </c>
      <c r="D770" s="44" t="str">
        <f t="shared" ref="D770:D833" si="12">B770&amp;C770</f>
        <v>神奈川県開成町</v>
      </c>
      <c r="E770" s="47" t="s">
        <v>2226</v>
      </c>
    </row>
    <row r="771" spans="1:5" x14ac:dyDescent="0.45">
      <c r="A771" s="46" t="str">
        <f>B771&amp;COUNTIF($B$2:B771,B771)</f>
        <v>神奈川県54</v>
      </c>
      <c r="B771" s="44" t="s">
        <v>1094</v>
      </c>
      <c r="C771" s="44" t="s">
        <v>1120</v>
      </c>
      <c r="D771" s="44" t="str">
        <f t="shared" si="12"/>
        <v>神奈川県箱根町</v>
      </c>
      <c r="E771" s="47" t="s">
        <v>2226</v>
      </c>
    </row>
    <row r="772" spans="1:5" x14ac:dyDescent="0.45">
      <c r="A772" s="46" t="str">
        <f>B772&amp;COUNTIF($B$2:B772,B772)</f>
        <v>神奈川県55</v>
      </c>
      <c r="B772" s="44" t="s">
        <v>1094</v>
      </c>
      <c r="C772" s="44" t="s">
        <v>1121</v>
      </c>
      <c r="D772" s="44" t="str">
        <f t="shared" si="12"/>
        <v>神奈川県真鶴町</v>
      </c>
      <c r="E772" s="47" t="s">
        <v>2226</v>
      </c>
    </row>
    <row r="773" spans="1:5" x14ac:dyDescent="0.45">
      <c r="A773" s="46" t="str">
        <f>B773&amp;COUNTIF($B$2:B773,B773)</f>
        <v>神奈川県56</v>
      </c>
      <c r="B773" s="44" t="s">
        <v>1094</v>
      </c>
      <c r="C773" s="44" t="s">
        <v>1122</v>
      </c>
      <c r="D773" s="44" t="str">
        <f t="shared" si="12"/>
        <v>神奈川県湯河原町</v>
      </c>
      <c r="E773" s="47" t="s">
        <v>2226</v>
      </c>
    </row>
    <row r="774" spans="1:5" x14ac:dyDescent="0.45">
      <c r="A774" s="46" t="str">
        <f>B774&amp;COUNTIF($B$2:B774,B774)</f>
        <v>神奈川県57</v>
      </c>
      <c r="B774" s="44" t="s">
        <v>1094</v>
      </c>
      <c r="C774" s="44" t="s">
        <v>1123</v>
      </c>
      <c r="D774" s="44" t="str">
        <f t="shared" si="12"/>
        <v>神奈川県愛川町</v>
      </c>
      <c r="E774" s="47" t="s">
        <v>2256</v>
      </c>
    </row>
    <row r="775" spans="1:5" x14ac:dyDescent="0.45">
      <c r="A775" s="46" t="str">
        <f>B775&amp;COUNTIF($B$2:B775,B775)</f>
        <v>神奈川県58</v>
      </c>
      <c r="B775" s="44" t="s">
        <v>1094</v>
      </c>
      <c r="C775" s="44" t="s">
        <v>1124</v>
      </c>
      <c r="D775" s="44" t="str">
        <f t="shared" si="12"/>
        <v>神奈川県清川村</v>
      </c>
      <c r="E775" s="47" t="s">
        <v>2256</v>
      </c>
    </row>
    <row r="776" spans="1:5" x14ac:dyDescent="0.45">
      <c r="A776" s="46" t="str">
        <f>B776&amp;COUNTIF($B$2:B776,B776)</f>
        <v>新潟県1</v>
      </c>
      <c r="B776" s="44" t="s">
        <v>1125</v>
      </c>
      <c r="C776" s="44" t="s">
        <v>2323</v>
      </c>
      <c r="D776" s="44" t="str">
        <f t="shared" si="12"/>
        <v>新潟県新潟市北区</v>
      </c>
      <c r="E776" s="47" t="s">
        <v>2324</v>
      </c>
    </row>
    <row r="777" spans="1:5" x14ac:dyDescent="0.45">
      <c r="A777" s="46" t="str">
        <f>B777&amp;COUNTIF($B$2:B777,B777)</f>
        <v>新潟県2</v>
      </c>
      <c r="B777" s="44" t="s">
        <v>1125</v>
      </c>
      <c r="C777" s="44" t="s">
        <v>2325</v>
      </c>
      <c r="D777" s="44" t="str">
        <f t="shared" si="12"/>
        <v>新潟県新潟市東区</v>
      </c>
      <c r="E777" s="47" t="s">
        <v>2324</v>
      </c>
    </row>
    <row r="778" spans="1:5" x14ac:dyDescent="0.45">
      <c r="A778" s="46" t="str">
        <f>B778&amp;COUNTIF($B$2:B778,B778)</f>
        <v>新潟県3</v>
      </c>
      <c r="B778" s="44" t="s">
        <v>1125</v>
      </c>
      <c r="C778" s="44" t="s">
        <v>2326</v>
      </c>
      <c r="D778" s="44" t="str">
        <f t="shared" si="12"/>
        <v>新潟県新潟市中央区</v>
      </c>
      <c r="E778" s="47" t="s">
        <v>2324</v>
      </c>
    </row>
    <row r="779" spans="1:5" x14ac:dyDescent="0.45">
      <c r="A779" s="46" t="str">
        <f>B779&amp;COUNTIF($B$2:B779,B779)</f>
        <v>新潟県4</v>
      </c>
      <c r="B779" s="44" t="s">
        <v>1125</v>
      </c>
      <c r="C779" s="44" t="s">
        <v>2327</v>
      </c>
      <c r="D779" s="44" t="str">
        <f t="shared" si="12"/>
        <v>新潟県新潟市江南区</v>
      </c>
      <c r="E779" s="47" t="s">
        <v>2324</v>
      </c>
    </row>
    <row r="780" spans="1:5" x14ac:dyDescent="0.45">
      <c r="A780" s="46" t="str">
        <f>B780&amp;COUNTIF($B$2:B780,B780)</f>
        <v>新潟県5</v>
      </c>
      <c r="B780" s="44" t="s">
        <v>1125</v>
      </c>
      <c r="C780" s="44" t="s">
        <v>2328</v>
      </c>
      <c r="D780" s="44" t="str">
        <f t="shared" si="12"/>
        <v>新潟県新潟市秋葉区</v>
      </c>
      <c r="E780" s="47" t="s">
        <v>2324</v>
      </c>
    </row>
    <row r="781" spans="1:5" x14ac:dyDescent="0.45">
      <c r="A781" s="46" t="str">
        <f>B781&amp;COUNTIF($B$2:B781,B781)</f>
        <v>新潟県6</v>
      </c>
      <c r="B781" s="44" t="s">
        <v>1125</v>
      </c>
      <c r="C781" s="44" t="s">
        <v>2329</v>
      </c>
      <c r="D781" s="44" t="str">
        <f t="shared" si="12"/>
        <v>新潟県新潟市南区</v>
      </c>
      <c r="E781" s="47" t="s">
        <v>2324</v>
      </c>
    </row>
    <row r="782" spans="1:5" x14ac:dyDescent="0.45">
      <c r="A782" s="46" t="str">
        <f>B782&amp;COUNTIF($B$2:B782,B782)</f>
        <v>新潟県7</v>
      </c>
      <c r="B782" s="44" t="s">
        <v>1125</v>
      </c>
      <c r="C782" s="44" t="s">
        <v>2330</v>
      </c>
      <c r="D782" s="44" t="str">
        <f t="shared" si="12"/>
        <v>新潟県新潟市西区</v>
      </c>
      <c r="E782" s="47" t="s">
        <v>2324</v>
      </c>
    </row>
    <row r="783" spans="1:5" x14ac:dyDescent="0.45">
      <c r="A783" s="46" t="str">
        <f>B783&amp;COUNTIF($B$2:B783,B783)</f>
        <v>新潟県8</v>
      </c>
      <c r="B783" s="44" t="s">
        <v>1125</v>
      </c>
      <c r="C783" s="44" t="s">
        <v>2331</v>
      </c>
      <c r="D783" s="44" t="str">
        <f t="shared" si="12"/>
        <v>新潟県新潟市西蒲区</v>
      </c>
      <c r="E783" s="47" t="s">
        <v>2324</v>
      </c>
    </row>
    <row r="784" spans="1:5" x14ac:dyDescent="0.45">
      <c r="A784" s="46" t="str">
        <f>B784&amp;COUNTIF($B$2:B784,B784)</f>
        <v>新潟県9</v>
      </c>
      <c r="B784" s="44" t="s">
        <v>1125</v>
      </c>
      <c r="C784" s="44" t="s">
        <v>1126</v>
      </c>
      <c r="D784" s="44" t="str">
        <f t="shared" si="12"/>
        <v>新潟県長岡市</v>
      </c>
      <c r="E784" s="47" t="s">
        <v>2332</v>
      </c>
    </row>
    <row r="785" spans="1:5" x14ac:dyDescent="0.45">
      <c r="A785" s="46" t="str">
        <f>B785&amp;COUNTIF($B$2:B785,B785)</f>
        <v>新潟県10</v>
      </c>
      <c r="B785" s="44" t="s">
        <v>1125</v>
      </c>
      <c r="C785" s="44" t="s">
        <v>1127</v>
      </c>
      <c r="D785" s="44" t="str">
        <f t="shared" si="12"/>
        <v>新潟県三条市</v>
      </c>
      <c r="E785" s="47" t="s">
        <v>2256</v>
      </c>
    </row>
    <row r="786" spans="1:5" x14ac:dyDescent="0.45">
      <c r="A786" s="46" t="str">
        <f>B786&amp;COUNTIF($B$2:B786,B786)</f>
        <v>新潟県11</v>
      </c>
      <c r="B786" s="44" t="s">
        <v>1125</v>
      </c>
      <c r="C786" s="44" t="s">
        <v>1128</v>
      </c>
      <c r="D786" s="44" t="str">
        <f t="shared" si="12"/>
        <v>新潟県柏崎市</v>
      </c>
      <c r="E786" s="47" t="s">
        <v>2332</v>
      </c>
    </row>
    <row r="787" spans="1:5" x14ac:dyDescent="0.45">
      <c r="A787" s="46" t="str">
        <f>B787&amp;COUNTIF($B$2:B787,B787)</f>
        <v>新潟県12</v>
      </c>
      <c r="B787" s="44" t="s">
        <v>1125</v>
      </c>
      <c r="C787" s="44" t="s">
        <v>1129</v>
      </c>
      <c r="D787" s="44" t="str">
        <f t="shared" si="12"/>
        <v>新潟県新発田市</v>
      </c>
      <c r="E787" s="47" t="s">
        <v>2333</v>
      </c>
    </row>
    <row r="788" spans="1:5" x14ac:dyDescent="0.45">
      <c r="A788" s="46" t="str">
        <f>B788&amp;COUNTIF($B$2:B788,B788)</f>
        <v>新潟県13</v>
      </c>
      <c r="B788" s="44" t="s">
        <v>1125</v>
      </c>
      <c r="C788" s="44" t="s">
        <v>1130</v>
      </c>
      <c r="D788" s="44" t="str">
        <f t="shared" si="12"/>
        <v>新潟県小千谷市</v>
      </c>
      <c r="E788" s="47" t="s">
        <v>2332</v>
      </c>
    </row>
    <row r="789" spans="1:5" x14ac:dyDescent="0.45">
      <c r="A789" s="46" t="str">
        <f>B789&amp;COUNTIF($B$2:B789,B789)</f>
        <v>新潟県14</v>
      </c>
      <c r="B789" s="44" t="s">
        <v>1125</v>
      </c>
      <c r="C789" s="44" t="s">
        <v>1131</v>
      </c>
      <c r="D789" s="44" t="str">
        <f t="shared" si="12"/>
        <v>新潟県加茂市</v>
      </c>
      <c r="E789" s="47" t="s">
        <v>2256</v>
      </c>
    </row>
    <row r="790" spans="1:5" x14ac:dyDescent="0.45">
      <c r="A790" s="46" t="str">
        <f>B790&amp;COUNTIF($B$2:B790,B790)</f>
        <v>新潟県15</v>
      </c>
      <c r="B790" s="44" t="s">
        <v>1125</v>
      </c>
      <c r="C790" s="44" t="s">
        <v>1132</v>
      </c>
      <c r="D790" s="44" t="str">
        <f t="shared" si="12"/>
        <v>新潟県十日町市</v>
      </c>
      <c r="E790" s="47" t="s">
        <v>2334</v>
      </c>
    </row>
    <row r="791" spans="1:5" x14ac:dyDescent="0.45">
      <c r="A791" s="46" t="str">
        <f>B791&amp;COUNTIF($B$2:B791,B791)</f>
        <v>新潟県16</v>
      </c>
      <c r="B791" s="44" t="s">
        <v>1125</v>
      </c>
      <c r="C791" s="44" t="s">
        <v>1133</v>
      </c>
      <c r="D791" s="44" t="str">
        <f t="shared" si="12"/>
        <v>新潟県見附市</v>
      </c>
      <c r="E791" s="47" t="s">
        <v>2332</v>
      </c>
    </row>
    <row r="792" spans="1:5" x14ac:dyDescent="0.45">
      <c r="A792" s="46" t="str">
        <f>B792&amp;COUNTIF($B$2:B792,B792)</f>
        <v>新潟県17</v>
      </c>
      <c r="B792" s="44" t="s">
        <v>1125</v>
      </c>
      <c r="C792" s="44" t="s">
        <v>1134</v>
      </c>
      <c r="D792" s="44" t="str">
        <f t="shared" si="12"/>
        <v>新潟県村上市</v>
      </c>
      <c r="E792" s="47" t="s">
        <v>2333</v>
      </c>
    </row>
    <row r="793" spans="1:5" x14ac:dyDescent="0.45">
      <c r="A793" s="46" t="str">
        <f>B793&amp;COUNTIF($B$2:B793,B793)</f>
        <v>新潟県18</v>
      </c>
      <c r="B793" s="44" t="s">
        <v>1125</v>
      </c>
      <c r="C793" s="44" t="s">
        <v>1135</v>
      </c>
      <c r="D793" s="44" t="str">
        <f t="shared" si="12"/>
        <v>新潟県燕市</v>
      </c>
      <c r="E793" s="47" t="s">
        <v>2256</v>
      </c>
    </row>
    <row r="794" spans="1:5" x14ac:dyDescent="0.45">
      <c r="A794" s="46" t="str">
        <f>B794&amp;COUNTIF($B$2:B794,B794)</f>
        <v>新潟県19</v>
      </c>
      <c r="B794" s="44" t="s">
        <v>1125</v>
      </c>
      <c r="C794" s="44" t="s">
        <v>1136</v>
      </c>
      <c r="D794" s="44" t="str">
        <f t="shared" si="12"/>
        <v>新潟県糸魚川市</v>
      </c>
      <c r="E794" s="47" t="s">
        <v>2335</v>
      </c>
    </row>
    <row r="795" spans="1:5" x14ac:dyDescent="0.45">
      <c r="A795" s="46" t="str">
        <f>B795&amp;COUNTIF($B$2:B795,B795)</f>
        <v>新潟県20</v>
      </c>
      <c r="B795" s="44" t="s">
        <v>1125</v>
      </c>
      <c r="C795" s="44" t="s">
        <v>1137</v>
      </c>
      <c r="D795" s="44" t="str">
        <f t="shared" si="12"/>
        <v>新潟県妙高市</v>
      </c>
      <c r="E795" s="47" t="s">
        <v>2335</v>
      </c>
    </row>
    <row r="796" spans="1:5" x14ac:dyDescent="0.45">
      <c r="A796" s="46" t="str">
        <f>B796&amp;COUNTIF($B$2:B796,B796)</f>
        <v>新潟県21</v>
      </c>
      <c r="B796" s="44" t="s">
        <v>1125</v>
      </c>
      <c r="C796" s="44" t="s">
        <v>1138</v>
      </c>
      <c r="D796" s="44" t="str">
        <f t="shared" si="12"/>
        <v>新潟県五泉市</v>
      </c>
      <c r="E796" s="47" t="s">
        <v>2324</v>
      </c>
    </row>
    <row r="797" spans="1:5" x14ac:dyDescent="0.45">
      <c r="A797" s="46" t="str">
        <f>B797&amp;COUNTIF($B$2:B797,B797)</f>
        <v>新潟県22</v>
      </c>
      <c r="B797" s="44" t="s">
        <v>1125</v>
      </c>
      <c r="C797" s="44" t="s">
        <v>1139</v>
      </c>
      <c r="D797" s="44" t="str">
        <f t="shared" si="12"/>
        <v>新潟県上越市</v>
      </c>
      <c r="E797" s="47" t="s">
        <v>2335</v>
      </c>
    </row>
    <row r="798" spans="1:5" x14ac:dyDescent="0.45">
      <c r="A798" s="46" t="str">
        <f>B798&amp;COUNTIF($B$2:B798,B798)</f>
        <v>新潟県23</v>
      </c>
      <c r="B798" s="44" t="s">
        <v>1125</v>
      </c>
      <c r="C798" s="44" t="s">
        <v>1140</v>
      </c>
      <c r="D798" s="44" t="str">
        <f t="shared" si="12"/>
        <v>新潟県阿賀野市</v>
      </c>
      <c r="E798" s="47" t="s">
        <v>2324</v>
      </c>
    </row>
    <row r="799" spans="1:5" x14ac:dyDescent="0.45">
      <c r="A799" s="46" t="str">
        <f>B799&amp;COUNTIF($B$2:B799,B799)</f>
        <v>新潟県24</v>
      </c>
      <c r="B799" s="44" t="s">
        <v>1125</v>
      </c>
      <c r="C799" s="44" t="s">
        <v>1141</v>
      </c>
      <c r="D799" s="44" t="str">
        <f t="shared" si="12"/>
        <v>新潟県佐渡市</v>
      </c>
      <c r="E799" s="47" t="s">
        <v>2336</v>
      </c>
    </row>
    <row r="800" spans="1:5" x14ac:dyDescent="0.45">
      <c r="A800" s="46" t="str">
        <f>B800&amp;COUNTIF($B$2:B800,B800)</f>
        <v>新潟県25</v>
      </c>
      <c r="B800" s="44" t="s">
        <v>1125</v>
      </c>
      <c r="C800" s="44" t="s">
        <v>1142</v>
      </c>
      <c r="D800" s="44" t="str">
        <f t="shared" si="12"/>
        <v>新潟県魚沼市</v>
      </c>
      <c r="E800" s="47" t="s">
        <v>2334</v>
      </c>
    </row>
    <row r="801" spans="1:5" x14ac:dyDescent="0.45">
      <c r="A801" s="46" t="str">
        <f>B801&amp;COUNTIF($B$2:B801,B801)</f>
        <v>新潟県26</v>
      </c>
      <c r="B801" s="44" t="s">
        <v>1125</v>
      </c>
      <c r="C801" s="44" t="s">
        <v>1143</v>
      </c>
      <c r="D801" s="44" t="str">
        <f t="shared" si="12"/>
        <v>新潟県南魚沼市</v>
      </c>
      <c r="E801" s="47" t="s">
        <v>2334</v>
      </c>
    </row>
    <row r="802" spans="1:5" x14ac:dyDescent="0.45">
      <c r="A802" s="46" t="str">
        <f>B802&amp;COUNTIF($B$2:B802,B802)</f>
        <v>新潟県27</v>
      </c>
      <c r="B802" s="44" t="s">
        <v>1125</v>
      </c>
      <c r="C802" s="44" t="s">
        <v>1144</v>
      </c>
      <c r="D802" s="44" t="str">
        <f t="shared" si="12"/>
        <v>新潟県胎内市</v>
      </c>
      <c r="E802" s="47" t="s">
        <v>2333</v>
      </c>
    </row>
    <row r="803" spans="1:5" x14ac:dyDescent="0.45">
      <c r="A803" s="46" t="str">
        <f>B803&amp;COUNTIF($B$2:B803,B803)</f>
        <v>新潟県28</v>
      </c>
      <c r="B803" s="44" t="s">
        <v>1125</v>
      </c>
      <c r="C803" s="44" t="s">
        <v>1145</v>
      </c>
      <c r="D803" s="44" t="str">
        <f t="shared" si="12"/>
        <v>新潟県聖籠町</v>
      </c>
      <c r="E803" s="47" t="s">
        <v>2333</v>
      </c>
    </row>
    <row r="804" spans="1:5" x14ac:dyDescent="0.45">
      <c r="A804" s="46" t="str">
        <f>B804&amp;COUNTIF($B$2:B804,B804)</f>
        <v>新潟県29</v>
      </c>
      <c r="B804" s="44" t="s">
        <v>1125</v>
      </c>
      <c r="C804" s="44" t="s">
        <v>1146</v>
      </c>
      <c r="D804" s="44" t="str">
        <f t="shared" si="12"/>
        <v>新潟県弥彦村</v>
      </c>
      <c r="E804" s="47" t="s">
        <v>2256</v>
      </c>
    </row>
    <row r="805" spans="1:5" x14ac:dyDescent="0.45">
      <c r="A805" s="46" t="str">
        <f>B805&amp;COUNTIF($B$2:B805,B805)</f>
        <v>新潟県30</v>
      </c>
      <c r="B805" s="44" t="s">
        <v>1125</v>
      </c>
      <c r="C805" s="44" t="s">
        <v>1147</v>
      </c>
      <c r="D805" s="44" t="str">
        <f t="shared" si="12"/>
        <v>新潟県田上町</v>
      </c>
      <c r="E805" s="47" t="s">
        <v>2256</v>
      </c>
    </row>
    <row r="806" spans="1:5" x14ac:dyDescent="0.45">
      <c r="A806" s="46" t="str">
        <f>B806&amp;COUNTIF($B$2:B806,B806)</f>
        <v>新潟県31</v>
      </c>
      <c r="B806" s="44" t="s">
        <v>1125</v>
      </c>
      <c r="C806" s="44" t="s">
        <v>1148</v>
      </c>
      <c r="D806" s="44" t="str">
        <f t="shared" si="12"/>
        <v>新潟県阿賀町</v>
      </c>
      <c r="E806" s="47" t="s">
        <v>2324</v>
      </c>
    </row>
    <row r="807" spans="1:5" x14ac:dyDescent="0.45">
      <c r="A807" s="46" t="str">
        <f>B807&amp;COUNTIF($B$2:B807,B807)</f>
        <v>新潟県32</v>
      </c>
      <c r="B807" s="44" t="s">
        <v>1125</v>
      </c>
      <c r="C807" s="44" t="s">
        <v>1149</v>
      </c>
      <c r="D807" s="44" t="str">
        <f t="shared" si="12"/>
        <v>新潟県出雲崎町</v>
      </c>
      <c r="E807" s="47" t="s">
        <v>2332</v>
      </c>
    </row>
    <row r="808" spans="1:5" x14ac:dyDescent="0.45">
      <c r="A808" s="46" t="str">
        <f>B808&amp;COUNTIF($B$2:B808,B808)</f>
        <v>新潟県33</v>
      </c>
      <c r="B808" s="44" t="s">
        <v>1125</v>
      </c>
      <c r="C808" s="44" t="s">
        <v>1150</v>
      </c>
      <c r="D808" s="44" t="str">
        <f t="shared" si="12"/>
        <v>新潟県湯沢町</v>
      </c>
      <c r="E808" s="47" t="s">
        <v>2334</v>
      </c>
    </row>
    <row r="809" spans="1:5" x14ac:dyDescent="0.45">
      <c r="A809" s="46" t="str">
        <f>B809&amp;COUNTIF($B$2:B809,B809)</f>
        <v>新潟県34</v>
      </c>
      <c r="B809" s="44" t="s">
        <v>1125</v>
      </c>
      <c r="C809" s="44" t="s">
        <v>1151</v>
      </c>
      <c r="D809" s="44" t="str">
        <f t="shared" si="12"/>
        <v>新潟県津南町</v>
      </c>
      <c r="E809" s="47" t="s">
        <v>2334</v>
      </c>
    </row>
    <row r="810" spans="1:5" x14ac:dyDescent="0.45">
      <c r="A810" s="46" t="str">
        <f>B810&amp;COUNTIF($B$2:B810,B810)</f>
        <v>新潟県35</v>
      </c>
      <c r="B810" s="44" t="s">
        <v>1125</v>
      </c>
      <c r="C810" s="44" t="s">
        <v>1152</v>
      </c>
      <c r="D810" s="44" t="str">
        <f t="shared" si="12"/>
        <v>新潟県刈羽村</v>
      </c>
      <c r="E810" s="47" t="s">
        <v>2332</v>
      </c>
    </row>
    <row r="811" spans="1:5" x14ac:dyDescent="0.45">
      <c r="A811" s="46" t="str">
        <f>B811&amp;COUNTIF($B$2:B811,B811)</f>
        <v>新潟県36</v>
      </c>
      <c r="B811" s="44" t="s">
        <v>1125</v>
      </c>
      <c r="C811" s="44" t="s">
        <v>1153</v>
      </c>
      <c r="D811" s="44" t="str">
        <f t="shared" si="12"/>
        <v>新潟県関川村</v>
      </c>
      <c r="E811" s="47" t="s">
        <v>2333</v>
      </c>
    </row>
    <row r="812" spans="1:5" x14ac:dyDescent="0.45">
      <c r="A812" s="46" t="str">
        <f>B812&amp;COUNTIF($B$2:B812,B812)</f>
        <v>新潟県37</v>
      </c>
      <c r="B812" s="44" t="s">
        <v>1125</v>
      </c>
      <c r="C812" s="44" t="s">
        <v>1154</v>
      </c>
      <c r="D812" s="44" t="str">
        <f t="shared" si="12"/>
        <v>新潟県粟島浦村</v>
      </c>
      <c r="E812" s="47" t="s">
        <v>2333</v>
      </c>
    </row>
    <row r="813" spans="1:5" x14ac:dyDescent="0.45">
      <c r="A813" s="46" t="str">
        <f>B813&amp;COUNTIF($B$2:B813,B813)</f>
        <v>富山県1</v>
      </c>
      <c r="B813" s="44" t="s">
        <v>1155</v>
      </c>
      <c r="C813" s="44" t="s">
        <v>1156</v>
      </c>
      <c r="D813" s="44" t="str">
        <f t="shared" si="12"/>
        <v>富山県富山市</v>
      </c>
      <c r="E813" s="47" t="s">
        <v>2337</v>
      </c>
    </row>
    <row r="814" spans="1:5" x14ac:dyDescent="0.45">
      <c r="A814" s="46" t="str">
        <f>B814&amp;COUNTIF($B$2:B814,B814)</f>
        <v>富山県2</v>
      </c>
      <c r="B814" s="44" t="s">
        <v>1155</v>
      </c>
      <c r="C814" s="44" t="s">
        <v>1157</v>
      </c>
      <c r="D814" s="44" t="str">
        <f t="shared" si="12"/>
        <v>富山県高岡市</v>
      </c>
      <c r="E814" s="47" t="s">
        <v>2338</v>
      </c>
    </row>
    <row r="815" spans="1:5" x14ac:dyDescent="0.45">
      <c r="A815" s="46" t="str">
        <f>B815&amp;COUNTIF($B$2:B815,B815)</f>
        <v>富山県3</v>
      </c>
      <c r="B815" s="44" t="s">
        <v>1155</v>
      </c>
      <c r="C815" s="44" t="s">
        <v>1158</v>
      </c>
      <c r="D815" s="44" t="str">
        <f t="shared" si="12"/>
        <v>富山県魚津市</v>
      </c>
      <c r="E815" s="47" t="s">
        <v>2339</v>
      </c>
    </row>
    <row r="816" spans="1:5" x14ac:dyDescent="0.45">
      <c r="A816" s="46" t="str">
        <f>B816&amp;COUNTIF($B$2:B816,B816)</f>
        <v>富山県4</v>
      </c>
      <c r="B816" s="44" t="s">
        <v>1155</v>
      </c>
      <c r="C816" s="44" t="s">
        <v>1159</v>
      </c>
      <c r="D816" s="44" t="str">
        <f t="shared" si="12"/>
        <v>富山県氷見市</v>
      </c>
      <c r="E816" s="47" t="s">
        <v>2338</v>
      </c>
    </row>
    <row r="817" spans="1:5" x14ac:dyDescent="0.45">
      <c r="A817" s="46" t="str">
        <f>B817&amp;COUNTIF($B$2:B817,B817)</f>
        <v>富山県5</v>
      </c>
      <c r="B817" s="44" t="s">
        <v>1155</v>
      </c>
      <c r="C817" s="44" t="s">
        <v>1160</v>
      </c>
      <c r="D817" s="44" t="str">
        <f t="shared" si="12"/>
        <v>富山県滑川市</v>
      </c>
      <c r="E817" s="47" t="s">
        <v>2337</v>
      </c>
    </row>
    <row r="818" spans="1:5" x14ac:dyDescent="0.45">
      <c r="A818" s="46" t="str">
        <f>B818&amp;COUNTIF($B$2:B818,B818)</f>
        <v>富山県6</v>
      </c>
      <c r="B818" s="44" t="s">
        <v>1155</v>
      </c>
      <c r="C818" s="44" t="s">
        <v>1161</v>
      </c>
      <c r="D818" s="44" t="str">
        <f t="shared" si="12"/>
        <v>富山県黒部市</v>
      </c>
      <c r="E818" s="47" t="s">
        <v>2339</v>
      </c>
    </row>
    <row r="819" spans="1:5" x14ac:dyDescent="0.45">
      <c r="A819" s="46" t="str">
        <f>B819&amp;COUNTIF($B$2:B819,B819)</f>
        <v>富山県7</v>
      </c>
      <c r="B819" s="44" t="s">
        <v>1155</v>
      </c>
      <c r="C819" s="44" t="s">
        <v>1162</v>
      </c>
      <c r="D819" s="44" t="str">
        <f t="shared" si="12"/>
        <v>富山県砺波市</v>
      </c>
      <c r="E819" s="47" t="s">
        <v>2340</v>
      </c>
    </row>
    <row r="820" spans="1:5" x14ac:dyDescent="0.45">
      <c r="A820" s="46" t="str">
        <f>B820&amp;COUNTIF($B$2:B820,B820)</f>
        <v>富山県8</v>
      </c>
      <c r="B820" s="44" t="s">
        <v>1155</v>
      </c>
      <c r="C820" s="44" t="s">
        <v>1163</v>
      </c>
      <c r="D820" s="44" t="str">
        <f t="shared" si="12"/>
        <v>富山県小矢部市</v>
      </c>
      <c r="E820" s="47" t="s">
        <v>2340</v>
      </c>
    </row>
    <row r="821" spans="1:5" x14ac:dyDescent="0.45">
      <c r="A821" s="46" t="str">
        <f>B821&amp;COUNTIF($B$2:B821,B821)</f>
        <v>富山県9</v>
      </c>
      <c r="B821" s="44" t="s">
        <v>1155</v>
      </c>
      <c r="C821" s="44" t="s">
        <v>1164</v>
      </c>
      <c r="D821" s="44" t="str">
        <f t="shared" si="12"/>
        <v>富山県南砺市</v>
      </c>
      <c r="E821" s="47" t="s">
        <v>2340</v>
      </c>
    </row>
    <row r="822" spans="1:5" x14ac:dyDescent="0.45">
      <c r="A822" s="46" t="str">
        <f>B822&amp;COUNTIF($B$2:B822,B822)</f>
        <v>富山県10</v>
      </c>
      <c r="B822" s="44" t="s">
        <v>1155</v>
      </c>
      <c r="C822" s="44" t="s">
        <v>1165</v>
      </c>
      <c r="D822" s="44" t="str">
        <f t="shared" si="12"/>
        <v>富山県射水市</v>
      </c>
      <c r="E822" s="47" t="s">
        <v>2338</v>
      </c>
    </row>
    <row r="823" spans="1:5" x14ac:dyDescent="0.45">
      <c r="A823" s="46" t="str">
        <f>B823&amp;COUNTIF($B$2:B823,B823)</f>
        <v>富山県11</v>
      </c>
      <c r="B823" s="44" t="s">
        <v>1155</v>
      </c>
      <c r="C823" s="44" t="s">
        <v>1166</v>
      </c>
      <c r="D823" s="44" t="str">
        <f t="shared" si="12"/>
        <v>富山県舟橋村</v>
      </c>
      <c r="E823" s="47" t="s">
        <v>2337</v>
      </c>
    </row>
    <row r="824" spans="1:5" x14ac:dyDescent="0.45">
      <c r="A824" s="46" t="str">
        <f>B824&amp;COUNTIF($B$2:B824,B824)</f>
        <v>富山県12</v>
      </c>
      <c r="B824" s="44" t="s">
        <v>1155</v>
      </c>
      <c r="C824" s="44" t="s">
        <v>1167</v>
      </c>
      <c r="D824" s="44" t="str">
        <f t="shared" si="12"/>
        <v>富山県上市町</v>
      </c>
      <c r="E824" s="47" t="s">
        <v>2337</v>
      </c>
    </row>
    <row r="825" spans="1:5" x14ac:dyDescent="0.45">
      <c r="A825" s="46" t="str">
        <f>B825&amp;COUNTIF($B$2:B825,B825)</f>
        <v>富山県13</v>
      </c>
      <c r="B825" s="44" t="s">
        <v>1155</v>
      </c>
      <c r="C825" s="44" t="s">
        <v>1168</v>
      </c>
      <c r="D825" s="44" t="str">
        <f t="shared" si="12"/>
        <v>富山県立山町</v>
      </c>
      <c r="E825" s="47" t="s">
        <v>2337</v>
      </c>
    </row>
    <row r="826" spans="1:5" x14ac:dyDescent="0.45">
      <c r="A826" s="46" t="str">
        <f>B826&amp;COUNTIF($B$2:B826,B826)</f>
        <v>富山県14</v>
      </c>
      <c r="B826" s="44" t="s">
        <v>1155</v>
      </c>
      <c r="C826" s="44" t="s">
        <v>1169</v>
      </c>
      <c r="D826" s="44" t="str">
        <f t="shared" si="12"/>
        <v>富山県入善町</v>
      </c>
      <c r="E826" s="47" t="s">
        <v>2339</v>
      </c>
    </row>
    <row r="827" spans="1:5" x14ac:dyDescent="0.45">
      <c r="A827" s="46" t="str">
        <f>B827&amp;COUNTIF($B$2:B827,B827)</f>
        <v>富山県15</v>
      </c>
      <c r="B827" s="44" t="s">
        <v>1155</v>
      </c>
      <c r="C827" s="44" t="s">
        <v>735</v>
      </c>
      <c r="D827" s="44" t="str">
        <f t="shared" si="12"/>
        <v>富山県朝日町</v>
      </c>
      <c r="E827" s="47" t="s">
        <v>2339</v>
      </c>
    </row>
    <row r="828" spans="1:5" x14ac:dyDescent="0.45">
      <c r="A828" s="46" t="str">
        <f>B828&amp;COUNTIF($B$2:B828,B828)</f>
        <v>石川県1</v>
      </c>
      <c r="B828" s="44" t="s">
        <v>1170</v>
      </c>
      <c r="C828" s="44" t="s">
        <v>1171</v>
      </c>
      <c r="D828" s="44" t="str">
        <f t="shared" si="12"/>
        <v>石川県金沢市</v>
      </c>
      <c r="E828" s="47" t="s">
        <v>2341</v>
      </c>
    </row>
    <row r="829" spans="1:5" x14ac:dyDescent="0.45">
      <c r="A829" s="46" t="str">
        <f>B829&amp;COUNTIF($B$2:B829,B829)</f>
        <v>石川県2</v>
      </c>
      <c r="B829" s="44" t="s">
        <v>1170</v>
      </c>
      <c r="C829" s="44" t="s">
        <v>1172</v>
      </c>
      <c r="D829" s="44" t="str">
        <f t="shared" si="12"/>
        <v>石川県七尾市</v>
      </c>
      <c r="E829" s="47" t="s">
        <v>2342</v>
      </c>
    </row>
    <row r="830" spans="1:5" x14ac:dyDescent="0.45">
      <c r="A830" s="46" t="str">
        <f>B830&amp;COUNTIF($B$2:B830,B830)</f>
        <v>石川県3</v>
      </c>
      <c r="B830" s="44" t="s">
        <v>1170</v>
      </c>
      <c r="C830" s="44" t="s">
        <v>1173</v>
      </c>
      <c r="D830" s="44" t="str">
        <f t="shared" si="12"/>
        <v>石川県小松市</v>
      </c>
      <c r="E830" s="47" t="s">
        <v>2343</v>
      </c>
    </row>
    <row r="831" spans="1:5" x14ac:dyDescent="0.45">
      <c r="A831" s="46" t="str">
        <f>B831&amp;COUNTIF($B$2:B831,B831)</f>
        <v>石川県4</v>
      </c>
      <c r="B831" s="44" t="s">
        <v>1170</v>
      </c>
      <c r="C831" s="44" t="s">
        <v>1174</v>
      </c>
      <c r="D831" s="44" t="str">
        <f t="shared" si="12"/>
        <v>石川県輪島市</v>
      </c>
      <c r="E831" s="47" t="s">
        <v>2344</v>
      </c>
    </row>
    <row r="832" spans="1:5" x14ac:dyDescent="0.45">
      <c r="A832" s="46" t="str">
        <f>B832&amp;COUNTIF($B$2:B832,B832)</f>
        <v>石川県5</v>
      </c>
      <c r="B832" s="44" t="s">
        <v>1170</v>
      </c>
      <c r="C832" s="44" t="s">
        <v>1175</v>
      </c>
      <c r="D832" s="44" t="str">
        <f t="shared" si="12"/>
        <v>石川県珠洲市</v>
      </c>
      <c r="E832" s="47" t="s">
        <v>2344</v>
      </c>
    </row>
    <row r="833" spans="1:5" x14ac:dyDescent="0.45">
      <c r="A833" s="46" t="str">
        <f>B833&amp;COUNTIF($B$2:B833,B833)</f>
        <v>石川県6</v>
      </c>
      <c r="B833" s="44" t="s">
        <v>1170</v>
      </c>
      <c r="C833" s="44" t="s">
        <v>1176</v>
      </c>
      <c r="D833" s="44" t="str">
        <f t="shared" si="12"/>
        <v>石川県加賀市</v>
      </c>
      <c r="E833" s="47" t="s">
        <v>2343</v>
      </c>
    </row>
    <row r="834" spans="1:5" x14ac:dyDescent="0.45">
      <c r="A834" s="46" t="str">
        <f>B834&amp;COUNTIF($B$2:B834,B834)</f>
        <v>石川県7</v>
      </c>
      <c r="B834" s="44" t="s">
        <v>1170</v>
      </c>
      <c r="C834" s="44" t="s">
        <v>1177</v>
      </c>
      <c r="D834" s="44" t="str">
        <f t="shared" ref="D834:D897" si="13">B834&amp;C834</f>
        <v>石川県羽咋市</v>
      </c>
      <c r="E834" s="47" t="s">
        <v>2342</v>
      </c>
    </row>
    <row r="835" spans="1:5" x14ac:dyDescent="0.45">
      <c r="A835" s="46" t="str">
        <f>B835&amp;COUNTIF($B$2:B835,B835)</f>
        <v>石川県8</v>
      </c>
      <c r="B835" s="44" t="s">
        <v>1170</v>
      </c>
      <c r="C835" s="44" t="s">
        <v>1178</v>
      </c>
      <c r="D835" s="44" t="str">
        <f t="shared" si="13"/>
        <v>石川県かほく市</v>
      </c>
      <c r="E835" s="47" t="s">
        <v>2341</v>
      </c>
    </row>
    <row r="836" spans="1:5" x14ac:dyDescent="0.45">
      <c r="A836" s="46" t="str">
        <f>B836&amp;COUNTIF($B$2:B836,B836)</f>
        <v>石川県9</v>
      </c>
      <c r="B836" s="44" t="s">
        <v>1170</v>
      </c>
      <c r="C836" s="44" t="s">
        <v>1179</v>
      </c>
      <c r="D836" s="44" t="str">
        <f t="shared" si="13"/>
        <v>石川県白山市</v>
      </c>
      <c r="E836" s="47" t="s">
        <v>2341</v>
      </c>
    </row>
    <row r="837" spans="1:5" x14ac:dyDescent="0.45">
      <c r="A837" s="46" t="str">
        <f>B837&amp;COUNTIF($B$2:B837,B837)</f>
        <v>石川県10</v>
      </c>
      <c r="B837" s="44" t="s">
        <v>1170</v>
      </c>
      <c r="C837" s="44" t="s">
        <v>1180</v>
      </c>
      <c r="D837" s="44" t="str">
        <f t="shared" si="13"/>
        <v>石川県能美市</v>
      </c>
      <c r="E837" s="47" t="s">
        <v>2343</v>
      </c>
    </row>
    <row r="838" spans="1:5" x14ac:dyDescent="0.45">
      <c r="A838" s="46" t="str">
        <f>B838&amp;COUNTIF($B$2:B838,B838)</f>
        <v>石川県11</v>
      </c>
      <c r="B838" s="44" t="s">
        <v>1170</v>
      </c>
      <c r="C838" s="44" t="s">
        <v>1181</v>
      </c>
      <c r="D838" s="44" t="str">
        <f t="shared" si="13"/>
        <v>石川県野々市市</v>
      </c>
      <c r="E838" s="47" t="s">
        <v>2341</v>
      </c>
    </row>
    <row r="839" spans="1:5" x14ac:dyDescent="0.45">
      <c r="A839" s="46" t="str">
        <f>B839&amp;COUNTIF($B$2:B839,B839)</f>
        <v>石川県12</v>
      </c>
      <c r="B839" s="44" t="s">
        <v>1170</v>
      </c>
      <c r="C839" s="44" t="s">
        <v>1182</v>
      </c>
      <c r="D839" s="44" t="str">
        <f t="shared" si="13"/>
        <v>石川県川北町</v>
      </c>
      <c r="E839" s="47" t="s">
        <v>2343</v>
      </c>
    </row>
    <row r="840" spans="1:5" x14ac:dyDescent="0.45">
      <c r="A840" s="46" t="str">
        <f>B840&amp;COUNTIF($B$2:B840,B840)</f>
        <v>石川県13</v>
      </c>
      <c r="B840" s="44" t="s">
        <v>1170</v>
      </c>
      <c r="C840" s="44" t="s">
        <v>1183</v>
      </c>
      <c r="D840" s="44" t="str">
        <f t="shared" si="13"/>
        <v>石川県津幡町</v>
      </c>
      <c r="E840" s="47" t="s">
        <v>2341</v>
      </c>
    </row>
    <row r="841" spans="1:5" x14ac:dyDescent="0.45">
      <c r="A841" s="46" t="str">
        <f>B841&amp;COUNTIF($B$2:B841,B841)</f>
        <v>石川県14</v>
      </c>
      <c r="B841" s="44" t="s">
        <v>1170</v>
      </c>
      <c r="C841" s="44" t="s">
        <v>1184</v>
      </c>
      <c r="D841" s="44" t="str">
        <f t="shared" si="13"/>
        <v>石川県内灘町</v>
      </c>
      <c r="E841" s="47" t="s">
        <v>2341</v>
      </c>
    </row>
    <row r="842" spans="1:5" x14ac:dyDescent="0.45">
      <c r="A842" s="46" t="str">
        <f>B842&amp;COUNTIF($B$2:B842,B842)</f>
        <v>石川県15</v>
      </c>
      <c r="B842" s="44" t="s">
        <v>1170</v>
      </c>
      <c r="C842" s="44" t="s">
        <v>1185</v>
      </c>
      <c r="D842" s="44" t="str">
        <f t="shared" si="13"/>
        <v>石川県志賀町</v>
      </c>
      <c r="E842" s="47" t="s">
        <v>2342</v>
      </c>
    </row>
    <row r="843" spans="1:5" x14ac:dyDescent="0.45">
      <c r="A843" s="46" t="str">
        <f>B843&amp;COUNTIF($B$2:B843,B843)</f>
        <v>石川県16</v>
      </c>
      <c r="B843" s="44" t="s">
        <v>1170</v>
      </c>
      <c r="C843" s="44" t="s">
        <v>1186</v>
      </c>
      <c r="D843" s="44" t="str">
        <f t="shared" si="13"/>
        <v>石川県宝達志水町</v>
      </c>
      <c r="E843" s="47" t="s">
        <v>2342</v>
      </c>
    </row>
    <row r="844" spans="1:5" x14ac:dyDescent="0.45">
      <c r="A844" s="46" t="str">
        <f>B844&amp;COUNTIF($B$2:B844,B844)</f>
        <v>石川県17</v>
      </c>
      <c r="B844" s="44" t="s">
        <v>1170</v>
      </c>
      <c r="C844" s="44" t="s">
        <v>1187</v>
      </c>
      <c r="D844" s="44" t="str">
        <f t="shared" si="13"/>
        <v>石川県中能登町</v>
      </c>
      <c r="E844" s="47" t="s">
        <v>2342</v>
      </c>
    </row>
    <row r="845" spans="1:5" x14ac:dyDescent="0.45">
      <c r="A845" s="46" t="str">
        <f>B845&amp;COUNTIF($B$2:B845,B845)</f>
        <v>石川県18</v>
      </c>
      <c r="B845" s="44" t="s">
        <v>1170</v>
      </c>
      <c r="C845" s="44" t="s">
        <v>1188</v>
      </c>
      <c r="D845" s="44" t="str">
        <f t="shared" si="13"/>
        <v>石川県穴水町</v>
      </c>
      <c r="E845" s="47" t="s">
        <v>2344</v>
      </c>
    </row>
    <row r="846" spans="1:5" x14ac:dyDescent="0.45">
      <c r="A846" s="46" t="str">
        <f>B846&amp;COUNTIF($B$2:B846,B846)</f>
        <v>石川県19</v>
      </c>
      <c r="B846" s="44" t="s">
        <v>1170</v>
      </c>
      <c r="C846" s="44" t="s">
        <v>1189</v>
      </c>
      <c r="D846" s="44" t="str">
        <f t="shared" si="13"/>
        <v>石川県能登町</v>
      </c>
      <c r="E846" s="47" t="s">
        <v>2344</v>
      </c>
    </row>
    <row r="847" spans="1:5" x14ac:dyDescent="0.45">
      <c r="A847" s="46" t="str">
        <f>B847&amp;COUNTIF($B$2:B847,B847)</f>
        <v>福井県1</v>
      </c>
      <c r="B847" s="44" t="s">
        <v>1190</v>
      </c>
      <c r="C847" s="44" t="s">
        <v>1191</v>
      </c>
      <c r="D847" s="44" t="str">
        <f t="shared" si="13"/>
        <v>福井県福井市</v>
      </c>
      <c r="E847" s="47" t="s">
        <v>2345</v>
      </c>
    </row>
    <row r="848" spans="1:5" x14ac:dyDescent="0.45">
      <c r="A848" s="46" t="str">
        <f>B848&amp;COUNTIF($B$2:B848,B848)</f>
        <v>福井県2</v>
      </c>
      <c r="B848" s="44" t="s">
        <v>1190</v>
      </c>
      <c r="C848" s="44" t="s">
        <v>1192</v>
      </c>
      <c r="D848" s="44" t="str">
        <f t="shared" si="13"/>
        <v>福井県敦賀市</v>
      </c>
      <c r="E848" s="47" t="s">
        <v>2346</v>
      </c>
    </row>
    <row r="849" spans="1:5" x14ac:dyDescent="0.45">
      <c r="A849" s="46" t="str">
        <f>B849&amp;COUNTIF($B$2:B849,B849)</f>
        <v>福井県3</v>
      </c>
      <c r="B849" s="44" t="s">
        <v>1190</v>
      </c>
      <c r="C849" s="44" t="s">
        <v>1193</v>
      </c>
      <c r="D849" s="44" t="str">
        <f t="shared" si="13"/>
        <v>福井県小浜市</v>
      </c>
      <c r="E849" s="47" t="s">
        <v>2346</v>
      </c>
    </row>
    <row r="850" spans="1:5" x14ac:dyDescent="0.45">
      <c r="A850" s="46" t="str">
        <f>B850&amp;COUNTIF($B$2:B850,B850)</f>
        <v>福井県4</v>
      </c>
      <c r="B850" s="44" t="s">
        <v>1190</v>
      </c>
      <c r="C850" s="44" t="s">
        <v>1194</v>
      </c>
      <c r="D850" s="44" t="str">
        <f t="shared" si="13"/>
        <v>福井県大野市</v>
      </c>
      <c r="E850" s="47" t="s">
        <v>2347</v>
      </c>
    </row>
    <row r="851" spans="1:5" x14ac:dyDescent="0.45">
      <c r="A851" s="46" t="str">
        <f>B851&amp;COUNTIF($B$2:B851,B851)</f>
        <v>福井県5</v>
      </c>
      <c r="B851" s="44" t="s">
        <v>1190</v>
      </c>
      <c r="C851" s="44" t="s">
        <v>1195</v>
      </c>
      <c r="D851" s="44" t="str">
        <f t="shared" si="13"/>
        <v>福井県勝山市</v>
      </c>
      <c r="E851" s="47" t="s">
        <v>2347</v>
      </c>
    </row>
    <row r="852" spans="1:5" x14ac:dyDescent="0.45">
      <c r="A852" s="46" t="str">
        <f>B852&amp;COUNTIF($B$2:B852,B852)</f>
        <v>福井県6</v>
      </c>
      <c r="B852" s="44" t="s">
        <v>1190</v>
      </c>
      <c r="C852" s="44" t="s">
        <v>1196</v>
      </c>
      <c r="D852" s="44" t="str">
        <f t="shared" si="13"/>
        <v>福井県鯖江市</v>
      </c>
      <c r="E852" s="47" t="s">
        <v>2348</v>
      </c>
    </row>
    <row r="853" spans="1:5" x14ac:dyDescent="0.45">
      <c r="A853" s="46" t="str">
        <f>B853&amp;COUNTIF($B$2:B853,B853)</f>
        <v>福井県7</v>
      </c>
      <c r="B853" s="44" t="s">
        <v>1190</v>
      </c>
      <c r="C853" s="44" t="s">
        <v>1197</v>
      </c>
      <c r="D853" s="44" t="str">
        <f t="shared" si="13"/>
        <v>福井県あわら市</v>
      </c>
      <c r="E853" s="47" t="s">
        <v>2345</v>
      </c>
    </row>
    <row r="854" spans="1:5" x14ac:dyDescent="0.45">
      <c r="A854" s="46" t="str">
        <f>B854&amp;COUNTIF($B$2:B854,B854)</f>
        <v>福井県8</v>
      </c>
      <c r="B854" s="44" t="s">
        <v>1190</v>
      </c>
      <c r="C854" s="44" t="s">
        <v>1198</v>
      </c>
      <c r="D854" s="44" t="str">
        <f t="shared" si="13"/>
        <v>福井県越前市</v>
      </c>
      <c r="E854" s="47" t="s">
        <v>2348</v>
      </c>
    </row>
    <row r="855" spans="1:5" x14ac:dyDescent="0.45">
      <c r="A855" s="46" t="str">
        <f>B855&amp;COUNTIF($B$2:B855,B855)</f>
        <v>福井県9</v>
      </c>
      <c r="B855" s="44" t="s">
        <v>1190</v>
      </c>
      <c r="C855" s="44" t="s">
        <v>1199</v>
      </c>
      <c r="D855" s="44" t="str">
        <f t="shared" si="13"/>
        <v>福井県坂井市</v>
      </c>
      <c r="E855" s="47" t="s">
        <v>2345</v>
      </c>
    </row>
    <row r="856" spans="1:5" x14ac:dyDescent="0.45">
      <c r="A856" s="46" t="str">
        <f>B856&amp;COUNTIF($B$2:B856,B856)</f>
        <v>福井県10</v>
      </c>
      <c r="B856" s="44" t="s">
        <v>1190</v>
      </c>
      <c r="C856" s="44" t="s">
        <v>1200</v>
      </c>
      <c r="D856" s="44" t="str">
        <f t="shared" si="13"/>
        <v>福井県永平寺町</v>
      </c>
      <c r="E856" s="47" t="s">
        <v>2345</v>
      </c>
    </row>
    <row r="857" spans="1:5" x14ac:dyDescent="0.45">
      <c r="A857" s="46" t="str">
        <f>B857&amp;COUNTIF($B$2:B857,B857)</f>
        <v>福井県11</v>
      </c>
      <c r="B857" s="44" t="s">
        <v>1190</v>
      </c>
      <c r="C857" s="44" t="s">
        <v>567</v>
      </c>
      <c r="D857" s="44" t="str">
        <f t="shared" si="13"/>
        <v>福井県池田町</v>
      </c>
      <c r="E857" s="47" t="s">
        <v>2348</v>
      </c>
    </row>
    <row r="858" spans="1:5" x14ac:dyDescent="0.45">
      <c r="A858" s="46" t="str">
        <f>B858&amp;COUNTIF($B$2:B858,B858)</f>
        <v>福井県12</v>
      </c>
      <c r="B858" s="44" t="s">
        <v>1190</v>
      </c>
      <c r="C858" s="44" t="s">
        <v>1201</v>
      </c>
      <c r="D858" s="44" t="str">
        <f t="shared" si="13"/>
        <v>福井県南越前町</v>
      </c>
      <c r="E858" s="47" t="s">
        <v>2348</v>
      </c>
    </row>
    <row r="859" spans="1:5" x14ac:dyDescent="0.45">
      <c r="A859" s="46" t="str">
        <f>B859&amp;COUNTIF($B$2:B859,B859)</f>
        <v>福井県13</v>
      </c>
      <c r="B859" s="44" t="s">
        <v>1190</v>
      </c>
      <c r="C859" s="44" t="s">
        <v>1202</v>
      </c>
      <c r="D859" s="44" t="str">
        <f t="shared" si="13"/>
        <v>福井県越前町</v>
      </c>
      <c r="E859" s="47" t="s">
        <v>2348</v>
      </c>
    </row>
    <row r="860" spans="1:5" x14ac:dyDescent="0.45">
      <c r="A860" s="46" t="str">
        <f>B860&amp;COUNTIF($B$2:B860,B860)</f>
        <v>福井県14</v>
      </c>
      <c r="B860" s="44" t="s">
        <v>1190</v>
      </c>
      <c r="C860" s="44" t="s">
        <v>1203</v>
      </c>
      <c r="D860" s="44" t="str">
        <f t="shared" si="13"/>
        <v>福井県美浜町</v>
      </c>
      <c r="E860" s="47" t="s">
        <v>2346</v>
      </c>
    </row>
    <row r="861" spans="1:5" x14ac:dyDescent="0.45">
      <c r="A861" s="46" t="str">
        <f>B861&amp;COUNTIF($B$2:B861,B861)</f>
        <v>福井県15</v>
      </c>
      <c r="B861" s="44" t="s">
        <v>1190</v>
      </c>
      <c r="C861" s="44" t="s">
        <v>1204</v>
      </c>
      <c r="D861" s="44" t="str">
        <f t="shared" si="13"/>
        <v>福井県高浜町</v>
      </c>
      <c r="E861" s="47" t="s">
        <v>2346</v>
      </c>
    </row>
    <row r="862" spans="1:5" x14ac:dyDescent="0.45">
      <c r="A862" s="46" t="str">
        <f>B862&amp;COUNTIF($B$2:B862,B862)</f>
        <v>福井県16</v>
      </c>
      <c r="B862" s="44" t="s">
        <v>1190</v>
      </c>
      <c r="C862" s="44" t="s">
        <v>1205</v>
      </c>
      <c r="D862" s="44" t="str">
        <f t="shared" si="13"/>
        <v>福井県おおい町</v>
      </c>
      <c r="E862" s="47" t="s">
        <v>2346</v>
      </c>
    </row>
    <row r="863" spans="1:5" x14ac:dyDescent="0.45">
      <c r="A863" s="46" t="str">
        <f>B863&amp;COUNTIF($B$2:B863,B863)</f>
        <v>福井県17</v>
      </c>
      <c r="B863" s="44" t="s">
        <v>1190</v>
      </c>
      <c r="C863" s="44" t="s">
        <v>1206</v>
      </c>
      <c r="D863" s="44" t="str">
        <f t="shared" si="13"/>
        <v>福井県若狭町</v>
      </c>
      <c r="E863" s="47" t="s">
        <v>2346</v>
      </c>
    </row>
    <row r="864" spans="1:5" x14ac:dyDescent="0.45">
      <c r="A864" s="46" t="str">
        <f>B864&amp;COUNTIF($B$2:B864,B864)</f>
        <v>山梨県1</v>
      </c>
      <c r="B864" s="44" t="s">
        <v>1207</v>
      </c>
      <c r="C864" s="44" t="s">
        <v>1208</v>
      </c>
      <c r="D864" s="44" t="str">
        <f t="shared" si="13"/>
        <v>山梨県甲府市</v>
      </c>
      <c r="E864" s="47" t="s">
        <v>2349</v>
      </c>
    </row>
    <row r="865" spans="1:5" x14ac:dyDescent="0.45">
      <c r="A865" s="46" t="str">
        <f>B865&amp;COUNTIF($B$2:B865,B865)</f>
        <v>山梨県2</v>
      </c>
      <c r="B865" s="44" t="s">
        <v>1207</v>
      </c>
      <c r="C865" s="44" t="s">
        <v>1209</v>
      </c>
      <c r="D865" s="44" t="str">
        <f t="shared" si="13"/>
        <v>山梨県富士吉田市</v>
      </c>
      <c r="E865" s="47" t="s">
        <v>2350</v>
      </c>
    </row>
    <row r="866" spans="1:5" x14ac:dyDescent="0.45">
      <c r="A866" s="46" t="str">
        <f>B866&amp;COUNTIF($B$2:B866,B866)</f>
        <v>山梨県3</v>
      </c>
      <c r="B866" s="44" t="s">
        <v>1207</v>
      </c>
      <c r="C866" s="44" t="s">
        <v>1210</v>
      </c>
      <c r="D866" s="44" t="str">
        <f t="shared" si="13"/>
        <v>山梨県都留市</v>
      </c>
      <c r="E866" s="47" t="s">
        <v>2350</v>
      </c>
    </row>
    <row r="867" spans="1:5" x14ac:dyDescent="0.45">
      <c r="A867" s="46" t="str">
        <f>B867&amp;COUNTIF($B$2:B867,B867)</f>
        <v>山梨県4</v>
      </c>
      <c r="B867" s="44" t="s">
        <v>1207</v>
      </c>
      <c r="C867" s="44" t="s">
        <v>1211</v>
      </c>
      <c r="D867" s="44" t="str">
        <f t="shared" si="13"/>
        <v>山梨県山梨市</v>
      </c>
      <c r="E867" s="47" t="s">
        <v>2351</v>
      </c>
    </row>
    <row r="868" spans="1:5" x14ac:dyDescent="0.45">
      <c r="A868" s="46" t="str">
        <f>B868&amp;COUNTIF($B$2:B868,B868)</f>
        <v>山梨県5</v>
      </c>
      <c r="B868" s="44" t="s">
        <v>1207</v>
      </c>
      <c r="C868" s="44" t="s">
        <v>1212</v>
      </c>
      <c r="D868" s="44" t="str">
        <f t="shared" si="13"/>
        <v>山梨県大月市</v>
      </c>
      <c r="E868" s="47" t="s">
        <v>2350</v>
      </c>
    </row>
    <row r="869" spans="1:5" x14ac:dyDescent="0.45">
      <c r="A869" s="46" t="str">
        <f>B869&amp;COUNTIF($B$2:B869,B869)</f>
        <v>山梨県6</v>
      </c>
      <c r="B869" s="44" t="s">
        <v>1207</v>
      </c>
      <c r="C869" s="44" t="s">
        <v>1213</v>
      </c>
      <c r="D869" s="44" t="str">
        <f t="shared" si="13"/>
        <v>山梨県韮崎市</v>
      </c>
      <c r="E869" s="47" t="s">
        <v>2349</v>
      </c>
    </row>
    <row r="870" spans="1:5" x14ac:dyDescent="0.45">
      <c r="A870" s="46" t="str">
        <f>B870&amp;COUNTIF($B$2:B870,B870)</f>
        <v>山梨県7</v>
      </c>
      <c r="B870" s="44" t="s">
        <v>1207</v>
      </c>
      <c r="C870" s="44" t="s">
        <v>1214</v>
      </c>
      <c r="D870" s="44" t="str">
        <f t="shared" si="13"/>
        <v>山梨県南アルプス市</v>
      </c>
      <c r="E870" s="47" t="s">
        <v>2349</v>
      </c>
    </row>
    <row r="871" spans="1:5" x14ac:dyDescent="0.45">
      <c r="A871" s="46" t="str">
        <f>B871&amp;COUNTIF($B$2:B871,B871)</f>
        <v>山梨県8</v>
      </c>
      <c r="B871" s="44" t="s">
        <v>1207</v>
      </c>
      <c r="C871" s="44" t="s">
        <v>1215</v>
      </c>
      <c r="D871" s="44" t="str">
        <f t="shared" si="13"/>
        <v>山梨県北杜市</v>
      </c>
      <c r="E871" s="47" t="s">
        <v>2349</v>
      </c>
    </row>
    <row r="872" spans="1:5" x14ac:dyDescent="0.45">
      <c r="A872" s="46" t="str">
        <f>B872&amp;COUNTIF($B$2:B872,B872)</f>
        <v>山梨県9</v>
      </c>
      <c r="B872" s="44" t="s">
        <v>1207</v>
      </c>
      <c r="C872" s="44" t="s">
        <v>1216</v>
      </c>
      <c r="D872" s="44" t="str">
        <f t="shared" si="13"/>
        <v>山梨県甲斐市</v>
      </c>
      <c r="E872" s="47" t="s">
        <v>2349</v>
      </c>
    </row>
    <row r="873" spans="1:5" x14ac:dyDescent="0.45">
      <c r="A873" s="46" t="str">
        <f>B873&amp;COUNTIF($B$2:B873,B873)</f>
        <v>山梨県10</v>
      </c>
      <c r="B873" s="44" t="s">
        <v>1207</v>
      </c>
      <c r="C873" s="44" t="s">
        <v>1217</v>
      </c>
      <c r="D873" s="44" t="str">
        <f t="shared" si="13"/>
        <v>山梨県笛吹市</v>
      </c>
      <c r="E873" s="47" t="s">
        <v>2351</v>
      </c>
    </row>
    <row r="874" spans="1:5" x14ac:dyDescent="0.45">
      <c r="A874" s="46" t="str">
        <f>B874&amp;COUNTIF($B$2:B874,B874)</f>
        <v>山梨県11</v>
      </c>
      <c r="B874" s="44" t="s">
        <v>1207</v>
      </c>
      <c r="C874" s="44" t="s">
        <v>1218</v>
      </c>
      <c r="D874" s="44" t="str">
        <f t="shared" si="13"/>
        <v>山梨県上野原市</v>
      </c>
      <c r="E874" s="47" t="s">
        <v>2350</v>
      </c>
    </row>
    <row r="875" spans="1:5" x14ac:dyDescent="0.45">
      <c r="A875" s="46" t="str">
        <f>B875&amp;COUNTIF($B$2:B875,B875)</f>
        <v>山梨県12</v>
      </c>
      <c r="B875" s="44" t="s">
        <v>1207</v>
      </c>
      <c r="C875" s="44" t="s">
        <v>1219</v>
      </c>
      <c r="D875" s="44" t="str">
        <f t="shared" si="13"/>
        <v>山梨県甲州市</v>
      </c>
      <c r="E875" s="47" t="s">
        <v>2351</v>
      </c>
    </row>
    <row r="876" spans="1:5" x14ac:dyDescent="0.45">
      <c r="A876" s="46" t="str">
        <f>B876&amp;COUNTIF($B$2:B876,B876)</f>
        <v>山梨県13</v>
      </c>
      <c r="B876" s="44" t="s">
        <v>1207</v>
      </c>
      <c r="C876" s="44" t="s">
        <v>1220</v>
      </c>
      <c r="D876" s="44" t="str">
        <f t="shared" si="13"/>
        <v>山梨県中央市</v>
      </c>
      <c r="E876" s="47" t="s">
        <v>2349</v>
      </c>
    </row>
    <row r="877" spans="1:5" x14ac:dyDescent="0.45">
      <c r="A877" s="46" t="str">
        <f>B877&amp;COUNTIF($B$2:B877,B877)</f>
        <v>山梨県14</v>
      </c>
      <c r="B877" s="44" t="s">
        <v>1207</v>
      </c>
      <c r="C877" s="44" t="s">
        <v>1221</v>
      </c>
      <c r="D877" s="44" t="str">
        <f t="shared" si="13"/>
        <v>山梨県市川三郷町</v>
      </c>
      <c r="E877" s="47" t="s">
        <v>2352</v>
      </c>
    </row>
    <row r="878" spans="1:5" x14ac:dyDescent="0.45">
      <c r="A878" s="46" t="str">
        <f>B878&amp;COUNTIF($B$2:B878,B878)</f>
        <v>山梨県15</v>
      </c>
      <c r="B878" s="44" t="s">
        <v>1207</v>
      </c>
      <c r="C878" s="44" t="s">
        <v>1222</v>
      </c>
      <c r="D878" s="44" t="str">
        <f t="shared" si="13"/>
        <v>山梨県早川町</v>
      </c>
      <c r="E878" s="47" t="s">
        <v>2352</v>
      </c>
    </row>
    <row r="879" spans="1:5" x14ac:dyDescent="0.45">
      <c r="A879" s="46" t="str">
        <f>B879&amp;COUNTIF($B$2:B879,B879)</f>
        <v>山梨県16</v>
      </c>
      <c r="B879" s="44" t="s">
        <v>1207</v>
      </c>
      <c r="C879" s="44" t="s">
        <v>1223</v>
      </c>
      <c r="D879" s="44" t="str">
        <f t="shared" si="13"/>
        <v>山梨県身延町</v>
      </c>
      <c r="E879" s="47" t="s">
        <v>2352</v>
      </c>
    </row>
    <row r="880" spans="1:5" x14ac:dyDescent="0.45">
      <c r="A880" s="46" t="str">
        <f>B880&amp;COUNTIF($B$2:B880,B880)</f>
        <v>山梨県17</v>
      </c>
      <c r="B880" s="44" t="s">
        <v>1207</v>
      </c>
      <c r="C880" s="44" t="s">
        <v>621</v>
      </c>
      <c r="D880" s="44" t="str">
        <f t="shared" si="13"/>
        <v>山梨県南部町</v>
      </c>
      <c r="E880" s="47" t="s">
        <v>2352</v>
      </c>
    </row>
    <row r="881" spans="1:5" x14ac:dyDescent="0.45">
      <c r="A881" s="46" t="str">
        <f>B881&amp;COUNTIF($B$2:B881,B881)</f>
        <v>山梨県18</v>
      </c>
      <c r="B881" s="44" t="s">
        <v>1207</v>
      </c>
      <c r="C881" s="44" t="s">
        <v>1224</v>
      </c>
      <c r="D881" s="44" t="str">
        <f t="shared" si="13"/>
        <v>山梨県富士川町</v>
      </c>
      <c r="E881" s="47" t="s">
        <v>2352</v>
      </c>
    </row>
    <row r="882" spans="1:5" x14ac:dyDescent="0.45">
      <c r="A882" s="46" t="str">
        <f>B882&amp;COUNTIF($B$2:B882,B882)</f>
        <v>山梨県19</v>
      </c>
      <c r="B882" s="44" t="s">
        <v>1207</v>
      </c>
      <c r="C882" s="44" t="s">
        <v>1225</v>
      </c>
      <c r="D882" s="44" t="str">
        <f t="shared" si="13"/>
        <v>山梨県昭和町</v>
      </c>
      <c r="E882" s="47" t="s">
        <v>2349</v>
      </c>
    </row>
    <row r="883" spans="1:5" x14ac:dyDescent="0.45">
      <c r="A883" s="46" t="str">
        <f>B883&amp;COUNTIF($B$2:B883,B883)</f>
        <v>山梨県20</v>
      </c>
      <c r="B883" s="44" t="s">
        <v>1207</v>
      </c>
      <c r="C883" s="44" t="s">
        <v>1226</v>
      </c>
      <c r="D883" s="44" t="str">
        <f t="shared" si="13"/>
        <v>山梨県道志村</v>
      </c>
      <c r="E883" s="47" t="s">
        <v>2350</v>
      </c>
    </row>
    <row r="884" spans="1:5" x14ac:dyDescent="0.45">
      <c r="A884" s="46" t="str">
        <f>B884&amp;COUNTIF($B$2:B884,B884)</f>
        <v>山梨県21</v>
      </c>
      <c r="B884" s="44" t="s">
        <v>1207</v>
      </c>
      <c r="C884" s="44" t="s">
        <v>1227</v>
      </c>
      <c r="D884" s="44" t="str">
        <f t="shared" si="13"/>
        <v>山梨県西桂町</v>
      </c>
      <c r="E884" s="47" t="s">
        <v>2350</v>
      </c>
    </row>
    <row r="885" spans="1:5" x14ac:dyDescent="0.45">
      <c r="A885" s="46" t="str">
        <f>B885&amp;COUNTIF($B$2:B885,B885)</f>
        <v>山梨県22</v>
      </c>
      <c r="B885" s="44" t="s">
        <v>1207</v>
      </c>
      <c r="C885" s="44" t="s">
        <v>1228</v>
      </c>
      <c r="D885" s="44" t="str">
        <f t="shared" si="13"/>
        <v>山梨県忍野村</v>
      </c>
      <c r="E885" s="47" t="s">
        <v>2350</v>
      </c>
    </row>
    <row r="886" spans="1:5" x14ac:dyDescent="0.45">
      <c r="A886" s="46" t="str">
        <f>B886&amp;COUNTIF($B$2:B886,B886)</f>
        <v>山梨県23</v>
      </c>
      <c r="B886" s="44" t="s">
        <v>1207</v>
      </c>
      <c r="C886" s="44" t="s">
        <v>1229</v>
      </c>
      <c r="D886" s="44" t="str">
        <f t="shared" si="13"/>
        <v>山梨県山中湖村</v>
      </c>
      <c r="E886" s="47" t="s">
        <v>2350</v>
      </c>
    </row>
    <row r="887" spans="1:5" x14ac:dyDescent="0.45">
      <c r="A887" s="46" t="str">
        <f>B887&amp;COUNTIF($B$2:B887,B887)</f>
        <v>山梨県24</v>
      </c>
      <c r="B887" s="44" t="s">
        <v>1207</v>
      </c>
      <c r="C887" s="44" t="s">
        <v>1230</v>
      </c>
      <c r="D887" s="44" t="str">
        <f t="shared" si="13"/>
        <v>山梨県鳴沢村</v>
      </c>
      <c r="E887" s="47" t="s">
        <v>2350</v>
      </c>
    </row>
    <row r="888" spans="1:5" x14ac:dyDescent="0.45">
      <c r="A888" s="46" t="str">
        <f>B888&amp;COUNTIF($B$2:B888,B888)</f>
        <v>山梨県25</v>
      </c>
      <c r="B888" s="44" t="s">
        <v>1207</v>
      </c>
      <c r="C888" s="44" t="s">
        <v>1231</v>
      </c>
      <c r="D888" s="44" t="str">
        <f t="shared" si="13"/>
        <v>山梨県富士河口湖町</v>
      </c>
      <c r="E888" s="47" t="s">
        <v>2350</v>
      </c>
    </row>
    <row r="889" spans="1:5" x14ac:dyDescent="0.45">
      <c r="A889" s="46" t="str">
        <f>B889&amp;COUNTIF($B$2:B889,B889)</f>
        <v>山梨県26</v>
      </c>
      <c r="B889" s="44" t="s">
        <v>1207</v>
      </c>
      <c r="C889" s="44" t="s">
        <v>1232</v>
      </c>
      <c r="D889" s="44" t="str">
        <f t="shared" si="13"/>
        <v>山梨県小菅村</v>
      </c>
      <c r="E889" s="47" t="s">
        <v>2350</v>
      </c>
    </row>
    <row r="890" spans="1:5" x14ac:dyDescent="0.45">
      <c r="A890" s="46" t="str">
        <f>B890&amp;COUNTIF($B$2:B890,B890)</f>
        <v>山梨県27</v>
      </c>
      <c r="B890" s="44" t="s">
        <v>1207</v>
      </c>
      <c r="C890" s="44" t="s">
        <v>1233</v>
      </c>
      <c r="D890" s="44" t="str">
        <f t="shared" si="13"/>
        <v>山梨県丹波山村</v>
      </c>
      <c r="E890" s="47" t="s">
        <v>2350</v>
      </c>
    </row>
    <row r="891" spans="1:5" x14ac:dyDescent="0.45">
      <c r="A891" s="46" t="str">
        <f>B891&amp;COUNTIF($B$2:B891,B891)</f>
        <v>長野県1</v>
      </c>
      <c r="B891" s="44" t="s">
        <v>1234</v>
      </c>
      <c r="C891" s="44" t="s">
        <v>1235</v>
      </c>
      <c r="D891" s="44" t="str">
        <f t="shared" si="13"/>
        <v>長野県長野市</v>
      </c>
      <c r="E891" s="47" t="s">
        <v>2353</v>
      </c>
    </row>
    <row r="892" spans="1:5" x14ac:dyDescent="0.45">
      <c r="A892" s="46" t="str">
        <f>B892&amp;COUNTIF($B$2:B892,B892)</f>
        <v>長野県2</v>
      </c>
      <c r="B892" s="44" t="s">
        <v>1234</v>
      </c>
      <c r="C892" s="44" t="s">
        <v>1236</v>
      </c>
      <c r="D892" s="44" t="str">
        <f t="shared" si="13"/>
        <v>長野県松本市</v>
      </c>
      <c r="E892" s="47" t="s">
        <v>2354</v>
      </c>
    </row>
    <row r="893" spans="1:5" x14ac:dyDescent="0.45">
      <c r="A893" s="46" t="str">
        <f>B893&amp;COUNTIF($B$2:B893,B893)</f>
        <v>長野県3</v>
      </c>
      <c r="B893" s="44" t="s">
        <v>1234</v>
      </c>
      <c r="C893" s="44" t="s">
        <v>1237</v>
      </c>
      <c r="D893" s="44" t="str">
        <f t="shared" si="13"/>
        <v>長野県上田市</v>
      </c>
      <c r="E893" s="47" t="s">
        <v>2355</v>
      </c>
    </row>
    <row r="894" spans="1:5" x14ac:dyDescent="0.45">
      <c r="A894" s="46" t="str">
        <f>B894&amp;COUNTIF($B$2:B894,B894)</f>
        <v>長野県4</v>
      </c>
      <c r="B894" s="44" t="s">
        <v>1234</v>
      </c>
      <c r="C894" s="44" t="s">
        <v>1238</v>
      </c>
      <c r="D894" s="44" t="str">
        <f t="shared" si="13"/>
        <v>長野県岡谷市</v>
      </c>
      <c r="E894" s="47" t="s">
        <v>2356</v>
      </c>
    </row>
    <row r="895" spans="1:5" x14ac:dyDescent="0.45">
      <c r="A895" s="46" t="str">
        <f>B895&amp;COUNTIF($B$2:B895,B895)</f>
        <v>長野県5</v>
      </c>
      <c r="B895" s="44" t="s">
        <v>1234</v>
      </c>
      <c r="C895" s="44" t="s">
        <v>1239</v>
      </c>
      <c r="D895" s="44" t="str">
        <f t="shared" si="13"/>
        <v>長野県飯田市</v>
      </c>
      <c r="E895" s="47" t="s">
        <v>2357</v>
      </c>
    </row>
    <row r="896" spans="1:5" x14ac:dyDescent="0.45">
      <c r="A896" s="46" t="str">
        <f>B896&amp;COUNTIF($B$2:B896,B896)</f>
        <v>長野県6</v>
      </c>
      <c r="B896" s="44" t="s">
        <v>1234</v>
      </c>
      <c r="C896" s="44" t="s">
        <v>1240</v>
      </c>
      <c r="D896" s="44" t="str">
        <f t="shared" si="13"/>
        <v>長野県諏訪市</v>
      </c>
      <c r="E896" s="47" t="s">
        <v>2356</v>
      </c>
    </row>
    <row r="897" spans="1:5" x14ac:dyDescent="0.45">
      <c r="A897" s="46" t="str">
        <f>B897&amp;COUNTIF($B$2:B897,B897)</f>
        <v>長野県7</v>
      </c>
      <c r="B897" s="44" t="s">
        <v>1234</v>
      </c>
      <c r="C897" s="44" t="s">
        <v>1241</v>
      </c>
      <c r="D897" s="44" t="str">
        <f t="shared" si="13"/>
        <v>長野県須坂市</v>
      </c>
      <c r="E897" s="47" t="s">
        <v>2353</v>
      </c>
    </row>
    <row r="898" spans="1:5" x14ac:dyDescent="0.45">
      <c r="A898" s="46" t="str">
        <f>B898&amp;COUNTIF($B$2:B898,B898)</f>
        <v>長野県8</v>
      </c>
      <c r="B898" s="44" t="s">
        <v>1234</v>
      </c>
      <c r="C898" s="44" t="s">
        <v>1242</v>
      </c>
      <c r="D898" s="44" t="str">
        <f t="shared" ref="D898:D961" si="14">B898&amp;C898</f>
        <v>長野県小諸市</v>
      </c>
      <c r="E898" s="47" t="s">
        <v>2358</v>
      </c>
    </row>
    <row r="899" spans="1:5" x14ac:dyDescent="0.45">
      <c r="A899" s="46" t="str">
        <f>B899&amp;COUNTIF($B$2:B899,B899)</f>
        <v>長野県9</v>
      </c>
      <c r="B899" s="44" t="s">
        <v>1234</v>
      </c>
      <c r="C899" s="44" t="s">
        <v>1243</v>
      </c>
      <c r="D899" s="44" t="str">
        <f t="shared" si="14"/>
        <v>長野県伊那市</v>
      </c>
      <c r="E899" s="47" t="s">
        <v>2359</v>
      </c>
    </row>
    <row r="900" spans="1:5" x14ac:dyDescent="0.45">
      <c r="A900" s="46" t="str">
        <f>B900&amp;COUNTIF($B$2:B900,B900)</f>
        <v>長野県10</v>
      </c>
      <c r="B900" s="44" t="s">
        <v>1234</v>
      </c>
      <c r="C900" s="44" t="s">
        <v>1244</v>
      </c>
      <c r="D900" s="44" t="str">
        <f t="shared" si="14"/>
        <v>長野県駒ヶ根市</v>
      </c>
      <c r="E900" s="47" t="s">
        <v>2359</v>
      </c>
    </row>
    <row r="901" spans="1:5" x14ac:dyDescent="0.45">
      <c r="A901" s="46" t="str">
        <f>B901&amp;COUNTIF($B$2:B901,B901)</f>
        <v>長野県11</v>
      </c>
      <c r="B901" s="44" t="s">
        <v>1234</v>
      </c>
      <c r="C901" s="44" t="s">
        <v>1245</v>
      </c>
      <c r="D901" s="44" t="str">
        <f t="shared" si="14"/>
        <v>長野県中野市</v>
      </c>
      <c r="E901" s="47" t="s">
        <v>2360</v>
      </c>
    </row>
    <row r="902" spans="1:5" x14ac:dyDescent="0.45">
      <c r="A902" s="46" t="str">
        <f>B902&amp;COUNTIF($B$2:B902,B902)</f>
        <v>長野県12</v>
      </c>
      <c r="B902" s="44" t="s">
        <v>1234</v>
      </c>
      <c r="C902" s="44" t="s">
        <v>1246</v>
      </c>
      <c r="D902" s="44" t="str">
        <f t="shared" si="14"/>
        <v>長野県大町市</v>
      </c>
      <c r="E902" s="47" t="s">
        <v>2361</v>
      </c>
    </row>
    <row r="903" spans="1:5" x14ac:dyDescent="0.45">
      <c r="A903" s="46" t="str">
        <f>B903&amp;COUNTIF($B$2:B903,B903)</f>
        <v>長野県13</v>
      </c>
      <c r="B903" s="44" t="s">
        <v>1234</v>
      </c>
      <c r="C903" s="44" t="s">
        <v>1247</v>
      </c>
      <c r="D903" s="44" t="str">
        <f t="shared" si="14"/>
        <v>長野県飯山市</v>
      </c>
      <c r="E903" s="47" t="s">
        <v>2360</v>
      </c>
    </row>
    <row r="904" spans="1:5" x14ac:dyDescent="0.45">
      <c r="A904" s="46" t="str">
        <f>B904&amp;COUNTIF($B$2:B904,B904)</f>
        <v>長野県14</v>
      </c>
      <c r="B904" s="44" t="s">
        <v>1234</v>
      </c>
      <c r="C904" s="44" t="s">
        <v>1248</v>
      </c>
      <c r="D904" s="44" t="str">
        <f t="shared" si="14"/>
        <v>長野県茅野市</v>
      </c>
      <c r="E904" s="47" t="s">
        <v>2356</v>
      </c>
    </row>
    <row r="905" spans="1:5" x14ac:dyDescent="0.45">
      <c r="A905" s="46" t="str">
        <f>B905&amp;COUNTIF($B$2:B905,B905)</f>
        <v>長野県15</v>
      </c>
      <c r="B905" s="44" t="s">
        <v>1234</v>
      </c>
      <c r="C905" s="44" t="s">
        <v>1249</v>
      </c>
      <c r="D905" s="44" t="str">
        <f t="shared" si="14"/>
        <v>長野県塩尻市</v>
      </c>
      <c r="E905" s="47" t="s">
        <v>2354</v>
      </c>
    </row>
    <row r="906" spans="1:5" x14ac:dyDescent="0.45">
      <c r="A906" s="46" t="str">
        <f>B906&amp;COUNTIF($B$2:B906,B906)</f>
        <v>長野県16</v>
      </c>
      <c r="B906" s="44" t="s">
        <v>1234</v>
      </c>
      <c r="C906" s="44" t="s">
        <v>1250</v>
      </c>
      <c r="D906" s="44" t="str">
        <f t="shared" si="14"/>
        <v>長野県佐久市</v>
      </c>
      <c r="E906" s="47" t="s">
        <v>2358</v>
      </c>
    </row>
    <row r="907" spans="1:5" x14ac:dyDescent="0.45">
      <c r="A907" s="46" t="str">
        <f>B907&amp;COUNTIF($B$2:B907,B907)</f>
        <v>長野県17</v>
      </c>
      <c r="B907" s="44" t="s">
        <v>1234</v>
      </c>
      <c r="C907" s="44" t="s">
        <v>1251</v>
      </c>
      <c r="D907" s="44" t="str">
        <f t="shared" si="14"/>
        <v>長野県千曲市</v>
      </c>
      <c r="E907" s="47" t="s">
        <v>2353</v>
      </c>
    </row>
    <row r="908" spans="1:5" x14ac:dyDescent="0.45">
      <c r="A908" s="46" t="str">
        <f>B908&amp;COUNTIF($B$2:B908,B908)</f>
        <v>長野県18</v>
      </c>
      <c r="B908" s="44" t="s">
        <v>1234</v>
      </c>
      <c r="C908" s="44" t="s">
        <v>1252</v>
      </c>
      <c r="D908" s="44" t="str">
        <f t="shared" si="14"/>
        <v>長野県東御市</v>
      </c>
      <c r="E908" s="47" t="s">
        <v>2355</v>
      </c>
    </row>
    <row r="909" spans="1:5" x14ac:dyDescent="0.45">
      <c r="A909" s="46" t="str">
        <f>B909&amp;COUNTIF($B$2:B909,B909)</f>
        <v>長野県19</v>
      </c>
      <c r="B909" s="44" t="s">
        <v>1234</v>
      </c>
      <c r="C909" s="44" t="s">
        <v>1253</v>
      </c>
      <c r="D909" s="44" t="str">
        <f t="shared" si="14"/>
        <v>長野県安曇野市</v>
      </c>
      <c r="E909" s="47" t="s">
        <v>2354</v>
      </c>
    </row>
    <row r="910" spans="1:5" x14ac:dyDescent="0.45">
      <c r="A910" s="46" t="str">
        <f>B910&amp;COUNTIF($B$2:B910,B910)</f>
        <v>長野県20</v>
      </c>
      <c r="B910" s="44" t="s">
        <v>1234</v>
      </c>
      <c r="C910" s="44" t="s">
        <v>1254</v>
      </c>
      <c r="D910" s="44" t="str">
        <f t="shared" si="14"/>
        <v>長野県小海町</v>
      </c>
      <c r="E910" s="47" t="s">
        <v>2358</v>
      </c>
    </row>
    <row r="911" spans="1:5" x14ac:dyDescent="0.45">
      <c r="A911" s="46" t="str">
        <f>B911&amp;COUNTIF($B$2:B911,B911)</f>
        <v>長野県21</v>
      </c>
      <c r="B911" s="44" t="s">
        <v>1234</v>
      </c>
      <c r="C911" s="44" t="s">
        <v>1255</v>
      </c>
      <c r="D911" s="44" t="str">
        <f t="shared" si="14"/>
        <v>長野県川上村</v>
      </c>
      <c r="E911" s="47" t="s">
        <v>2358</v>
      </c>
    </row>
    <row r="912" spans="1:5" x14ac:dyDescent="0.45">
      <c r="A912" s="46" t="str">
        <f>B912&amp;COUNTIF($B$2:B912,B912)</f>
        <v>長野県22</v>
      </c>
      <c r="B912" s="44" t="s">
        <v>1234</v>
      </c>
      <c r="C912" s="44" t="s">
        <v>900</v>
      </c>
      <c r="D912" s="44" t="str">
        <f t="shared" si="14"/>
        <v>長野県南牧村</v>
      </c>
      <c r="E912" s="47" t="s">
        <v>2358</v>
      </c>
    </row>
    <row r="913" spans="1:5" x14ac:dyDescent="0.45">
      <c r="A913" s="46" t="str">
        <f>B913&amp;COUNTIF($B$2:B913,B913)</f>
        <v>長野県23</v>
      </c>
      <c r="B913" s="44" t="s">
        <v>1234</v>
      </c>
      <c r="C913" s="44" t="s">
        <v>1256</v>
      </c>
      <c r="D913" s="44" t="str">
        <f t="shared" si="14"/>
        <v>長野県南相木村</v>
      </c>
      <c r="E913" s="47" t="s">
        <v>2358</v>
      </c>
    </row>
    <row r="914" spans="1:5" x14ac:dyDescent="0.45">
      <c r="A914" s="46" t="str">
        <f>B914&amp;COUNTIF($B$2:B914,B914)</f>
        <v>長野県24</v>
      </c>
      <c r="B914" s="44" t="s">
        <v>1234</v>
      </c>
      <c r="C914" s="44" t="s">
        <v>1257</v>
      </c>
      <c r="D914" s="44" t="str">
        <f t="shared" si="14"/>
        <v>長野県北相木村</v>
      </c>
      <c r="E914" s="47" t="s">
        <v>2358</v>
      </c>
    </row>
    <row r="915" spans="1:5" x14ac:dyDescent="0.45">
      <c r="A915" s="46" t="str">
        <f>B915&amp;COUNTIF($B$2:B915,B915)</f>
        <v>長野県25</v>
      </c>
      <c r="B915" s="44" t="s">
        <v>1234</v>
      </c>
      <c r="C915" s="44" t="s">
        <v>1258</v>
      </c>
      <c r="D915" s="44" t="str">
        <f t="shared" si="14"/>
        <v>長野県佐久穂町</v>
      </c>
      <c r="E915" s="47" t="s">
        <v>2358</v>
      </c>
    </row>
    <row r="916" spans="1:5" x14ac:dyDescent="0.45">
      <c r="A916" s="46" t="str">
        <f>B916&amp;COUNTIF($B$2:B916,B916)</f>
        <v>長野県26</v>
      </c>
      <c r="B916" s="44" t="s">
        <v>1234</v>
      </c>
      <c r="C916" s="44" t="s">
        <v>1259</v>
      </c>
      <c r="D916" s="44" t="str">
        <f t="shared" si="14"/>
        <v>長野県軽井沢町</v>
      </c>
      <c r="E916" s="47" t="s">
        <v>2358</v>
      </c>
    </row>
    <row r="917" spans="1:5" x14ac:dyDescent="0.45">
      <c r="A917" s="46" t="str">
        <f>B917&amp;COUNTIF($B$2:B917,B917)</f>
        <v>長野県27</v>
      </c>
      <c r="B917" s="44" t="s">
        <v>1234</v>
      </c>
      <c r="C917" s="44" t="s">
        <v>1260</v>
      </c>
      <c r="D917" s="44" t="str">
        <f t="shared" si="14"/>
        <v>長野県御代田町</v>
      </c>
      <c r="E917" s="47" t="s">
        <v>2358</v>
      </c>
    </row>
    <row r="918" spans="1:5" x14ac:dyDescent="0.45">
      <c r="A918" s="46" t="str">
        <f>B918&amp;COUNTIF($B$2:B918,B918)</f>
        <v>長野県28</v>
      </c>
      <c r="B918" s="44" t="s">
        <v>1234</v>
      </c>
      <c r="C918" s="44" t="s">
        <v>1261</v>
      </c>
      <c r="D918" s="44" t="str">
        <f t="shared" si="14"/>
        <v>長野県立科町</v>
      </c>
      <c r="E918" s="47" t="s">
        <v>2358</v>
      </c>
    </row>
    <row r="919" spans="1:5" x14ac:dyDescent="0.45">
      <c r="A919" s="46" t="str">
        <f>B919&amp;COUNTIF($B$2:B919,B919)</f>
        <v>長野県29</v>
      </c>
      <c r="B919" s="44" t="s">
        <v>1234</v>
      </c>
      <c r="C919" s="44" t="s">
        <v>1262</v>
      </c>
      <c r="D919" s="44" t="str">
        <f t="shared" si="14"/>
        <v>長野県青木村</v>
      </c>
      <c r="E919" s="47" t="s">
        <v>2355</v>
      </c>
    </row>
    <row r="920" spans="1:5" x14ac:dyDescent="0.45">
      <c r="A920" s="46" t="str">
        <f>B920&amp;COUNTIF($B$2:B920,B920)</f>
        <v>長野県30</v>
      </c>
      <c r="B920" s="44" t="s">
        <v>1234</v>
      </c>
      <c r="C920" s="44" t="s">
        <v>1263</v>
      </c>
      <c r="D920" s="44" t="str">
        <f t="shared" si="14"/>
        <v>長野県長和町</v>
      </c>
      <c r="E920" s="47" t="s">
        <v>2355</v>
      </c>
    </row>
    <row r="921" spans="1:5" x14ac:dyDescent="0.45">
      <c r="A921" s="46" t="str">
        <f>B921&amp;COUNTIF($B$2:B921,B921)</f>
        <v>長野県31</v>
      </c>
      <c r="B921" s="44" t="s">
        <v>1234</v>
      </c>
      <c r="C921" s="44" t="s">
        <v>1264</v>
      </c>
      <c r="D921" s="44" t="str">
        <f t="shared" si="14"/>
        <v>長野県下諏訪町</v>
      </c>
      <c r="E921" s="47" t="s">
        <v>2356</v>
      </c>
    </row>
    <row r="922" spans="1:5" x14ac:dyDescent="0.45">
      <c r="A922" s="46" t="str">
        <f>B922&amp;COUNTIF($B$2:B922,B922)</f>
        <v>長野県32</v>
      </c>
      <c r="B922" s="44" t="s">
        <v>1234</v>
      </c>
      <c r="C922" s="44" t="s">
        <v>1265</v>
      </c>
      <c r="D922" s="44" t="str">
        <f t="shared" si="14"/>
        <v>長野県富士見町</v>
      </c>
      <c r="E922" s="47" t="s">
        <v>2356</v>
      </c>
    </row>
    <row r="923" spans="1:5" x14ac:dyDescent="0.45">
      <c r="A923" s="46" t="str">
        <f>B923&amp;COUNTIF($B$2:B923,B923)</f>
        <v>長野県33</v>
      </c>
      <c r="B923" s="44" t="s">
        <v>1234</v>
      </c>
      <c r="C923" s="44" t="s">
        <v>1266</v>
      </c>
      <c r="D923" s="44" t="str">
        <f t="shared" si="14"/>
        <v>長野県原村</v>
      </c>
      <c r="E923" s="47" t="s">
        <v>2356</v>
      </c>
    </row>
    <row r="924" spans="1:5" x14ac:dyDescent="0.45">
      <c r="A924" s="46" t="str">
        <f>B924&amp;COUNTIF($B$2:B924,B924)</f>
        <v>長野県34</v>
      </c>
      <c r="B924" s="44" t="s">
        <v>1234</v>
      </c>
      <c r="C924" s="44" t="s">
        <v>1267</v>
      </c>
      <c r="D924" s="44" t="str">
        <f t="shared" si="14"/>
        <v>長野県辰野町</v>
      </c>
      <c r="E924" s="47" t="s">
        <v>2359</v>
      </c>
    </row>
    <row r="925" spans="1:5" x14ac:dyDescent="0.45">
      <c r="A925" s="46" t="str">
        <f>B925&amp;COUNTIF($B$2:B925,B925)</f>
        <v>長野県35</v>
      </c>
      <c r="B925" s="44" t="s">
        <v>1234</v>
      </c>
      <c r="C925" s="44" t="s">
        <v>1268</v>
      </c>
      <c r="D925" s="44" t="str">
        <f t="shared" si="14"/>
        <v>長野県箕輪町</v>
      </c>
      <c r="E925" s="47" t="s">
        <v>2359</v>
      </c>
    </row>
    <row r="926" spans="1:5" x14ac:dyDescent="0.45">
      <c r="A926" s="46" t="str">
        <f>B926&amp;COUNTIF($B$2:B926,B926)</f>
        <v>長野県36</v>
      </c>
      <c r="B926" s="44" t="s">
        <v>1234</v>
      </c>
      <c r="C926" s="44" t="s">
        <v>1269</v>
      </c>
      <c r="D926" s="44" t="str">
        <f t="shared" si="14"/>
        <v>長野県飯島町</v>
      </c>
      <c r="E926" s="47" t="s">
        <v>2359</v>
      </c>
    </row>
    <row r="927" spans="1:5" x14ac:dyDescent="0.45">
      <c r="A927" s="46" t="str">
        <f>B927&amp;COUNTIF($B$2:B927,B927)</f>
        <v>長野県37</v>
      </c>
      <c r="B927" s="44" t="s">
        <v>1234</v>
      </c>
      <c r="C927" s="44" t="s">
        <v>1270</v>
      </c>
      <c r="D927" s="44" t="str">
        <f t="shared" si="14"/>
        <v>長野県南箕輪村</v>
      </c>
      <c r="E927" s="47" t="s">
        <v>2359</v>
      </c>
    </row>
    <row r="928" spans="1:5" x14ac:dyDescent="0.45">
      <c r="A928" s="46" t="str">
        <f>B928&amp;COUNTIF($B$2:B928,B928)</f>
        <v>長野県38</v>
      </c>
      <c r="B928" s="44" t="s">
        <v>1234</v>
      </c>
      <c r="C928" s="44" t="s">
        <v>1271</v>
      </c>
      <c r="D928" s="44" t="str">
        <f t="shared" si="14"/>
        <v>長野県中川村</v>
      </c>
      <c r="E928" s="47" t="s">
        <v>2359</v>
      </c>
    </row>
    <row r="929" spans="1:5" x14ac:dyDescent="0.45">
      <c r="A929" s="46" t="str">
        <f>B929&amp;COUNTIF($B$2:B929,B929)</f>
        <v>長野県39</v>
      </c>
      <c r="B929" s="44" t="s">
        <v>1234</v>
      </c>
      <c r="C929" s="44" t="s">
        <v>1272</v>
      </c>
      <c r="D929" s="44" t="str">
        <f t="shared" si="14"/>
        <v>長野県宮田村</v>
      </c>
      <c r="E929" s="47" t="s">
        <v>2359</v>
      </c>
    </row>
    <row r="930" spans="1:5" x14ac:dyDescent="0.45">
      <c r="A930" s="46" t="str">
        <f>B930&amp;COUNTIF($B$2:B930,B930)</f>
        <v>長野県40</v>
      </c>
      <c r="B930" s="44" t="s">
        <v>1234</v>
      </c>
      <c r="C930" s="44" t="s">
        <v>1273</v>
      </c>
      <c r="D930" s="44" t="str">
        <f t="shared" si="14"/>
        <v>長野県松川町</v>
      </c>
      <c r="E930" s="47" t="s">
        <v>2357</v>
      </c>
    </row>
    <row r="931" spans="1:5" x14ac:dyDescent="0.45">
      <c r="A931" s="46" t="str">
        <f>B931&amp;COUNTIF($B$2:B931,B931)</f>
        <v>長野県41</v>
      </c>
      <c r="B931" s="44" t="s">
        <v>1234</v>
      </c>
      <c r="C931" s="44" t="s">
        <v>1274</v>
      </c>
      <c r="D931" s="44" t="str">
        <f t="shared" si="14"/>
        <v>長野県高森町</v>
      </c>
      <c r="E931" s="47" t="s">
        <v>2357</v>
      </c>
    </row>
    <row r="932" spans="1:5" x14ac:dyDescent="0.45">
      <c r="A932" s="46" t="str">
        <f>B932&amp;COUNTIF($B$2:B932,B932)</f>
        <v>長野県42</v>
      </c>
      <c r="B932" s="44" t="s">
        <v>1234</v>
      </c>
      <c r="C932" s="44" t="s">
        <v>1275</v>
      </c>
      <c r="D932" s="44" t="str">
        <f t="shared" si="14"/>
        <v>長野県阿南町</v>
      </c>
      <c r="E932" s="47" t="s">
        <v>2357</v>
      </c>
    </row>
    <row r="933" spans="1:5" x14ac:dyDescent="0.45">
      <c r="A933" s="46" t="str">
        <f>B933&amp;COUNTIF($B$2:B933,B933)</f>
        <v>長野県43</v>
      </c>
      <c r="B933" s="44" t="s">
        <v>1234</v>
      </c>
      <c r="C933" s="44" t="s">
        <v>1276</v>
      </c>
      <c r="D933" s="44" t="str">
        <f t="shared" si="14"/>
        <v>長野県阿智村</v>
      </c>
      <c r="E933" s="47" t="s">
        <v>2357</v>
      </c>
    </row>
    <row r="934" spans="1:5" x14ac:dyDescent="0.45">
      <c r="A934" s="46" t="str">
        <f>B934&amp;COUNTIF($B$2:B934,B934)</f>
        <v>長野県44</v>
      </c>
      <c r="B934" s="44" t="s">
        <v>1234</v>
      </c>
      <c r="C934" s="44" t="s">
        <v>1277</v>
      </c>
      <c r="D934" s="44" t="str">
        <f t="shared" si="14"/>
        <v>長野県平谷村</v>
      </c>
      <c r="E934" s="47" t="s">
        <v>2357</v>
      </c>
    </row>
    <row r="935" spans="1:5" x14ac:dyDescent="0.45">
      <c r="A935" s="46" t="str">
        <f>B935&amp;COUNTIF($B$2:B935,B935)</f>
        <v>長野県45</v>
      </c>
      <c r="B935" s="44" t="s">
        <v>1234</v>
      </c>
      <c r="C935" s="44" t="s">
        <v>1278</v>
      </c>
      <c r="D935" s="44" t="str">
        <f t="shared" si="14"/>
        <v>長野県根羽村</v>
      </c>
      <c r="E935" s="47" t="s">
        <v>2357</v>
      </c>
    </row>
    <row r="936" spans="1:5" x14ac:dyDescent="0.45">
      <c r="A936" s="46" t="str">
        <f>B936&amp;COUNTIF($B$2:B936,B936)</f>
        <v>長野県46</v>
      </c>
      <c r="B936" s="44" t="s">
        <v>1234</v>
      </c>
      <c r="C936" s="44" t="s">
        <v>1279</v>
      </c>
      <c r="D936" s="44" t="str">
        <f t="shared" si="14"/>
        <v>長野県下條村</v>
      </c>
      <c r="E936" s="47" t="s">
        <v>2357</v>
      </c>
    </row>
    <row r="937" spans="1:5" x14ac:dyDescent="0.45">
      <c r="A937" s="46" t="str">
        <f>B937&amp;COUNTIF($B$2:B937,B937)</f>
        <v>長野県47</v>
      </c>
      <c r="B937" s="44" t="s">
        <v>1234</v>
      </c>
      <c r="C937" s="44" t="s">
        <v>1280</v>
      </c>
      <c r="D937" s="44" t="str">
        <f t="shared" si="14"/>
        <v>長野県売木村</v>
      </c>
      <c r="E937" s="47" t="s">
        <v>2357</v>
      </c>
    </row>
    <row r="938" spans="1:5" x14ac:dyDescent="0.45">
      <c r="A938" s="46" t="str">
        <f>B938&amp;COUNTIF($B$2:B938,B938)</f>
        <v>長野県48</v>
      </c>
      <c r="B938" s="44" t="s">
        <v>1234</v>
      </c>
      <c r="C938" s="44" t="s">
        <v>1281</v>
      </c>
      <c r="D938" s="44" t="str">
        <f t="shared" si="14"/>
        <v>長野県天龍村</v>
      </c>
      <c r="E938" s="47" t="s">
        <v>2357</v>
      </c>
    </row>
    <row r="939" spans="1:5" x14ac:dyDescent="0.45">
      <c r="A939" s="46" t="str">
        <f>B939&amp;COUNTIF($B$2:B939,B939)</f>
        <v>長野県49</v>
      </c>
      <c r="B939" s="44" t="s">
        <v>1234</v>
      </c>
      <c r="C939" s="44" t="s">
        <v>1282</v>
      </c>
      <c r="D939" s="44" t="str">
        <f t="shared" si="14"/>
        <v>長野県泰阜村</v>
      </c>
      <c r="E939" s="47" t="s">
        <v>2357</v>
      </c>
    </row>
    <row r="940" spans="1:5" x14ac:dyDescent="0.45">
      <c r="A940" s="46" t="str">
        <f>B940&amp;COUNTIF($B$2:B940,B940)</f>
        <v>長野県50</v>
      </c>
      <c r="B940" s="44" t="s">
        <v>1234</v>
      </c>
      <c r="C940" s="44" t="s">
        <v>1283</v>
      </c>
      <c r="D940" s="44" t="str">
        <f t="shared" si="14"/>
        <v>長野県喬木村</v>
      </c>
      <c r="E940" s="47" t="s">
        <v>2357</v>
      </c>
    </row>
    <row r="941" spans="1:5" x14ac:dyDescent="0.45">
      <c r="A941" s="46" t="str">
        <f>B941&amp;COUNTIF($B$2:B941,B941)</f>
        <v>長野県51</v>
      </c>
      <c r="B941" s="44" t="s">
        <v>1234</v>
      </c>
      <c r="C941" s="44" t="s">
        <v>1284</v>
      </c>
      <c r="D941" s="44" t="str">
        <f t="shared" si="14"/>
        <v>長野県豊丘村</v>
      </c>
      <c r="E941" s="47" t="s">
        <v>2357</v>
      </c>
    </row>
    <row r="942" spans="1:5" x14ac:dyDescent="0.45">
      <c r="A942" s="46" t="str">
        <f>B942&amp;COUNTIF($B$2:B942,B942)</f>
        <v>長野県52</v>
      </c>
      <c r="B942" s="44" t="s">
        <v>1234</v>
      </c>
      <c r="C942" s="44" t="s">
        <v>1285</v>
      </c>
      <c r="D942" s="44" t="str">
        <f t="shared" si="14"/>
        <v>長野県大鹿村</v>
      </c>
      <c r="E942" s="47" t="s">
        <v>2357</v>
      </c>
    </row>
    <row r="943" spans="1:5" x14ac:dyDescent="0.45">
      <c r="A943" s="46" t="str">
        <f>B943&amp;COUNTIF($B$2:B943,B943)</f>
        <v>長野県53</v>
      </c>
      <c r="B943" s="44" t="s">
        <v>1234</v>
      </c>
      <c r="C943" s="44" t="s">
        <v>1286</v>
      </c>
      <c r="D943" s="44" t="str">
        <f t="shared" si="14"/>
        <v>長野県上松町</v>
      </c>
      <c r="E943" s="47" t="s">
        <v>2362</v>
      </c>
    </row>
    <row r="944" spans="1:5" x14ac:dyDescent="0.45">
      <c r="A944" s="46" t="str">
        <f>B944&amp;COUNTIF($B$2:B944,B944)</f>
        <v>長野県54</v>
      </c>
      <c r="B944" s="44" t="s">
        <v>1234</v>
      </c>
      <c r="C944" s="44" t="s">
        <v>1287</v>
      </c>
      <c r="D944" s="44" t="str">
        <f t="shared" si="14"/>
        <v>長野県南木曽町</v>
      </c>
      <c r="E944" s="47" t="s">
        <v>2362</v>
      </c>
    </row>
    <row r="945" spans="1:5" x14ac:dyDescent="0.45">
      <c r="A945" s="46" t="str">
        <f>B945&amp;COUNTIF($B$2:B945,B945)</f>
        <v>長野県55</v>
      </c>
      <c r="B945" s="44" t="s">
        <v>1234</v>
      </c>
      <c r="C945" s="44" t="s">
        <v>1288</v>
      </c>
      <c r="D945" s="44" t="str">
        <f t="shared" si="14"/>
        <v>長野県木祖村</v>
      </c>
      <c r="E945" s="47" t="s">
        <v>2362</v>
      </c>
    </row>
    <row r="946" spans="1:5" x14ac:dyDescent="0.45">
      <c r="A946" s="46" t="str">
        <f>B946&amp;COUNTIF($B$2:B946,B946)</f>
        <v>長野県56</v>
      </c>
      <c r="B946" s="44" t="s">
        <v>1234</v>
      </c>
      <c r="C946" s="44" t="s">
        <v>1289</v>
      </c>
      <c r="D946" s="44" t="str">
        <f t="shared" si="14"/>
        <v>長野県王滝村</v>
      </c>
      <c r="E946" s="47" t="s">
        <v>2362</v>
      </c>
    </row>
    <row r="947" spans="1:5" x14ac:dyDescent="0.45">
      <c r="A947" s="46" t="str">
        <f>B947&amp;COUNTIF($B$2:B947,B947)</f>
        <v>長野県57</v>
      </c>
      <c r="B947" s="44" t="s">
        <v>1234</v>
      </c>
      <c r="C947" s="44" t="s">
        <v>1290</v>
      </c>
      <c r="D947" s="44" t="str">
        <f t="shared" si="14"/>
        <v>長野県大桑村</v>
      </c>
      <c r="E947" s="47" t="s">
        <v>2362</v>
      </c>
    </row>
    <row r="948" spans="1:5" x14ac:dyDescent="0.45">
      <c r="A948" s="46" t="str">
        <f>B948&amp;COUNTIF($B$2:B948,B948)</f>
        <v>長野県58</v>
      </c>
      <c r="B948" s="44" t="s">
        <v>1234</v>
      </c>
      <c r="C948" s="44" t="s">
        <v>1291</v>
      </c>
      <c r="D948" s="44" t="str">
        <f t="shared" si="14"/>
        <v>長野県木曽町</v>
      </c>
      <c r="E948" s="47" t="s">
        <v>2362</v>
      </c>
    </row>
    <row r="949" spans="1:5" x14ac:dyDescent="0.45">
      <c r="A949" s="46" t="str">
        <f>B949&amp;COUNTIF($B$2:B949,B949)</f>
        <v>長野県59</v>
      </c>
      <c r="B949" s="44" t="s">
        <v>1234</v>
      </c>
      <c r="C949" s="44" t="s">
        <v>1292</v>
      </c>
      <c r="D949" s="44" t="str">
        <f t="shared" si="14"/>
        <v>長野県麻績村</v>
      </c>
      <c r="E949" s="47" t="s">
        <v>2354</v>
      </c>
    </row>
    <row r="950" spans="1:5" x14ac:dyDescent="0.45">
      <c r="A950" s="46" t="str">
        <f>B950&amp;COUNTIF($B$2:B950,B950)</f>
        <v>長野県60</v>
      </c>
      <c r="B950" s="44" t="s">
        <v>1234</v>
      </c>
      <c r="C950" s="44" t="s">
        <v>1293</v>
      </c>
      <c r="D950" s="44" t="str">
        <f t="shared" si="14"/>
        <v>長野県生坂村</v>
      </c>
      <c r="E950" s="47" t="s">
        <v>2354</v>
      </c>
    </row>
    <row r="951" spans="1:5" x14ac:dyDescent="0.45">
      <c r="A951" s="46" t="str">
        <f>B951&amp;COUNTIF($B$2:B951,B951)</f>
        <v>長野県61</v>
      </c>
      <c r="B951" s="44" t="s">
        <v>1234</v>
      </c>
      <c r="C951" s="44" t="s">
        <v>1294</v>
      </c>
      <c r="D951" s="44" t="str">
        <f t="shared" si="14"/>
        <v>長野県山形村</v>
      </c>
      <c r="E951" s="47" t="s">
        <v>2354</v>
      </c>
    </row>
    <row r="952" spans="1:5" x14ac:dyDescent="0.45">
      <c r="A952" s="46" t="str">
        <f>B952&amp;COUNTIF($B$2:B952,B952)</f>
        <v>長野県62</v>
      </c>
      <c r="B952" s="44" t="s">
        <v>1234</v>
      </c>
      <c r="C952" s="44" t="s">
        <v>1295</v>
      </c>
      <c r="D952" s="44" t="str">
        <f t="shared" si="14"/>
        <v>長野県朝日村</v>
      </c>
      <c r="E952" s="47" t="s">
        <v>2354</v>
      </c>
    </row>
    <row r="953" spans="1:5" x14ac:dyDescent="0.45">
      <c r="A953" s="46" t="str">
        <f>B953&amp;COUNTIF($B$2:B953,B953)</f>
        <v>長野県63</v>
      </c>
      <c r="B953" s="44" t="s">
        <v>1234</v>
      </c>
      <c r="C953" s="44" t="s">
        <v>1296</v>
      </c>
      <c r="D953" s="44" t="str">
        <f t="shared" si="14"/>
        <v>長野県筑北村</v>
      </c>
      <c r="E953" s="47" t="s">
        <v>2354</v>
      </c>
    </row>
    <row r="954" spans="1:5" x14ac:dyDescent="0.45">
      <c r="A954" s="46" t="str">
        <f>B954&amp;COUNTIF($B$2:B954,B954)</f>
        <v>長野県64</v>
      </c>
      <c r="B954" s="44" t="s">
        <v>1234</v>
      </c>
      <c r="C954" s="44" t="s">
        <v>567</v>
      </c>
      <c r="D954" s="44" t="str">
        <f t="shared" si="14"/>
        <v>長野県池田町</v>
      </c>
      <c r="E954" s="47" t="s">
        <v>2361</v>
      </c>
    </row>
    <row r="955" spans="1:5" x14ac:dyDescent="0.45">
      <c r="A955" s="46" t="str">
        <f>B955&amp;COUNTIF($B$2:B955,B955)</f>
        <v>長野県65</v>
      </c>
      <c r="B955" s="44" t="s">
        <v>1234</v>
      </c>
      <c r="C955" s="44" t="s">
        <v>1297</v>
      </c>
      <c r="D955" s="44" t="str">
        <f t="shared" si="14"/>
        <v>長野県松川村</v>
      </c>
      <c r="E955" s="47" t="s">
        <v>2361</v>
      </c>
    </row>
    <row r="956" spans="1:5" x14ac:dyDescent="0.45">
      <c r="A956" s="46" t="str">
        <f>B956&amp;COUNTIF($B$2:B956,B956)</f>
        <v>長野県66</v>
      </c>
      <c r="B956" s="44" t="s">
        <v>1234</v>
      </c>
      <c r="C956" s="44" t="s">
        <v>1298</v>
      </c>
      <c r="D956" s="44" t="str">
        <f t="shared" si="14"/>
        <v>長野県白馬村</v>
      </c>
      <c r="E956" s="47" t="s">
        <v>2361</v>
      </c>
    </row>
    <row r="957" spans="1:5" x14ac:dyDescent="0.45">
      <c r="A957" s="46" t="str">
        <f>B957&amp;COUNTIF($B$2:B957,B957)</f>
        <v>長野県67</v>
      </c>
      <c r="B957" s="44" t="s">
        <v>1234</v>
      </c>
      <c r="C957" s="44" t="s">
        <v>1299</v>
      </c>
      <c r="D957" s="44" t="str">
        <f t="shared" si="14"/>
        <v>長野県小谷村</v>
      </c>
      <c r="E957" s="47" t="s">
        <v>2361</v>
      </c>
    </row>
    <row r="958" spans="1:5" x14ac:dyDescent="0.45">
      <c r="A958" s="46" t="str">
        <f>B958&amp;COUNTIF($B$2:B958,B958)</f>
        <v>長野県68</v>
      </c>
      <c r="B958" s="44" t="s">
        <v>1234</v>
      </c>
      <c r="C958" s="44" t="s">
        <v>1300</v>
      </c>
      <c r="D958" s="44" t="str">
        <f t="shared" si="14"/>
        <v>長野県坂城町</v>
      </c>
      <c r="E958" s="47" t="s">
        <v>2353</v>
      </c>
    </row>
    <row r="959" spans="1:5" x14ac:dyDescent="0.45">
      <c r="A959" s="46" t="str">
        <f>B959&amp;COUNTIF($B$2:B959,B959)</f>
        <v>長野県69</v>
      </c>
      <c r="B959" s="44" t="s">
        <v>1234</v>
      </c>
      <c r="C959" s="44" t="s">
        <v>1301</v>
      </c>
      <c r="D959" s="44" t="str">
        <f t="shared" si="14"/>
        <v>長野県小布施町</v>
      </c>
      <c r="E959" s="47" t="s">
        <v>2353</v>
      </c>
    </row>
    <row r="960" spans="1:5" x14ac:dyDescent="0.45">
      <c r="A960" s="46" t="str">
        <f>B960&amp;COUNTIF($B$2:B960,B960)</f>
        <v>長野県70</v>
      </c>
      <c r="B960" s="44" t="s">
        <v>1234</v>
      </c>
      <c r="C960" s="44" t="s">
        <v>906</v>
      </c>
      <c r="D960" s="44" t="str">
        <f t="shared" si="14"/>
        <v>長野県高山村</v>
      </c>
      <c r="E960" s="47" t="s">
        <v>2353</v>
      </c>
    </row>
    <row r="961" spans="1:5" x14ac:dyDescent="0.45">
      <c r="A961" s="46" t="str">
        <f>B961&amp;COUNTIF($B$2:B961,B961)</f>
        <v>長野県71</v>
      </c>
      <c r="B961" s="44" t="s">
        <v>1234</v>
      </c>
      <c r="C961" s="44" t="s">
        <v>1302</v>
      </c>
      <c r="D961" s="44" t="str">
        <f t="shared" si="14"/>
        <v>長野県山ノ内町</v>
      </c>
      <c r="E961" s="47" t="s">
        <v>2360</v>
      </c>
    </row>
    <row r="962" spans="1:5" x14ac:dyDescent="0.45">
      <c r="A962" s="46" t="str">
        <f>B962&amp;COUNTIF($B$2:B962,B962)</f>
        <v>長野県72</v>
      </c>
      <c r="B962" s="44" t="s">
        <v>1234</v>
      </c>
      <c r="C962" s="44" t="s">
        <v>1303</v>
      </c>
      <c r="D962" s="44" t="str">
        <f t="shared" ref="D962:D1025" si="15">B962&amp;C962</f>
        <v>長野県木島平村</v>
      </c>
      <c r="E962" s="47" t="s">
        <v>2360</v>
      </c>
    </row>
    <row r="963" spans="1:5" x14ac:dyDescent="0.45">
      <c r="A963" s="46" t="str">
        <f>B963&amp;COUNTIF($B$2:B963,B963)</f>
        <v>長野県73</v>
      </c>
      <c r="B963" s="44" t="s">
        <v>1234</v>
      </c>
      <c r="C963" s="44" t="s">
        <v>1304</v>
      </c>
      <c r="D963" s="44" t="str">
        <f t="shared" si="15"/>
        <v>長野県野沢温泉村</v>
      </c>
      <c r="E963" s="47" t="s">
        <v>2360</v>
      </c>
    </row>
    <row r="964" spans="1:5" x14ac:dyDescent="0.45">
      <c r="A964" s="46" t="str">
        <f>B964&amp;COUNTIF($B$2:B964,B964)</f>
        <v>長野県74</v>
      </c>
      <c r="B964" s="44" t="s">
        <v>1234</v>
      </c>
      <c r="C964" s="44" t="s">
        <v>1305</v>
      </c>
      <c r="D964" s="44" t="str">
        <f t="shared" si="15"/>
        <v>長野県信濃町</v>
      </c>
      <c r="E964" s="47" t="s">
        <v>2353</v>
      </c>
    </row>
    <row r="965" spans="1:5" x14ac:dyDescent="0.45">
      <c r="A965" s="46" t="str">
        <f>B965&amp;COUNTIF($B$2:B965,B965)</f>
        <v>長野県75</v>
      </c>
      <c r="B965" s="44" t="s">
        <v>1234</v>
      </c>
      <c r="C965" s="44" t="s">
        <v>1306</v>
      </c>
      <c r="D965" s="44" t="str">
        <f t="shared" si="15"/>
        <v>長野県小川村</v>
      </c>
      <c r="E965" s="47" t="s">
        <v>2353</v>
      </c>
    </row>
    <row r="966" spans="1:5" x14ac:dyDescent="0.45">
      <c r="A966" s="46" t="str">
        <f>B966&amp;COUNTIF($B$2:B966,B966)</f>
        <v>長野県76</v>
      </c>
      <c r="B966" s="44" t="s">
        <v>1234</v>
      </c>
      <c r="C966" s="44" t="s">
        <v>1307</v>
      </c>
      <c r="D966" s="44" t="str">
        <f t="shared" si="15"/>
        <v>長野県飯綱町</v>
      </c>
      <c r="E966" s="47" t="s">
        <v>2353</v>
      </c>
    </row>
    <row r="967" spans="1:5" x14ac:dyDescent="0.45">
      <c r="A967" s="46" t="str">
        <f>B967&amp;COUNTIF($B$2:B967,B967)</f>
        <v>長野県77</v>
      </c>
      <c r="B967" s="44" t="s">
        <v>1234</v>
      </c>
      <c r="C967" s="44" t="s">
        <v>1308</v>
      </c>
      <c r="D967" s="44" t="str">
        <f t="shared" si="15"/>
        <v>長野県栄村</v>
      </c>
      <c r="E967" s="47" t="s">
        <v>2360</v>
      </c>
    </row>
    <row r="968" spans="1:5" x14ac:dyDescent="0.45">
      <c r="A968" s="46" t="str">
        <f>B968&amp;COUNTIF($B$2:B968,B968)</f>
        <v>岐阜県1</v>
      </c>
      <c r="B968" s="44" t="s">
        <v>1309</v>
      </c>
      <c r="C968" s="44" t="s">
        <v>1310</v>
      </c>
      <c r="D968" s="44" t="str">
        <f t="shared" si="15"/>
        <v>岐阜県岐阜市</v>
      </c>
      <c r="E968" s="47" t="s">
        <v>2363</v>
      </c>
    </row>
    <row r="969" spans="1:5" x14ac:dyDescent="0.45">
      <c r="A969" s="46" t="str">
        <f>B969&amp;COUNTIF($B$2:B969,B969)</f>
        <v>岐阜県2</v>
      </c>
      <c r="B969" s="44" t="s">
        <v>1309</v>
      </c>
      <c r="C969" s="44" t="s">
        <v>1311</v>
      </c>
      <c r="D969" s="44" t="str">
        <f t="shared" si="15"/>
        <v>岐阜県大垣市</v>
      </c>
      <c r="E969" s="47" t="s">
        <v>2364</v>
      </c>
    </row>
    <row r="970" spans="1:5" x14ac:dyDescent="0.45">
      <c r="A970" s="46" t="str">
        <f>B970&amp;COUNTIF($B$2:B970,B970)</f>
        <v>岐阜県3</v>
      </c>
      <c r="B970" s="44" t="s">
        <v>1309</v>
      </c>
      <c r="C970" s="44" t="s">
        <v>1312</v>
      </c>
      <c r="D970" s="44" t="str">
        <f t="shared" si="15"/>
        <v>岐阜県高山市</v>
      </c>
      <c r="E970" s="47" t="s">
        <v>2365</v>
      </c>
    </row>
    <row r="971" spans="1:5" x14ac:dyDescent="0.45">
      <c r="A971" s="46" t="str">
        <f>B971&amp;COUNTIF($B$2:B971,B971)</f>
        <v>岐阜県4</v>
      </c>
      <c r="B971" s="44" t="s">
        <v>1309</v>
      </c>
      <c r="C971" s="44" t="s">
        <v>1313</v>
      </c>
      <c r="D971" s="44" t="str">
        <f t="shared" si="15"/>
        <v>岐阜県多治見市</v>
      </c>
      <c r="E971" s="47" t="s">
        <v>2366</v>
      </c>
    </row>
    <row r="972" spans="1:5" x14ac:dyDescent="0.45">
      <c r="A972" s="46" t="str">
        <f>B972&amp;COUNTIF($B$2:B972,B972)</f>
        <v>岐阜県5</v>
      </c>
      <c r="B972" s="44" t="s">
        <v>1309</v>
      </c>
      <c r="C972" s="44" t="s">
        <v>1314</v>
      </c>
      <c r="D972" s="44" t="str">
        <f t="shared" si="15"/>
        <v>岐阜県関市</v>
      </c>
      <c r="E972" s="47" t="s">
        <v>2367</v>
      </c>
    </row>
    <row r="973" spans="1:5" x14ac:dyDescent="0.45">
      <c r="A973" s="46" t="str">
        <f>B973&amp;COUNTIF($B$2:B973,B973)</f>
        <v>岐阜県6</v>
      </c>
      <c r="B973" s="44" t="s">
        <v>1309</v>
      </c>
      <c r="C973" s="44" t="s">
        <v>1315</v>
      </c>
      <c r="D973" s="44" t="str">
        <f t="shared" si="15"/>
        <v>岐阜県中津川市</v>
      </c>
      <c r="E973" s="47" t="s">
        <v>2366</v>
      </c>
    </row>
    <row r="974" spans="1:5" x14ac:dyDescent="0.45">
      <c r="A974" s="46" t="str">
        <f>B974&amp;COUNTIF($B$2:B974,B974)</f>
        <v>岐阜県7</v>
      </c>
      <c r="B974" s="44" t="s">
        <v>1309</v>
      </c>
      <c r="C974" s="44" t="s">
        <v>1316</v>
      </c>
      <c r="D974" s="44" t="str">
        <f t="shared" si="15"/>
        <v>岐阜県美濃市</v>
      </c>
      <c r="E974" s="47" t="s">
        <v>2367</v>
      </c>
    </row>
    <row r="975" spans="1:5" x14ac:dyDescent="0.45">
      <c r="A975" s="46" t="str">
        <f>B975&amp;COUNTIF($B$2:B975,B975)</f>
        <v>岐阜県8</v>
      </c>
      <c r="B975" s="44" t="s">
        <v>1309</v>
      </c>
      <c r="C975" s="44" t="s">
        <v>1317</v>
      </c>
      <c r="D975" s="44" t="str">
        <f t="shared" si="15"/>
        <v>岐阜県瑞浪市</v>
      </c>
      <c r="E975" s="47" t="s">
        <v>2366</v>
      </c>
    </row>
    <row r="976" spans="1:5" x14ac:dyDescent="0.45">
      <c r="A976" s="46" t="str">
        <f>B976&amp;COUNTIF($B$2:B976,B976)</f>
        <v>岐阜県9</v>
      </c>
      <c r="B976" s="44" t="s">
        <v>1309</v>
      </c>
      <c r="C976" s="44" t="s">
        <v>1318</v>
      </c>
      <c r="D976" s="44" t="str">
        <f t="shared" si="15"/>
        <v>岐阜県羽島市</v>
      </c>
      <c r="E976" s="47" t="s">
        <v>2363</v>
      </c>
    </row>
    <row r="977" spans="1:5" x14ac:dyDescent="0.45">
      <c r="A977" s="46" t="str">
        <f>B977&amp;COUNTIF($B$2:B977,B977)</f>
        <v>岐阜県10</v>
      </c>
      <c r="B977" s="44" t="s">
        <v>1309</v>
      </c>
      <c r="C977" s="44" t="s">
        <v>1319</v>
      </c>
      <c r="D977" s="44" t="str">
        <f t="shared" si="15"/>
        <v>岐阜県恵那市</v>
      </c>
      <c r="E977" s="47" t="s">
        <v>2366</v>
      </c>
    </row>
    <row r="978" spans="1:5" x14ac:dyDescent="0.45">
      <c r="A978" s="46" t="str">
        <f>B978&amp;COUNTIF($B$2:B978,B978)</f>
        <v>岐阜県11</v>
      </c>
      <c r="B978" s="44" t="s">
        <v>1309</v>
      </c>
      <c r="C978" s="44" t="s">
        <v>1320</v>
      </c>
      <c r="D978" s="44" t="str">
        <f t="shared" si="15"/>
        <v>岐阜県美濃加茂市</v>
      </c>
      <c r="E978" s="47" t="s">
        <v>2367</v>
      </c>
    </row>
    <row r="979" spans="1:5" x14ac:dyDescent="0.45">
      <c r="A979" s="46" t="str">
        <f>B979&amp;COUNTIF($B$2:B979,B979)</f>
        <v>岐阜県12</v>
      </c>
      <c r="B979" s="44" t="s">
        <v>1309</v>
      </c>
      <c r="C979" s="44" t="s">
        <v>1321</v>
      </c>
      <c r="D979" s="44" t="str">
        <f t="shared" si="15"/>
        <v>岐阜県土岐市</v>
      </c>
      <c r="E979" s="47" t="s">
        <v>2366</v>
      </c>
    </row>
    <row r="980" spans="1:5" x14ac:dyDescent="0.45">
      <c r="A980" s="46" t="str">
        <f>B980&amp;COUNTIF($B$2:B980,B980)</f>
        <v>岐阜県13</v>
      </c>
      <c r="B980" s="44" t="s">
        <v>1309</v>
      </c>
      <c r="C980" s="44" t="s">
        <v>1322</v>
      </c>
      <c r="D980" s="44" t="str">
        <f t="shared" si="15"/>
        <v>岐阜県各務原市</v>
      </c>
      <c r="E980" s="47" t="s">
        <v>2363</v>
      </c>
    </row>
    <row r="981" spans="1:5" x14ac:dyDescent="0.45">
      <c r="A981" s="46" t="str">
        <f>B981&amp;COUNTIF($B$2:B981,B981)</f>
        <v>岐阜県14</v>
      </c>
      <c r="B981" s="44" t="s">
        <v>1309</v>
      </c>
      <c r="C981" s="44" t="s">
        <v>1323</v>
      </c>
      <c r="D981" s="44" t="str">
        <f t="shared" si="15"/>
        <v>岐阜県可児市</v>
      </c>
      <c r="E981" s="47" t="s">
        <v>2367</v>
      </c>
    </row>
    <row r="982" spans="1:5" x14ac:dyDescent="0.45">
      <c r="A982" s="46" t="str">
        <f>B982&amp;COUNTIF($B$2:B982,B982)</f>
        <v>岐阜県15</v>
      </c>
      <c r="B982" s="44" t="s">
        <v>1309</v>
      </c>
      <c r="C982" s="44" t="s">
        <v>1324</v>
      </c>
      <c r="D982" s="44" t="str">
        <f t="shared" si="15"/>
        <v>岐阜県山県市</v>
      </c>
      <c r="E982" s="47" t="s">
        <v>2363</v>
      </c>
    </row>
    <row r="983" spans="1:5" x14ac:dyDescent="0.45">
      <c r="A983" s="46" t="str">
        <f>B983&amp;COUNTIF($B$2:B983,B983)</f>
        <v>岐阜県16</v>
      </c>
      <c r="B983" s="44" t="s">
        <v>1309</v>
      </c>
      <c r="C983" s="44" t="s">
        <v>1325</v>
      </c>
      <c r="D983" s="44" t="str">
        <f t="shared" si="15"/>
        <v>岐阜県瑞穂市</v>
      </c>
      <c r="E983" s="47" t="s">
        <v>2363</v>
      </c>
    </row>
    <row r="984" spans="1:5" x14ac:dyDescent="0.45">
      <c r="A984" s="46" t="str">
        <f>B984&amp;COUNTIF($B$2:B984,B984)</f>
        <v>岐阜県17</v>
      </c>
      <c r="B984" s="44" t="s">
        <v>1309</v>
      </c>
      <c r="C984" s="44" t="s">
        <v>1326</v>
      </c>
      <c r="D984" s="44" t="str">
        <f t="shared" si="15"/>
        <v>岐阜県飛騨市</v>
      </c>
      <c r="E984" s="47" t="s">
        <v>2365</v>
      </c>
    </row>
    <row r="985" spans="1:5" x14ac:dyDescent="0.45">
      <c r="A985" s="46" t="str">
        <f>B985&amp;COUNTIF($B$2:B985,B985)</f>
        <v>岐阜県18</v>
      </c>
      <c r="B985" s="44" t="s">
        <v>1309</v>
      </c>
      <c r="C985" s="44" t="s">
        <v>1327</v>
      </c>
      <c r="D985" s="44" t="str">
        <f t="shared" si="15"/>
        <v>岐阜県本巣市</v>
      </c>
      <c r="E985" s="47" t="s">
        <v>2363</v>
      </c>
    </row>
    <row r="986" spans="1:5" x14ac:dyDescent="0.45">
      <c r="A986" s="46" t="str">
        <f>B986&amp;COUNTIF($B$2:B986,B986)</f>
        <v>岐阜県19</v>
      </c>
      <c r="B986" s="44" t="s">
        <v>1309</v>
      </c>
      <c r="C986" s="44" t="s">
        <v>1328</v>
      </c>
      <c r="D986" s="44" t="str">
        <f t="shared" si="15"/>
        <v>岐阜県郡上市</v>
      </c>
      <c r="E986" s="47" t="s">
        <v>2367</v>
      </c>
    </row>
    <row r="987" spans="1:5" x14ac:dyDescent="0.45">
      <c r="A987" s="46" t="str">
        <f>B987&amp;COUNTIF($B$2:B987,B987)</f>
        <v>岐阜県20</v>
      </c>
      <c r="B987" s="44" t="s">
        <v>1309</v>
      </c>
      <c r="C987" s="44" t="s">
        <v>1329</v>
      </c>
      <c r="D987" s="44" t="str">
        <f t="shared" si="15"/>
        <v>岐阜県下呂市</v>
      </c>
      <c r="E987" s="47" t="s">
        <v>2365</v>
      </c>
    </row>
    <row r="988" spans="1:5" x14ac:dyDescent="0.45">
      <c r="A988" s="46" t="str">
        <f>B988&amp;COUNTIF($B$2:B988,B988)</f>
        <v>岐阜県21</v>
      </c>
      <c r="B988" s="44" t="s">
        <v>1309</v>
      </c>
      <c r="C988" s="44" t="s">
        <v>1330</v>
      </c>
      <c r="D988" s="44" t="str">
        <f t="shared" si="15"/>
        <v>岐阜県海津市</v>
      </c>
      <c r="E988" s="47" t="s">
        <v>2364</v>
      </c>
    </row>
    <row r="989" spans="1:5" x14ac:dyDescent="0.45">
      <c r="A989" s="46" t="str">
        <f>B989&amp;COUNTIF($B$2:B989,B989)</f>
        <v>岐阜県22</v>
      </c>
      <c r="B989" s="44" t="s">
        <v>1309</v>
      </c>
      <c r="C989" s="44" t="s">
        <v>1331</v>
      </c>
      <c r="D989" s="44" t="str">
        <f t="shared" si="15"/>
        <v>岐阜県岐南町</v>
      </c>
      <c r="E989" s="47" t="s">
        <v>2363</v>
      </c>
    </row>
    <row r="990" spans="1:5" x14ac:dyDescent="0.45">
      <c r="A990" s="46" t="str">
        <f>B990&amp;COUNTIF($B$2:B990,B990)</f>
        <v>岐阜県23</v>
      </c>
      <c r="B990" s="44" t="s">
        <v>1309</v>
      </c>
      <c r="C990" s="44" t="s">
        <v>1332</v>
      </c>
      <c r="D990" s="44" t="str">
        <f t="shared" si="15"/>
        <v>岐阜県笠松町</v>
      </c>
      <c r="E990" s="47" t="s">
        <v>2363</v>
      </c>
    </row>
    <row r="991" spans="1:5" x14ac:dyDescent="0.45">
      <c r="A991" s="46" t="str">
        <f>B991&amp;COUNTIF($B$2:B991,B991)</f>
        <v>岐阜県24</v>
      </c>
      <c r="B991" s="44" t="s">
        <v>1309</v>
      </c>
      <c r="C991" s="44" t="s">
        <v>1333</v>
      </c>
      <c r="D991" s="44" t="str">
        <f t="shared" si="15"/>
        <v>岐阜県養老町</v>
      </c>
      <c r="E991" s="47" t="s">
        <v>2364</v>
      </c>
    </row>
    <row r="992" spans="1:5" x14ac:dyDescent="0.45">
      <c r="A992" s="46" t="str">
        <f>B992&amp;COUNTIF($B$2:B992,B992)</f>
        <v>岐阜県25</v>
      </c>
      <c r="B992" s="44" t="s">
        <v>1309</v>
      </c>
      <c r="C992" s="44" t="s">
        <v>1334</v>
      </c>
      <c r="D992" s="44" t="str">
        <f t="shared" si="15"/>
        <v>岐阜県垂井町</v>
      </c>
      <c r="E992" s="47" t="s">
        <v>2364</v>
      </c>
    </row>
    <row r="993" spans="1:5" x14ac:dyDescent="0.45">
      <c r="A993" s="46" t="str">
        <f>B993&amp;COUNTIF($B$2:B993,B993)</f>
        <v>岐阜県26</v>
      </c>
      <c r="B993" s="44" t="s">
        <v>1309</v>
      </c>
      <c r="C993" s="44" t="s">
        <v>1335</v>
      </c>
      <c r="D993" s="44" t="str">
        <f t="shared" si="15"/>
        <v>岐阜県関ケ原町</v>
      </c>
      <c r="E993" s="47" t="s">
        <v>2364</v>
      </c>
    </row>
    <row r="994" spans="1:5" x14ac:dyDescent="0.45">
      <c r="A994" s="46" t="str">
        <f>B994&amp;COUNTIF($B$2:B994,B994)</f>
        <v>岐阜県27</v>
      </c>
      <c r="B994" s="44" t="s">
        <v>1309</v>
      </c>
      <c r="C994" s="44" t="s">
        <v>1336</v>
      </c>
      <c r="D994" s="44" t="str">
        <f t="shared" si="15"/>
        <v>岐阜県神戸町</v>
      </c>
      <c r="E994" s="47" t="s">
        <v>2364</v>
      </c>
    </row>
    <row r="995" spans="1:5" x14ac:dyDescent="0.45">
      <c r="A995" s="46" t="str">
        <f>B995&amp;COUNTIF($B$2:B995,B995)</f>
        <v>岐阜県28</v>
      </c>
      <c r="B995" s="44" t="s">
        <v>1309</v>
      </c>
      <c r="C995" s="44" t="s">
        <v>1337</v>
      </c>
      <c r="D995" s="44" t="str">
        <f t="shared" si="15"/>
        <v>岐阜県輪之内町</v>
      </c>
      <c r="E995" s="47" t="s">
        <v>2364</v>
      </c>
    </row>
    <row r="996" spans="1:5" x14ac:dyDescent="0.45">
      <c r="A996" s="46" t="str">
        <f>B996&amp;COUNTIF($B$2:B996,B996)</f>
        <v>岐阜県29</v>
      </c>
      <c r="B996" s="44" t="s">
        <v>1309</v>
      </c>
      <c r="C996" s="44" t="s">
        <v>1338</v>
      </c>
      <c r="D996" s="44" t="str">
        <f t="shared" si="15"/>
        <v>岐阜県安八町</v>
      </c>
      <c r="E996" s="47" t="s">
        <v>2364</v>
      </c>
    </row>
    <row r="997" spans="1:5" x14ac:dyDescent="0.45">
      <c r="A997" s="46" t="str">
        <f>B997&amp;COUNTIF($B$2:B997,B997)</f>
        <v>岐阜県30</v>
      </c>
      <c r="B997" s="44" t="s">
        <v>1309</v>
      </c>
      <c r="C997" s="44" t="s">
        <v>1339</v>
      </c>
      <c r="D997" s="44" t="str">
        <f t="shared" si="15"/>
        <v>岐阜県揖斐川町</v>
      </c>
      <c r="E997" s="47" t="s">
        <v>2364</v>
      </c>
    </row>
    <row r="998" spans="1:5" x14ac:dyDescent="0.45">
      <c r="A998" s="46" t="str">
        <f>B998&amp;COUNTIF($B$2:B998,B998)</f>
        <v>岐阜県31</v>
      </c>
      <c r="B998" s="44" t="s">
        <v>1309</v>
      </c>
      <c r="C998" s="44" t="s">
        <v>1340</v>
      </c>
      <c r="D998" s="44" t="str">
        <f t="shared" si="15"/>
        <v>岐阜県大野町</v>
      </c>
      <c r="E998" s="47" t="s">
        <v>2364</v>
      </c>
    </row>
    <row r="999" spans="1:5" x14ac:dyDescent="0.45">
      <c r="A999" s="46" t="str">
        <f>B999&amp;COUNTIF($B$2:B999,B999)</f>
        <v>岐阜県32</v>
      </c>
      <c r="B999" s="44" t="s">
        <v>1309</v>
      </c>
      <c r="C999" s="44" t="s">
        <v>567</v>
      </c>
      <c r="D999" s="44" t="str">
        <f t="shared" si="15"/>
        <v>岐阜県池田町</v>
      </c>
      <c r="E999" s="47" t="s">
        <v>2364</v>
      </c>
    </row>
    <row r="1000" spans="1:5" x14ac:dyDescent="0.45">
      <c r="A1000" s="46" t="str">
        <f>B1000&amp;COUNTIF($B$2:B1000,B1000)</f>
        <v>岐阜県33</v>
      </c>
      <c r="B1000" s="44" t="s">
        <v>1309</v>
      </c>
      <c r="C1000" s="44" t="s">
        <v>1341</v>
      </c>
      <c r="D1000" s="44" t="str">
        <f t="shared" si="15"/>
        <v>岐阜県北方町</v>
      </c>
      <c r="E1000" s="47" t="s">
        <v>2363</v>
      </c>
    </row>
    <row r="1001" spans="1:5" x14ac:dyDescent="0.45">
      <c r="A1001" s="46" t="str">
        <f>B1001&amp;COUNTIF($B$2:B1001,B1001)</f>
        <v>岐阜県34</v>
      </c>
      <c r="B1001" s="44" t="s">
        <v>1309</v>
      </c>
      <c r="C1001" s="44" t="s">
        <v>1342</v>
      </c>
      <c r="D1001" s="44" t="str">
        <f t="shared" si="15"/>
        <v>岐阜県坂祝町</v>
      </c>
      <c r="E1001" s="47" t="s">
        <v>2367</v>
      </c>
    </row>
    <row r="1002" spans="1:5" x14ac:dyDescent="0.45">
      <c r="A1002" s="46" t="str">
        <f>B1002&amp;COUNTIF($B$2:B1002,B1002)</f>
        <v>岐阜県35</v>
      </c>
      <c r="B1002" s="44" t="s">
        <v>1309</v>
      </c>
      <c r="C1002" s="44" t="s">
        <v>1343</v>
      </c>
      <c r="D1002" s="44" t="str">
        <f t="shared" si="15"/>
        <v>岐阜県富加町</v>
      </c>
      <c r="E1002" s="47" t="s">
        <v>2367</v>
      </c>
    </row>
    <row r="1003" spans="1:5" x14ac:dyDescent="0.45">
      <c r="A1003" s="46" t="str">
        <f>B1003&amp;COUNTIF($B$2:B1003,B1003)</f>
        <v>岐阜県36</v>
      </c>
      <c r="B1003" s="44" t="s">
        <v>1309</v>
      </c>
      <c r="C1003" s="44" t="s">
        <v>1344</v>
      </c>
      <c r="D1003" s="44" t="str">
        <f t="shared" si="15"/>
        <v>岐阜県川辺町</v>
      </c>
      <c r="E1003" s="47" t="s">
        <v>2367</v>
      </c>
    </row>
    <row r="1004" spans="1:5" x14ac:dyDescent="0.45">
      <c r="A1004" s="46" t="str">
        <f>B1004&amp;COUNTIF($B$2:B1004,B1004)</f>
        <v>岐阜県37</v>
      </c>
      <c r="B1004" s="44" t="s">
        <v>1309</v>
      </c>
      <c r="C1004" s="44" t="s">
        <v>1345</v>
      </c>
      <c r="D1004" s="44" t="str">
        <f t="shared" si="15"/>
        <v>岐阜県七宗町</v>
      </c>
      <c r="E1004" s="47" t="s">
        <v>2367</v>
      </c>
    </row>
    <row r="1005" spans="1:5" x14ac:dyDescent="0.45">
      <c r="A1005" s="46" t="str">
        <f>B1005&amp;COUNTIF($B$2:B1005,B1005)</f>
        <v>岐阜県38</v>
      </c>
      <c r="B1005" s="44" t="s">
        <v>1309</v>
      </c>
      <c r="C1005" s="44" t="s">
        <v>1346</v>
      </c>
      <c r="D1005" s="44" t="str">
        <f t="shared" si="15"/>
        <v>岐阜県八百津町</v>
      </c>
      <c r="E1005" s="47" t="s">
        <v>2367</v>
      </c>
    </row>
    <row r="1006" spans="1:5" x14ac:dyDescent="0.45">
      <c r="A1006" s="46" t="str">
        <f>B1006&amp;COUNTIF($B$2:B1006,B1006)</f>
        <v>岐阜県39</v>
      </c>
      <c r="B1006" s="44" t="s">
        <v>1309</v>
      </c>
      <c r="C1006" s="44" t="s">
        <v>1347</v>
      </c>
      <c r="D1006" s="44" t="str">
        <f t="shared" si="15"/>
        <v>岐阜県白川町</v>
      </c>
      <c r="E1006" s="47" t="s">
        <v>2367</v>
      </c>
    </row>
    <row r="1007" spans="1:5" x14ac:dyDescent="0.45">
      <c r="A1007" s="46" t="str">
        <f>B1007&amp;COUNTIF($B$2:B1007,B1007)</f>
        <v>岐阜県40</v>
      </c>
      <c r="B1007" s="44" t="s">
        <v>1309</v>
      </c>
      <c r="C1007" s="44" t="s">
        <v>1348</v>
      </c>
      <c r="D1007" s="44" t="str">
        <f t="shared" si="15"/>
        <v>岐阜県東白川村</v>
      </c>
      <c r="E1007" s="47" t="s">
        <v>2367</v>
      </c>
    </row>
    <row r="1008" spans="1:5" x14ac:dyDescent="0.45">
      <c r="A1008" s="46" t="str">
        <f>B1008&amp;COUNTIF($B$2:B1008,B1008)</f>
        <v>岐阜県41</v>
      </c>
      <c r="B1008" s="44" t="s">
        <v>1309</v>
      </c>
      <c r="C1008" s="44" t="s">
        <v>1349</v>
      </c>
      <c r="D1008" s="44" t="str">
        <f t="shared" si="15"/>
        <v>岐阜県御嵩町</v>
      </c>
      <c r="E1008" s="47" t="s">
        <v>2367</v>
      </c>
    </row>
    <row r="1009" spans="1:5" x14ac:dyDescent="0.45">
      <c r="A1009" s="46" t="str">
        <f>B1009&amp;COUNTIF($B$2:B1009,B1009)</f>
        <v>岐阜県42</v>
      </c>
      <c r="B1009" s="44" t="s">
        <v>1309</v>
      </c>
      <c r="C1009" s="44" t="s">
        <v>1350</v>
      </c>
      <c r="D1009" s="44" t="str">
        <f t="shared" si="15"/>
        <v>岐阜県白川村</v>
      </c>
      <c r="E1009" s="47" t="s">
        <v>2365</v>
      </c>
    </row>
    <row r="1010" spans="1:5" x14ac:dyDescent="0.45">
      <c r="A1010" s="46" t="str">
        <f>B1010&amp;COUNTIF($B$2:B1010,B1010)</f>
        <v>静岡県1</v>
      </c>
      <c r="B1010" s="44" t="s">
        <v>1351</v>
      </c>
      <c r="C1010" s="44" t="s">
        <v>2368</v>
      </c>
      <c r="D1010" s="44" t="str">
        <f t="shared" si="15"/>
        <v>静岡県静岡市葵区</v>
      </c>
      <c r="E1010" s="47" t="s">
        <v>2369</v>
      </c>
    </row>
    <row r="1011" spans="1:5" x14ac:dyDescent="0.45">
      <c r="A1011" s="46" t="str">
        <f>B1011&amp;COUNTIF($B$2:B1011,B1011)</f>
        <v>静岡県2</v>
      </c>
      <c r="B1011" s="44" t="s">
        <v>1351</v>
      </c>
      <c r="C1011" s="44" t="s">
        <v>2370</v>
      </c>
      <c r="D1011" s="44" t="str">
        <f t="shared" si="15"/>
        <v>静岡県静岡市駿河区</v>
      </c>
      <c r="E1011" s="47" t="s">
        <v>2369</v>
      </c>
    </row>
    <row r="1012" spans="1:5" x14ac:dyDescent="0.45">
      <c r="A1012" s="46" t="str">
        <f>B1012&amp;COUNTIF($B$2:B1012,B1012)</f>
        <v>静岡県3</v>
      </c>
      <c r="B1012" s="44" t="s">
        <v>1351</v>
      </c>
      <c r="C1012" s="44" t="s">
        <v>2371</v>
      </c>
      <c r="D1012" s="44" t="str">
        <f t="shared" si="15"/>
        <v>静岡県静岡市清水区</v>
      </c>
      <c r="E1012" s="47" t="s">
        <v>2369</v>
      </c>
    </row>
    <row r="1013" spans="1:5" x14ac:dyDescent="0.45">
      <c r="A1013" s="46" t="str">
        <f>B1013&amp;COUNTIF($B$2:B1013,B1013)</f>
        <v>静岡県4</v>
      </c>
      <c r="B1013" s="44" t="s">
        <v>1351</v>
      </c>
      <c r="C1013" s="44" t="s">
        <v>2372</v>
      </c>
      <c r="D1013" s="44" t="str">
        <f t="shared" si="15"/>
        <v>静岡県浜松市中区</v>
      </c>
      <c r="E1013" s="47" t="s">
        <v>2254</v>
      </c>
    </row>
    <row r="1014" spans="1:5" x14ac:dyDescent="0.45">
      <c r="A1014" s="46" t="str">
        <f>B1014&amp;COUNTIF($B$2:B1014,B1014)</f>
        <v>静岡県5</v>
      </c>
      <c r="B1014" s="44" t="s">
        <v>1351</v>
      </c>
      <c r="C1014" s="44" t="s">
        <v>2373</v>
      </c>
      <c r="D1014" s="44" t="str">
        <f t="shared" si="15"/>
        <v>静岡県浜松市東区</v>
      </c>
      <c r="E1014" s="47" t="s">
        <v>2254</v>
      </c>
    </row>
    <row r="1015" spans="1:5" x14ac:dyDescent="0.45">
      <c r="A1015" s="46" t="str">
        <f>B1015&amp;COUNTIF($B$2:B1015,B1015)</f>
        <v>静岡県6</v>
      </c>
      <c r="B1015" s="44" t="s">
        <v>1351</v>
      </c>
      <c r="C1015" s="44" t="s">
        <v>2374</v>
      </c>
      <c r="D1015" s="44" t="str">
        <f t="shared" si="15"/>
        <v>静岡県浜松市西区</v>
      </c>
      <c r="E1015" s="47" t="s">
        <v>2254</v>
      </c>
    </row>
    <row r="1016" spans="1:5" x14ac:dyDescent="0.45">
      <c r="A1016" s="46" t="str">
        <f>B1016&amp;COUNTIF($B$2:B1016,B1016)</f>
        <v>静岡県7</v>
      </c>
      <c r="B1016" s="44" t="s">
        <v>1351</v>
      </c>
      <c r="C1016" s="44" t="s">
        <v>2375</v>
      </c>
      <c r="D1016" s="44" t="str">
        <f t="shared" si="15"/>
        <v>静岡県浜松市南区</v>
      </c>
      <c r="E1016" s="47" t="s">
        <v>2254</v>
      </c>
    </row>
    <row r="1017" spans="1:5" x14ac:dyDescent="0.45">
      <c r="A1017" s="46" t="str">
        <f>B1017&amp;COUNTIF($B$2:B1017,B1017)</f>
        <v>静岡県8</v>
      </c>
      <c r="B1017" s="44" t="s">
        <v>1351</v>
      </c>
      <c r="C1017" s="44" t="s">
        <v>2376</v>
      </c>
      <c r="D1017" s="44" t="str">
        <f t="shared" si="15"/>
        <v>静岡県浜松市北区</v>
      </c>
      <c r="E1017" s="47" t="s">
        <v>2254</v>
      </c>
    </row>
    <row r="1018" spans="1:5" x14ac:dyDescent="0.45">
      <c r="A1018" s="46" t="str">
        <f>B1018&amp;COUNTIF($B$2:B1018,B1018)</f>
        <v>静岡県9</v>
      </c>
      <c r="B1018" s="44" t="s">
        <v>1351</v>
      </c>
      <c r="C1018" s="44" t="s">
        <v>2377</v>
      </c>
      <c r="D1018" s="44" t="str">
        <f t="shared" si="15"/>
        <v>静岡県浜松市浜北区</v>
      </c>
      <c r="E1018" s="47" t="s">
        <v>2254</v>
      </c>
    </row>
    <row r="1019" spans="1:5" x14ac:dyDescent="0.45">
      <c r="A1019" s="46" t="str">
        <f>B1019&amp;COUNTIF($B$2:B1019,B1019)</f>
        <v>静岡県10</v>
      </c>
      <c r="B1019" s="44" t="s">
        <v>1351</v>
      </c>
      <c r="C1019" s="44" t="s">
        <v>2378</v>
      </c>
      <c r="D1019" s="44" t="str">
        <f t="shared" si="15"/>
        <v>静岡県浜松市天竜区</v>
      </c>
      <c r="E1019" s="47" t="s">
        <v>2254</v>
      </c>
    </row>
    <row r="1020" spans="1:5" x14ac:dyDescent="0.45">
      <c r="A1020" s="46" t="str">
        <f>B1020&amp;COUNTIF($B$2:B1020,B1020)</f>
        <v>静岡県11</v>
      </c>
      <c r="B1020" s="44" t="s">
        <v>1351</v>
      </c>
      <c r="C1020" s="44" t="s">
        <v>1352</v>
      </c>
      <c r="D1020" s="44" t="str">
        <f t="shared" si="15"/>
        <v>静岡県沼津市</v>
      </c>
      <c r="E1020" s="47" t="s">
        <v>2379</v>
      </c>
    </row>
    <row r="1021" spans="1:5" x14ac:dyDescent="0.45">
      <c r="A1021" s="46" t="str">
        <f>B1021&amp;COUNTIF($B$2:B1021,B1021)</f>
        <v>静岡県12</v>
      </c>
      <c r="B1021" s="44" t="s">
        <v>1351</v>
      </c>
      <c r="C1021" s="44" t="s">
        <v>1353</v>
      </c>
      <c r="D1021" s="44" t="str">
        <f t="shared" si="15"/>
        <v>静岡県熱海市</v>
      </c>
      <c r="E1021" s="47" t="s">
        <v>2380</v>
      </c>
    </row>
    <row r="1022" spans="1:5" x14ac:dyDescent="0.45">
      <c r="A1022" s="46" t="str">
        <f>B1022&amp;COUNTIF($B$2:B1022,B1022)</f>
        <v>静岡県13</v>
      </c>
      <c r="B1022" s="44" t="s">
        <v>1351</v>
      </c>
      <c r="C1022" s="44" t="s">
        <v>1354</v>
      </c>
      <c r="D1022" s="44" t="str">
        <f t="shared" si="15"/>
        <v>静岡県三島市</v>
      </c>
      <c r="E1022" s="47" t="s">
        <v>2379</v>
      </c>
    </row>
    <row r="1023" spans="1:5" x14ac:dyDescent="0.45">
      <c r="A1023" s="46" t="str">
        <f>B1023&amp;COUNTIF($B$2:B1023,B1023)</f>
        <v>静岡県14</v>
      </c>
      <c r="B1023" s="44" t="s">
        <v>1351</v>
      </c>
      <c r="C1023" s="44" t="s">
        <v>1355</v>
      </c>
      <c r="D1023" s="44" t="str">
        <f t="shared" si="15"/>
        <v>静岡県富士宮市</v>
      </c>
      <c r="E1023" s="47" t="s">
        <v>2381</v>
      </c>
    </row>
    <row r="1024" spans="1:5" x14ac:dyDescent="0.45">
      <c r="A1024" s="46" t="str">
        <f>B1024&amp;COUNTIF($B$2:B1024,B1024)</f>
        <v>静岡県15</v>
      </c>
      <c r="B1024" s="44" t="s">
        <v>1351</v>
      </c>
      <c r="C1024" s="44" t="s">
        <v>1356</v>
      </c>
      <c r="D1024" s="44" t="str">
        <f t="shared" si="15"/>
        <v>静岡県伊東市</v>
      </c>
      <c r="E1024" s="47" t="s">
        <v>2380</v>
      </c>
    </row>
    <row r="1025" spans="1:5" x14ac:dyDescent="0.45">
      <c r="A1025" s="46" t="str">
        <f>B1025&amp;COUNTIF($B$2:B1025,B1025)</f>
        <v>静岡県16</v>
      </c>
      <c r="B1025" s="44" t="s">
        <v>1351</v>
      </c>
      <c r="C1025" s="44" t="s">
        <v>1357</v>
      </c>
      <c r="D1025" s="44" t="str">
        <f t="shared" si="15"/>
        <v>静岡県島田市</v>
      </c>
      <c r="E1025" s="47" t="s">
        <v>2382</v>
      </c>
    </row>
    <row r="1026" spans="1:5" x14ac:dyDescent="0.45">
      <c r="A1026" s="46" t="str">
        <f>B1026&amp;COUNTIF($B$2:B1026,B1026)</f>
        <v>静岡県17</v>
      </c>
      <c r="B1026" s="44" t="s">
        <v>1351</v>
      </c>
      <c r="C1026" s="44" t="s">
        <v>1358</v>
      </c>
      <c r="D1026" s="44" t="str">
        <f t="shared" ref="D1026:D1089" si="16">B1026&amp;C1026</f>
        <v>静岡県富士市</v>
      </c>
      <c r="E1026" s="47" t="s">
        <v>2381</v>
      </c>
    </row>
    <row r="1027" spans="1:5" x14ac:dyDescent="0.45">
      <c r="A1027" s="46" t="str">
        <f>B1027&amp;COUNTIF($B$2:B1027,B1027)</f>
        <v>静岡県18</v>
      </c>
      <c r="B1027" s="44" t="s">
        <v>1351</v>
      </c>
      <c r="C1027" s="44" t="s">
        <v>1359</v>
      </c>
      <c r="D1027" s="44" t="str">
        <f t="shared" si="16"/>
        <v>静岡県磐田市</v>
      </c>
      <c r="E1027" s="47" t="s">
        <v>2383</v>
      </c>
    </row>
    <row r="1028" spans="1:5" x14ac:dyDescent="0.45">
      <c r="A1028" s="46" t="str">
        <f>B1028&amp;COUNTIF($B$2:B1028,B1028)</f>
        <v>静岡県19</v>
      </c>
      <c r="B1028" s="44" t="s">
        <v>1351</v>
      </c>
      <c r="C1028" s="44" t="s">
        <v>1360</v>
      </c>
      <c r="D1028" s="44" t="str">
        <f t="shared" si="16"/>
        <v>静岡県焼津市</v>
      </c>
      <c r="E1028" s="47" t="s">
        <v>2382</v>
      </c>
    </row>
    <row r="1029" spans="1:5" x14ac:dyDescent="0.45">
      <c r="A1029" s="46" t="str">
        <f>B1029&amp;COUNTIF($B$2:B1029,B1029)</f>
        <v>静岡県20</v>
      </c>
      <c r="B1029" s="44" t="s">
        <v>1351</v>
      </c>
      <c r="C1029" s="44" t="s">
        <v>1361</v>
      </c>
      <c r="D1029" s="44" t="str">
        <f t="shared" si="16"/>
        <v>静岡県掛川市</v>
      </c>
      <c r="E1029" s="47" t="s">
        <v>2383</v>
      </c>
    </row>
    <row r="1030" spans="1:5" x14ac:dyDescent="0.45">
      <c r="A1030" s="46" t="str">
        <f>B1030&amp;COUNTIF($B$2:B1030,B1030)</f>
        <v>静岡県21</v>
      </c>
      <c r="B1030" s="44" t="s">
        <v>1351</v>
      </c>
      <c r="C1030" s="44" t="s">
        <v>1362</v>
      </c>
      <c r="D1030" s="44" t="str">
        <f t="shared" si="16"/>
        <v>静岡県藤枝市</v>
      </c>
      <c r="E1030" s="47" t="s">
        <v>2382</v>
      </c>
    </row>
    <row r="1031" spans="1:5" x14ac:dyDescent="0.45">
      <c r="A1031" s="46" t="str">
        <f>B1031&amp;COUNTIF($B$2:B1031,B1031)</f>
        <v>静岡県22</v>
      </c>
      <c r="B1031" s="44" t="s">
        <v>1351</v>
      </c>
      <c r="C1031" s="44" t="s">
        <v>1363</v>
      </c>
      <c r="D1031" s="44" t="str">
        <f t="shared" si="16"/>
        <v>静岡県御殿場市</v>
      </c>
      <c r="E1031" s="47" t="s">
        <v>2379</v>
      </c>
    </row>
    <row r="1032" spans="1:5" x14ac:dyDescent="0.45">
      <c r="A1032" s="46" t="str">
        <f>B1032&amp;COUNTIF($B$2:B1032,B1032)</f>
        <v>静岡県23</v>
      </c>
      <c r="B1032" s="44" t="s">
        <v>1351</v>
      </c>
      <c r="C1032" s="44" t="s">
        <v>1364</v>
      </c>
      <c r="D1032" s="44" t="str">
        <f t="shared" si="16"/>
        <v>静岡県袋井市</v>
      </c>
      <c r="E1032" s="47" t="s">
        <v>2383</v>
      </c>
    </row>
    <row r="1033" spans="1:5" x14ac:dyDescent="0.45">
      <c r="A1033" s="46" t="str">
        <f>B1033&amp;COUNTIF($B$2:B1033,B1033)</f>
        <v>静岡県24</v>
      </c>
      <c r="B1033" s="44" t="s">
        <v>1351</v>
      </c>
      <c r="C1033" s="44" t="s">
        <v>1365</v>
      </c>
      <c r="D1033" s="44" t="str">
        <f t="shared" si="16"/>
        <v>静岡県下田市</v>
      </c>
      <c r="E1033" s="47" t="s">
        <v>2384</v>
      </c>
    </row>
    <row r="1034" spans="1:5" x14ac:dyDescent="0.45">
      <c r="A1034" s="46" t="str">
        <f>B1034&amp;COUNTIF($B$2:B1034,B1034)</f>
        <v>静岡県25</v>
      </c>
      <c r="B1034" s="44" t="s">
        <v>1351</v>
      </c>
      <c r="C1034" s="44" t="s">
        <v>1366</v>
      </c>
      <c r="D1034" s="44" t="str">
        <f t="shared" si="16"/>
        <v>静岡県裾野市</v>
      </c>
      <c r="E1034" s="47" t="s">
        <v>2379</v>
      </c>
    </row>
    <row r="1035" spans="1:5" x14ac:dyDescent="0.45">
      <c r="A1035" s="46" t="str">
        <f>B1035&amp;COUNTIF($B$2:B1035,B1035)</f>
        <v>静岡県26</v>
      </c>
      <c r="B1035" s="44" t="s">
        <v>1351</v>
      </c>
      <c r="C1035" s="44" t="s">
        <v>1367</v>
      </c>
      <c r="D1035" s="44" t="str">
        <f t="shared" si="16"/>
        <v>静岡県湖西市</v>
      </c>
      <c r="E1035" s="47" t="s">
        <v>2254</v>
      </c>
    </row>
    <row r="1036" spans="1:5" x14ac:dyDescent="0.45">
      <c r="A1036" s="46" t="str">
        <f>B1036&amp;COUNTIF($B$2:B1036,B1036)</f>
        <v>静岡県27</v>
      </c>
      <c r="B1036" s="44" t="s">
        <v>1351</v>
      </c>
      <c r="C1036" s="44" t="s">
        <v>1368</v>
      </c>
      <c r="D1036" s="44" t="str">
        <f t="shared" si="16"/>
        <v>静岡県伊豆市</v>
      </c>
      <c r="E1036" s="47" t="s">
        <v>2379</v>
      </c>
    </row>
    <row r="1037" spans="1:5" x14ac:dyDescent="0.45">
      <c r="A1037" s="46" t="str">
        <f>B1037&amp;COUNTIF($B$2:B1037,B1037)</f>
        <v>静岡県28</v>
      </c>
      <c r="B1037" s="44" t="s">
        <v>1351</v>
      </c>
      <c r="C1037" s="44" t="s">
        <v>1369</v>
      </c>
      <c r="D1037" s="44" t="str">
        <f t="shared" si="16"/>
        <v>静岡県御前崎市</v>
      </c>
      <c r="E1037" s="47" t="s">
        <v>2383</v>
      </c>
    </row>
    <row r="1038" spans="1:5" x14ac:dyDescent="0.45">
      <c r="A1038" s="46" t="str">
        <f>B1038&amp;COUNTIF($B$2:B1038,B1038)</f>
        <v>静岡県29</v>
      </c>
      <c r="B1038" s="44" t="s">
        <v>1351</v>
      </c>
      <c r="C1038" s="44" t="s">
        <v>1370</v>
      </c>
      <c r="D1038" s="44" t="str">
        <f t="shared" si="16"/>
        <v>静岡県菊川市</v>
      </c>
      <c r="E1038" s="47" t="s">
        <v>2383</v>
      </c>
    </row>
    <row r="1039" spans="1:5" x14ac:dyDescent="0.45">
      <c r="A1039" s="46" t="str">
        <f>B1039&amp;COUNTIF($B$2:B1039,B1039)</f>
        <v>静岡県30</v>
      </c>
      <c r="B1039" s="44" t="s">
        <v>1351</v>
      </c>
      <c r="C1039" s="44" t="s">
        <v>1371</v>
      </c>
      <c r="D1039" s="44" t="str">
        <f t="shared" si="16"/>
        <v>静岡県伊豆の国市</v>
      </c>
      <c r="E1039" s="47" t="s">
        <v>2379</v>
      </c>
    </row>
    <row r="1040" spans="1:5" x14ac:dyDescent="0.45">
      <c r="A1040" s="46" t="str">
        <f>B1040&amp;COUNTIF($B$2:B1040,B1040)</f>
        <v>静岡県31</v>
      </c>
      <c r="B1040" s="44" t="s">
        <v>1351</v>
      </c>
      <c r="C1040" s="44" t="s">
        <v>1372</v>
      </c>
      <c r="D1040" s="44" t="str">
        <f t="shared" si="16"/>
        <v>静岡県牧之原市</v>
      </c>
      <c r="E1040" s="47" t="s">
        <v>2382</v>
      </c>
    </row>
    <row r="1041" spans="1:5" x14ac:dyDescent="0.45">
      <c r="A1041" s="46" t="str">
        <f>B1041&amp;COUNTIF($B$2:B1041,B1041)</f>
        <v>静岡県32</v>
      </c>
      <c r="B1041" s="44" t="s">
        <v>1351</v>
      </c>
      <c r="C1041" s="44" t="s">
        <v>1373</v>
      </c>
      <c r="D1041" s="44" t="str">
        <f t="shared" si="16"/>
        <v>静岡県東伊豆町</v>
      </c>
      <c r="E1041" s="47" t="s">
        <v>2384</v>
      </c>
    </row>
    <row r="1042" spans="1:5" x14ac:dyDescent="0.45">
      <c r="A1042" s="46" t="str">
        <f>B1042&amp;COUNTIF($B$2:B1042,B1042)</f>
        <v>静岡県33</v>
      </c>
      <c r="B1042" s="44" t="s">
        <v>1351</v>
      </c>
      <c r="C1042" s="44" t="s">
        <v>1374</v>
      </c>
      <c r="D1042" s="44" t="str">
        <f t="shared" si="16"/>
        <v>静岡県河津町</v>
      </c>
      <c r="E1042" s="47" t="s">
        <v>2384</v>
      </c>
    </row>
    <row r="1043" spans="1:5" x14ac:dyDescent="0.45">
      <c r="A1043" s="46" t="str">
        <f>B1043&amp;COUNTIF($B$2:B1043,B1043)</f>
        <v>静岡県34</v>
      </c>
      <c r="B1043" s="44" t="s">
        <v>1351</v>
      </c>
      <c r="C1043" s="44" t="s">
        <v>1375</v>
      </c>
      <c r="D1043" s="44" t="str">
        <f t="shared" si="16"/>
        <v>静岡県南伊豆町</v>
      </c>
      <c r="E1043" s="47" t="s">
        <v>2384</v>
      </c>
    </row>
    <row r="1044" spans="1:5" x14ac:dyDescent="0.45">
      <c r="A1044" s="46" t="str">
        <f>B1044&amp;COUNTIF($B$2:B1044,B1044)</f>
        <v>静岡県35</v>
      </c>
      <c r="B1044" s="44" t="s">
        <v>1351</v>
      </c>
      <c r="C1044" s="44" t="s">
        <v>1376</v>
      </c>
      <c r="D1044" s="44" t="str">
        <f t="shared" si="16"/>
        <v>静岡県松崎町</v>
      </c>
      <c r="E1044" s="47" t="s">
        <v>2384</v>
      </c>
    </row>
    <row r="1045" spans="1:5" x14ac:dyDescent="0.45">
      <c r="A1045" s="46" t="str">
        <f>B1045&amp;COUNTIF($B$2:B1045,B1045)</f>
        <v>静岡県36</v>
      </c>
      <c r="B1045" s="44" t="s">
        <v>1351</v>
      </c>
      <c r="C1045" s="44" t="s">
        <v>1377</v>
      </c>
      <c r="D1045" s="44" t="str">
        <f t="shared" si="16"/>
        <v>静岡県西伊豆町</v>
      </c>
      <c r="E1045" s="47" t="s">
        <v>2384</v>
      </c>
    </row>
    <row r="1046" spans="1:5" x14ac:dyDescent="0.45">
      <c r="A1046" s="46" t="str">
        <f>B1046&amp;COUNTIF($B$2:B1046,B1046)</f>
        <v>静岡県37</v>
      </c>
      <c r="B1046" s="44" t="s">
        <v>1351</v>
      </c>
      <c r="C1046" s="44" t="s">
        <v>1378</v>
      </c>
      <c r="D1046" s="44" t="str">
        <f t="shared" si="16"/>
        <v>静岡県函南町</v>
      </c>
      <c r="E1046" s="47" t="s">
        <v>2379</v>
      </c>
    </row>
    <row r="1047" spans="1:5" x14ac:dyDescent="0.45">
      <c r="A1047" s="46" t="str">
        <f>B1047&amp;COUNTIF($B$2:B1047,B1047)</f>
        <v>静岡県38</v>
      </c>
      <c r="B1047" s="44" t="s">
        <v>1351</v>
      </c>
      <c r="C1047" s="44" t="s">
        <v>560</v>
      </c>
      <c r="D1047" s="44" t="str">
        <f t="shared" si="16"/>
        <v>静岡県清水町</v>
      </c>
      <c r="E1047" s="47" t="s">
        <v>2379</v>
      </c>
    </row>
    <row r="1048" spans="1:5" x14ac:dyDescent="0.45">
      <c r="A1048" s="46" t="str">
        <f>B1048&amp;COUNTIF($B$2:B1048,B1048)</f>
        <v>静岡県39</v>
      </c>
      <c r="B1048" s="44" t="s">
        <v>1351</v>
      </c>
      <c r="C1048" s="44" t="s">
        <v>1379</v>
      </c>
      <c r="D1048" s="44" t="str">
        <f t="shared" si="16"/>
        <v>静岡県長泉町</v>
      </c>
      <c r="E1048" s="47" t="s">
        <v>2379</v>
      </c>
    </row>
    <row r="1049" spans="1:5" x14ac:dyDescent="0.45">
      <c r="A1049" s="46" t="str">
        <f>B1049&amp;COUNTIF($B$2:B1049,B1049)</f>
        <v>静岡県40</v>
      </c>
      <c r="B1049" s="44" t="s">
        <v>1351</v>
      </c>
      <c r="C1049" s="44" t="s">
        <v>1380</v>
      </c>
      <c r="D1049" s="44" t="str">
        <f t="shared" si="16"/>
        <v>静岡県小山町</v>
      </c>
      <c r="E1049" s="47" t="s">
        <v>2379</v>
      </c>
    </row>
    <row r="1050" spans="1:5" x14ac:dyDescent="0.45">
      <c r="A1050" s="46" t="str">
        <f>B1050&amp;COUNTIF($B$2:B1050,B1050)</f>
        <v>静岡県41</v>
      </c>
      <c r="B1050" s="44" t="s">
        <v>1351</v>
      </c>
      <c r="C1050" s="44" t="s">
        <v>1381</v>
      </c>
      <c r="D1050" s="44" t="str">
        <f t="shared" si="16"/>
        <v>静岡県吉田町</v>
      </c>
      <c r="E1050" s="47" t="s">
        <v>2382</v>
      </c>
    </row>
    <row r="1051" spans="1:5" x14ac:dyDescent="0.45">
      <c r="A1051" s="46" t="str">
        <f>B1051&amp;COUNTIF($B$2:B1051,B1051)</f>
        <v>静岡県42</v>
      </c>
      <c r="B1051" s="44" t="s">
        <v>1351</v>
      </c>
      <c r="C1051" s="44" t="s">
        <v>1382</v>
      </c>
      <c r="D1051" s="44" t="str">
        <f t="shared" si="16"/>
        <v>静岡県川根本町</v>
      </c>
      <c r="E1051" s="47" t="s">
        <v>2382</v>
      </c>
    </row>
    <row r="1052" spans="1:5" x14ac:dyDescent="0.45">
      <c r="A1052" s="46" t="str">
        <f>B1052&amp;COUNTIF($B$2:B1052,B1052)</f>
        <v>静岡県43</v>
      </c>
      <c r="B1052" s="44" t="s">
        <v>1351</v>
      </c>
      <c r="C1052" s="44" t="s">
        <v>448</v>
      </c>
      <c r="D1052" s="44" t="str">
        <f t="shared" si="16"/>
        <v>静岡県森町</v>
      </c>
      <c r="E1052" s="47" t="s">
        <v>2383</v>
      </c>
    </row>
    <row r="1053" spans="1:5" x14ac:dyDescent="0.45">
      <c r="A1053" s="46" t="str">
        <f>B1053&amp;COUNTIF($B$2:B1053,B1053)</f>
        <v>愛知県1</v>
      </c>
      <c r="B1053" s="44" t="s">
        <v>1383</v>
      </c>
      <c r="C1053" s="44" t="s">
        <v>2385</v>
      </c>
      <c r="D1053" s="44" t="str">
        <f t="shared" si="16"/>
        <v>愛知県名古屋市千種区</v>
      </c>
      <c r="E1053" s="47" t="s">
        <v>2386</v>
      </c>
    </row>
    <row r="1054" spans="1:5" x14ac:dyDescent="0.45">
      <c r="A1054" s="46" t="str">
        <f>B1054&amp;COUNTIF($B$2:B1054,B1054)</f>
        <v>愛知県2</v>
      </c>
      <c r="B1054" s="44" t="s">
        <v>1383</v>
      </c>
      <c r="C1054" s="44" t="s">
        <v>2387</v>
      </c>
      <c r="D1054" s="44" t="str">
        <f t="shared" si="16"/>
        <v>愛知県名古屋市東区</v>
      </c>
      <c r="E1054" s="47" t="s">
        <v>2386</v>
      </c>
    </row>
    <row r="1055" spans="1:5" x14ac:dyDescent="0.45">
      <c r="A1055" s="46" t="str">
        <f>B1055&amp;COUNTIF($B$2:B1055,B1055)</f>
        <v>愛知県3</v>
      </c>
      <c r="B1055" s="44" t="s">
        <v>1383</v>
      </c>
      <c r="C1055" s="44" t="s">
        <v>2388</v>
      </c>
      <c r="D1055" s="44" t="str">
        <f t="shared" si="16"/>
        <v>愛知県名古屋市北区</v>
      </c>
      <c r="E1055" s="47" t="s">
        <v>2386</v>
      </c>
    </row>
    <row r="1056" spans="1:5" x14ac:dyDescent="0.45">
      <c r="A1056" s="46" t="str">
        <f>B1056&amp;COUNTIF($B$2:B1056,B1056)</f>
        <v>愛知県4</v>
      </c>
      <c r="B1056" s="44" t="s">
        <v>1383</v>
      </c>
      <c r="C1056" s="44" t="s">
        <v>2389</v>
      </c>
      <c r="D1056" s="44" t="str">
        <f t="shared" si="16"/>
        <v>愛知県名古屋市西区</v>
      </c>
      <c r="E1056" s="47" t="s">
        <v>2386</v>
      </c>
    </row>
    <row r="1057" spans="1:5" x14ac:dyDescent="0.45">
      <c r="A1057" s="46" t="str">
        <f>B1057&amp;COUNTIF($B$2:B1057,B1057)</f>
        <v>愛知県5</v>
      </c>
      <c r="B1057" s="44" t="s">
        <v>1383</v>
      </c>
      <c r="C1057" s="44" t="s">
        <v>2390</v>
      </c>
      <c r="D1057" s="44" t="str">
        <f t="shared" si="16"/>
        <v>愛知県名古屋市中村区</v>
      </c>
      <c r="E1057" s="47" t="s">
        <v>2386</v>
      </c>
    </row>
    <row r="1058" spans="1:5" x14ac:dyDescent="0.45">
      <c r="A1058" s="46" t="str">
        <f>B1058&amp;COUNTIF($B$2:B1058,B1058)</f>
        <v>愛知県6</v>
      </c>
      <c r="B1058" s="44" t="s">
        <v>1383</v>
      </c>
      <c r="C1058" s="44" t="s">
        <v>2391</v>
      </c>
      <c r="D1058" s="44" t="str">
        <f t="shared" si="16"/>
        <v>愛知県名古屋市中区</v>
      </c>
      <c r="E1058" s="47" t="s">
        <v>2386</v>
      </c>
    </row>
    <row r="1059" spans="1:5" x14ac:dyDescent="0.45">
      <c r="A1059" s="46" t="str">
        <f>B1059&amp;COUNTIF($B$2:B1059,B1059)</f>
        <v>愛知県7</v>
      </c>
      <c r="B1059" s="44" t="s">
        <v>1383</v>
      </c>
      <c r="C1059" s="44" t="s">
        <v>2392</v>
      </c>
      <c r="D1059" s="44" t="str">
        <f t="shared" si="16"/>
        <v>愛知県名古屋市昭和区</v>
      </c>
      <c r="E1059" s="47" t="s">
        <v>2386</v>
      </c>
    </row>
    <row r="1060" spans="1:5" x14ac:dyDescent="0.45">
      <c r="A1060" s="46" t="str">
        <f>B1060&amp;COUNTIF($B$2:B1060,B1060)</f>
        <v>愛知県8</v>
      </c>
      <c r="B1060" s="44" t="s">
        <v>1383</v>
      </c>
      <c r="C1060" s="44" t="s">
        <v>2393</v>
      </c>
      <c r="D1060" s="44" t="str">
        <f t="shared" si="16"/>
        <v>愛知県名古屋市瑞穂区</v>
      </c>
      <c r="E1060" s="47" t="s">
        <v>2386</v>
      </c>
    </row>
    <row r="1061" spans="1:5" x14ac:dyDescent="0.45">
      <c r="A1061" s="46" t="str">
        <f>B1061&amp;COUNTIF($B$2:B1061,B1061)</f>
        <v>愛知県9</v>
      </c>
      <c r="B1061" s="44" t="s">
        <v>1383</v>
      </c>
      <c r="C1061" s="44" t="s">
        <v>2394</v>
      </c>
      <c r="D1061" s="44" t="str">
        <f t="shared" si="16"/>
        <v>愛知県名古屋市熱田区</v>
      </c>
      <c r="E1061" s="47" t="s">
        <v>2386</v>
      </c>
    </row>
    <row r="1062" spans="1:5" x14ac:dyDescent="0.45">
      <c r="A1062" s="46" t="str">
        <f>B1062&amp;COUNTIF($B$2:B1062,B1062)</f>
        <v>愛知県10</v>
      </c>
      <c r="B1062" s="44" t="s">
        <v>1383</v>
      </c>
      <c r="C1062" s="44" t="s">
        <v>2395</v>
      </c>
      <c r="D1062" s="44" t="str">
        <f t="shared" si="16"/>
        <v>愛知県名古屋市中川区</v>
      </c>
      <c r="E1062" s="47" t="s">
        <v>2386</v>
      </c>
    </row>
    <row r="1063" spans="1:5" x14ac:dyDescent="0.45">
      <c r="A1063" s="46" t="str">
        <f>B1063&amp;COUNTIF($B$2:B1063,B1063)</f>
        <v>愛知県11</v>
      </c>
      <c r="B1063" s="44" t="s">
        <v>1383</v>
      </c>
      <c r="C1063" s="44" t="s">
        <v>2396</v>
      </c>
      <c r="D1063" s="44" t="str">
        <f t="shared" si="16"/>
        <v>愛知県名古屋市港区</v>
      </c>
      <c r="E1063" s="47" t="s">
        <v>2386</v>
      </c>
    </row>
    <row r="1064" spans="1:5" x14ac:dyDescent="0.45">
      <c r="A1064" s="46" t="str">
        <f>B1064&amp;COUNTIF($B$2:B1064,B1064)</f>
        <v>愛知県12</v>
      </c>
      <c r="B1064" s="44" t="s">
        <v>1383</v>
      </c>
      <c r="C1064" s="44" t="s">
        <v>2397</v>
      </c>
      <c r="D1064" s="44" t="str">
        <f t="shared" si="16"/>
        <v>愛知県名古屋市南区</v>
      </c>
      <c r="E1064" s="47" t="s">
        <v>2386</v>
      </c>
    </row>
    <row r="1065" spans="1:5" x14ac:dyDescent="0.45">
      <c r="A1065" s="46" t="str">
        <f>B1065&amp;COUNTIF($B$2:B1065,B1065)</f>
        <v>愛知県13</v>
      </c>
      <c r="B1065" s="44" t="s">
        <v>1383</v>
      </c>
      <c r="C1065" s="44" t="s">
        <v>2398</v>
      </c>
      <c r="D1065" s="44" t="str">
        <f t="shared" si="16"/>
        <v>愛知県名古屋市守山区</v>
      </c>
      <c r="E1065" s="47" t="s">
        <v>2386</v>
      </c>
    </row>
    <row r="1066" spans="1:5" x14ac:dyDescent="0.45">
      <c r="A1066" s="46" t="str">
        <f>B1066&amp;COUNTIF($B$2:B1066,B1066)</f>
        <v>愛知県14</v>
      </c>
      <c r="B1066" s="44" t="s">
        <v>1383</v>
      </c>
      <c r="C1066" s="44" t="s">
        <v>2399</v>
      </c>
      <c r="D1066" s="44" t="str">
        <f t="shared" si="16"/>
        <v>愛知県名古屋市緑区</v>
      </c>
      <c r="E1066" s="47" t="s">
        <v>2386</v>
      </c>
    </row>
    <row r="1067" spans="1:5" x14ac:dyDescent="0.45">
      <c r="A1067" s="46" t="str">
        <f>B1067&amp;COUNTIF($B$2:B1067,B1067)</f>
        <v>愛知県15</v>
      </c>
      <c r="B1067" s="44" t="s">
        <v>1383</v>
      </c>
      <c r="C1067" s="44" t="s">
        <v>2400</v>
      </c>
      <c r="D1067" s="44" t="str">
        <f t="shared" si="16"/>
        <v>愛知県名古屋市名東区</v>
      </c>
      <c r="E1067" s="47" t="s">
        <v>2386</v>
      </c>
    </row>
    <row r="1068" spans="1:5" x14ac:dyDescent="0.45">
      <c r="A1068" s="46" t="str">
        <f>B1068&amp;COUNTIF($B$2:B1068,B1068)</f>
        <v>愛知県16</v>
      </c>
      <c r="B1068" s="44" t="s">
        <v>1383</v>
      </c>
      <c r="C1068" s="44" t="s">
        <v>2401</v>
      </c>
      <c r="D1068" s="44" t="str">
        <f t="shared" si="16"/>
        <v>愛知県名古屋市天白区</v>
      </c>
      <c r="E1068" s="47" t="s">
        <v>2386</v>
      </c>
    </row>
    <row r="1069" spans="1:5" x14ac:dyDescent="0.45">
      <c r="A1069" s="46" t="str">
        <f>B1069&amp;COUNTIF($B$2:B1069,B1069)</f>
        <v>愛知県17</v>
      </c>
      <c r="B1069" s="44" t="s">
        <v>1383</v>
      </c>
      <c r="C1069" s="44" t="s">
        <v>1384</v>
      </c>
      <c r="D1069" s="44" t="str">
        <f t="shared" si="16"/>
        <v>愛知県豊橋市</v>
      </c>
      <c r="E1069" s="47" t="s">
        <v>2402</v>
      </c>
    </row>
    <row r="1070" spans="1:5" x14ac:dyDescent="0.45">
      <c r="A1070" s="46" t="str">
        <f>B1070&amp;COUNTIF($B$2:B1070,B1070)</f>
        <v>愛知県18</v>
      </c>
      <c r="B1070" s="44" t="s">
        <v>1383</v>
      </c>
      <c r="C1070" s="44" t="s">
        <v>1385</v>
      </c>
      <c r="D1070" s="44" t="str">
        <f t="shared" si="16"/>
        <v>愛知県岡崎市</v>
      </c>
      <c r="E1070" s="47" t="s">
        <v>2403</v>
      </c>
    </row>
    <row r="1071" spans="1:5" x14ac:dyDescent="0.45">
      <c r="A1071" s="46" t="str">
        <f>B1071&amp;COUNTIF($B$2:B1071,B1071)</f>
        <v>愛知県19</v>
      </c>
      <c r="B1071" s="44" t="s">
        <v>1383</v>
      </c>
      <c r="C1071" s="44" t="s">
        <v>1386</v>
      </c>
      <c r="D1071" s="44" t="str">
        <f t="shared" si="16"/>
        <v>愛知県一宮市</v>
      </c>
      <c r="E1071" s="47" t="s">
        <v>2404</v>
      </c>
    </row>
    <row r="1072" spans="1:5" x14ac:dyDescent="0.45">
      <c r="A1072" s="46" t="str">
        <f>B1072&amp;COUNTIF($B$2:B1072,B1072)</f>
        <v>愛知県20</v>
      </c>
      <c r="B1072" s="44" t="s">
        <v>1383</v>
      </c>
      <c r="C1072" s="44" t="s">
        <v>1387</v>
      </c>
      <c r="D1072" s="44" t="str">
        <f t="shared" si="16"/>
        <v>愛知県瀬戸市</v>
      </c>
      <c r="E1072" s="47" t="s">
        <v>2405</v>
      </c>
    </row>
    <row r="1073" spans="1:5" x14ac:dyDescent="0.45">
      <c r="A1073" s="46" t="str">
        <f>B1073&amp;COUNTIF($B$2:B1073,B1073)</f>
        <v>愛知県21</v>
      </c>
      <c r="B1073" s="44" t="s">
        <v>1383</v>
      </c>
      <c r="C1073" s="44" t="s">
        <v>1388</v>
      </c>
      <c r="D1073" s="44" t="str">
        <f t="shared" si="16"/>
        <v>愛知県半田市</v>
      </c>
      <c r="E1073" s="47" t="s">
        <v>2406</v>
      </c>
    </row>
    <row r="1074" spans="1:5" x14ac:dyDescent="0.45">
      <c r="A1074" s="46" t="str">
        <f>B1074&amp;COUNTIF($B$2:B1074,B1074)</f>
        <v>愛知県22</v>
      </c>
      <c r="B1074" s="44" t="s">
        <v>1383</v>
      </c>
      <c r="C1074" s="44" t="s">
        <v>1389</v>
      </c>
      <c r="D1074" s="44" t="str">
        <f t="shared" si="16"/>
        <v>愛知県春日井市</v>
      </c>
      <c r="E1074" s="47" t="s">
        <v>2407</v>
      </c>
    </row>
    <row r="1075" spans="1:5" x14ac:dyDescent="0.45">
      <c r="A1075" s="46" t="str">
        <f>B1075&amp;COUNTIF($B$2:B1075,B1075)</f>
        <v>愛知県23</v>
      </c>
      <c r="B1075" s="44" t="s">
        <v>1383</v>
      </c>
      <c r="C1075" s="44" t="s">
        <v>1390</v>
      </c>
      <c r="D1075" s="44" t="str">
        <f t="shared" si="16"/>
        <v>愛知県豊川市</v>
      </c>
      <c r="E1075" s="47" t="s">
        <v>2402</v>
      </c>
    </row>
    <row r="1076" spans="1:5" x14ac:dyDescent="0.45">
      <c r="A1076" s="46" t="str">
        <f>B1076&amp;COUNTIF($B$2:B1076,B1076)</f>
        <v>愛知県24</v>
      </c>
      <c r="B1076" s="44" t="s">
        <v>1383</v>
      </c>
      <c r="C1076" s="44" t="s">
        <v>1391</v>
      </c>
      <c r="D1076" s="44" t="str">
        <f t="shared" si="16"/>
        <v>愛知県津島市</v>
      </c>
      <c r="E1076" s="47" t="s">
        <v>2408</v>
      </c>
    </row>
    <row r="1077" spans="1:5" x14ac:dyDescent="0.45">
      <c r="A1077" s="46" t="str">
        <f>B1077&amp;COUNTIF($B$2:B1077,B1077)</f>
        <v>愛知県25</v>
      </c>
      <c r="B1077" s="44" t="s">
        <v>1383</v>
      </c>
      <c r="C1077" s="44" t="s">
        <v>1392</v>
      </c>
      <c r="D1077" s="44" t="str">
        <f t="shared" si="16"/>
        <v>愛知県碧南市</v>
      </c>
      <c r="E1077" s="47" t="s">
        <v>2409</v>
      </c>
    </row>
    <row r="1078" spans="1:5" x14ac:dyDescent="0.45">
      <c r="A1078" s="46" t="str">
        <f>B1078&amp;COUNTIF($B$2:B1078,B1078)</f>
        <v>愛知県26</v>
      </c>
      <c r="B1078" s="44" t="s">
        <v>1383</v>
      </c>
      <c r="C1078" s="44" t="s">
        <v>1393</v>
      </c>
      <c r="D1078" s="44" t="str">
        <f t="shared" si="16"/>
        <v>愛知県刈谷市</v>
      </c>
      <c r="E1078" s="47" t="s">
        <v>2409</v>
      </c>
    </row>
    <row r="1079" spans="1:5" x14ac:dyDescent="0.45">
      <c r="A1079" s="46" t="str">
        <f>B1079&amp;COUNTIF($B$2:B1079,B1079)</f>
        <v>愛知県27</v>
      </c>
      <c r="B1079" s="44" t="s">
        <v>1383</v>
      </c>
      <c r="C1079" s="44" t="s">
        <v>1394</v>
      </c>
      <c r="D1079" s="44" t="str">
        <f t="shared" si="16"/>
        <v>愛知県豊田市</v>
      </c>
      <c r="E1079" s="47" t="s">
        <v>2410</v>
      </c>
    </row>
    <row r="1080" spans="1:5" x14ac:dyDescent="0.45">
      <c r="A1080" s="46" t="str">
        <f>B1080&amp;COUNTIF($B$2:B1080,B1080)</f>
        <v>愛知県28</v>
      </c>
      <c r="B1080" s="44" t="s">
        <v>1383</v>
      </c>
      <c r="C1080" s="44" t="s">
        <v>1395</v>
      </c>
      <c r="D1080" s="44" t="str">
        <f t="shared" si="16"/>
        <v>愛知県安城市</v>
      </c>
      <c r="E1080" s="47" t="s">
        <v>2409</v>
      </c>
    </row>
    <row r="1081" spans="1:5" x14ac:dyDescent="0.45">
      <c r="A1081" s="46" t="str">
        <f>B1081&amp;COUNTIF($B$2:B1081,B1081)</f>
        <v>愛知県29</v>
      </c>
      <c r="B1081" s="44" t="s">
        <v>1383</v>
      </c>
      <c r="C1081" s="44" t="s">
        <v>1396</v>
      </c>
      <c r="D1081" s="44" t="str">
        <f t="shared" si="16"/>
        <v>愛知県西尾市</v>
      </c>
      <c r="E1081" s="47" t="s">
        <v>2409</v>
      </c>
    </row>
    <row r="1082" spans="1:5" x14ac:dyDescent="0.45">
      <c r="A1082" s="46" t="str">
        <f>B1082&amp;COUNTIF($B$2:B1082,B1082)</f>
        <v>愛知県30</v>
      </c>
      <c r="B1082" s="44" t="s">
        <v>1383</v>
      </c>
      <c r="C1082" s="44" t="s">
        <v>1397</v>
      </c>
      <c r="D1082" s="44" t="str">
        <f t="shared" si="16"/>
        <v>愛知県蒲郡市</v>
      </c>
      <c r="E1082" s="47" t="s">
        <v>2402</v>
      </c>
    </row>
    <row r="1083" spans="1:5" x14ac:dyDescent="0.45">
      <c r="A1083" s="46" t="str">
        <f>B1083&amp;COUNTIF($B$2:B1083,B1083)</f>
        <v>愛知県31</v>
      </c>
      <c r="B1083" s="44" t="s">
        <v>1383</v>
      </c>
      <c r="C1083" s="44" t="s">
        <v>1398</v>
      </c>
      <c r="D1083" s="44" t="str">
        <f t="shared" si="16"/>
        <v>愛知県犬山市</v>
      </c>
      <c r="E1083" s="47" t="s">
        <v>2407</v>
      </c>
    </row>
    <row r="1084" spans="1:5" x14ac:dyDescent="0.45">
      <c r="A1084" s="46" t="str">
        <f>B1084&amp;COUNTIF($B$2:B1084,B1084)</f>
        <v>愛知県32</v>
      </c>
      <c r="B1084" s="44" t="s">
        <v>1383</v>
      </c>
      <c r="C1084" s="44" t="s">
        <v>1399</v>
      </c>
      <c r="D1084" s="44" t="str">
        <f t="shared" si="16"/>
        <v>愛知県常滑市</v>
      </c>
      <c r="E1084" s="47" t="s">
        <v>2406</v>
      </c>
    </row>
    <row r="1085" spans="1:5" x14ac:dyDescent="0.45">
      <c r="A1085" s="46" t="str">
        <f>B1085&amp;COUNTIF($B$2:B1085,B1085)</f>
        <v>愛知県33</v>
      </c>
      <c r="B1085" s="44" t="s">
        <v>1383</v>
      </c>
      <c r="C1085" s="44" t="s">
        <v>1400</v>
      </c>
      <c r="D1085" s="44" t="str">
        <f t="shared" si="16"/>
        <v>愛知県江南市</v>
      </c>
      <c r="E1085" s="47" t="s">
        <v>2407</v>
      </c>
    </row>
    <row r="1086" spans="1:5" x14ac:dyDescent="0.45">
      <c r="A1086" s="46" t="str">
        <f>B1086&amp;COUNTIF($B$2:B1086,B1086)</f>
        <v>愛知県34</v>
      </c>
      <c r="B1086" s="44" t="s">
        <v>1383</v>
      </c>
      <c r="C1086" s="44" t="s">
        <v>1401</v>
      </c>
      <c r="D1086" s="44" t="str">
        <f t="shared" si="16"/>
        <v>愛知県小牧市</v>
      </c>
      <c r="E1086" s="47" t="s">
        <v>2407</v>
      </c>
    </row>
    <row r="1087" spans="1:5" x14ac:dyDescent="0.45">
      <c r="A1087" s="46" t="str">
        <f>B1087&amp;COUNTIF($B$2:B1087,B1087)</f>
        <v>愛知県35</v>
      </c>
      <c r="B1087" s="44" t="s">
        <v>1383</v>
      </c>
      <c r="C1087" s="44" t="s">
        <v>1402</v>
      </c>
      <c r="D1087" s="44" t="str">
        <f t="shared" si="16"/>
        <v>愛知県稲沢市</v>
      </c>
      <c r="E1087" s="47" t="s">
        <v>2404</v>
      </c>
    </row>
    <row r="1088" spans="1:5" x14ac:dyDescent="0.45">
      <c r="A1088" s="46" t="str">
        <f>B1088&amp;COUNTIF($B$2:B1088,B1088)</f>
        <v>愛知県36</v>
      </c>
      <c r="B1088" s="44" t="s">
        <v>1383</v>
      </c>
      <c r="C1088" s="44" t="s">
        <v>1403</v>
      </c>
      <c r="D1088" s="44" t="str">
        <f t="shared" si="16"/>
        <v>愛知県新城市</v>
      </c>
      <c r="E1088" s="47" t="s">
        <v>2411</v>
      </c>
    </row>
    <row r="1089" spans="1:5" x14ac:dyDescent="0.45">
      <c r="A1089" s="46" t="str">
        <f>B1089&amp;COUNTIF($B$2:B1089,B1089)</f>
        <v>愛知県37</v>
      </c>
      <c r="B1089" s="44" t="s">
        <v>1383</v>
      </c>
      <c r="C1089" s="44" t="s">
        <v>1404</v>
      </c>
      <c r="D1089" s="44" t="str">
        <f t="shared" si="16"/>
        <v>愛知県東海市</v>
      </c>
      <c r="E1089" s="47" t="s">
        <v>2406</v>
      </c>
    </row>
    <row r="1090" spans="1:5" x14ac:dyDescent="0.45">
      <c r="A1090" s="46" t="str">
        <f>B1090&amp;COUNTIF($B$2:B1090,B1090)</f>
        <v>愛知県38</v>
      </c>
      <c r="B1090" s="44" t="s">
        <v>1383</v>
      </c>
      <c r="C1090" s="44" t="s">
        <v>1405</v>
      </c>
      <c r="D1090" s="44" t="str">
        <f t="shared" ref="D1090:D1153" si="17">B1090&amp;C1090</f>
        <v>愛知県大府市</v>
      </c>
      <c r="E1090" s="47" t="s">
        <v>2406</v>
      </c>
    </row>
    <row r="1091" spans="1:5" x14ac:dyDescent="0.45">
      <c r="A1091" s="46" t="str">
        <f>B1091&amp;COUNTIF($B$2:B1091,B1091)</f>
        <v>愛知県39</v>
      </c>
      <c r="B1091" s="44" t="s">
        <v>1383</v>
      </c>
      <c r="C1091" s="44" t="s">
        <v>1406</v>
      </c>
      <c r="D1091" s="44" t="str">
        <f t="shared" si="17"/>
        <v>愛知県知多市</v>
      </c>
      <c r="E1091" s="47" t="s">
        <v>2406</v>
      </c>
    </row>
    <row r="1092" spans="1:5" x14ac:dyDescent="0.45">
      <c r="A1092" s="46" t="str">
        <f>B1092&amp;COUNTIF($B$2:B1092,B1092)</f>
        <v>愛知県40</v>
      </c>
      <c r="B1092" s="44" t="s">
        <v>1383</v>
      </c>
      <c r="C1092" s="44" t="s">
        <v>1407</v>
      </c>
      <c r="D1092" s="44" t="str">
        <f t="shared" si="17"/>
        <v>愛知県知立市</v>
      </c>
      <c r="E1092" s="47" t="s">
        <v>2409</v>
      </c>
    </row>
    <row r="1093" spans="1:5" x14ac:dyDescent="0.45">
      <c r="A1093" s="46" t="str">
        <f>B1093&amp;COUNTIF($B$2:B1093,B1093)</f>
        <v>愛知県41</v>
      </c>
      <c r="B1093" s="44" t="s">
        <v>1383</v>
      </c>
      <c r="C1093" s="44" t="s">
        <v>1408</v>
      </c>
      <c r="D1093" s="44" t="str">
        <f t="shared" si="17"/>
        <v>愛知県尾張旭市</v>
      </c>
      <c r="E1093" s="47" t="s">
        <v>2405</v>
      </c>
    </row>
    <row r="1094" spans="1:5" x14ac:dyDescent="0.45">
      <c r="A1094" s="46" t="str">
        <f>B1094&amp;COUNTIF($B$2:B1094,B1094)</f>
        <v>愛知県42</v>
      </c>
      <c r="B1094" s="44" t="s">
        <v>1383</v>
      </c>
      <c r="C1094" s="44" t="s">
        <v>1409</v>
      </c>
      <c r="D1094" s="44" t="str">
        <f t="shared" si="17"/>
        <v>愛知県高浜市</v>
      </c>
      <c r="E1094" s="47" t="s">
        <v>2409</v>
      </c>
    </row>
    <row r="1095" spans="1:5" x14ac:dyDescent="0.45">
      <c r="A1095" s="46" t="str">
        <f>B1095&amp;COUNTIF($B$2:B1095,B1095)</f>
        <v>愛知県43</v>
      </c>
      <c r="B1095" s="44" t="s">
        <v>1383</v>
      </c>
      <c r="C1095" s="44" t="s">
        <v>1410</v>
      </c>
      <c r="D1095" s="44" t="str">
        <f t="shared" si="17"/>
        <v>愛知県岩倉市</v>
      </c>
      <c r="E1095" s="47" t="s">
        <v>2407</v>
      </c>
    </row>
    <row r="1096" spans="1:5" x14ac:dyDescent="0.45">
      <c r="A1096" s="46" t="str">
        <f>B1096&amp;COUNTIF($B$2:B1096,B1096)</f>
        <v>愛知県44</v>
      </c>
      <c r="B1096" s="44" t="s">
        <v>1383</v>
      </c>
      <c r="C1096" s="44" t="s">
        <v>1411</v>
      </c>
      <c r="D1096" s="44" t="str">
        <f t="shared" si="17"/>
        <v>愛知県豊明市</v>
      </c>
      <c r="E1096" s="47" t="s">
        <v>2405</v>
      </c>
    </row>
    <row r="1097" spans="1:5" x14ac:dyDescent="0.45">
      <c r="A1097" s="46" t="str">
        <f>B1097&amp;COUNTIF($B$2:B1097,B1097)</f>
        <v>愛知県45</v>
      </c>
      <c r="B1097" s="44" t="s">
        <v>1383</v>
      </c>
      <c r="C1097" s="44" t="s">
        <v>1412</v>
      </c>
      <c r="D1097" s="44" t="str">
        <f t="shared" si="17"/>
        <v>愛知県日進市</v>
      </c>
      <c r="E1097" s="47" t="s">
        <v>2405</v>
      </c>
    </row>
    <row r="1098" spans="1:5" x14ac:dyDescent="0.45">
      <c r="A1098" s="46" t="str">
        <f>B1098&amp;COUNTIF($B$2:B1098,B1098)</f>
        <v>愛知県46</v>
      </c>
      <c r="B1098" s="44" t="s">
        <v>1383</v>
      </c>
      <c r="C1098" s="44" t="s">
        <v>1413</v>
      </c>
      <c r="D1098" s="44" t="str">
        <f t="shared" si="17"/>
        <v>愛知県田原市</v>
      </c>
      <c r="E1098" s="47" t="s">
        <v>2402</v>
      </c>
    </row>
    <row r="1099" spans="1:5" x14ac:dyDescent="0.45">
      <c r="A1099" s="46" t="str">
        <f>B1099&amp;COUNTIF($B$2:B1099,B1099)</f>
        <v>愛知県47</v>
      </c>
      <c r="B1099" s="44" t="s">
        <v>1383</v>
      </c>
      <c r="C1099" s="44" t="s">
        <v>1414</v>
      </c>
      <c r="D1099" s="44" t="str">
        <f t="shared" si="17"/>
        <v>愛知県愛西市</v>
      </c>
      <c r="E1099" s="47" t="s">
        <v>2408</v>
      </c>
    </row>
    <row r="1100" spans="1:5" x14ac:dyDescent="0.45">
      <c r="A1100" s="46" t="str">
        <f>B1100&amp;COUNTIF($B$2:B1100,B1100)</f>
        <v>愛知県48</v>
      </c>
      <c r="B1100" s="44" t="s">
        <v>1383</v>
      </c>
      <c r="C1100" s="44" t="s">
        <v>1415</v>
      </c>
      <c r="D1100" s="44" t="str">
        <f t="shared" si="17"/>
        <v>愛知県清須市</v>
      </c>
      <c r="E1100" s="47" t="s">
        <v>2386</v>
      </c>
    </row>
    <row r="1101" spans="1:5" x14ac:dyDescent="0.45">
      <c r="A1101" s="46" t="str">
        <f>B1101&amp;COUNTIF($B$2:B1101,B1101)</f>
        <v>愛知県49</v>
      </c>
      <c r="B1101" s="44" t="s">
        <v>1383</v>
      </c>
      <c r="C1101" s="44" t="s">
        <v>1416</v>
      </c>
      <c r="D1101" s="44" t="str">
        <f t="shared" si="17"/>
        <v>愛知県北名古屋市</v>
      </c>
      <c r="E1101" s="47" t="s">
        <v>2386</v>
      </c>
    </row>
    <row r="1102" spans="1:5" x14ac:dyDescent="0.45">
      <c r="A1102" s="46" t="str">
        <f>B1102&amp;COUNTIF($B$2:B1102,B1102)</f>
        <v>愛知県50</v>
      </c>
      <c r="B1102" s="44" t="s">
        <v>1383</v>
      </c>
      <c r="C1102" s="44" t="s">
        <v>1417</v>
      </c>
      <c r="D1102" s="44" t="str">
        <f t="shared" si="17"/>
        <v>愛知県弥富市</v>
      </c>
      <c r="E1102" s="47" t="s">
        <v>2408</v>
      </c>
    </row>
    <row r="1103" spans="1:5" x14ac:dyDescent="0.45">
      <c r="A1103" s="46" t="str">
        <f>B1103&amp;COUNTIF($B$2:B1103,B1103)</f>
        <v>愛知県51</v>
      </c>
      <c r="B1103" s="44" t="s">
        <v>1383</v>
      </c>
      <c r="C1103" s="44" t="s">
        <v>1418</v>
      </c>
      <c r="D1103" s="44" t="str">
        <f t="shared" si="17"/>
        <v>愛知県みよし市</v>
      </c>
      <c r="E1103" s="47" t="s">
        <v>2410</v>
      </c>
    </row>
    <row r="1104" spans="1:5" x14ac:dyDescent="0.45">
      <c r="A1104" s="46" t="str">
        <f>B1104&amp;COUNTIF($B$2:B1104,B1104)</f>
        <v>愛知県52</v>
      </c>
      <c r="B1104" s="44" t="s">
        <v>1383</v>
      </c>
      <c r="C1104" s="44" t="s">
        <v>1419</v>
      </c>
      <c r="D1104" s="44" t="str">
        <f t="shared" si="17"/>
        <v>愛知県あま市</v>
      </c>
      <c r="E1104" s="47" t="s">
        <v>2408</v>
      </c>
    </row>
    <row r="1105" spans="1:5" x14ac:dyDescent="0.45">
      <c r="A1105" s="46" t="str">
        <f>B1105&amp;COUNTIF($B$2:B1105,B1105)</f>
        <v>愛知県53</v>
      </c>
      <c r="B1105" s="44" t="s">
        <v>1383</v>
      </c>
      <c r="C1105" s="44" t="s">
        <v>1420</v>
      </c>
      <c r="D1105" s="44" t="str">
        <f t="shared" si="17"/>
        <v>愛知県長久手市</v>
      </c>
      <c r="E1105" s="47" t="s">
        <v>2405</v>
      </c>
    </row>
    <row r="1106" spans="1:5" x14ac:dyDescent="0.45">
      <c r="A1106" s="46" t="str">
        <f>B1106&amp;COUNTIF($B$2:B1106,B1106)</f>
        <v>愛知県54</v>
      </c>
      <c r="B1106" s="44" t="s">
        <v>1383</v>
      </c>
      <c r="C1106" s="44" t="s">
        <v>1421</v>
      </c>
      <c r="D1106" s="44" t="str">
        <f t="shared" si="17"/>
        <v>愛知県東郷町</v>
      </c>
      <c r="E1106" s="47" t="s">
        <v>2405</v>
      </c>
    </row>
    <row r="1107" spans="1:5" x14ac:dyDescent="0.45">
      <c r="A1107" s="46" t="str">
        <f>B1107&amp;COUNTIF($B$2:B1107,B1107)</f>
        <v>愛知県55</v>
      </c>
      <c r="B1107" s="44" t="s">
        <v>1383</v>
      </c>
      <c r="C1107" s="44" t="s">
        <v>1422</v>
      </c>
      <c r="D1107" s="44" t="str">
        <f t="shared" si="17"/>
        <v>愛知県豊山町</v>
      </c>
      <c r="E1107" s="47" t="s">
        <v>2386</v>
      </c>
    </row>
    <row r="1108" spans="1:5" x14ac:dyDescent="0.45">
      <c r="A1108" s="46" t="str">
        <f>B1108&amp;COUNTIF($B$2:B1108,B1108)</f>
        <v>愛知県56</v>
      </c>
      <c r="B1108" s="44" t="s">
        <v>1383</v>
      </c>
      <c r="C1108" s="44" t="s">
        <v>1423</v>
      </c>
      <c r="D1108" s="44" t="str">
        <f t="shared" si="17"/>
        <v>愛知県大口町</v>
      </c>
      <c r="E1108" s="47" t="s">
        <v>2407</v>
      </c>
    </row>
    <row r="1109" spans="1:5" x14ac:dyDescent="0.45">
      <c r="A1109" s="46" t="str">
        <f>B1109&amp;COUNTIF($B$2:B1109,B1109)</f>
        <v>愛知県57</v>
      </c>
      <c r="B1109" s="44" t="s">
        <v>1383</v>
      </c>
      <c r="C1109" s="44" t="s">
        <v>1424</v>
      </c>
      <c r="D1109" s="44" t="str">
        <f t="shared" si="17"/>
        <v>愛知県扶桑町</v>
      </c>
      <c r="E1109" s="47" t="s">
        <v>2407</v>
      </c>
    </row>
    <row r="1110" spans="1:5" x14ac:dyDescent="0.45">
      <c r="A1110" s="46" t="str">
        <f>B1110&amp;COUNTIF($B$2:B1110,B1110)</f>
        <v>愛知県58</v>
      </c>
      <c r="B1110" s="44" t="s">
        <v>1383</v>
      </c>
      <c r="C1110" s="44" t="s">
        <v>1425</v>
      </c>
      <c r="D1110" s="44" t="str">
        <f t="shared" si="17"/>
        <v>愛知県大治町</v>
      </c>
      <c r="E1110" s="47" t="s">
        <v>2408</v>
      </c>
    </row>
    <row r="1111" spans="1:5" x14ac:dyDescent="0.45">
      <c r="A1111" s="46" t="str">
        <f>B1111&amp;COUNTIF($B$2:B1111,B1111)</f>
        <v>愛知県59</v>
      </c>
      <c r="B1111" s="44" t="s">
        <v>1383</v>
      </c>
      <c r="C1111" s="44" t="s">
        <v>1426</v>
      </c>
      <c r="D1111" s="44" t="str">
        <f t="shared" si="17"/>
        <v>愛知県蟹江町</v>
      </c>
      <c r="E1111" s="47" t="s">
        <v>2408</v>
      </c>
    </row>
    <row r="1112" spans="1:5" x14ac:dyDescent="0.45">
      <c r="A1112" s="46" t="str">
        <f>B1112&amp;COUNTIF($B$2:B1112,B1112)</f>
        <v>愛知県60</v>
      </c>
      <c r="B1112" s="44" t="s">
        <v>1383</v>
      </c>
      <c r="C1112" s="44" t="s">
        <v>1427</v>
      </c>
      <c r="D1112" s="44" t="str">
        <f t="shared" si="17"/>
        <v>愛知県飛島村</v>
      </c>
      <c r="E1112" s="47" t="s">
        <v>2408</v>
      </c>
    </row>
    <row r="1113" spans="1:5" x14ac:dyDescent="0.45">
      <c r="A1113" s="46" t="str">
        <f>B1113&amp;COUNTIF($B$2:B1113,B1113)</f>
        <v>愛知県61</v>
      </c>
      <c r="B1113" s="44" t="s">
        <v>1383</v>
      </c>
      <c r="C1113" s="44" t="s">
        <v>1428</v>
      </c>
      <c r="D1113" s="44" t="str">
        <f t="shared" si="17"/>
        <v>愛知県阿久比町</v>
      </c>
      <c r="E1113" s="47" t="s">
        <v>2406</v>
      </c>
    </row>
    <row r="1114" spans="1:5" x14ac:dyDescent="0.45">
      <c r="A1114" s="46" t="str">
        <f>B1114&amp;COUNTIF($B$2:B1114,B1114)</f>
        <v>愛知県62</v>
      </c>
      <c r="B1114" s="44" t="s">
        <v>1383</v>
      </c>
      <c r="C1114" s="44" t="s">
        <v>1429</v>
      </c>
      <c r="D1114" s="44" t="str">
        <f t="shared" si="17"/>
        <v>愛知県東浦町</v>
      </c>
      <c r="E1114" s="47" t="s">
        <v>2406</v>
      </c>
    </row>
    <row r="1115" spans="1:5" x14ac:dyDescent="0.45">
      <c r="A1115" s="46" t="str">
        <f>B1115&amp;COUNTIF($B$2:B1115,B1115)</f>
        <v>愛知県63</v>
      </c>
      <c r="B1115" s="44" t="s">
        <v>1383</v>
      </c>
      <c r="C1115" s="44" t="s">
        <v>1430</v>
      </c>
      <c r="D1115" s="44" t="str">
        <f t="shared" si="17"/>
        <v>愛知県南知多町</v>
      </c>
      <c r="E1115" s="47" t="s">
        <v>2406</v>
      </c>
    </row>
    <row r="1116" spans="1:5" x14ac:dyDescent="0.45">
      <c r="A1116" s="46" t="str">
        <f>B1116&amp;COUNTIF($B$2:B1116,B1116)</f>
        <v>愛知県64</v>
      </c>
      <c r="B1116" s="44" t="s">
        <v>1383</v>
      </c>
      <c r="C1116" s="44" t="s">
        <v>1203</v>
      </c>
      <c r="D1116" s="44" t="str">
        <f t="shared" si="17"/>
        <v>愛知県美浜町</v>
      </c>
      <c r="E1116" s="47" t="s">
        <v>2406</v>
      </c>
    </row>
    <row r="1117" spans="1:5" x14ac:dyDescent="0.45">
      <c r="A1117" s="46" t="str">
        <f>B1117&amp;COUNTIF($B$2:B1117,B1117)</f>
        <v>愛知県65</v>
      </c>
      <c r="B1117" s="44" t="s">
        <v>1383</v>
      </c>
      <c r="C1117" s="44" t="s">
        <v>1431</v>
      </c>
      <c r="D1117" s="44" t="str">
        <f t="shared" si="17"/>
        <v>愛知県武豊町</v>
      </c>
      <c r="E1117" s="47" t="s">
        <v>2406</v>
      </c>
    </row>
    <row r="1118" spans="1:5" x14ac:dyDescent="0.45">
      <c r="A1118" s="46" t="str">
        <f>B1118&amp;COUNTIF($B$2:B1118,B1118)</f>
        <v>愛知県66</v>
      </c>
      <c r="B1118" s="44" t="s">
        <v>1383</v>
      </c>
      <c r="C1118" s="44" t="s">
        <v>1432</v>
      </c>
      <c r="D1118" s="44" t="str">
        <f t="shared" si="17"/>
        <v>愛知県幸田町</v>
      </c>
      <c r="E1118" s="47" t="s">
        <v>2403</v>
      </c>
    </row>
    <row r="1119" spans="1:5" x14ac:dyDescent="0.45">
      <c r="A1119" s="46" t="str">
        <f>B1119&amp;COUNTIF($B$2:B1119,B1119)</f>
        <v>愛知県67</v>
      </c>
      <c r="B1119" s="44" t="s">
        <v>1383</v>
      </c>
      <c r="C1119" s="44" t="s">
        <v>1433</v>
      </c>
      <c r="D1119" s="44" t="str">
        <f t="shared" si="17"/>
        <v>愛知県設楽町</v>
      </c>
      <c r="E1119" s="47" t="s">
        <v>2411</v>
      </c>
    </row>
    <row r="1120" spans="1:5" x14ac:dyDescent="0.45">
      <c r="A1120" s="46" t="str">
        <f>B1120&amp;COUNTIF($B$2:B1120,B1120)</f>
        <v>愛知県68</v>
      </c>
      <c r="B1120" s="44" t="s">
        <v>1383</v>
      </c>
      <c r="C1120" s="44" t="s">
        <v>1434</v>
      </c>
      <c r="D1120" s="44" t="str">
        <f t="shared" si="17"/>
        <v>愛知県東栄町</v>
      </c>
      <c r="E1120" s="47" t="s">
        <v>2411</v>
      </c>
    </row>
    <row r="1121" spans="1:5" x14ac:dyDescent="0.45">
      <c r="A1121" s="46" t="str">
        <f>B1121&amp;COUNTIF($B$2:B1121,B1121)</f>
        <v>愛知県69</v>
      </c>
      <c r="B1121" s="44" t="s">
        <v>1383</v>
      </c>
      <c r="C1121" s="44" t="s">
        <v>1435</v>
      </c>
      <c r="D1121" s="44" t="str">
        <f t="shared" si="17"/>
        <v>愛知県豊根村</v>
      </c>
      <c r="E1121" s="47" t="s">
        <v>2411</v>
      </c>
    </row>
    <row r="1122" spans="1:5" x14ac:dyDescent="0.45">
      <c r="A1122" s="46" t="str">
        <f>B1122&amp;COUNTIF($B$2:B1122,B1122)</f>
        <v>三重県1</v>
      </c>
      <c r="B1122" s="44" t="s">
        <v>1436</v>
      </c>
      <c r="C1122" s="44" t="s">
        <v>1437</v>
      </c>
      <c r="D1122" s="44" t="str">
        <f t="shared" si="17"/>
        <v>三重県津市</v>
      </c>
      <c r="E1122" s="47" t="s">
        <v>2412</v>
      </c>
    </row>
    <row r="1123" spans="1:5" x14ac:dyDescent="0.45">
      <c r="A1123" s="46" t="str">
        <f>B1123&amp;COUNTIF($B$2:B1123,B1123)</f>
        <v>三重県2</v>
      </c>
      <c r="B1123" s="44" t="s">
        <v>1436</v>
      </c>
      <c r="C1123" s="44" t="s">
        <v>1438</v>
      </c>
      <c r="D1123" s="44" t="str">
        <f t="shared" si="17"/>
        <v>三重県四日市市</v>
      </c>
      <c r="E1123" s="47" t="s">
        <v>2413</v>
      </c>
    </row>
    <row r="1124" spans="1:5" x14ac:dyDescent="0.45">
      <c r="A1124" s="46" t="str">
        <f>B1124&amp;COUNTIF($B$2:B1124,B1124)</f>
        <v>三重県3</v>
      </c>
      <c r="B1124" s="44" t="s">
        <v>1436</v>
      </c>
      <c r="C1124" s="44" t="s">
        <v>1439</v>
      </c>
      <c r="D1124" s="44" t="str">
        <f t="shared" si="17"/>
        <v>三重県伊勢市</v>
      </c>
      <c r="E1124" s="47" t="s">
        <v>2414</v>
      </c>
    </row>
    <row r="1125" spans="1:5" x14ac:dyDescent="0.45">
      <c r="A1125" s="46" t="str">
        <f>B1125&amp;COUNTIF($B$2:B1125,B1125)</f>
        <v>三重県4</v>
      </c>
      <c r="B1125" s="44" t="s">
        <v>1436</v>
      </c>
      <c r="C1125" s="44" t="s">
        <v>1440</v>
      </c>
      <c r="D1125" s="44" t="str">
        <f t="shared" si="17"/>
        <v>三重県松阪市</v>
      </c>
      <c r="E1125" s="47" t="s">
        <v>2414</v>
      </c>
    </row>
    <row r="1126" spans="1:5" x14ac:dyDescent="0.45">
      <c r="A1126" s="46" t="str">
        <f>B1126&amp;COUNTIF($B$2:B1126,B1126)</f>
        <v>三重県5</v>
      </c>
      <c r="B1126" s="44" t="s">
        <v>1436</v>
      </c>
      <c r="C1126" s="44" t="s">
        <v>1441</v>
      </c>
      <c r="D1126" s="44" t="str">
        <f t="shared" si="17"/>
        <v>三重県桑名市</v>
      </c>
      <c r="E1126" s="47" t="s">
        <v>2413</v>
      </c>
    </row>
    <row r="1127" spans="1:5" x14ac:dyDescent="0.45">
      <c r="A1127" s="46" t="str">
        <f>B1127&amp;COUNTIF($B$2:B1127,B1127)</f>
        <v>三重県6</v>
      </c>
      <c r="B1127" s="44" t="s">
        <v>1436</v>
      </c>
      <c r="C1127" s="44" t="s">
        <v>1442</v>
      </c>
      <c r="D1127" s="44" t="str">
        <f t="shared" si="17"/>
        <v>三重県鈴鹿市</v>
      </c>
      <c r="E1127" s="47" t="s">
        <v>2413</v>
      </c>
    </row>
    <row r="1128" spans="1:5" x14ac:dyDescent="0.45">
      <c r="A1128" s="46" t="str">
        <f>B1128&amp;COUNTIF($B$2:B1128,B1128)</f>
        <v>三重県7</v>
      </c>
      <c r="B1128" s="44" t="s">
        <v>1436</v>
      </c>
      <c r="C1128" s="44" t="s">
        <v>1443</v>
      </c>
      <c r="D1128" s="44" t="str">
        <f t="shared" si="17"/>
        <v>三重県名張市</v>
      </c>
      <c r="E1128" s="47" t="s">
        <v>2412</v>
      </c>
    </row>
    <row r="1129" spans="1:5" x14ac:dyDescent="0.45">
      <c r="A1129" s="46" t="str">
        <f>B1129&amp;COUNTIF($B$2:B1129,B1129)</f>
        <v>三重県8</v>
      </c>
      <c r="B1129" s="44" t="s">
        <v>1436</v>
      </c>
      <c r="C1129" s="44" t="s">
        <v>1444</v>
      </c>
      <c r="D1129" s="44" t="str">
        <f t="shared" si="17"/>
        <v>三重県尾鷲市</v>
      </c>
      <c r="E1129" s="47" t="s">
        <v>2415</v>
      </c>
    </row>
    <row r="1130" spans="1:5" x14ac:dyDescent="0.45">
      <c r="A1130" s="46" t="str">
        <f>B1130&amp;COUNTIF($B$2:B1130,B1130)</f>
        <v>三重県9</v>
      </c>
      <c r="B1130" s="44" t="s">
        <v>1436</v>
      </c>
      <c r="C1130" s="44" t="s">
        <v>1445</v>
      </c>
      <c r="D1130" s="44" t="str">
        <f t="shared" si="17"/>
        <v>三重県亀山市</v>
      </c>
      <c r="E1130" s="47" t="s">
        <v>2413</v>
      </c>
    </row>
    <row r="1131" spans="1:5" x14ac:dyDescent="0.45">
      <c r="A1131" s="46" t="str">
        <f>B1131&amp;COUNTIF($B$2:B1131,B1131)</f>
        <v>三重県10</v>
      </c>
      <c r="B1131" s="44" t="s">
        <v>1436</v>
      </c>
      <c r="C1131" s="44" t="s">
        <v>1446</v>
      </c>
      <c r="D1131" s="44" t="str">
        <f t="shared" si="17"/>
        <v>三重県鳥羽市</v>
      </c>
      <c r="E1131" s="47" t="s">
        <v>2414</v>
      </c>
    </row>
    <row r="1132" spans="1:5" x14ac:dyDescent="0.45">
      <c r="A1132" s="46" t="str">
        <f>B1132&amp;COUNTIF($B$2:B1132,B1132)</f>
        <v>三重県11</v>
      </c>
      <c r="B1132" s="44" t="s">
        <v>1436</v>
      </c>
      <c r="C1132" s="44" t="s">
        <v>1447</v>
      </c>
      <c r="D1132" s="44" t="str">
        <f t="shared" si="17"/>
        <v>三重県熊野市</v>
      </c>
      <c r="E1132" s="47" t="s">
        <v>2415</v>
      </c>
    </row>
    <row r="1133" spans="1:5" x14ac:dyDescent="0.45">
      <c r="A1133" s="46" t="str">
        <f>B1133&amp;COUNTIF($B$2:B1133,B1133)</f>
        <v>三重県12</v>
      </c>
      <c r="B1133" s="44" t="s">
        <v>1436</v>
      </c>
      <c r="C1133" s="44" t="s">
        <v>1448</v>
      </c>
      <c r="D1133" s="44" t="str">
        <f t="shared" si="17"/>
        <v>三重県いなべ市</v>
      </c>
      <c r="E1133" s="47" t="s">
        <v>2413</v>
      </c>
    </row>
    <row r="1134" spans="1:5" x14ac:dyDescent="0.45">
      <c r="A1134" s="46" t="str">
        <f>B1134&amp;COUNTIF($B$2:B1134,B1134)</f>
        <v>三重県13</v>
      </c>
      <c r="B1134" s="44" t="s">
        <v>1436</v>
      </c>
      <c r="C1134" s="44" t="s">
        <v>1449</v>
      </c>
      <c r="D1134" s="44" t="str">
        <f t="shared" si="17"/>
        <v>三重県志摩市</v>
      </c>
      <c r="E1134" s="47" t="s">
        <v>2414</v>
      </c>
    </row>
    <row r="1135" spans="1:5" x14ac:dyDescent="0.45">
      <c r="A1135" s="46" t="str">
        <f>B1135&amp;COUNTIF($B$2:B1135,B1135)</f>
        <v>三重県14</v>
      </c>
      <c r="B1135" s="44" t="s">
        <v>1436</v>
      </c>
      <c r="C1135" s="44" t="s">
        <v>1450</v>
      </c>
      <c r="D1135" s="44" t="str">
        <f t="shared" si="17"/>
        <v>三重県伊賀市</v>
      </c>
      <c r="E1135" s="47" t="s">
        <v>2412</v>
      </c>
    </row>
    <row r="1136" spans="1:5" x14ac:dyDescent="0.45">
      <c r="A1136" s="46" t="str">
        <f>B1136&amp;COUNTIF($B$2:B1136,B1136)</f>
        <v>三重県15</v>
      </c>
      <c r="B1136" s="44" t="s">
        <v>1436</v>
      </c>
      <c r="C1136" s="44" t="s">
        <v>1451</v>
      </c>
      <c r="D1136" s="44" t="str">
        <f t="shared" si="17"/>
        <v>三重県木曽岬町</v>
      </c>
      <c r="E1136" s="47" t="s">
        <v>2413</v>
      </c>
    </row>
    <row r="1137" spans="1:5" x14ac:dyDescent="0.45">
      <c r="A1137" s="46" t="str">
        <f>B1137&amp;COUNTIF($B$2:B1137,B1137)</f>
        <v>三重県16</v>
      </c>
      <c r="B1137" s="44" t="s">
        <v>1436</v>
      </c>
      <c r="C1137" s="44" t="s">
        <v>1452</v>
      </c>
      <c r="D1137" s="44" t="str">
        <f t="shared" si="17"/>
        <v>三重県東員町</v>
      </c>
      <c r="E1137" s="47" t="s">
        <v>2413</v>
      </c>
    </row>
    <row r="1138" spans="1:5" x14ac:dyDescent="0.45">
      <c r="A1138" s="46" t="str">
        <f>B1138&amp;COUNTIF($B$2:B1138,B1138)</f>
        <v>三重県17</v>
      </c>
      <c r="B1138" s="44" t="s">
        <v>1436</v>
      </c>
      <c r="C1138" s="44" t="s">
        <v>1453</v>
      </c>
      <c r="D1138" s="44" t="str">
        <f t="shared" si="17"/>
        <v>三重県菰野町</v>
      </c>
      <c r="E1138" s="47" t="s">
        <v>2413</v>
      </c>
    </row>
    <row r="1139" spans="1:5" x14ac:dyDescent="0.45">
      <c r="A1139" s="46" t="str">
        <f>B1139&amp;COUNTIF($B$2:B1139,B1139)</f>
        <v>三重県18</v>
      </c>
      <c r="B1139" s="44" t="s">
        <v>1436</v>
      </c>
      <c r="C1139" s="44" t="s">
        <v>735</v>
      </c>
      <c r="D1139" s="44" t="str">
        <f t="shared" si="17"/>
        <v>三重県朝日町</v>
      </c>
      <c r="E1139" s="47" t="s">
        <v>2413</v>
      </c>
    </row>
    <row r="1140" spans="1:5" x14ac:dyDescent="0.45">
      <c r="A1140" s="46" t="str">
        <f>B1140&amp;COUNTIF($B$2:B1140,B1140)</f>
        <v>三重県19</v>
      </c>
      <c r="B1140" s="44" t="s">
        <v>1436</v>
      </c>
      <c r="C1140" s="44" t="s">
        <v>1454</v>
      </c>
      <c r="D1140" s="44" t="str">
        <f t="shared" si="17"/>
        <v>三重県川越町</v>
      </c>
      <c r="E1140" s="47" t="s">
        <v>2413</v>
      </c>
    </row>
    <row r="1141" spans="1:5" x14ac:dyDescent="0.45">
      <c r="A1141" s="46" t="str">
        <f>B1141&amp;COUNTIF($B$2:B1141,B1141)</f>
        <v>三重県20</v>
      </c>
      <c r="B1141" s="44" t="s">
        <v>1436</v>
      </c>
      <c r="C1141" s="44" t="s">
        <v>1455</v>
      </c>
      <c r="D1141" s="44" t="str">
        <f t="shared" si="17"/>
        <v>三重県多気町</v>
      </c>
      <c r="E1141" s="47" t="s">
        <v>2414</v>
      </c>
    </row>
    <row r="1142" spans="1:5" x14ac:dyDescent="0.45">
      <c r="A1142" s="46" t="str">
        <f>B1142&amp;COUNTIF($B$2:B1142,B1142)</f>
        <v>三重県21</v>
      </c>
      <c r="B1142" s="44" t="s">
        <v>1436</v>
      </c>
      <c r="C1142" s="44" t="s">
        <v>913</v>
      </c>
      <c r="D1142" s="44" t="str">
        <f t="shared" si="17"/>
        <v>三重県明和町</v>
      </c>
      <c r="E1142" s="47" t="s">
        <v>2414</v>
      </c>
    </row>
    <row r="1143" spans="1:5" x14ac:dyDescent="0.45">
      <c r="A1143" s="46" t="str">
        <f>B1143&amp;COUNTIF($B$2:B1143,B1143)</f>
        <v>三重県22</v>
      </c>
      <c r="B1143" s="44" t="s">
        <v>1436</v>
      </c>
      <c r="C1143" s="44" t="s">
        <v>1456</v>
      </c>
      <c r="D1143" s="44" t="str">
        <f t="shared" si="17"/>
        <v>三重県大台町</v>
      </c>
      <c r="E1143" s="47" t="s">
        <v>2414</v>
      </c>
    </row>
    <row r="1144" spans="1:5" x14ac:dyDescent="0.45">
      <c r="A1144" s="46" t="str">
        <f>B1144&amp;COUNTIF($B$2:B1144,B1144)</f>
        <v>三重県23</v>
      </c>
      <c r="B1144" s="44" t="s">
        <v>1436</v>
      </c>
      <c r="C1144" s="44" t="s">
        <v>1457</v>
      </c>
      <c r="D1144" s="44" t="str">
        <f t="shared" si="17"/>
        <v>三重県玉城町</v>
      </c>
      <c r="E1144" s="47" t="s">
        <v>2414</v>
      </c>
    </row>
    <row r="1145" spans="1:5" x14ac:dyDescent="0.45">
      <c r="A1145" s="46" t="str">
        <f>B1145&amp;COUNTIF($B$2:B1145,B1145)</f>
        <v>三重県24</v>
      </c>
      <c r="B1145" s="44" t="s">
        <v>1436</v>
      </c>
      <c r="C1145" s="44" t="s">
        <v>1458</v>
      </c>
      <c r="D1145" s="44" t="str">
        <f t="shared" si="17"/>
        <v>三重県度会町</v>
      </c>
      <c r="E1145" s="47" t="s">
        <v>2414</v>
      </c>
    </row>
    <row r="1146" spans="1:5" x14ac:dyDescent="0.45">
      <c r="A1146" s="46" t="str">
        <f>B1146&amp;COUNTIF($B$2:B1146,B1146)</f>
        <v>三重県25</v>
      </c>
      <c r="B1146" s="44" t="s">
        <v>1436</v>
      </c>
      <c r="C1146" s="44" t="s">
        <v>1459</v>
      </c>
      <c r="D1146" s="44" t="str">
        <f t="shared" si="17"/>
        <v>三重県大紀町</v>
      </c>
      <c r="E1146" s="47" t="s">
        <v>2414</v>
      </c>
    </row>
    <row r="1147" spans="1:5" x14ac:dyDescent="0.45">
      <c r="A1147" s="46" t="str">
        <f>B1147&amp;COUNTIF($B$2:B1147,B1147)</f>
        <v>三重県26</v>
      </c>
      <c r="B1147" s="44" t="s">
        <v>1436</v>
      </c>
      <c r="C1147" s="44" t="s">
        <v>1460</v>
      </c>
      <c r="D1147" s="44" t="str">
        <f t="shared" si="17"/>
        <v>三重県南伊勢町</v>
      </c>
      <c r="E1147" s="47" t="s">
        <v>2414</v>
      </c>
    </row>
    <row r="1148" spans="1:5" x14ac:dyDescent="0.45">
      <c r="A1148" s="46" t="str">
        <f>B1148&amp;COUNTIF($B$2:B1148,B1148)</f>
        <v>三重県27</v>
      </c>
      <c r="B1148" s="44" t="s">
        <v>1436</v>
      </c>
      <c r="C1148" s="44" t="s">
        <v>1461</v>
      </c>
      <c r="D1148" s="44" t="str">
        <f t="shared" si="17"/>
        <v>三重県紀北町</v>
      </c>
      <c r="E1148" s="47" t="s">
        <v>2415</v>
      </c>
    </row>
    <row r="1149" spans="1:5" x14ac:dyDescent="0.45">
      <c r="A1149" s="46" t="str">
        <f>B1149&amp;COUNTIF($B$2:B1149,B1149)</f>
        <v>三重県28</v>
      </c>
      <c r="B1149" s="44" t="s">
        <v>1436</v>
      </c>
      <c r="C1149" s="44" t="s">
        <v>1462</v>
      </c>
      <c r="D1149" s="44" t="str">
        <f t="shared" si="17"/>
        <v>三重県御浜町</v>
      </c>
      <c r="E1149" s="47" t="s">
        <v>2415</v>
      </c>
    </row>
    <row r="1150" spans="1:5" x14ac:dyDescent="0.45">
      <c r="A1150" s="46" t="str">
        <f>B1150&amp;COUNTIF($B$2:B1150,B1150)</f>
        <v>三重県29</v>
      </c>
      <c r="B1150" s="44" t="s">
        <v>1436</v>
      </c>
      <c r="C1150" s="44" t="s">
        <v>1463</v>
      </c>
      <c r="D1150" s="44" t="str">
        <f t="shared" si="17"/>
        <v>三重県紀宝町</v>
      </c>
      <c r="E1150" s="47" t="s">
        <v>2415</v>
      </c>
    </row>
    <row r="1151" spans="1:5" x14ac:dyDescent="0.45">
      <c r="A1151" s="46" t="str">
        <f>B1151&amp;COUNTIF($B$2:B1151,B1151)</f>
        <v>滋賀県1</v>
      </c>
      <c r="B1151" s="44" t="s">
        <v>1464</v>
      </c>
      <c r="C1151" s="44" t="s">
        <v>1465</v>
      </c>
      <c r="D1151" s="44" t="str">
        <f t="shared" si="17"/>
        <v>滋賀県大津市</v>
      </c>
      <c r="E1151" s="47" t="s">
        <v>2416</v>
      </c>
    </row>
    <row r="1152" spans="1:5" x14ac:dyDescent="0.45">
      <c r="A1152" s="46" t="str">
        <f>B1152&amp;COUNTIF($B$2:B1152,B1152)</f>
        <v>滋賀県2</v>
      </c>
      <c r="B1152" s="44" t="s">
        <v>1464</v>
      </c>
      <c r="C1152" s="44" t="s">
        <v>1466</v>
      </c>
      <c r="D1152" s="44" t="str">
        <f t="shared" si="17"/>
        <v>滋賀県彦根市</v>
      </c>
      <c r="E1152" s="47" t="s">
        <v>2417</v>
      </c>
    </row>
    <row r="1153" spans="1:5" x14ac:dyDescent="0.45">
      <c r="A1153" s="46" t="str">
        <f>B1153&amp;COUNTIF($B$2:B1153,B1153)</f>
        <v>滋賀県3</v>
      </c>
      <c r="B1153" s="44" t="s">
        <v>1464</v>
      </c>
      <c r="C1153" s="44" t="s">
        <v>1467</v>
      </c>
      <c r="D1153" s="44" t="str">
        <f t="shared" si="17"/>
        <v>滋賀県長浜市</v>
      </c>
      <c r="E1153" s="47" t="s">
        <v>2418</v>
      </c>
    </row>
    <row r="1154" spans="1:5" x14ac:dyDescent="0.45">
      <c r="A1154" s="46" t="str">
        <f>B1154&amp;COUNTIF($B$2:B1154,B1154)</f>
        <v>滋賀県4</v>
      </c>
      <c r="B1154" s="44" t="s">
        <v>1464</v>
      </c>
      <c r="C1154" s="44" t="s">
        <v>1468</v>
      </c>
      <c r="D1154" s="44" t="str">
        <f t="shared" ref="D1154:D1217" si="18">B1154&amp;C1154</f>
        <v>滋賀県近江八幡市</v>
      </c>
      <c r="E1154" s="47" t="s">
        <v>2419</v>
      </c>
    </row>
    <row r="1155" spans="1:5" x14ac:dyDescent="0.45">
      <c r="A1155" s="46" t="str">
        <f>B1155&amp;COUNTIF($B$2:B1155,B1155)</f>
        <v>滋賀県5</v>
      </c>
      <c r="B1155" s="44" t="s">
        <v>1464</v>
      </c>
      <c r="C1155" s="44" t="s">
        <v>1469</v>
      </c>
      <c r="D1155" s="44" t="str">
        <f t="shared" si="18"/>
        <v>滋賀県草津市</v>
      </c>
      <c r="E1155" s="47" t="s">
        <v>2420</v>
      </c>
    </row>
    <row r="1156" spans="1:5" x14ac:dyDescent="0.45">
      <c r="A1156" s="46" t="str">
        <f>B1156&amp;COUNTIF($B$2:B1156,B1156)</f>
        <v>滋賀県6</v>
      </c>
      <c r="B1156" s="44" t="s">
        <v>1464</v>
      </c>
      <c r="C1156" s="44" t="s">
        <v>1470</v>
      </c>
      <c r="D1156" s="44" t="str">
        <f t="shared" si="18"/>
        <v>滋賀県守山市</v>
      </c>
      <c r="E1156" s="47" t="s">
        <v>2420</v>
      </c>
    </row>
    <row r="1157" spans="1:5" x14ac:dyDescent="0.45">
      <c r="A1157" s="46" t="str">
        <f>B1157&amp;COUNTIF($B$2:B1157,B1157)</f>
        <v>滋賀県7</v>
      </c>
      <c r="B1157" s="44" t="s">
        <v>1464</v>
      </c>
      <c r="C1157" s="44" t="s">
        <v>1471</v>
      </c>
      <c r="D1157" s="44" t="str">
        <f t="shared" si="18"/>
        <v>滋賀県栗東市</v>
      </c>
      <c r="E1157" s="47" t="s">
        <v>2420</v>
      </c>
    </row>
    <row r="1158" spans="1:5" x14ac:dyDescent="0.45">
      <c r="A1158" s="46" t="str">
        <f>B1158&amp;COUNTIF($B$2:B1158,B1158)</f>
        <v>滋賀県8</v>
      </c>
      <c r="B1158" s="44" t="s">
        <v>1464</v>
      </c>
      <c r="C1158" s="44" t="s">
        <v>1472</v>
      </c>
      <c r="D1158" s="44" t="str">
        <f t="shared" si="18"/>
        <v>滋賀県甲賀市</v>
      </c>
      <c r="E1158" s="47" t="s">
        <v>2421</v>
      </c>
    </row>
    <row r="1159" spans="1:5" x14ac:dyDescent="0.45">
      <c r="A1159" s="46" t="str">
        <f>B1159&amp;COUNTIF($B$2:B1159,B1159)</f>
        <v>滋賀県9</v>
      </c>
      <c r="B1159" s="44" t="s">
        <v>1464</v>
      </c>
      <c r="C1159" s="44" t="s">
        <v>1473</v>
      </c>
      <c r="D1159" s="44" t="str">
        <f t="shared" si="18"/>
        <v>滋賀県野洲市</v>
      </c>
      <c r="E1159" s="47" t="s">
        <v>2420</v>
      </c>
    </row>
    <row r="1160" spans="1:5" x14ac:dyDescent="0.45">
      <c r="A1160" s="46" t="str">
        <f>B1160&amp;COUNTIF($B$2:B1160,B1160)</f>
        <v>滋賀県10</v>
      </c>
      <c r="B1160" s="44" t="s">
        <v>1464</v>
      </c>
      <c r="C1160" s="44" t="s">
        <v>1474</v>
      </c>
      <c r="D1160" s="44" t="str">
        <f t="shared" si="18"/>
        <v>滋賀県湖南市</v>
      </c>
      <c r="E1160" s="47" t="s">
        <v>2421</v>
      </c>
    </row>
    <row r="1161" spans="1:5" x14ac:dyDescent="0.45">
      <c r="A1161" s="46" t="str">
        <f>B1161&amp;COUNTIF($B$2:B1161,B1161)</f>
        <v>滋賀県11</v>
      </c>
      <c r="B1161" s="44" t="s">
        <v>1464</v>
      </c>
      <c r="C1161" s="44" t="s">
        <v>1475</v>
      </c>
      <c r="D1161" s="44" t="str">
        <f t="shared" si="18"/>
        <v>滋賀県高島市</v>
      </c>
      <c r="E1161" s="47" t="s">
        <v>2422</v>
      </c>
    </row>
    <row r="1162" spans="1:5" x14ac:dyDescent="0.45">
      <c r="A1162" s="46" t="str">
        <f>B1162&amp;COUNTIF($B$2:B1162,B1162)</f>
        <v>滋賀県12</v>
      </c>
      <c r="B1162" s="44" t="s">
        <v>1464</v>
      </c>
      <c r="C1162" s="44" t="s">
        <v>1476</v>
      </c>
      <c r="D1162" s="44" t="str">
        <f t="shared" si="18"/>
        <v>滋賀県東近江市</v>
      </c>
      <c r="E1162" s="47" t="s">
        <v>2419</v>
      </c>
    </row>
    <row r="1163" spans="1:5" x14ac:dyDescent="0.45">
      <c r="A1163" s="46" t="str">
        <f>B1163&amp;COUNTIF($B$2:B1163,B1163)</f>
        <v>滋賀県13</v>
      </c>
      <c r="B1163" s="44" t="s">
        <v>1464</v>
      </c>
      <c r="C1163" s="44" t="s">
        <v>1477</v>
      </c>
      <c r="D1163" s="44" t="str">
        <f t="shared" si="18"/>
        <v>滋賀県米原市</v>
      </c>
      <c r="E1163" s="47" t="s">
        <v>2418</v>
      </c>
    </row>
    <row r="1164" spans="1:5" x14ac:dyDescent="0.45">
      <c r="A1164" s="46" t="str">
        <f>B1164&amp;COUNTIF($B$2:B1164,B1164)</f>
        <v>滋賀県14</v>
      </c>
      <c r="B1164" s="44" t="s">
        <v>1464</v>
      </c>
      <c r="C1164" s="44" t="s">
        <v>1478</v>
      </c>
      <c r="D1164" s="44" t="str">
        <f t="shared" si="18"/>
        <v>滋賀県日野町</v>
      </c>
      <c r="E1164" s="47" t="s">
        <v>2419</v>
      </c>
    </row>
    <row r="1165" spans="1:5" x14ac:dyDescent="0.45">
      <c r="A1165" s="46" t="str">
        <f>B1165&amp;COUNTIF($B$2:B1165,B1165)</f>
        <v>滋賀県15</v>
      </c>
      <c r="B1165" s="44" t="s">
        <v>1464</v>
      </c>
      <c r="C1165" s="44" t="s">
        <v>1479</v>
      </c>
      <c r="D1165" s="44" t="str">
        <f t="shared" si="18"/>
        <v>滋賀県竜王町</v>
      </c>
      <c r="E1165" s="47" t="s">
        <v>2419</v>
      </c>
    </row>
    <row r="1166" spans="1:5" x14ac:dyDescent="0.45">
      <c r="A1166" s="46" t="str">
        <f>B1166&amp;COUNTIF($B$2:B1166,B1166)</f>
        <v>滋賀県16</v>
      </c>
      <c r="B1166" s="44" t="s">
        <v>1464</v>
      </c>
      <c r="C1166" s="44" t="s">
        <v>1480</v>
      </c>
      <c r="D1166" s="44" t="str">
        <f t="shared" si="18"/>
        <v>滋賀県愛荘町</v>
      </c>
      <c r="E1166" s="47" t="s">
        <v>2417</v>
      </c>
    </row>
    <row r="1167" spans="1:5" x14ac:dyDescent="0.45">
      <c r="A1167" s="46" t="str">
        <f>B1167&amp;COUNTIF($B$2:B1167,B1167)</f>
        <v>滋賀県17</v>
      </c>
      <c r="B1167" s="44" t="s">
        <v>1464</v>
      </c>
      <c r="C1167" s="44" t="s">
        <v>1481</v>
      </c>
      <c r="D1167" s="44" t="str">
        <f t="shared" si="18"/>
        <v>滋賀県豊郷町</v>
      </c>
      <c r="E1167" s="47" t="s">
        <v>2417</v>
      </c>
    </row>
    <row r="1168" spans="1:5" x14ac:dyDescent="0.45">
      <c r="A1168" s="46" t="str">
        <f>B1168&amp;COUNTIF($B$2:B1168,B1168)</f>
        <v>滋賀県18</v>
      </c>
      <c r="B1168" s="44" t="s">
        <v>1464</v>
      </c>
      <c r="C1168" s="44" t="s">
        <v>1482</v>
      </c>
      <c r="D1168" s="44" t="str">
        <f t="shared" si="18"/>
        <v>滋賀県甲良町</v>
      </c>
      <c r="E1168" s="47" t="s">
        <v>2417</v>
      </c>
    </row>
    <row r="1169" spans="1:5" x14ac:dyDescent="0.45">
      <c r="A1169" s="46" t="str">
        <f>B1169&amp;COUNTIF($B$2:B1169,B1169)</f>
        <v>滋賀県19</v>
      </c>
      <c r="B1169" s="44" t="s">
        <v>1464</v>
      </c>
      <c r="C1169" s="44" t="s">
        <v>1483</v>
      </c>
      <c r="D1169" s="44" t="str">
        <f t="shared" si="18"/>
        <v>滋賀県多賀町</v>
      </c>
      <c r="E1169" s="47" t="s">
        <v>2417</v>
      </c>
    </row>
    <row r="1170" spans="1:5" x14ac:dyDescent="0.45">
      <c r="A1170" s="46" t="str">
        <f>B1170&amp;COUNTIF($B$2:B1170,B1170)</f>
        <v>京都府1</v>
      </c>
      <c r="B1170" s="44" t="s">
        <v>1484</v>
      </c>
      <c r="C1170" s="44" t="s">
        <v>2423</v>
      </c>
      <c r="D1170" s="44" t="str">
        <f t="shared" si="18"/>
        <v>京都府京都市北区</v>
      </c>
      <c r="E1170" s="47" t="s">
        <v>2424</v>
      </c>
    </row>
    <row r="1171" spans="1:5" x14ac:dyDescent="0.45">
      <c r="A1171" s="46" t="str">
        <f>B1171&amp;COUNTIF($B$2:B1171,B1171)</f>
        <v>京都府2</v>
      </c>
      <c r="B1171" s="44" t="s">
        <v>1484</v>
      </c>
      <c r="C1171" s="44" t="s">
        <v>2425</v>
      </c>
      <c r="D1171" s="44" t="str">
        <f t="shared" si="18"/>
        <v>京都府京都市上京区</v>
      </c>
      <c r="E1171" s="47" t="s">
        <v>2424</v>
      </c>
    </row>
    <row r="1172" spans="1:5" x14ac:dyDescent="0.45">
      <c r="A1172" s="46" t="str">
        <f>B1172&amp;COUNTIF($B$2:B1172,B1172)</f>
        <v>京都府3</v>
      </c>
      <c r="B1172" s="44" t="s">
        <v>1484</v>
      </c>
      <c r="C1172" s="44" t="s">
        <v>2426</v>
      </c>
      <c r="D1172" s="44" t="str">
        <f t="shared" si="18"/>
        <v>京都府京都市左京区</v>
      </c>
      <c r="E1172" s="47" t="s">
        <v>2424</v>
      </c>
    </row>
    <row r="1173" spans="1:5" x14ac:dyDescent="0.45">
      <c r="A1173" s="46" t="str">
        <f>B1173&amp;COUNTIF($B$2:B1173,B1173)</f>
        <v>京都府4</v>
      </c>
      <c r="B1173" s="44" t="s">
        <v>1484</v>
      </c>
      <c r="C1173" s="44" t="s">
        <v>2427</v>
      </c>
      <c r="D1173" s="44" t="str">
        <f t="shared" si="18"/>
        <v>京都府京都市中京区</v>
      </c>
      <c r="E1173" s="47" t="s">
        <v>2424</v>
      </c>
    </row>
    <row r="1174" spans="1:5" x14ac:dyDescent="0.45">
      <c r="A1174" s="46" t="str">
        <f>B1174&amp;COUNTIF($B$2:B1174,B1174)</f>
        <v>京都府5</v>
      </c>
      <c r="B1174" s="44" t="s">
        <v>1484</v>
      </c>
      <c r="C1174" s="44" t="s">
        <v>2428</v>
      </c>
      <c r="D1174" s="44" t="str">
        <f t="shared" si="18"/>
        <v>京都府京都市東山区</v>
      </c>
      <c r="E1174" s="47" t="s">
        <v>2424</v>
      </c>
    </row>
    <row r="1175" spans="1:5" x14ac:dyDescent="0.45">
      <c r="A1175" s="46" t="str">
        <f>B1175&amp;COUNTIF($B$2:B1175,B1175)</f>
        <v>京都府6</v>
      </c>
      <c r="B1175" s="44" t="s">
        <v>1484</v>
      </c>
      <c r="C1175" s="44" t="s">
        <v>2429</v>
      </c>
      <c r="D1175" s="44" t="str">
        <f t="shared" si="18"/>
        <v>京都府京都市下京区</v>
      </c>
      <c r="E1175" s="47" t="s">
        <v>2424</v>
      </c>
    </row>
    <row r="1176" spans="1:5" x14ac:dyDescent="0.45">
      <c r="A1176" s="46" t="str">
        <f>B1176&amp;COUNTIF($B$2:B1176,B1176)</f>
        <v>京都府7</v>
      </c>
      <c r="B1176" s="44" t="s">
        <v>1484</v>
      </c>
      <c r="C1176" s="44" t="s">
        <v>2430</v>
      </c>
      <c r="D1176" s="44" t="str">
        <f t="shared" si="18"/>
        <v>京都府京都市南区</v>
      </c>
      <c r="E1176" s="47" t="s">
        <v>2424</v>
      </c>
    </row>
    <row r="1177" spans="1:5" x14ac:dyDescent="0.45">
      <c r="A1177" s="46" t="str">
        <f>B1177&amp;COUNTIF($B$2:B1177,B1177)</f>
        <v>京都府8</v>
      </c>
      <c r="B1177" s="44" t="s">
        <v>1484</v>
      </c>
      <c r="C1177" s="44" t="s">
        <v>2431</v>
      </c>
      <c r="D1177" s="44" t="str">
        <f t="shared" si="18"/>
        <v>京都府京都市右京区</v>
      </c>
      <c r="E1177" s="47" t="s">
        <v>2424</v>
      </c>
    </row>
    <row r="1178" spans="1:5" x14ac:dyDescent="0.45">
      <c r="A1178" s="46" t="str">
        <f>B1178&amp;COUNTIF($B$2:B1178,B1178)</f>
        <v>京都府9</v>
      </c>
      <c r="B1178" s="44" t="s">
        <v>1484</v>
      </c>
      <c r="C1178" s="44" t="s">
        <v>2432</v>
      </c>
      <c r="D1178" s="44" t="str">
        <f t="shared" si="18"/>
        <v>京都府京都市伏見区</v>
      </c>
      <c r="E1178" s="47" t="s">
        <v>2424</v>
      </c>
    </row>
    <row r="1179" spans="1:5" x14ac:dyDescent="0.45">
      <c r="A1179" s="46" t="str">
        <f>B1179&amp;COUNTIF($B$2:B1179,B1179)</f>
        <v>京都府10</v>
      </c>
      <c r="B1179" s="44" t="s">
        <v>1484</v>
      </c>
      <c r="C1179" s="44" t="s">
        <v>2433</v>
      </c>
      <c r="D1179" s="44" t="str">
        <f t="shared" si="18"/>
        <v>京都府京都市山科区</v>
      </c>
      <c r="E1179" s="47" t="s">
        <v>2424</v>
      </c>
    </row>
    <row r="1180" spans="1:5" x14ac:dyDescent="0.45">
      <c r="A1180" s="46" t="str">
        <f>B1180&amp;COUNTIF($B$2:B1180,B1180)</f>
        <v>京都府11</v>
      </c>
      <c r="B1180" s="44" t="s">
        <v>1484</v>
      </c>
      <c r="C1180" s="44" t="s">
        <v>2434</v>
      </c>
      <c r="D1180" s="44" t="str">
        <f t="shared" si="18"/>
        <v>京都府京都市西京区</v>
      </c>
      <c r="E1180" s="47" t="s">
        <v>2424</v>
      </c>
    </row>
    <row r="1181" spans="1:5" x14ac:dyDescent="0.45">
      <c r="A1181" s="46" t="str">
        <f>B1181&amp;COUNTIF($B$2:B1181,B1181)</f>
        <v>京都府12</v>
      </c>
      <c r="B1181" s="44" t="s">
        <v>1484</v>
      </c>
      <c r="C1181" s="44" t="s">
        <v>1485</v>
      </c>
      <c r="D1181" s="44" t="str">
        <f t="shared" si="18"/>
        <v>京都府福知山市</v>
      </c>
      <c r="E1181" s="47" t="s">
        <v>2435</v>
      </c>
    </row>
    <row r="1182" spans="1:5" x14ac:dyDescent="0.45">
      <c r="A1182" s="46" t="str">
        <f>B1182&amp;COUNTIF($B$2:B1182,B1182)</f>
        <v>京都府13</v>
      </c>
      <c r="B1182" s="44" t="s">
        <v>1484</v>
      </c>
      <c r="C1182" s="44" t="s">
        <v>1486</v>
      </c>
      <c r="D1182" s="44" t="str">
        <f t="shared" si="18"/>
        <v>京都府舞鶴市</v>
      </c>
      <c r="E1182" s="47" t="s">
        <v>2435</v>
      </c>
    </row>
    <row r="1183" spans="1:5" x14ac:dyDescent="0.45">
      <c r="A1183" s="46" t="str">
        <f>B1183&amp;COUNTIF($B$2:B1183,B1183)</f>
        <v>京都府14</v>
      </c>
      <c r="B1183" s="44" t="s">
        <v>1484</v>
      </c>
      <c r="C1183" s="44" t="s">
        <v>1487</v>
      </c>
      <c r="D1183" s="44" t="str">
        <f t="shared" si="18"/>
        <v>京都府綾部市</v>
      </c>
      <c r="E1183" s="47" t="s">
        <v>2435</v>
      </c>
    </row>
    <row r="1184" spans="1:5" x14ac:dyDescent="0.45">
      <c r="A1184" s="46" t="str">
        <f>B1184&amp;COUNTIF($B$2:B1184,B1184)</f>
        <v>京都府15</v>
      </c>
      <c r="B1184" s="44" t="s">
        <v>1484</v>
      </c>
      <c r="C1184" s="44" t="s">
        <v>1488</v>
      </c>
      <c r="D1184" s="44" t="str">
        <f t="shared" si="18"/>
        <v>京都府宇治市</v>
      </c>
      <c r="E1184" s="47" t="s">
        <v>2436</v>
      </c>
    </row>
    <row r="1185" spans="1:5" x14ac:dyDescent="0.45">
      <c r="A1185" s="46" t="str">
        <f>B1185&amp;COUNTIF($B$2:B1185,B1185)</f>
        <v>京都府16</v>
      </c>
      <c r="B1185" s="44" t="s">
        <v>1484</v>
      </c>
      <c r="C1185" s="44" t="s">
        <v>1489</v>
      </c>
      <c r="D1185" s="44" t="str">
        <f t="shared" si="18"/>
        <v>京都府宮津市</v>
      </c>
      <c r="E1185" s="47" t="s">
        <v>2437</v>
      </c>
    </row>
    <row r="1186" spans="1:5" x14ac:dyDescent="0.45">
      <c r="A1186" s="46" t="str">
        <f>B1186&amp;COUNTIF($B$2:B1186,B1186)</f>
        <v>京都府17</v>
      </c>
      <c r="B1186" s="44" t="s">
        <v>1484</v>
      </c>
      <c r="C1186" s="44" t="s">
        <v>1490</v>
      </c>
      <c r="D1186" s="44" t="str">
        <f t="shared" si="18"/>
        <v>京都府亀岡市</v>
      </c>
      <c r="E1186" s="47" t="s">
        <v>2438</v>
      </c>
    </row>
    <row r="1187" spans="1:5" x14ac:dyDescent="0.45">
      <c r="A1187" s="46" t="str">
        <f>B1187&amp;COUNTIF($B$2:B1187,B1187)</f>
        <v>京都府18</v>
      </c>
      <c r="B1187" s="44" t="s">
        <v>1484</v>
      </c>
      <c r="C1187" s="44" t="s">
        <v>1491</v>
      </c>
      <c r="D1187" s="44" t="str">
        <f t="shared" si="18"/>
        <v>京都府城陽市</v>
      </c>
      <c r="E1187" s="47" t="s">
        <v>2436</v>
      </c>
    </row>
    <row r="1188" spans="1:5" x14ac:dyDescent="0.45">
      <c r="A1188" s="46" t="str">
        <f>B1188&amp;COUNTIF($B$2:B1188,B1188)</f>
        <v>京都府19</v>
      </c>
      <c r="B1188" s="44" t="s">
        <v>1484</v>
      </c>
      <c r="C1188" s="44" t="s">
        <v>1492</v>
      </c>
      <c r="D1188" s="44" t="str">
        <f t="shared" si="18"/>
        <v>京都府向日市</v>
      </c>
      <c r="E1188" s="47" t="s">
        <v>2424</v>
      </c>
    </row>
    <row r="1189" spans="1:5" x14ac:dyDescent="0.45">
      <c r="A1189" s="46" t="str">
        <f>B1189&amp;COUNTIF($B$2:B1189,B1189)</f>
        <v>京都府20</v>
      </c>
      <c r="B1189" s="44" t="s">
        <v>1484</v>
      </c>
      <c r="C1189" s="44" t="s">
        <v>1493</v>
      </c>
      <c r="D1189" s="44" t="str">
        <f t="shared" si="18"/>
        <v>京都府長岡京市</v>
      </c>
      <c r="E1189" s="47" t="s">
        <v>2424</v>
      </c>
    </row>
    <row r="1190" spans="1:5" x14ac:dyDescent="0.45">
      <c r="A1190" s="46" t="str">
        <f>B1190&amp;COUNTIF($B$2:B1190,B1190)</f>
        <v>京都府21</v>
      </c>
      <c r="B1190" s="44" t="s">
        <v>1484</v>
      </c>
      <c r="C1190" s="44" t="s">
        <v>1494</v>
      </c>
      <c r="D1190" s="44" t="str">
        <f t="shared" si="18"/>
        <v>京都府八幡市</v>
      </c>
      <c r="E1190" s="47" t="s">
        <v>2436</v>
      </c>
    </row>
    <row r="1191" spans="1:5" x14ac:dyDescent="0.45">
      <c r="A1191" s="46" t="str">
        <f>B1191&amp;COUNTIF($B$2:B1191,B1191)</f>
        <v>京都府22</v>
      </c>
      <c r="B1191" s="44" t="s">
        <v>1484</v>
      </c>
      <c r="C1191" s="44" t="s">
        <v>1495</v>
      </c>
      <c r="D1191" s="44" t="str">
        <f t="shared" si="18"/>
        <v>京都府京田辺市</v>
      </c>
      <c r="E1191" s="47" t="s">
        <v>2436</v>
      </c>
    </row>
    <row r="1192" spans="1:5" x14ac:dyDescent="0.45">
      <c r="A1192" s="46" t="str">
        <f>B1192&amp;COUNTIF($B$2:B1192,B1192)</f>
        <v>京都府23</v>
      </c>
      <c r="B1192" s="44" t="s">
        <v>1484</v>
      </c>
      <c r="C1192" s="44" t="s">
        <v>1496</v>
      </c>
      <c r="D1192" s="44" t="str">
        <f t="shared" si="18"/>
        <v>京都府京丹後市</v>
      </c>
      <c r="E1192" s="47" t="s">
        <v>2437</v>
      </c>
    </row>
    <row r="1193" spans="1:5" x14ac:dyDescent="0.45">
      <c r="A1193" s="46" t="str">
        <f>B1193&amp;COUNTIF($B$2:B1193,B1193)</f>
        <v>京都府24</v>
      </c>
      <c r="B1193" s="44" t="s">
        <v>1484</v>
      </c>
      <c r="C1193" s="44" t="s">
        <v>1497</v>
      </c>
      <c r="D1193" s="44" t="str">
        <f t="shared" si="18"/>
        <v>京都府南丹市</v>
      </c>
      <c r="E1193" s="47" t="s">
        <v>2438</v>
      </c>
    </row>
    <row r="1194" spans="1:5" x14ac:dyDescent="0.45">
      <c r="A1194" s="46" t="str">
        <f>B1194&amp;COUNTIF($B$2:B1194,B1194)</f>
        <v>京都府25</v>
      </c>
      <c r="B1194" s="44" t="s">
        <v>1484</v>
      </c>
      <c r="C1194" s="44" t="s">
        <v>1498</v>
      </c>
      <c r="D1194" s="44" t="str">
        <f t="shared" si="18"/>
        <v>京都府木津川市</v>
      </c>
      <c r="E1194" s="47" t="s">
        <v>2439</v>
      </c>
    </row>
    <row r="1195" spans="1:5" x14ac:dyDescent="0.45">
      <c r="A1195" s="46" t="str">
        <f>B1195&amp;COUNTIF($B$2:B1195,B1195)</f>
        <v>京都府26</v>
      </c>
      <c r="B1195" s="44" t="s">
        <v>1484</v>
      </c>
      <c r="C1195" s="44" t="s">
        <v>1499</v>
      </c>
      <c r="D1195" s="44" t="str">
        <f t="shared" si="18"/>
        <v>京都府大山崎町</v>
      </c>
      <c r="E1195" s="47" t="s">
        <v>2424</v>
      </c>
    </row>
    <row r="1196" spans="1:5" x14ac:dyDescent="0.45">
      <c r="A1196" s="46" t="str">
        <f>B1196&amp;COUNTIF($B$2:B1196,B1196)</f>
        <v>京都府27</v>
      </c>
      <c r="B1196" s="44" t="s">
        <v>1484</v>
      </c>
      <c r="C1196" s="44" t="s">
        <v>1500</v>
      </c>
      <c r="D1196" s="44" t="str">
        <f t="shared" si="18"/>
        <v>京都府久御山町</v>
      </c>
      <c r="E1196" s="47" t="s">
        <v>2436</v>
      </c>
    </row>
    <row r="1197" spans="1:5" x14ac:dyDescent="0.45">
      <c r="A1197" s="46" t="str">
        <f>B1197&amp;COUNTIF($B$2:B1197,B1197)</f>
        <v>京都府28</v>
      </c>
      <c r="B1197" s="44" t="s">
        <v>1484</v>
      </c>
      <c r="C1197" s="44" t="s">
        <v>1501</v>
      </c>
      <c r="D1197" s="44" t="str">
        <f t="shared" si="18"/>
        <v>京都府井手町</v>
      </c>
      <c r="E1197" s="47" t="s">
        <v>2436</v>
      </c>
    </row>
    <row r="1198" spans="1:5" x14ac:dyDescent="0.45">
      <c r="A1198" s="46" t="str">
        <f>B1198&amp;COUNTIF($B$2:B1198,B1198)</f>
        <v>京都府29</v>
      </c>
      <c r="B1198" s="44" t="s">
        <v>1484</v>
      </c>
      <c r="C1198" s="44" t="s">
        <v>1502</v>
      </c>
      <c r="D1198" s="44" t="str">
        <f t="shared" si="18"/>
        <v>京都府宇治田原町</v>
      </c>
      <c r="E1198" s="47" t="s">
        <v>2436</v>
      </c>
    </row>
    <row r="1199" spans="1:5" x14ac:dyDescent="0.45">
      <c r="A1199" s="46" t="str">
        <f>B1199&amp;COUNTIF($B$2:B1199,B1199)</f>
        <v>京都府30</v>
      </c>
      <c r="B1199" s="44" t="s">
        <v>1484</v>
      </c>
      <c r="C1199" s="44" t="s">
        <v>1503</v>
      </c>
      <c r="D1199" s="44" t="str">
        <f t="shared" si="18"/>
        <v>京都府笠置町</v>
      </c>
      <c r="E1199" s="47" t="s">
        <v>2439</v>
      </c>
    </row>
    <row r="1200" spans="1:5" x14ac:dyDescent="0.45">
      <c r="A1200" s="46" t="str">
        <f>B1200&amp;COUNTIF($B$2:B1200,B1200)</f>
        <v>京都府31</v>
      </c>
      <c r="B1200" s="44" t="s">
        <v>1484</v>
      </c>
      <c r="C1200" s="44" t="s">
        <v>1504</v>
      </c>
      <c r="D1200" s="44" t="str">
        <f t="shared" si="18"/>
        <v>京都府和束町</v>
      </c>
      <c r="E1200" s="47" t="s">
        <v>2439</v>
      </c>
    </row>
    <row r="1201" spans="1:5" x14ac:dyDescent="0.45">
      <c r="A1201" s="46" t="str">
        <f>B1201&amp;COUNTIF($B$2:B1201,B1201)</f>
        <v>京都府32</v>
      </c>
      <c r="B1201" s="44" t="s">
        <v>1484</v>
      </c>
      <c r="C1201" s="44" t="s">
        <v>1505</v>
      </c>
      <c r="D1201" s="44" t="str">
        <f t="shared" si="18"/>
        <v>京都府精華町</v>
      </c>
      <c r="E1201" s="47" t="s">
        <v>2439</v>
      </c>
    </row>
    <row r="1202" spans="1:5" x14ac:dyDescent="0.45">
      <c r="A1202" s="46" t="str">
        <f>B1202&amp;COUNTIF($B$2:B1202,B1202)</f>
        <v>京都府33</v>
      </c>
      <c r="B1202" s="44" t="s">
        <v>1484</v>
      </c>
      <c r="C1202" s="44" t="s">
        <v>1506</v>
      </c>
      <c r="D1202" s="44" t="str">
        <f t="shared" si="18"/>
        <v>京都府南山城村</v>
      </c>
      <c r="E1202" s="47" t="s">
        <v>2439</v>
      </c>
    </row>
    <row r="1203" spans="1:5" x14ac:dyDescent="0.45">
      <c r="A1203" s="46" t="str">
        <f>B1203&amp;COUNTIF($B$2:B1203,B1203)</f>
        <v>京都府34</v>
      </c>
      <c r="B1203" s="44" t="s">
        <v>1484</v>
      </c>
      <c r="C1203" s="44" t="s">
        <v>1507</v>
      </c>
      <c r="D1203" s="44" t="str">
        <f t="shared" si="18"/>
        <v>京都府京丹波町</v>
      </c>
      <c r="E1203" s="47" t="s">
        <v>2438</v>
      </c>
    </row>
    <row r="1204" spans="1:5" x14ac:dyDescent="0.45">
      <c r="A1204" s="46" t="str">
        <f>B1204&amp;COUNTIF($B$2:B1204,B1204)</f>
        <v>京都府35</v>
      </c>
      <c r="B1204" s="44" t="s">
        <v>1484</v>
      </c>
      <c r="C1204" s="44" t="s">
        <v>1508</v>
      </c>
      <c r="D1204" s="44" t="str">
        <f t="shared" si="18"/>
        <v>京都府伊根町</v>
      </c>
      <c r="E1204" s="47" t="s">
        <v>2437</v>
      </c>
    </row>
    <row r="1205" spans="1:5" x14ac:dyDescent="0.45">
      <c r="A1205" s="46" t="str">
        <f>B1205&amp;COUNTIF($B$2:B1205,B1205)</f>
        <v>京都府36</v>
      </c>
      <c r="B1205" s="44" t="s">
        <v>1484</v>
      </c>
      <c r="C1205" s="44" t="s">
        <v>1509</v>
      </c>
      <c r="D1205" s="44" t="str">
        <f t="shared" si="18"/>
        <v>京都府与謝野町</v>
      </c>
      <c r="E1205" s="47" t="s">
        <v>2437</v>
      </c>
    </row>
    <row r="1206" spans="1:5" x14ac:dyDescent="0.45">
      <c r="A1206" s="46" t="str">
        <f>B1206&amp;COUNTIF($B$2:B1206,B1206)</f>
        <v>大阪府1</v>
      </c>
      <c r="B1206" s="44" t="s">
        <v>1510</v>
      </c>
      <c r="C1206" s="44" t="s">
        <v>2440</v>
      </c>
      <c r="D1206" s="44" t="str">
        <f t="shared" si="18"/>
        <v>大阪府大阪市都島区</v>
      </c>
      <c r="E1206" s="47" t="s">
        <v>1511</v>
      </c>
    </row>
    <row r="1207" spans="1:5" x14ac:dyDescent="0.45">
      <c r="A1207" s="46" t="str">
        <f>B1207&amp;COUNTIF($B$2:B1207,B1207)</f>
        <v>大阪府2</v>
      </c>
      <c r="B1207" s="44" t="s">
        <v>1510</v>
      </c>
      <c r="C1207" s="44" t="s">
        <v>2441</v>
      </c>
      <c r="D1207" s="44" t="str">
        <f t="shared" si="18"/>
        <v>大阪府大阪市福島区</v>
      </c>
      <c r="E1207" s="47" t="s">
        <v>1511</v>
      </c>
    </row>
    <row r="1208" spans="1:5" x14ac:dyDescent="0.45">
      <c r="A1208" s="46" t="str">
        <f>B1208&amp;COUNTIF($B$2:B1208,B1208)</f>
        <v>大阪府3</v>
      </c>
      <c r="B1208" s="44" t="s">
        <v>1510</v>
      </c>
      <c r="C1208" s="44" t="s">
        <v>2442</v>
      </c>
      <c r="D1208" s="44" t="str">
        <f t="shared" si="18"/>
        <v>大阪府大阪市此花区</v>
      </c>
      <c r="E1208" s="47" t="s">
        <v>1511</v>
      </c>
    </row>
    <row r="1209" spans="1:5" x14ac:dyDescent="0.45">
      <c r="A1209" s="46" t="str">
        <f>B1209&amp;COUNTIF($B$2:B1209,B1209)</f>
        <v>大阪府4</v>
      </c>
      <c r="B1209" s="44" t="s">
        <v>1510</v>
      </c>
      <c r="C1209" s="44" t="s">
        <v>2443</v>
      </c>
      <c r="D1209" s="44" t="str">
        <f t="shared" si="18"/>
        <v>大阪府大阪市西区</v>
      </c>
      <c r="E1209" s="47" t="s">
        <v>1511</v>
      </c>
    </row>
    <row r="1210" spans="1:5" x14ac:dyDescent="0.45">
      <c r="A1210" s="46" t="str">
        <f>B1210&amp;COUNTIF($B$2:B1210,B1210)</f>
        <v>大阪府5</v>
      </c>
      <c r="B1210" s="44" t="s">
        <v>1510</v>
      </c>
      <c r="C1210" s="44" t="s">
        <v>2444</v>
      </c>
      <c r="D1210" s="44" t="str">
        <f t="shared" si="18"/>
        <v>大阪府大阪市港区</v>
      </c>
      <c r="E1210" s="47" t="s">
        <v>1511</v>
      </c>
    </row>
    <row r="1211" spans="1:5" x14ac:dyDescent="0.45">
      <c r="A1211" s="46" t="str">
        <f>B1211&amp;COUNTIF($B$2:B1211,B1211)</f>
        <v>大阪府6</v>
      </c>
      <c r="B1211" s="44" t="s">
        <v>1510</v>
      </c>
      <c r="C1211" s="44" t="s">
        <v>2445</v>
      </c>
      <c r="D1211" s="44" t="str">
        <f t="shared" si="18"/>
        <v>大阪府大阪市大正区</v>
      </c>
      <c r="E1211" s="47" t="s">
        <v>1511</v>
      </c>
    </row>
    <row r="1212" spans="1:5" x14ac:dyDescent="0.45">
      <c r="A1212" s="46" t="str">
        <f>B1212&amp;COUNTIF($B$2:B1212,B1212)</f>
        <v>大阪府7</v>
      </c>
      <c r="B1212" s="44" t="s">
        <v>1510</v>
      </c>
      <c r="C1212" s="44" t="s">
        <v>2446</v>
      </c>
      <c r="D1212" s="44" t="str">
        <f t="shared" si="18"/>
        <v>大阪府大阪市天王寺区</v>
      </c>
      <c r="E1212" s="47" t="s">
        <v>1511</v>
      </c>
    </row>
    <row r="1213" spans="1:5" x14ac:dyDescent="0.45">
      <c r="A1213" s="46" t="str">
        <f>B1213&amp;COUNTIF($B$2:B1213,B1213)</f>
        <v>大阪府8</v>
      </c>
      <c r="B1213" s="44" t="s">
        <v>1510</v>
      </c>
      <c r="C1213" s="44" t="s">
        <v>2447</v>
      </c>
      <c r="D1213" s="44" t="str">
        <f t="shared" si="18"/>
        <v>大阪府大阪市浪速区</v>
      </c>
      <c r="E1213" s="47" t="s">
        <v>1511</v>
      </c>
    </row>
    <row r="1214" spans="1:5" x14ac:dyDescent="0.45">
      <c r="A1214" s="46" t="str">
        <f>B1214&amp;COUNTIF($B$2:B1214,B1214)</f>
        <v>大阪府9</v>
      </c>
      <c r="B1214" s="44" t="s">
        <v>1510</v>
      </c>
      <c r="C1214" s="44" t="s">
        <v>2448</v>
      </c>
      <c r="D1214" s="44" t="str">
        <f t="shared" si="18"/>
        <v>大阪府大阪市西淀川区</v>
      </c>
      <c r="E1214" s="47" t="s">
        <v>1511</v>
      </c>
    </row>
    <row r="1215" spans="1:5" x14ac:dyDescent="0.45">
      <c r="A1215" s="46" t="str">
        <f>B1215&amp;COUNTIF($B$2:B1215,B1215)</f>
        <v>大阪府10</v>
      </c>
      <c r="B1215" s="44" t="s">
        <v>1510</v>
      </c>
      <c r="C1215" s="44" t="s">
        <v>2449</v>
      </c>
      <c r="D1215" s="44" t="str">
        <f t="shared" si="18"/>
        <v>大阪府大阪市東淀川区</v>
      </c>
      <c r="E1215" s="47" t="s">
        <v>1511</v>
      </c>
    </row>
    <row r="1216" spans="1:5" x14ac:dyDescent="0.45">
      <c r="A1216" s="46" t="str">
        <f>B1216&amp;COUNTIF($B$2:B1216,B1216)</f>
        <v>大阪府11</v>
      </c>
      <c r="B1216" s="44" t="s">
        <v>1510</v>
      </c>
      <c r="C1216" s="44" t="s">
        <v>2450</v>
      </c>
      <c r="D1216" s="44" t="str">
        <f t="shared" si="18"/>
        <v>大阪府大阪市東成区</v>
      </c>
      <c r="E1216" s="47" t="s">
        <v>1511</v>
      </c>
    </row>
    <row r="1217" spans="1:5" x14ac:dyDescent="0.45">
      <c r="A1217" s="46" t="str">
        <f>B1217&amp;COUNTIF($B$2:B1217,B1217)</f>
        <v>大阪府12</v>
      </c>
      <c r="B1217" s="44" t="s">
        <v>1510</v>
      </c>
      <c r="C1217" s="44" t="s">
        <v>2451</v>
      </c>
      <c r="D1217" s="44" t="str">
        <f t="shared" si="18"/>
        <v>大阪府大阪市生野区</v>
      </c>
      <c r="E1217" s="47" t="s">
        <v>1511</v>
      </c>
    </row>
    <row r="1218" spans="1:5" x14ac:dyDescent="0.45">
      <c r="A1218" s="46" t="str">
        <f>B1218&amp;COUNTIF($B$2:B1218,B1218)</f>
        <v>大阪府13</v>
      </c>
      <c r="B1218" s="44" t="s">
        <v>1510</v>
      </c>
      <c r="C1218" s="44" t="s">
        <v>2452</v>
      </c>
      <c r="D1218" s="44" t="str">
        <f t="shared" ref="D1218:D1281" si="19">B1218&amp;C1218</f>
        <v>大阪府大阪市旭区</v>
      </c>
      <c r="E1218" s="47" t="s">
        <v>1511</v>
      </c>
    </row>
    <row r="1219" spans="1:5" x14ac:dyDescent="0.45">
      <c r="A1219" s="46" t="str">
        <f>B1219&amp;COUNTIF($B$2:B1219,B1219)</f>
        <v>大阪府14</v>
      </c>
      <c r="B1219" s="44" t="s">
        <v>1510</v>
      </c>
      <c r="C1219" s="44" t="s">
        <v>2453</v>
      </c>
      <c r="D1219" s="44" t="str">
        <f t="shared" si="19"/>
        <v>大阪府大阪市城東区</v>
      </c>
      <c r="E1219" s="47" t="s">
        <v>1511</v>
      </c>
    </row>
    <row r="1220" spans="1:5" x14ac:dyDescent="0.45">
      <c r="A1220" s="46" t="str">
        <f>B1220&amp;COUNTIF($B$2:B1220,B1220)</f>
        <v>大阪府15</v>
      </c>
      <c r="B1220" s="44" t="s">
        <v>1510</v>
      </c>
      <c r="C1220" s="44" t="s">
        <v>2454</v>
      </c>
      <c r="D1220" s="44" t="str">
        <f t="shared" si="19"/>
        <v>大阪府大阪市阿倍野区</v>
      </c>
      <c r="E1220" s="47" t="s">
        <v>1511</v>
      </c>
    </row>
    <row r="1221" spans="1:5" x14ac:dyDescent="0.45">
      <c r="A1221" s="46" t="str">
        <f>B1221&amp;COUNTIF($B$2:B1221,B1221)</f>
        <v>大阪府16</v>
      </c>
      <c r="B1221" s="44" t="s">
        <v>1510</v>
      </c>
      <c r="C1221" s="44" t="s">
        <v>2455</v>
      </c>
      <c r="D1221" s="44" t="str">
        <f t="shared" si="19"/>
        <v>大阪府大阪市住吉区</v>
      </c>
      <c r="E1221" s="47" t="s">
        <v>1511</v>
      </c>
    </row>
    <row r="1222" spans="1:5" x14ac:dyDescent="0.45">
      <c r="A1222" s="46" t="str">
        <f>B1222&amp;COUNTIF($B$2:B1222,B1222)</f>
        <v>大阪府17</v>
      </c>
      <c r="B1222" s="44" t="s">
        <v>1510</v>
      </c>
      <c r="C1222" s="44" t="s">
        <v>2456</v>
      </c>
      <c r="D1222" s="44" t="str">
        <f t="shared" si="19"/>
        <v>大阪府大阪市東住吉区</v>
      </c>
      <c r="E1222" s="47" t="s">
        <v>1511</v>
      </c>
    </row>
    <row r="1223" spans="1:5" x14ac:dyDescent="0.45">
      <c r="A1223" s="46" t="str">
        <f>B1223&amp;COUNTIF($B$2:B1223,B1223)</f>
        <v>大阪府18</v>
      </c>
      <c r="B1223" s="44" t="s">
        <v>1510</v>
      </c>
      <c r="C1223" s="44" t="s">
        <v>2457</v>
      </c>
      <c r="D1223" s="44" t="str">
        <f t="shared" si="19"/>
        <v>大阪府大阪市西成区</v>
      </c>
      <c r="E1223" s="47" t="s">
        <v>1511</v>
      </c>
    </row>
    <row r="1224" spans="1:5" x14ac:dyDescent="0.45">
      <c r="A1224" s="46" t="str">
        <f>B1224&amp;COUNTIF($B$2:B1224,B1224)</f>
        <v>大阪府19</v>
      </c>
      <c r="B1224" s="44" t="s">
        <v>1510</v>
      </c>
      <c r="C1224" s="44" t="s">
        <v>2458</v>
      </c>
      <c r="D1224" s="44" t="str">
        <f t="shared" si="19"/>
        <v>大阪府大阪市淀川区</v>
      </c>
      <c r="E1224" s="47" t="s">
        <v>1511</v>
      </c>
    </row>
    <row r="1225" spans="1:5" x14ac:dyDescent="0.45">
      <c r="A1225" s="46" t="str">
        <f>B1225&amp;COUNTIF($B$2:B1225,B1225)</f>
        <v>大阪府20</v>
      </c>
      <c r="B1225" s="44" t="s">
        <v>1510</v>
      </c>
      <c r="C1225" s="44" t="s">
        <v>2459</v>
      </c>
      <c r="D1225" s="44" t="str">
        <f t="shared" si="19"/>
        <v>大阪府大阪市鶴見区</v>
      </c>
      <c r="E1225" s="47" t="s">
        <v>1511</v>
      </c>
    </row>
    <row r="1226" spans="1:5" x14ac:dyDescent="0.45">
      <c r="A1226" s="46" t="str">
        <f>B1226&amp;COUNTIF($B$2:B1226,B1226)</f>
        <v>大阪府21</v>
      </c>
      <c r="B1226" s="44" t="s">
        <v>1510</v>
      </c>
      <c r="C1226" s="44" t="s">
        <v>2460</v>
      </c>
      <c r="D1226" s="44" t="str">
        <f t="shared" si="19"/>
        <v>大阪府大阪市住之江区</v>
      </c>
      <c r="E1226" s="47" t="s">
        <v>1511</v>
      </c>
    </row>
    <row r="1227" spans="1:5" x14ac:dyDescent="0.45">
      <c r="A1227" s="46" t="str">
        <f>B1227&amp;COUNTIF($B$2:B1227,B1227)</f>
        <v>大阪府22</v>
      </c>
      <c r="B1227" s="44" t="s">
        <v>1510</v>
      </c>
      <c r="C1227" s="44" t="s">
        <v>2461</v>
      </c>
      <c r="D1227" s="44" t="str">
        <f t="shared" si="19"/>
        <v>大阪府大阪市平野区</v>
      </c>
      <c r="E1227" s="47" t="s">
        <v>1511</v>
      </c>
    </row>
    <row r="1228" spans="1:5" x14ac:dyDescent="0.45">
      <c r="A1228" s="46" t="str">
        <f>B1228&amp;COUNTIF($B$2:B1228,B1228)</f>
        <v>大阪府23</v>
      </c>
      <c r="B1228" s="44" t="s">
        <v>1510</v>
      </c>
      <c r="C1228" s="44" t="s">
        <v>2462</v>
      </c>
      <c r="D1228" s="44" t="str">
        <f t="shared" si="19"/>
        <v>大阪府大阪市北区</v>
      </c>
      <c r="E1228" s="47" t="s">
        <v>1511</v>
      </c>
    </row>
    <row r="1229" spans="1:5" x14ac:dyDescent="0.45">
      <c r="A1229" s="46" t="str">
        <f>B1229&amp;COUNTIF($B$2:B1229,B1229)</f>
        <v>大阪府24</v>
      </c>
      <c r="B1229" s="44" t="s">
        <v>1510</v>
      </c>
      <c r="C1229" s="44" t="s">
        <v>2463</v>
      </c>
      <c r="D1229" s="44" t="str">
        <f t="shared" si="19"/>
        <v>大阪府大阪市中央区</v>
      </c>
      <c r="E1229" s="47" t="s">
        <v>1511</v>
      </c>
    </row>
    <row r="1230" spans="1:5" x14ac:dyDescent="0.45">
      <c r="A1230" s="46" t="str">
        <f>B1230&amp;COUNTIF($B$2:B1230,B1230)</f>
        <v>大阪府25</v>
      </c>
      <c r="B1230" s="44" t="s">
        <v>1510</v>
      </c>
      <c r="C1230" s="44" t="s">
        <v>2464</v>
      </c>
      <c r="D1230" s="44" t="str">
        <f t="shared" si="19"/>
        <v>大阪府堺市堺区</v>
      </c>
      <c r="E1230" s="47" t="s">
        <v>1512</v>
      </c>
    </row>
    <row r="1231" spans="1:5" x14ac:dyDescent="0.45">
      <c r="A1231" s="46" t="str">
        <f>B1231&amp;COUNTIF($B$2:B1231,B1231)</f>
        <v>大阪府26</v>
      </c>
      <c r="B1231" s="44" t="s">
        <v>1510</v>
      </c>
      <c r="C1231" s="44" t="s">
        <v>2465</v>
      </c>
      <c r="D1231" s="44" t="str">
        <f t="shared" si="19"/>
        <v>大阪府堺市中区</v>
      </c>
      <c r="E1231" s="47" t="s">
        <v>1512</v>
      </c>
    </row>
    <row r="1232" spans="1:5" x14ac:dyDescent="0.45">
      <c r="A1232" s="46" t="str">
        <f>B1232&amp;COUNTIF($B$2:B1232,B1232)</f>
        <v>大阪府27</v>
      </c>
      <c r="B1232" s="44" t="s">
        <v>1510</v>
      </c>
      <c r="C1232" s="44" t="s">
        <v>2466</v>
      </c>
      <c r="D1232" s="44" t="str">
        <f t="shared" si="19"/>
        <v>大阪府堺市東区</v>
      </c>
      <c r="E1232" s="47" t="s">
        <v>1512</v>
      </c>
    </row>
    <row r="1233" spans="1:5" x14ac:dyDescent="0.45">
      <c r="A1233" s="46" t="str">
        <f>B1233&amp;COUNTIF($B$2:B1233,B1233)</f>
        <v>大阪府28</v>
      </c>
      <c r="B1233" s="44" t="s">
        <v>1510</v>
      </c>
      <c r="C1233" s="44" t="s">
        <v>2467</v>
      </c>
      <c r="D1233" s="44" t="str">
        <f t="shared" si="19"/>
        <v>大阪府堺市西区</v>
      </c>
      <c r="E1233" s="47" t="s">
        <v>1512</v>
      </c>
    </row>
    <row r="1234" spans="1:5" x14ac:dyDescent="0.45">
      <c r="A1234" s="46" t="str">
        <f>B1234&amp;COUNTIF($B$2:B1234,B1234)</f>
        <v>大阪府29</v>
      </c>
      <c r="B1234" s="44" t="s">
        <v>1510</v>
      </c>
      <c r="C1234" s="44" t="s">
        <v>2468</v>
      </c>
      <c r="D1234" s="44" t="str">
        <f t="shared" si="19"/>
        <v>大阪府堺市南区</v>
      </c>
      <c r="E1234" s="47" t="s">
        <v>1512</v>
      </c>
    </row>
    <row r="1235" spans="1:5" x14ac:dyDescent="0.45">
      <c r="A1235" s="46" t="str">
        <f>B1235&amp;COUNTIF($B$2:B1235,B1235)</f>
        <v>大阪府30</v>
      </c>
      <c r="B1235" s="44" t="s">
        <v>1510</v>
      </c>
      <c r="C1235" s="44" t="s">
        <v>2469</v>
      </c>
      <c r="D1235" s="44" t="str">
        <f t="shared" si="19"/>
        <v>大阪府堺市北区</v>
      </c>
      <c r="E1235" s="47" t="s">
        <v>1512</v>
      </c>
    </row>
    <row r="1236" spans="1:5" x14ac:dyDescent="0.45">
      <c r="A1236" s="46" t="str">
        <f>B1236&amp;COUNTIF($B$2:B1236,B1236)</f>
        <v>大阪府31</v>
      </c>
      <c r="B1236" s="44" t="s">
        <v>1510</v>
      </c>
      <c r="C1236" s="44" t="s">
        <v>2470</v>
      </c>
      <c r="D1236" s="44" t="str">
        <f t="shared" si="19"/>
        <v>大阪府堺市美原区</v>
      </c>
      <c r="E1236" s="47" t="s">
        <v>1512</v>
      </c>
    </row>
    <row r="1237" spans="1:5" x14ac:dyDescent="0.45">
      <c r="A1237" s="46" t="str">
        <f>B1237&amp;COUNTIF($B$2:B1237,B1237)</f>
        <v>大阪府32</v>
      </c>
      <c r="B1237" s="44" t="s">
        <v>1510</v>
      </c>
      <c r="C1237" s="44" t="s">
        <v>1513</v>
      </c>
      <c r="D1237" s="44" t="str">
        <f t="shared" si="19"/>
        <v>大阪府岸和田市</v>
      </c>
      <c r="E1237" s="47" t="s">
        <v>2471</v>
      </c>
    </row>
    <row r="1238" spans="1:5" x14ac:dyDescent="0.45">
      <c r="A1238" s="46" t="str">
        <f>B1238&amp;COUNTIF($B$2:B1238,B1238)</f>
        <v>大阪府33</v>
      </c>
      <c r="B1238" s="44" t="s">
        <v>1510</v>
      </c>
      <c r="C1238" s="44" t="s">
        <v>1514</v>
      </c>
      <c r="D1238" s="44" t="str">
        <f t="shared" si="19"/>
        <v>大阪府豊中市</v>
      </c>
      <c r="E1238" s="47" t="s">
        <v>2472</v>
      </c>
    </row>
    <row r="1239" spans="1:5" x14ac:dyDescent="0.45">
      <c r="A1239" s="46" t="str">
        <f>B1239&amp;COUNTIF($B$2:B1239,B1239)</f>
        <v>大阪府34</v>
      </c>
      <c r="B1239" s="44" t="s">
        <v>1510</v>
      </c>
      <c r="C1239" s="44" t="s">
        <v>1515</v>
      </c>
      <c r="D1239" s="44" t="str">
        <f t="shared" si="19"/>
        <v>大阪府池田市</v>
      </c>
      <c r="E1239" s="47" t="s">
        <v>2472</v>
      </c>
    </row>
    <row r="1240" spans="1:5" x14ac:dyDescent="0.45">
      <c r="A1240" s="46" t="str">
        <f>B1240&amp;COUNTIF($B$2:B1240,B1240)</f>
        <v>大阪府35</v>
      </c>
      <c r="B1240" s="44" t="s">
        <v>1510</v>
      </c>
      <c r="C1240" s="44" t="s">
        <v>1516</v>
      </c>
      <c r="D1240" s="44" t="str">
        <f t="shared" si="19"/>
        <v>大阪府吹田市</v>
      </c>
      <c r="E1240" s="47" t="s">
        <v>2472</v>
      </c>
    </row>
    <row r="1241" spans="1:5" x14ac:dyDescent="0.45">
      <c r="A1241" s="46" t="str">
        <f>B1241&amp;COUNTIF($B$2:B1241,B1241)</f>
        <v>大阪府36</v>
      </c>
      <c r="B1241" s="44" t="s">
        <v>1510</v>
      </c>
      <c r="C1241" s="44" t="s">
        <v>1517</v>
      </c>
      <c r="D1241" s="44" t="str">
        <f t="shared" si="19"/>
        <v>大阪府泉大津市</v>
      </c>
      <c r="E1241" s="47" t="s">
        <v>2471</v>
      </c>
    </row>
    <row r="1242" spans="1:5" x14ac:dyDescent="0.45">
      <c r="A1242" s="46" t="str">
        <f>B1242&amp;COUNTIF($B$2:B1242,B1242)</f>
        <v>大阪府37</v>
      </c>
      <c r="B1242" s="44" t="s">
        <v>1510</v>
      </c>
      <c r="C1242" s="44" t="s">
        <v>1518</v>
      </c>
      <c r="D1242" s="44" t="str">
        <f t="shared" si="19"/>
        <v>大阪府高槻市</v>
      </c>
      <c r="E1242" s="47" t="s">
        <v>2473</v>
      </c>
    </row>
    <row r="1243" spans="1:5" x14ac:dyDescent="0.45">
      <c r="A1243" s="46" t="str">
        <f>B1243&amp;COUNTIF($B$2:B1243,B1243)</f>
        <v>大阪府38</v>
      </c>
      <c r="B1243" s="44" t="s">
        <v>1510</v>
      </c>
      <c r="C1243" s="44" t="s">
        <v>1519</v>
      </c>
      <c r="D1243" s="44" t="str">
        <f t="shared" si="19"/>
        <v>大阪府貝塚市</v>
      </c>
      <c r="E1243" s="47" t="s">
        <v>2471</v>
      </c>
    </row>
    <row r="1244" spans="1:5" x14ac:dyDescent="0.45">
      <c r="A1244" s="46" t="str">
        <f>B1244&amp;COUNTIF($B$2:B1244,B1244)</f>
        <v>大阪府39</v>
      </c>
      <c r="B1244" s="44" t="s">
        <v>1510</v>
      </c>
      <c r="C1244" s="44" t="s">
        <v>1520</v>
      </c>
      <c r="D1244" s="44" t="str">
        <f t="shared" si="19"/>
        <v>大阪府守口市</v>
      </c>
      <c r="E1244" s="47" t="s">
        <v>2474</v>
      </c>
    </row>
    <row r="1245" spans="1:5" x14ac:dyDescent="0.45">
      <c r="A1245" s="46" t="str">
        <f>B1245&amp;COUNTIF($B$2:B1245,B1245)</f>
        <v>大阪府40</v>
      </c>
      <c r="B1245" s="44" t="s">
        <v>1510</v>
      </c>
      <c r="C1245" s="44" t="s">
        <v>1521</v>
      </c>
      <c r="D1245" s="44" t="str">
        <f t="shared" si="19"/>
        <v>大阪府枚方市</v>
      </c>
      <c r="E1245" s="47" t="s">
        <v>2474</v>
      </c>
    </row>
    <row r="1246" spans="1:5" x14ac:dyDescent="0.45">
      <c r="A1246" s="46" t="str">
        <f>B1246&amp;COUNTIF($B$2:B1246,B1246)</f>
        <v>大阪府41</v>
      </c>
      <c r="B1246" s="44" t="s">
        <v>1510</v>
      </c>
      <c r="C1246" s="44" t="s">
        <v>1522</v>
      </c>
      <c r="D1246" s="44" t="str">
        <f t="shared" si="19"/>
        <v>大阪府茨木市</v>
      </c>
      <c r="E1246" s="47" t="s">
        <v>2473</v>
      </c>
    </row>
    <row r="1247" spans="1:5" x14ac:dyDescent="0.45">
      <c r="A1247" s="46" t="str">
        <f>B1247&amp;COUNTIF($B$2:B1247,B1247)</f>
        <v>大阪府42</v>
      </c>
      <c r="B1247" s="44" t="s">
        <v>1510</v>
      </c>
      <c r="C1247" s="44" t="s">
        <v>1523</v>
      </c>
      <c r="D1247" s="44" t="str">
        <f t="shared" si="19"/>
        <v>大阪府八尾市</v>
      </c>
      <c r="E1247" s="47" t="s">
        <v>2475</v>
      </c>
    </row>
    <row r="1248" spans="1:5" x14ac:dyDescent="0.45">
      <c r="A1248" s="46" t="str">
        <f>B1248&amp;COUNTIF($B$2:B1248,B1248)</f>
        <v>大阪府43</v>
      </c>
      <c r="B1248" s="44" t="s">
        <v>1510</v>
      </c>
      <c r="C1248" s="44" t="s">
        <v>1524</v>
      </c>
      <c r="D1248" s="44" t="str">
        <f t="shared" si="19"/>
        <v>大阪府泉佐野市</v>
      </c>
      <c r="E1248" s="47" t="s">
        <v>2471</v>
      </c>
    </row>
    <row r="1249" spans="1:5" x14ac:dyDescent="0.45">
      <c r="A1249" s="46" t="str">
        <f>B1249&amp;COUNTIF($B$2:B1249,B1249)</f>
        <v>大阪府44</v>
      </c>
      <c r="B1249" s="44" t="s">
        <v>1510</v>
      </c>
      <c r="C1249" s="44" t="s">
        <v>1525</v>
      </c>
      <c r="D1249" s="44" t="str">
        <f t="shared" si="19"/>
        <v>大阪府富田林市</v>
      </c>
      <c r="E1249" s="47" t="s">
        <v>2476</v>
      </c>
    </row>
    <row r="1250" spans="1:5" x14ac:dyDescent="0.45">
      <c r="A1250" s="46" t="str">
        <f>B1250&amp;COUNTIF($B$2:B1250,B1250)</f>
        <v>大阪府45</v>
      </c>
      <c r="B1250" s="44" t="s">
        <v>1510</v>
      </c>
      <c r="C1250" s="44" t="s">
        <v>1526</v>
      </c>
      <c r="D1250" s="44" t="str">
        <f t="shared" si="19"/>
        <v>大阪府寝屋川市</v>
      </c>
      <c r="E1250" s="47" t="s">
        <v>2474</v>
      </c>
    </row>
    <row r="1251" spans="1:5" x14ac:dyDescent="0.45">
      <c r="A1251" s="46" t="str">
        <f>B1251&amp;COUNTIF($B$2:B1251,B1251)</f>
        <v>大阪府46</v>
      </c>
      <c r="B1251" s="44" t="s">
        <v>1510</v>
      </c>
      <c r="C1251" s="44" t="s">
        <v>1527</v>
      </c>
      <c r="D1251" s="44" t="str">
        <f t="shared" si="19"/>
        <v>大阪府河内長野市</v>
      </c>
      <c r="E1251" s="47" t="s">
        <v>2476</v>
      </c>
    </row>
    <row r="1252" spans="1:5" x14ac:dyDescent="0.45">
      <c r="A1252" s="46" t="str">
        <f>B1252&amp;COUNTIF($B$2:B1252,B1252)</f>
        <v>大阪府47</v>
      </c>
      <c r="B1252" s="44" t="s">
        <v>1510</v>
      </c>
      <c r="C1252" s="44" t="s">
        <v>1528</v>
      </c>
      <c r="D1252" s="44" t="str">
        <f t="shared" si="19"/>
        <v>大阪府松原市</v>
      </c>
      <c r="E1252" s="47" t="s">
        <v>2476</v>
      </c>
    </row>
    <row r="1253" spans="1:5" x14ac:dyDescent="0.45">
      <c r="A1253" s="46" t="str">
        <f>B1253&amp;COUNTIF($B$2:B1253,B1253)</f>
        <v>大阪府48</v>
      </c>
      <c r="B1253" s="44" t="s">
        <v>1510</v>
      </c>
      <c r="C1253" s="44" t="s">
        <v>1529</v>
      </c>
      <c r="D1253" s="44" t="str">
        <f t="shared" si="19"/>
        <v>大阪府大東市</v>
      </c>
      <c r="E1253" s="47" t="s">
        <v>2474</v>
      </c>
    </row>
    <row r="1254" spans="1:5" x14ac:dyDescent="0.45">
      <c r="A1254" s="46" t="str">
        <f>B1254&amp;COUNTIF($B$2:B1254,B1254)</f>
        <v>大阪府49</v>
      </c>
      <c r="B1254" s="44" t="s">
        <v>1510</v>
      </c>
      <c r="C1254" s="44" t="s">
        <v>1530</v>
      </c>
      <c r="D1254" s="44" t="str">
        <f t="shared" si="19"/>
        <v>大阪府和泉市</v>
      </c>
      <c r="E1254" s="47" t="s">
        <v>2471</v>
      </c>
    </row>
    <row r="1255" spans="1:5" x14ac:dyDescent="0.45">
      <c r="A1255" s="46" t="str">
        <f>B1255&amp;COUNTIF($B$2:B1255,B1255)</f>
        <v>大阪府50</v>
      </c>
      <c r="B1255" s="44" t="s">
        <v>1510</v>
      </c>
      <c r="C1255" s="44" t="s">
        <v>1531</v>
      </c>
      <c r="D1255" s="44" t="str">
        <f t="shared" si="19"/>
        <v>大阪府箕面市</v>
      </c>
      <c r="E1255" s="47" t="s">
        <v>2472</v>
      </c>
    </row>
    <row r="1256" spans="1:5" x14ac:dyDescent="0.45">
      <c r="A1256" s="46" t="str">
        <f>B1256&amp;COUNTIF($B$2:B1256,B1256)</f>
        <v>大阪府51</v>
      </c>
      <c r="B1256" s="44" t="s">
        <v>1510</v>
      </c>
      <c r="C1256" s="44" t="s">
        <v>1532</v>
      </c>
      <c r="D1256" s="44" t="str">
        <f t="shared" si="19"/>
        <v>大阪府柏原市</v>
      </c>
      <c r="E1256" s="47" t="s">
        <v>2475</v>
      </c>
    </row>
    <row r="1257" spans="1:5" x14ac:dyDescent="0.45">
      <c r="A1257" s="46" t="str">
        <f>B1257&amp;COUNTIF($B$2:B1257,B1257)</f>
        <v>大阪府52</v>
      </c>
      <c r="B1257" s="44" t="s">
        <v>1510</v>
      </c>
      <c r="C1257" s="44" t="s">
        <v>1533</v>
      </c>
      <c r="D1257" s="44" t="str">
        <f t="shared" si="19"/>
        <v>大阪府羽曳野市</v>
      </c>
      <c r="E1257" s="47" t="s">
        <v>2476</v>
      </c>
    </row>
    <row r="1258" spans="1:5" x14ac:dyDescent="0.45">
      <c r="A1258" s="46" t="str">
        <f>B1258&amp;COUNTIF($B$2:B1258,B1258)</f>
        <v>大阪府53</v>
      </c>
      <c r="B1258" s="44" t="s">
        <v>1510</v>
      </c>
      <c r="C1258" s="44" t="s">
        <v>1534</v>
      </c>
      <c r="D1258" s="44" t="str">
        <f t="shared" si="19"/>
        <v>大阪府門真市</v>
      </c>
      <c r="E1258" s="47" t="s">
        <v>2474</v>
      </c>
    </row>
    <row r="1259" spans="1:5" x14ac:dyDescent="0.45">
      <c r="A1259" s="46" t="str">
        <f>B1259&amp;COUNTIF($B$2:B1259,B1259)</f>
        <v>大阪府54</v>
      </c>
      <c r="B1259" s="44" t="s">
        <v>1510</v>
      </c>
      <c r="C1259" s="44" t="s">
        <v>1535</v>
      </c>
      <c r="D1259" s="44" t="str">
        <f t="shared" si="19"/>
        <v>大阪府摂津市</v>
      </c>
      <c r="E1259" s="47" t="s">
        <v>2473</v>
      </c>
    </row>
    <row r="1260" spans="1:5" x14ac:dyDescent="0.45">
      <c r="A1260" s="46" t="str">
        <f>B1260&amp;COUNTIF($B$2:B1260,B1260)</f>
        <v>大阪府55</v>
      </c>
      <c r="B1260" s="44" t="s">
        <v>1510</v>
      </c>
      <c r="C1260" s="44" t="s">
        <v>1536</v>
      </c>
      <c r="D1260" s="44" t="str">
        <f t="shared" si="19"/>
        <v>大阪府高石市</v>
      </c>
      <c r="E1260" s="47" t="s">
        <v>2471</v>
      </c>
    </row>
    <row r="1261" spans="1:5" x14ac:dyDescent="0.45">
      <c r="A1261" s="46" t="str">
        <f>B1261&amp;COUNTIF($B$2:B1261,B1261)</f>
        <v>大阪府56</v>
      </c>
      <c r="B1261" s="44" t="s">
        <v>1510</v>
      </c>
      <c r="C1261" s="44" t="s">
        <v>1537</v>
      </c>
      <c r="D1261" s="44" t="str">
        <f t="shared" si="19"/>
        <v>大阪府藤井寺市</v>
      </c>
      <c r="E1261" s="47" t="s">
        <v>2476</v>
      </c>
    </row>
    <row r="1262" spans="1:5" x14ac:dyDescent="0.45">
      <c r="A1262" s="46" t="str">
        <f>B1262&amp;COUNTIF($B$2:B1262,B1262)</f>
        <v>大阪府57</v>
      </c>
      <c r="B1262" s="44" t="s">
        <v>1510</v>
      </c>
      <c r="C1262" s="44" t="s">
        <v>1538</v>
      </c>
      <c r="D1262" s="44" t="str">
        <f t="shared" si="19"/>
        <v>大阪府東大阪市</v>
      </c>
      <c r="E1262" s="47" t="s">
        <v>2475</v>
      </c>
    </row>
    <row r="1263" spans="1:5" x14ac:dyDescent="0.45">
      <c r="A1263" s="46" t="str">
        <f>B1263&amp;COUNTIF($B$2:B1263,B1263)</f>
        <v>大阪府58</v>
      </c>
      <c r="B1263" s="44" t="s">
        <v>1510</v>
      </c>
      <c r="C1263" s="44" t="s">
        <v>1539</v>
      </c>
      <c r="D1263" s="44" t="str">
        <f t="shared" si="19"/>
        <v>大阪府泉南市</v>
      </c>
      <c r="E1263" s="47" t="s">
        <v>2471</v>
      </c>
    </row>
    <row r="1264" spans="1:5" x14ac:dyDescent="0.45">
      <c r="A1264" s="46" t="str">
        <f>B1264&amp;COUNTIF($B$2:B1264,B1264)</f>
        <v>大阪府59</v>
      </c>
      <c r="B1264" s="44" t="s">
        <v>1510</v>
      </c>
      <c r="C1264" s="44" t="s">
        <v>1540</v>
      </c>
      <c r="D1264" s="44" t="str">
        <f t="shared" si="19"/>
        <v>大阪府四條畷市</v>
      </c>
      <c r="E1264" s="47" t="s">
        <v>2474</v>
      </c>
    </row>
    <row r="1265" spans="1:5" x14ac:dyDescent="0.45">
      <c r="A1265" s="46" t="str">
        <f>B1265&amp;COUNTIF($B$2:B1265,B1265)</f>
        <v>大阪府60</v>
      </c>
      <c r="B1265" s="44" t="s">
        <v>1510</v>
      </c>
      <c r="C1265" s="44" t="s">
        <v>1541</v>
      </c>
      <c r="D1265" s="44" t="str">
        <f t="shared" si="19"/>
        <v>大阪府交野市</v>
      </c>
      <c r="E1265" s="47" t="s">
        <v>2474</v>
      </c>
    </row>
    <row r="1266" spans="1:5" x14ac:dyDescent="0.45">
      <c r="A1266" s="46" t="str">
        <f>B1266&amp;COUNTIF($B$2:B1266,B1266)</f>
        <v>大阪府61</v>
      </c>
      <c r="B1266" s="44" t="s">
        <v>1510</v>
      </c>
      <c r="C1266" s="44" t="s">
        <v>1542</v>
      </c>
      <c r="D1266" s="44" t="str">
        <f t="shared" si="19"/>
        <v>大阪府大阪狭山市</v>
      </c>
      <c r="E1266" s="47" t="s">
        <v>2476</v>
      </c>
    </row>
    <row r="1267" spans="1:5" x14ac:dyDescent="0.45">
      <c r="A1267" s="46" t="str">
        <f>B1267&amp;COUNTIF($B$2:B1267,B1267)</f>
        <v>大阪府62</v>
      </c>
      <c r="B1267" s="44" t="s">
        <v>1510</v>
      </c>
      <c r="C1267" s="44" t="s">
        <v>1543</v>
      </c>
      <c r="D1267" s="44" t="str">
        <f t="shared" si="19"/>
        <v>大阪府阪南市</v>
      </c>
      <c r="E1267" s="47" t="s">
        <v>2471</v>
      </c>
    </row>
    <row r="1268" spans="1:5" x14ac:dyDescent="0.45">
      <c r="A1268" s="46" t="str">
        <f>B1268&amp;COUNTIF($B$2:B1268,B1268)</f>
        <v>大阪府63</v>
      </c>
      <c r="B1268" s="44" t="s">
        <v>1510</v>
      </c>
      <c r="C1268" s="44" t="s">
        <v>1544</v>
      </c>
      <c r="D1268" s="44" t="str">
        <f t="shared" si="19"/>
        <v>大阪府島本町</v>
      </c>
      <c r="E1268" s="47" t="s">
        <v>2473</v>
      </c>
    </row>
    <row r="1269" spans="1:5" x14ac:dyDescent="0.45">
      <c r="A1269" s="46" t="str">
        <f>B1269&amp;COUNTIF($B$2:B1269,B1269)</f>
        <v>大阪府64</v>
      </c>
      <c r="B1269" s="44" t="s">
        <v>1510</v>
      </c>
      <c r="C1269" s="44" t="s">
        <v>1545</v>
      </c>
      <c r="D1269" s="44" t="str">
        <f t="shared" si="19"/>
        <v>大阪府豊能町</v>
      </c>
      <c r="E1269" s="47" t="s">
        <v>2472</v>
      </c>
    </row>
    <row r="1270" spans="1:5" x14ac:dyDescent="0.45">
      <c r="A1270" s="46" t="str">
        <f>B1270&amp;COUNTIF($B$2:B1270,B1270)</f>
        <v>大阪府65</v>
      </c>
      <c r="B1270" s="44" t="s">
        <v>1510</v>
      </c>
      <c r="C1270" s="44" t="s">
        <v>1546</v>
      </c>
      <c r="D1270" s="44" t="str">
        <f t="shared" si="19"/>
        <v>大阪府能勢町</v>
      </c>
      <c r="E1270" s="47" t="s">
        <v>2472</v>
      </c>
    </row>
    <row r="1271" spans="1:5" x14ac:dyDescent="0.45">
      <c r="A1271" s="46" t="str">
        <f>B1271&amp;COUNTIF($B$2:B1271,B1271)</f>
        <v>大阪府66</v>
      </c>
      <c r="B1271" s="44" t="s">
        <v>1510</v>
      </c>
      <c r="C1271" s="44" t="s">
        <v>1547</v>
      </c>
      <c r="D1271" s="44" t="str">
        <f t="shared" si="19"/>
        <v>大阪府忠岡町</v>
      </c>
      <c r="E1271" s="47" t="s">
        <v>2471</v>
      </c>
    </row>
    <row r="1272" spans="1:5" x14ac:dyDescent="0.45">
      <c r="A1272" s="46" t="str">
        <f>B1272&amp;COUNTIF($B$2:B1272,B1272)</f>
        <v>大阪府67</v>
      </c>
      <c r="B1272" s="44" t="s">
        <v>1510</v>
      </c>
      <c r="C1272" s="44" t="s">
        <v>1548</v>
      </c>
      <c r="D1272" s="44" t="str">
        <f t="shared" si="19"/>
        <v>大阪府熊取町</v>
      </c>
      <c r="E1272" s="47" t="s">
        <v>2471</v>
      </c>
    </row>
    <row r="1273" spans="1:5" x14ac:dyDescent="0.45">
      <c r="A1273" s="46" t="str">
        <f>B1273&amp;COUNTIF($B$2:B1273,B1273)</f>
        <v>大阪府68</v>
      </c>
      <c r="B1273" s="44" t="s">
        <v>1510</v>
      </c>
      <c r="C1273" s="44" t="s">
        <v>1549</v>
      </c>
      <c r="D1273" s="44" t="str">
        <f t="shared" si="19"/>
        <v>大阪府田尻町</v>
      </c>
      <c r="E1273" s="47" t="s">
        <v>2471</v>
      </c>
    </row>
    <row r="1274" spans="1:5" x14ac:dyDescent="0.45">
      <c r="A1274" s="46" t="str">
        <f>B1274&amp;COUNTIF($B$2:B1274,B1274)</f>
        <v>大阪府69</v>
      </c>
      <c r="B1274" s="44" t="s">
        <v>1510</v>
      </c>
      <c r="C1274" s="44" t="s">
        <v>1550</v>
      </c>
      <c r="D1274" s="44" t="str">
        <f t="shared" si="19"/>
        <v>大阪府岬町</v>
      </c>
      <c r="E1274" s="47" t="s">
        <v>2471</v>
      </c>
    </row>
    <row r="1275" spans="1:5" x14ac:dyDescent="0.45">
      <c r="A1275" s="46" t="str">
        <f>B1275&amp;COUNTIF($B$2:B1275,B1275)</f>
        <v>大阪府70</v>
      </c>
      <c r="B1275" s="44" t="s">
        <v>1510</v>
      </c>
      <c r="C1275" s="44" t="s">
        <v>1551</v>
      </c>
      <c r="D1275" s="44" t="str">
        <f t="shared" si="19"/>
        <v>大阪府太子町</v>
      </c>
      <c r="E1275" s="47" t="s">
        <v>2476</v>
      </c>
    </row>
    <row r="1276" spans="1:5" x14ac:dyDescent="0.45">
      <c r="A1276" s="46" t="str">
        <f>B1276&amp;COUNTIF($B$2:B1276,B1276)</f>
        <v>大阪府71</v>
      </c>
      <c r="B1276" s="44" t="s">
        <v>1510</v>
      </c>
      <c r="C1276" s="44" t="s">
        <v>1552</v>
      </c>
      <c r="D1276" s="44" t="str">
        <f t="shared" si="19"/>
        <v>大阪府河南町</v>
      </c>
      <c r="E1276" s="47" t="s">
        <v>2476</v>
      </c>
    </row>
    <row r="1277" spans="1:5" x14ac:dyDescent="0.45">
      <c r="A1277" s="46" t="str">
        <f>B1277&amp;COUNTIF($B$2:B1277,B1277)</f>
        <v>大阪府72</v>
      </c>
      <c r="B1277" s="44" t="s">
        <v>1510</v>
      </c>
      <c r="C1277" s="44" t="s">
        <v>1553</v>
      </c>
      <c r="D1277" s="44" t="str">
        <f t="shared" si="19"/>
        <v>大阪府千早赤阪村</v>
      </c>
      <c r="E1277" s="47" t="s">
        <v>2476</v>
      </c>
    </row>
    <row r="1278" spans="1:5" x14ac:dyDescent="0.45">
      <c r="A1278" s="46" t="str">
        <f>B1278&amp;COUNTIF($B$2:B1278,B1278)</f>
        <v>兵庫県1</v>
      </c>
      <c r="B1278" s="44" t="s">
        <v>1554</v>
      </c>
      <c r="C1278" s="44" t="s">
        <v>2477</v>
      </c>
      <c r="D1278" s="44" t="str">
        <f t="shared" si="19"/>
        <v>兵庫県神戸市東灘区</v>
      </c>
      <c r="E1278" s="47" t="s">
        <v>2478</v>
      </c>
    </row>
    <row r="1279" spans="1:5" x14ac:dyDescent="0.45">
      <c r="A1279" s="46" t="str">
        <f>B1279&amp;COUNTIF($B$2:B1279,B1279)</f>
        <v>兵庫県2</v>
      </c>
      <c r="B1279" s="44" t="s">
        <v>1554</v>
      </c>
      <c r="C1279" s="44" t="s">
        <v>2479</v>
      </c>
      <c r="D1279" s="44" t="str">
        <f t="shared" si="19"/>
        <v>兵庫県神戸市灘区</v>
      </c>
      <c r="E1279" s="47" t="s">
        <v>2478</v>
      </c>
    </row>
    <row r="1280" spans="1:5" x14ac:dyDescent="0.45">
      <c r="A1280" s="46" t="str">
        <f>B1280&amp;COUNTIF($B$2:B1280,B1280)</f>
        <v>兵庫県3</v>
      </c>
      <c r="B1280" s="44" t="s">
        <v>1554</v>
      </c>
      <c r="C1280" s="44" t="s">
        <v>2480</v>
      </c>
      <c r="D1280" s="44" t="str">
        <f t="shared" si="19"/>
        <v>兵庫県神戸市兵庫区</v>
      </c>
      <c r="E1280" s="47" t="s">
        <v>2478</v>
      </c>
    </row>
    <row r="1281" spans="1:5" x14ac:dyDescent="0.45">
      <c r="A1281" s="46" t="str">
        <f>B1281&amp;COUNTIF($B$2:B1281,B1281)</f>
        <v>兵庫県4</v>
      </c>
      <c r="B1281" s="44" t="s">
        <v>1554</v>
      </c>
      <c r="C1281" s="44" t="s">
        <v>2481</v>
      </c>
      <c r="D1281" s="44" t="str">
        <f t="shared" si="19"/>
        <v>兵庫県神戸市長田区</v>
      </c>
      <c r="E1281" s="47" t="s">
        <v>2478</v>
      </c>
    </row>
    <row r="1282" spans="1:5" x14ac:dyDescent="0.45">
      <c r="A1282" s="46" t="str">
        <f>B1282&amp;COUNTIF($B$2:B1282,B1282)</f>
        <v>兵庫県5</v>
      </c>
      <c r="B1282" s="44" t="s">
        <v>1554</v>
      </c>
      <c r="C1282" s="44" t="s">
        <v>2482</v>
      </c>
      <c r="D1282" s="44" t="str">
        <f t="shared" ref="D1282:D1345" si="20">B1282&amp;C1282</f>
        <v>兵庫県神戸市須磨区</v>
      </c>
      <c r="E1282" s="47" t="s">
        <v>2478</v>
      </c>
    </row>
    <row r="1283" spans="1:5" x14ac:dyDescent="0.45">
      <c r="A1283" s="46" t="str">
        <f>B1283&amp;COUNTIF($B$2:B1283,B1283)</f>
        <v>兵庫県6</v>
      </c>
      <c r="B1283" s="44" t="s">
        <v>1554</v>
      </c>
      <c r="C1283" s="44" t="s">
        <v>2483</v>
      </c>
      <c r="D1283" s="44" t="str">
        <f t="shared" si="20"/>
        <v>兵庫県神戸市垂水区</v>
      </c>
      <c r="E1283" s="47" t="s">
        <v>2478</v>
      </c>
    </row>
    <row r="1284" spans="1:5" x14ac:dyDescent="0.45">
      <c r="A1284" s="46" t="str">
        <f>B1284&amp;COUNTIF($B$2:B1284,B1284)</f>
        <v>兵庫県7</v>
      </c>
      <c r="B1284" s="44" t="s">
        <v>1554</v>
      </c>
      <c r="C1284" s="44" t="s">
        <v>2484</v>
      </c>
      <c r="D1284" s="44" t="str">
        <f t="shared" si="20"/>
        <v>兵庫県神戸市北区</v>
      </c>
      <c r="E1284" s="47" t="s">
        <v>2478</v>
      </c>
    </row>
    <row r="1285" spans="1:5" x14ac:dyDescent="0.45">
      <c r="A1285" s="46" t="str">
        <f>B1285&amp;COUNTIF($B$2:B1285,B1285)</f>
        <v>兵庫県8</v>
      </c>
      <c r="B1285" s="44" t="s">
        <v>1554</v>
      </c>
      <c r="C1285" s="44" t="s">
        <v>2485</v>
      </c>
      <c r="D1285" s="44" t="str">
        <f t="shared" si="20"/>
        <v>兵庫県神戸市中央区</v>
      </c>
      <c r="E1285" s="47" t="s">
        <v>2478</v>
      </c>
    </row>
    <row r="1286" spans="1:5" x14ac:dyDescent="0.45">
      <c r="A1286" s="46" t="str">
        <f>B1286&amp;COUNTIF($B$2:B1286,B1286)</f>
        <v>兵庫県9</v>
      </c>
      <c r="B1286" s="44" t="s">
        <v>1554</v>
      </c>
      <c r="C1286" s="44" t="s">
        <v>2486</v>
      </c>
      <c r="D1286" s="44" t="str">
        <f t="shared" si="20"/>
        <v>兵庫県神戸市西区</v>
      </c>
      <c r="E1286" s="47" t="s">
        <v>2478</v>
      </c>
    </row>
    <row r="1287" spans="1:5" x14ac:dyDescent="0.45">
      <c r="A1287" s="46" t="str">
        <f>B1287&amp;COUNTIF($B$2:B1287,B1287)</f>
        <v>兵庫県10</v>
      </c>
      <c r="B1287" s="44" t="s">
        <v>1554</v>
      </c>
      <c r="C1287" s="44" t="s">
        <v>1555</v>
      </c>
      <c r="D1287" s="44" t="str">
        <f t="shared" si="20"/>
        <v>兵庫県姫路市</v>
      </c>
      <c r="E1287" s="47" t="s">
        <v>2487</v>
      </c>
    </row>
    <row r="1288" spans="1:5" x14ac:dyDescent="0.45">
      <c r="A1288" s="46" t="str">
        <f>B1288&amp;COUNTIF($B$2:B1288,B1288)</f>
        <v>兵庫県11</v>
      </c>
      <c r="B1288" s="44" t="s">
        <v>1554</v>
      </c>
      <c r="C1288" s="44" t="s">
        <v>1556</v>
      </c>
      <c r="D1288" s="44" t="str">
        <f t="shared" si="20"/>
        <v>兵庫県尼崎市</v>
      </c>
      <c r="E1288" s="47" t="s">
        <v>2488</v>
      </c>
    </row>
    <row r="1289" spans="1:5" x14ac:dyDescent="0.45">
      <c r="A1289" s="46" t="str">
        <f>B1289&amp;COUNTIF($B$2:B1289,B1289)</f>
        <v>兵庫県12</v>
      </c>
      <c r="B1289" s="44" t="s">
        <v>1554</v>
      </c>
      <c r="C1289" s="44" t="s">
        <v>1557</v>
      </c>
      <c r="D1289" s="44" t="str">
        <f t="shared" si="20"/>
        <v>兵庫県明石市</v>
      </c>
      <c r="E1289" s="47" t="s">
        <v>2489</v>
      </c>
    </row>
    <row r="1290" spans="1:5" x14ac:dyDescent="0.45">
      <c r="A1290" s="46" t="str">
        <f>B1290&amp;COUNTIF($B$2:B1290,B1290)</f>
        <v>兵庫県13</v>
      </c>
      <c r="B1290" s="44" t="s">
        <v>1554</v>
      </c>
      <c r="C1290" s="44" t="s">
        <v>1558</v>
      </c>
      <c r="D1290" s="44" t="str">
        <f t="shared" si="20"/>
        <v>兵庫県西宮市</v>
      </c>
      <c r="E1290" s="47" t="s">
        <v>2488</v>
      </c>
    </row>
    <row r="1291" spans="1:5" x14ac:dyDescent="0.45">
      <c r="A1291" s="46" t="str">
        <f>B1291&amp;COUNTIF($B$2:B1291,B1291)</f>
        <v>兵庫県14</v>
      </c>
      <c r="B1291" s="44" t="s">
        <v>1554</v>
      </c>
      <c r="C1291" s="44" t="s">
        <v>1559</v>
      </c>
      <c r="D1291" s="44" t="str">
        <f t="shared" si="20"/>
        <v>兵庫県洲本市</v>
      </c>
      <c r="E1291" s="47" t="s">
        <v>2490</v>
      </c>
    </row>
    <row r="1292" spans="1:5" x14ac:dyDescent="0.45">
      <c r="A1292" s="46" t="str">
        <f>B1292&amp;COUNTIF($B$2:B1292,B1292)</f>
        <v>兵庫県15</v>
      </c>
      <c r="B1292" s="44" t="s">
        <v>1554</v>
      </c>
      <c r="C1292" s="44" t="s">
        <v>1560</v>
      </c>
      <c r="D1292" s="44" t="str">
        <f t="shared" si="20"/>
        <v>兵庫県芦屋市</v>
      </c>
      <c r="E1292" s="47" t="s">
        <v>2488</v>
      </c>
    </row>
    <row r="1293" spans="1:5" x14ac:dyDescent="0.45">
      <c r="A1293" s="46" t="str">
        <f>B1293&amp;COUNTIF($B$2:B1293,B1293)</f>
        <v>兵庫県16</v>
      </c>
      <c r="B1293" s="44" t="s">
        <v>1554</v>
      </c>
      <c r="C1293" s="44" t="s">
        <v>1561</v>
      </c>
      <c r="D1293" s="44" t="str">
        <f t="shared" si="20"/>
        <v>兵庫県伊丹市</v>
      </c>
      <c r="E1293" s="47" t="s">
        <v>2488</v>
      </c>
    </row>
    <row r="1294" spans="1:5" x14ac:dyDescent="0.45">
      <c r="A1294" s="46" t="str">
        <f>B1294&amp;COUNTIF($B$2:B1294,B1294)</f>
        <v>兵庫県17</v>
      </c>
      <c r="B1294" s="44" t="s">
        <v>1554</v>
      </c>
      <c r="C1294" s="44" t="s">
        <v>1562</v>
      </c>
      <c r="D1294" s="44" t="str">
        <f t="shared" si="20"/>
        <v>兵庫県相生市</v>
      </c>
      <c r="E1294" s="47" t="s">
        <v>2487</v>
      </c>
    </row>
    <row r="1295" spans="1:5" x14ac:dyDescent="0.45">
      <c r="A1295" s="46" t="str">
        <f>B1295&amp;COUNTIF($B$2:B1295,B1295)</f>
        <v>兵庫県18</v>
      </c>
      <c r="B1295" s="44" t="s">
        <v>1554</v>
      </c>
      <c r="C1295" s="44" t="s">
        <v>1563</v>
      </c>
      <c r="D1295" s="44" t="str">
        <f t="shared" si="20"/>
        <v>兵庫県豊岡市</v>
      </c>
      <c r="E1295" s="47" t="s">
        <v>2491</v>
      </c>
    </row>
    <row r="1296" spans="1:5" x14ac:dyDescent="0.45">
      <c r="A1296" s="46" t="str">
        <f>B1296&amp;COUNTIF($B$2:B1296,B1296)</f>
        <v>兵庫県19</v>
      </c>
      <c r="B1296" s="44" t="s">
        <v>1554</v>
      </c>
      <c r="C1296" s="44" t="s">
        <v>1564</v>
      </c>
      <c r="D1296" s="44" t="str">
        <f t="shared" si="20"/>
        <v>兵庫県加古川市</v>
      </c>
      <c r="E1296" s="47" t="s">
        <v>2489</v>
      </c>
    </row>
    <row r="1297" spans="1:5" x14ac:dyDescent="0.45">
      <c r="A1297" s="46" t="str">
        <f>B1297&amp;COUNTIF($B$2:B1297,B1297)</f>
        <v>兵庫県20</v>
      </c>
      <c r="B1297" s="44" t="s">
        <v>1554</v>
      </c>
      <c r="C1297" s="44" t="s">
        <v>1565</v>
      </c>
      <c r="D1297" s="44" t="str">
        <f t="shared" si="20"/>
        <v>兵庫県赤穂市</v>
      </c>
      <c r="E1297" s="47" t="s">
        <v>2487</v>
      </c>
    </row>
    <row r="1298" spans="1:5" x14ac:dyDescent="0.45">
      <c r="A1298" s="46" t="str">
        <f>B1298&amp;COUNTIF($B$2:B1298,B1298)</f>
        <v>兵庫県21</v>
      </c>
      <c r="B1298" s="44" t="s">
        <v>1554</v>
      </c>
      <c r="C1298" s="44" t="s">
        <v>1566</v>
      </c>
      <c r="D1298" s="44" t="str">
        <f t="shared" si="20"/>
        <v>兵庫県西脇市</v>
      </c>
      <c r="E1298" s="47" t="s">
        <v>2492</v>
      </c>
    </row>
    <row r="1299" spans="1:5" x14ac:dyDescent="0.45">
      <c r="A1299" s="46" t="str">
        <f>B1299&amp;COUNTIF($B$2:B1299,B1299)</f>
        <v>兵庫県22</v>
      </c>
      <c r="B1299" s="44" t="s">
        <v>1554</v>
      </c>
      <c r="C1299" s="44" t="s">
        <v>1567</v>
      </c>
      <c r="D1299" s="44" t="str">
        <f t="shared" si="20"/>
        <v>兵庫県宝塚市</v>
      </c>
      <c r="E1299" s="47" t="s">
        <v>2488</v>
      </c>
    </row>
    <row r="1300" spans="1:5" x14ac:dyDescent="0.45">
      <c r="A1300" s="46" t="str">
        <f>B1300&amp;COUNTIF($B$2:B1300,B1300)</f>
        <v>兵庫県23</v>
      </c>
      <c r="B1300" s="44" t="s">
        <v>1554</v>
      </c>
      <c r="C1300" s="44" t="s">
        <v>1568</v>
      </c>
      <c r="D1300" s="44" t="str">
        <f t="shared" si="20"/>
        <v>兵庫県三木市</v>
      </c>
      <c r="E1300" s="47" t="s">
        <v>2492</v>
      </c>
    </row>
    <row r="1301" spans="1:5" x14ac:dyDescent="0.45">
      <c r="A1301" s="46" t="str">
        <f>B1301&amp;COUNTIF($B$2:B1301,B1301)</f>
        <v>兵庫県24</v>
      </c>
      <c r="B1301" s="44" t="s">
        <v>1554</v>
      </c>
      <c r="C1301" s="44" t="s">
        <v>1569</v>
      </c>
      <c r="D1301" s="44" t="str">
        <f t="shared" si="20"/>
        <v>兵庫県高砂市</v>
      </c>
      <c r="E1301" s="47" t="s">
        <v>2489</v>
      </c>
    </row>
    <row r="1302" spans="1:5" x14ac:dyDescent="0.45">
      <c r="A1302" s="46" t="str">
        <f>B1302&amp;COUNTIF($B$2:B1302,B1302)</f>
        <v>兵庫県25</v>
      </c>
      <c r="B1302" s="44" t="s">
        <v>1554</v>
      </c>
      <c r="C1302" s="44" t="s">
        <v>1570</v>
      </c>
      <c r="D1302" s="44" t="str">
        <f t="shared" si="20"/>
        <v>兵庫県川西市</v>
      </c>
      <c r="E1302" s="47" t="s">
        <v>2488</v>
      </c>
    </row>
    <row r="1303" spans="1:5" x14ac:dyDescent="0.45">
      <c r="A1303" s="46" t="str">
        <f>B1303&amp;COUNTIF($B$2:B1303,B1303)</f>
        <v>兵庫県26</v>
      </c>
      <c r="B1303" s="44" t="s">
        <v>1554</v>
      </c>
      <c r="C1303" s="44" t="s">
        <v>1571</v>
      </c>
      <c r="D1303" s="44" t="str">
        <f t="shared" si="20"/>
        <v>兵庫県小野市</v>
      </c>
      <c r="E1303" s="47" t="s">
        <v>2492</v>
      </c>
    </row>
    <row r="1304" spans="1:5" x14ac:dyDescent="0.45">
      <c r="A1304" s="46" t="str">
        <f>B1304&amp;COUNTIF($B$2:B1304,B1304)</f>
        <v>兵庫県27</v>
      </c>
      <c r="B1304" s="44" t="s">
        <v>1554</v>
      </c>
      <c r="C1304" s="44" t="s">
        <v>1572</v>
      </c>
      <c r="D1304" s="44" t="str">
        <f t="shared" si="20"/>
        <v>兵庫県三田市</v>
      </c>
      <c r="E1304" s="47" t="s">
        <v>2488</v>
      </c>
    </row>
    <row r="1305" spans="1:5" x14ac:dyDescent="0.45">
      <c r="A1305" s="46" t="str">
        <f>B1305&amp;COUNTIF($B$2:B1305,B1305)</f>
        <v>兵庫県28</v>
      </c>
      <c r="B1305" s="44" t="s">
        <v>1554</v>
      </c>
      <c r="C1305" s="44" t="s">
        <v>1573</v>
      </c>
      <c r="D1305" s="44" t="str">
        <f t="shared" si="20"/>
        <v>兵庫県加西市</v>
      </c>
      <c r="E1305" s="47" t="s">
        <v>2492</v>
      </c>
    </row>
    <row r="1306" spans="1:5" x14ac:dyDescent="0.45">
      <c r="A1306" s="46" t="str">
        <f>B1306&amp;COUNTIF($B$2:B1306,B1306)</f>
        <v>兵庫県29</v>
      </c>
      <c r="B1306" s="44" t="s">
        <v>1554</v>
      </c>
      <c r="C1306" s="44" t="s">
        <v>2493</v>
      </c>
      <c r="D1306" s="44" t="str">
        <f t="shared" si="20"/>
        <v>兵庫県丹波篠山市</v>
      </c>
      <c r="E1306" s="47" t="s">
        <v>2494</v>
      </c>
    </row>
    <row r="1307" spans="1:5" x14ac:dyDescent="0.45">
      <c r="A1307" s="46" t="str">
        <f>B1307&amp;COUNTIF($B$2:B1307,B1307)</f>
        <v>兵庫県30</v>
      </c>
      <c r="B1307" s="44" t="s">
        <v>1554</v>
      </c>
      <c r="C1307" s="44" t="s">
        <v>1574</v>
      </c>
      <c r="D1307" s="44" t="str">
        <f t="shared" si="20"/>
        <v>兵庫県養父市</v>
      </c>
      <c r="E1307" s="47" t="s">
        <v>2491</v>
      </c>
    </row>
    <row r="1308" spans="1:5" x14ac:dyDescent="0.45">
      <c r="A1308" s="46" t="str">
        <f>B1308&amp;COUNTIF($B$2:B1308,B1308)</f>
        <v>兵庫県31</v>
      </c>
      <c r="B1308" s="44" t="s">
        <v>1554</v>
      </c>
      <c r="C1308" s="44" t="s">
        <v>1575</v>
      </c>
      <c r="D1308" s="44" t="str">
        <f t="shared" si="20"/>
        <v>兵庫県丹波市</v>
      </c>
      <c r="E1308" s="47" t="s">
        <v>2494</v>
      </c>
    </row>
    <row r="1309" spans="1:5" x14ac:dyDescent="0.45">
      <c r="A1309" s="46" t="str">
        <f>B1309&amp;COUNTIF($B$2:B1309,B1309)</f>
        <v>兵庫県32</v>
      </c>
      <c r="B1309" s="44" t="s">
        <v>1554</v>
      </c>
      <c r="C1309" s="44" t="s">
        <v>1576</v>
      </c>
      <c r="D1309" s="44" t="str">
        <f t="shared" si="20"/>
        <v>兵庫県南あわじ市</v>
      </c>
      <c r="E1309" s="47" t="s">
        <v>2490</v>
      </c>
    </row>
    <row r="1310" spans="1:5" x14ac:dyDescent="0.45">
      <c r="A1310" s="46" t="str">
        <f>B1310&amp;COUNTIF($B$2:B1310,B1310)</f>
        <v>兵庫県33</v>
      </c>
      <c r="B1310" s="44" t="s">
        <v>1554</v>
      </c>
      <c r="C1310" s="44" t="s">
        <v>1577</v>
      </c>
      <c r="D1310" s="44" t="str">
        <f t="shared" si="20"/>
        <v>兵庫県朝来市</v>
      </c>
      <c r="E1310" s="47" t="s">
        <v>2491</v>
      </c>
    </row>
    <row r="1311" spans="1:5" x14ac:dyDescent="0.45">
      <c r="A1311" s="46" t="str">
        <f>B1311&amp;COUNTIF($B$2:B1311,B1311)</f>
        <v>兵庫県34</v>
      </c>
      <c r="B1311" s="44" t="s">
        <v>1554</v>
      </c>
      <c r="C1311" s="44" t="s">
        <v>1578</v>
      </c>
      <c r="D1311" s="44" t="str">
        <f t="shared" si="20"/>
        <v>兵庫県淡路市</v>
      </c>
      <c r="E1311" s="47" t="s">
        <v>2490</v>
      </c>
    </row>
    <row r="1312" spans="1:5" x14ac:dyDescent="0.45">
      <c r="A1312" s="46" t="str">
        <f>B1312&amp;COUNTIF($B$2:B1312,B1312)</f>
        <v>兵庫県35</v>
      </c>
      <c r="B1312" s="44" t="s">
        <v>1554</v>
      </c>
      <c r="C1312" s="44" t="s">
        <v>1579</v>
      </c>
      <c r="D1312" s="44" t="str">
        <f t="shared" si="20"/>
        <v>兵庫県宍粟市</v>
      </c>
      <c r="E1312" s="47" t="s">
        <v>2487</v>
      </c>
    </row>
    <row r="1313" spans="1:5" x14ac:dyDescent="0.45">
      <c r="A1313" s="46" t="str">
        <f>B1313&amp;COUNTIF($B$2:B1313,B1313)</f>
        <v>兵庫県36</v>
      </c>
      <c r="B1313" s="44" t="s">
        <v>1554</v>
      </c>
      <c r="C1313" s="44" t="s">
        <v>1580</v>
      </c>
      <c r="D1313" s="44" t="str">
        <f t="shared" si="20"/>
        <v>兵庫県加東市</v>
      </c>
      <c r="E1313" s="47" t="s">
        <v>2492</v>
      </c>
    </row>
    <row r="1314" spans="1:5" x14ac:dyDescent="0.45">
      <c r="A1314" s="46" t="str">
        <f>B1314&amp;COUNTIF($B$2:B1314,B1314)</f>
        <v>兵庫県37</v>
      </c>
      <c r="B1314" s="44" t="s">
        <v>1554</v>
      </c>
      <c r="C1314" s="44" t="s">
        <v>1581</v>
      </c>
      <c r="D1314" s="44" t="str">
        <f t="shared" si="20"/>
        <v>兵庫県たつの市</v>
      </c>
      <c r="E1314" s="47" t="s">
        <v>2487</v>
      </c>
    </row>
    <row r="1315" spans="1:5" x14ac:dyDescent="0.45">
      <c r="A1315" s="46" t="str">
        <f>B1315&amp;COUNTIF($B$2:B1315,B1315)</f>
        <v>兵庫県38</v>
      </c>
      <c r="B1315" s="44" t="s">
        <v>1554</v>
      </c>
      <c r="C1315" s="44" t="s">
        <v>1582</v>
      </c>
      <c r="D1315" s="44" t="str">
        <f t="shared" si="20"/>
        <v>兵庫県猪名川町</v>
      </c>
      <c r="E1315" s="47" t="s">
        <v>2488</v>
      </c>
    </row>
    <row r="1316" spans="1:5" x14ac:dyDescent="0.45">
      <c r="A1316" s="46" t="str">
        <f>B1316&amp;COUNTIF($B$2:B1316,B1316)</f>
        <v>兵庫県39</v>
      </c>
      <c r="B1316" s="44" t="s">
        <v>1554</v>
      </c>
      <c r="C1316" s="44" t="s">
        <v>1583</v>
      </c>
      <c r="D1316" s="44" t="str">
        <f t="shared" si="20"/>
        <v>兵庫県多可町</v>
      </c>
      <c r="E1316" s="47" t="s">
        <v>2492</v>
      </c>
    </row>
    <row r="1317" spans="1:5" x14ac:dyDescent="0.45">
      <c r="A1317" s="46" t="str">
        <f>B1317&amp;COUNTIF($B$2:B1317,B1317)</f>
        <v>兵庫県40</v>
      </c>
      <c r="B1317" s="44" t="s">
        <v>1554</v>
      </c>
      <c r="C1317" s="44" t="s">
        <v>1584</v>
      </c>
      <c r="D1317" s="44" t="str">
        <f t="shared" si="20"/>
        <v>兵庫県稲美町</v>
      </c>
      <c r="E1317" s="47" t="s">
        <v>2489</v>
      </c>
    </row>
    <row r="1318" spans="1:5" x14ac:dyDescent="0.45">
      <c r="A1318" s="46" t="str">
        <f>B1318&amp;COUNTIF($B$2:B1318,B1318)</f>
        <v>兵庫県41</v>
      </c>
      <c r="B1318" s="44" t="s">
        <v>1554</v>
      </c>
      <c r="C1318" s="44" t="s">
        <v>1585</v>
      </c>
      <c r="D1318" s="44" t="str">
        <f t="shared" si="20"/>
        <v>兵庫県播磨町</v>
      </c>
      <c r="E1318" s="47" t="s">
        <v>2489</v>
      </c>
    </row>
    <row r="1319" spans="1:5" x14ac:dyDescent="0.45">
      <c r="A1319" s="46" t="str">
        <f>B1319&amp;COUNTIF($B$2:B1319,B1319)</f>
        <v>兵庫県42</v>
      </c>
      <c r="B1319" s="44" t="s">
        <v>1554</v>
      </c>
      <c r="C1319" s="44" t="s">
        <v>1586</v>
      </c>
      <c r="D1319" s="44" t="str">
        <f t="shared" si="20"/>
        <v>兵庫県市川町</v>
      </c>
      <c r="E1319" s="47" t="s">
        <v>2487</v>
      </c>
    </row>
    <row r="1320" spans="1:5" x14ac:dyDescent="0.45">
      <c r="A1320" s="46" t="str">
        <f>B1320&amp;COUNTIF($B$2:B1320,B1320)</f>
        <v>兵庫県43</v>
      </c>
      <c r="B1320" s="44" t="s">
        <v>1554</v>
      </c>
      <c r="C1320" s="44" t="s">
        <v>1587</v>
      </c>
      <c r="D1320" s="44" t="str">
        <f t="shared" si="20"/>
        <v>兵庫県福崎町</v>
      </c>
      <c r="E1320" s="47" t="s">
        <v>2487</v>
      </c>
    </row>
    <row r="1321" spans="1:5" x14ac:dyDescent="0.45">
      <c r="A1321" s="46" t="str">
        <f>B1321&amp;COUNTIF($B$2:B1321,B1321)</f>
        <v>兵庫県44</v>
      </c>
      <c r="B1321" s="44" t="s">
        <v>1554</v>
      </c>
      <c r="C1321" s="44" t="s">
        <v>1588</v>
      </c>
      <c r="D1321" s="44" t="str">
        <f t="shared" si="20"/>
        <v>兵庫県神河町</v>
      </c>
      <c r="E1321" s="47" t="s">
        <v>2487</v>
      </c>
    </row>
    <row r="1322" spans="1:5" x14ac:dyDescent="0.45">
      <c r="A1322" s="46" t="str">
        <f>B1322&amp;COUNTIF($B$2:B1322,B1322)</f>
        <v>兵庫県45</v>
      </c>
      <c r="B1322" s="44" t="s">
        <v>1554</v>
      </c>
      <c r="C1322" s="44" t="s">
        <v>1551</v>
      </c>
      <c r="D1322" s="44" t="str">
        <f t="shared" si="20"/>
        <v>兵庫県太子町</v>
      </c>
      <c r="E1322" s="47" t="s">
        <v>2487</v>
      </c>
    </row>
    <row r="1323" spans="1:5" x14ac:dyDescent="0.45">
      <c r="A1323" s="46" t="str">
        <f>B1323&amp;COUNTIF($B$2:B1323,B1323)</f>
        <v>兵庫県46</v>
      </c>
      <c r="B1323" s="44" t="s">
        <v>1554</v>
      </c>
      <c r="C1323" s="44" t="s">
        <v>1589</v>
      </c>
      <c r="D1323" s="44" t="str">
        <f t="shared" si="20"/>
        <v>兵庫県上郡町</v>
      </c>
      <c r="E1323" s="47" t="s">
        <v>2487</v>
      </c>
    </row>
    <row r="1324" spans="1:5" x14ac:dyDescent="0.45">
      <c r="A1324" s="46" t="str">
        <f>B1324&amp;COUNTIF($B$2:B1324,B1324)</f>
        <v>兵庫県47</v>
      </c>
      <c r="B1324" s="44" t="s">
        <v>1554</v>
      </c>
      <c r="C1324" s="44" t="s">
        <v>1590</v>
      </c>
      <c r="D1324" s="44" t="str">
        <f t="shared" si="20"/>
        <v>兵庫県佐用町</v>
      </c>
      <c r="E1324" s="47" t="s">
        <v>2487</v>
      </c>
    </row>
    <row r="1325" spans="1:5" x14ac:dyDescent="0.45">
      <c r="A1325" s="46" t="str">
        <f>B1325&amp;COUNTIF($B$2:B1325,B1325)</f>
        <v>兵庫県48</v>
      </c>
      <c r="B1325" s="44" t="s">
        <v>1554</v>
      </c>
      <c r="C1325" s="44" t="s">
        <v>1591</v>
      </c>
      <c r="D1325" s="44" t="str">
        <f t="shared" si="20"/>
        <v>兵庫県香美町</v>
      </c>
      <c r="E1325" s="47" t="s">
        <v>2491</v>
      </c>
    </row>
    <row r="1326" spans="1:5" x14ac:dyDescent="0.45">
      <c r="A1326" s="46" t="str">
        <f>B1326&amp;COUNTIF($B$2:B1326,B1326)</f>
        <v>兵庫県49</v>
      </c>
      <c r="B1326" s="44" t="s">
        <v>1554</v>
      </c>
      <c r="C1326" s="44" t="s">
        <v>1592</v>
      </c>
      <c r="D1326" s="44" t="str">
        <f t="shared" si="20"/>
        <v>兵庫県新温泉町</v>
      </c>
      <c r="E1326" s="47" t="s">
        <v>2491</v>
      </c>
    </row>
    <row r="1327" spans="1:5" x14ac:dyDescent="0.45">
      <c r="A1327" s="46" t="str">
        <f>B1327&amp;COUNTIF($B$2:B1327,B1327)</f>
        <v>奈良県1</v>
      </c>
      <c r="B1327" s="44" t="s">
        <v>1593</v>
      </c>
      <c r="C1327" s="44" t="s">
        <v>1594</v>
      </c>
      <c r="D1327" s="44" t="str">
        <f t="shared" si="20"/>
        <v>奈良県奈良市</v>
      </c>
      <c r="E1327" s="47" t="s">
        <v>2495</v>
      </c>
    </row>
    <row r="1328" spans="1:5" x14ac:dyDescent="0.45">
      <c r="A1328" s="46" t="str">
        <f>B1328&amp;COUNTIF($B$2:B1328,B1328)</f>
        <v>奈良県2</v>
      </c>
      <c r="B1328" s="44" t="s">
        <v>1593</v>
      </c>
      <c r="C1328" s="44" t="s">
        <v>1595</v>
      </c>
      <c r="D1328" s="44" t="str">
        <f t="shared" si="20"/>
        <v>奈良県大和高田市</v>
      </c>
      <c r="E1328" s="47" t="s">
        <v>2496</v>
      </c>
    </row>
    <row r="1329" spans="1:5" x14ac:dyDescent="0.45">
      <c r="A1329" s="46" t="str">
        <f>B1329&amp;COUNTIF($B$2:B1329,B1329)</f>
        <v>奈良県3</v>
      </c>
      <c r="B1329" s="44" t="s">
        <v>1593</v>
      </c>
      <c r="C1329" s="44" t="s">
        <v>1596</v>
      </c>
      <c r="D1329" s="44" t="str">
        <f t="shared" si="20"/>
        <v>奈良県大和郡山市</v>
      </c>
      <c r="E1329" s="47" t="s">
        <v>2497</v>
      </c>
    </row>
    <row r="1330" spans="1:5" x14ac:dyDescent="0.45">
      <c r="A1330" s="46" t="str">
        <f>B1330&amp;COUNTIF($B$2:B1330,B1330)</f>
        <v>奈良県4</v>
      </c>
      <c r="B1330" s="44" t="s">
        <v>1593</v>
      </c>
      <c r="C1330" s="44" t="s">
        <v>1597</v>
      </c>
      <c r="D1330" s="44" t="str">
        <f t="shared" si="20"/>
        <v>奈良県天理市</v>
      </c>
      <c r="E1330" s="47" t="s">
        <v>2498</v>
      </c>
    </row>
    <row r="1331" spans="1:5" x14ac:dyDescent="0.45">
      <c r="A1331" s="46" t="str">
        <f>B1331&amp;COUNTIF($B$2:B1331,B1331)</f>
        <v>奈良県5</v>
      </c>
      <c r="B1331" s="44" t="s">
        <v>1593</v>
      </c>
      <c r="C1331" s="44" t="s">
        <v>1598</v>
      </c>
      <c r="D1331" s="44" t="str">
        <f t="shared" si="20"/>
        <v>奈良県橿原市</v>
      </c>
      <c r="E1331" s="47" t="s">
        <v>2496</v>
      </c>
    </row>
    <row r="1332" spans="1:5" x14ac:dyDescent="0.45">
      <c r="A1332" s="46" t="str">
        <f>B1332&amp;COUNTIF($B$2:B1332,B1332)</f>
        <v>奈良県6</v>
      </c>
      <c r="B1332" s="44" t="s">
        <v>1593</v>
      </c>
      <c r="C1332" s="44" t="s">
        <v>1599</v>
      </c>
      <c r="D1332" s="44" t="str">
        <f t="shared" si="20"/>
        <v>奈良県桜井市</v>
      </c>
      <c r="E1332" s="47" t="s">
        <v>2498</v>
      </c>
    </row>
    <row r="1333" spans="1:5" x14ac:dyDescent="0.45">
      <c r="A1333" s="46" t="str">
        <f>B1333&amp;COUNTIF($B$2:B1333,B1333)</f>
        <v>奈良県7</v>
      </c>
      <c r="B1333" s="44" t="s">
        <v>1593</v>
      </c>
      <c r="C1333" s="44" t="s">
        <v>1600</v>
      </c>
      <c r="D1333" s="44" t="str">
        <f t="shared" si="20"/>
        <v>奈良県五條市</v>
      </c>
      <c r="E1333" s="47" t="s">
        <v>2499</v>
      </c>
    </row>
    <row r="1334" spans="1:5" x14ac:dyDescent="0.45">
      <c r="A1334" s="46" t="str">
        <f>B1334&amp;COUNTIF($B$2:B1334,B1334)</f>
        <v>奈良県8</v>
      </c>
      <c r="B1334" s="44" t="s">
        <v>1593</v>
      </c>
      <c r="C1334" s="44" t="s">
        <v>1601</v>
      </c>
      <c r="D1334" s="44" t="str">
        <f t="shared" si="20"/>
        <v>奈良県御所市</v>
      </c>
      <c r="E1334" s="47" t="s">
        <v>2496</v>
      </c>
    </row>
    <row r="1335" spans="1:5" x14ac:dyDescent="0.45">
      <c r="A1335" s="46" t="str">
        <f>B1335&amp;COUNTIF($B$2:B1335,B1335)</f>
        <v>奈良県9</v>
      </c>
      <c r="B1335" s="44" t="s">
        <v>1593</v>
      </c>
      <c r="C1335" s="44" t="s">
        <v>1602</v>
      </c>
      <c r="D1335" s="44" t="str">
        <f t="shared" si="20"/>
        <v>奈良県生駒市</v>
      </c>
      <c r="E1335" s="47" t="s">
        <v>2497</v>
      </c>
    </row>
    <row r="1336" spans="1:5" x14ac:dyDescent="0.45">
      <c r="A1336" s="46" t="str">
        <f>B1336&amp;COUNTIF($B$2:B1336,B1336)</f>
        <v>奈良県10</v>
      </c>
      <c r="B1336" s="44" t="s">
        <v>1593</v>
      </c>
      <c r="C1336" s="44" t="s">
        <v>1603</v>
      </c>
      <c r="D1336" s="44" t="str">
        <f t="shared" si="20"/>
        <v>奈良県香芝市</v>
      </c>
      <c r="E1336" s="47" t="s">
        <v>2496</v>
      </c>
    </row>
    <row r="1337" spans="1:5" x14ac:dyDescent="0.45">
      <c r="A1337" s="46" t="str">
        <f>B1337&amp;COUNTIF($B$2:B1337,B1337)</f>
        <v>奈良県11</v>
      </c>
      <c r="B1337" s="44" t="s">
        <v>1593</v>
      </c>
      <c r="C1337" s="44" t="s">
        <v>1604</v>
      </c>
      <c r="D1337" s="44" t="str">
        <f t="shared" si="20"/>
        <v>奈良県葛城市</v>
      </c>
      <c r="E1337" s="47" t="s">
        <v>2496</v>
      </c>
    </row>
    <row r="1338" spans="1:5" x14ac:dyDescent="0.45">
      <c r="A1338" s="46" t="str">
        <f>B1338&amp;COUNTIF($B$2:B1338,B1338)</f>
        <v>奈良県12</v>
      </c>
      <c r="B1338" s="44" t="s">
        <v>1593</v>
      </c>
      <c r="C1338" s="44" t="s">
        <v>1605</v>
      </c>
      <c r="D1338" s="44" t="str">
        <f t="shared" si="20"/>
        <v>奈良県宇陀市</v>
      </c>
      <c r="E1338" s="47" t="s">
        <v>2498</v>
      </c>
    </row>
    <row r="1339" spans="1:5" x14ac:dyDescent="0.45">
      <c r="A1339" s="46" t="str">
        <f>B1339&amp;COUNTIF($B$2:B1339,B1339)</f>
        <v>奈良県13</v>
      </c>
      <c r="B1339" s="44" t="s">
        <v>1593</v>
      </c>
      <c r="C1339" s="44" t="s">
        <v>1606</v>
      </c>
      <c r="D1339" s="44" t="str">
        <f t="shared" si="20"/>
        <v>奈良県山添村</v>
      </c>
      <c r="E1339" s="47" t="s">
        <v>2498</v>
      </c>
    </row>
    <row r="1340" spans="1:5" x14ac:dyDescent="0.45">
      <c r="A1340" s="46" t="str">
        <f>B1340&amp;COUNTIF($B$2:B1340,B1340)</f>
        <v>奈良県14</v>
      </c>
      <c r="B1340" s="44" t="s">
        <v>1593</v>
      </c>
      <c r="C1340" s="44" t="s">
        <v>1607</v>
      </c>
      <c r="D1340" s="44" t="str">
        <f t="shared" si="20"/>
        <v>奈良県平群町</v>
      </c>
      <c r="E1340" s="47" t="s">
        <v>2497</v>
      </c>
    </row>
    <row r="1341" spans="1:5" x14ac:dyDescent="0.45">
      <c r="A1341" s="46" t="str">
        <f>B1341&amp;COUNTIF($B$2:B1341,B1341)</f>
        <v>奈良県15</v>
      </c>
      <c r="B1341" s="44" t="s">
        <v>1593</v>
      </c>
      <c r="C1341" s="44" t="s">
        <v>1608</v>
      </c>
      <c r="D1341" s="44" t="str">
        <f t="shared" si="20"/>
        <v>奈良県三郷町</v>
      </c>
      <c r="E1341" s="47" t="s">
        <v>2497</v>
      </c>
    </row>
    <row r="1342" spans="1:5" x14ac:dyDescent="0.45">
      <c r="A1342" s="46" t="str">
        <f>B1342&amp;COUNTIF($B$2:B1342,B1342)</f>
        <v>奈良県16</v>
      </c>
      <c r="B1342" s="44" t="s">
        <v>1593</v>
      </c>
      <c r="C1342" s="44" t="s">
        <v>1609</v>
      </c>
      <c r="D1342" s="44" t="str">
        <f t="shared" si="20"/>
        <v>奈良県斑鳩町</v>
      </c>
      <c r="E1342" s="47" t="s">
        <v>2497</v>
      </c>
    </row>
    <row r="1343" spans="1:5" x14ac:dyDescent="0.45">
      <c r="A1343" s="46" t="str">
        <f>B1343&amp;COUNTIF($B$2:B1343,B1343)</f>
        <v>奈良県17</v>
      </c>
      <c r="B1343" s="44" t="s">
        <v>1593</v>
      </c>
      <c r="C1343" s="44" t="s">
        <v>1610</v>
      </c>
      <c r="D1343" s="44" t="str">
        <f t="shared" si="20"/>
        <v>奈良県安堵町</v>
      </c>
      <c r="E1343" s="47" t="s">
        <v>2497</v>
      </c>
    </row>
    <row r="1344" spans="1:5" x14ac:dyDescent="0.45">
      <c r="A1344" s="46" t="str">
        <f>B1344&amp;COUNTIF($B$2:B1344,B1344)</f>
        <v>奈良県18</v>
      </c>
      <c r="B1344" s="44" t="s">
        <v>1593</v>
      </c>
      <c r="C1344" s="44" t="s">
        <v>746</v>
      </c>
      <c r="D1344" s="44" t="str">
        <f t="shared" si="20"/>
        <v>奈良県川西町</v>
      </c>
      <c r="E1344" s="47" t="s">
        <v>2498</v>
      </c>
    </row>
    <row r="1345" spans="1:5" x14ac:dyDescent="0.45">
      <c r="A1345" s="46" t="str">
        <f>B1345&amp;COUNTIF($B$2:B1345,B1345)</f>
        <v>奈良県19</v>
      </c>
      <c r="B1345" s="44" t="s">
        <v>1593</v>
      </c>
      <c r="C1345" s="44" t="s">
        <v>1611</v>
      </c>
      <c r="D1345" s="44" t="str">
        <f t="shared" si="20"/>
        <v>奈良県三宅町</v>
      </c>
      <c r="E1345" s="47" t="s">
        <v>2498</v>
      </c>
    </row>
    <row r="1346" spans="1:5" x14ac:dyDescent="0.45">
      <c r="A1346" s="46" t="str">
        <f>B1346&amp;COUNTIF($B$2:B1346,B1346)</f>
        <v>奈良県20</v>
      </c>
      <c r="B1346" s="44" t="s">
        <v>1593</v>
      </c>
      <c r="C1346" s="44" t="s">
        <v>1612</v>
      </c>
      <c r="D1346" s="44" t="str">
        <f t="shared" ref="D1346:D1409" si="21">B1346&amp;C1346</f>
        <v>奈良県田原本町</v>
      </c>
      <c r="E1346" s="47" t="s">
        <v>2498</v>
      </c>
    </row>
    <row r="1347" spans="1:5" x14ac:dyDescent="0.45">
      <c r="A1347" s="46" t="str">
        <f>B1347&amp;COUNTIF($B$2:B1347,B1347)</f>
        <v>奈良県21</v>
      </c>
      <c r="B1347" s="44" t="s">
        <v>1593</v>
      </c>
      <c r="C1347" s="44" t="s">
        <v>1613</v>
      </c>
      <c r="D1347" s="44" t="str">
        <f t="shared" si="21"/>
        <v>奈良県曽爾村</v>
      </c>
      <c r="E1347" s="47" t="s">
        <v>2498</v>
      </c>
    </row>
    <row r="1348" spans="1:5" x14ac:dyDescent="0.45">
      <c r="A1348" s="46" t="str">
        <f>B1348&amp;COUNTIF($B$2:B1348,B1348)</f>
        <v>奈良県22</v>
      </c>
      <c r="B1348" s="44" t="s">
        <v>1593</v>
      </c>
      <c r="C1348" s="44" t="s">
        <v>1614</v>
      </c>
      <c r="D1348" s="44" t="str">
        <f t="shared" si="21"/>
        <v>奈良県御杖村</v>
      </c>
      <c r="E1348" s="47" t="s">
        <v>2498</v>
      </c>
    </row>
    <row r="1349" spans="1:5" x14ac:dyDescent="0.45">
      <c r="A1349" s="46" t="str">
        <f>B1349&amp;COUNTIF($B$2:B1349,B1349)</f>
        <v>奈良県23</v>
      </c>
      <c r="B1349" s="44" t="s">
        <v>1593</v>
      </c>
      <c r="C1349" s="44" t="s">
        <v>1615</v>
      </c>
      <c r="D1349" s="44" t="str">
        <f t="shared" si="21"/>
        <v>奈良県高取町</v>
      </c>
      <c r="E1349" s="47" t="s">
        <v>2496</v>
      </c>
    </row>
    <row r="1350" spans="1:5" x14ac:dyDescent="0.45">
      <c r="A1350" s="46" t="str">
        <f>B1350&amp;COUNTIF($B$2:B1350,B1350)</f>
        <v>奈良県24</v>
      </c>
      <c r="B1350" s="44" t="s">
        <v>1593</v>
      </c>
      <c r="C1350" s="44" t="s">
        <v>1616</v>
      </c>
      <c r="D1350" s="44" t="str">
        <f t="shared" si="21"/>
        <v>奈良県明日香村</v>
      </c>
      <c r="E1350" s="47" t="s">
        <v>2496</v>
      </c>
    </row>
    <row r="1351" spans="1:5" x14ac:dyDescent="0.45">
      <c r="A1351" s="46" t="str">
        <f>B1351&amp;COUNTIF($B$2:B1351,B1351)</f>
        <v>奈良県25</v>
      </c>
      <c r="B1351" s="44" t="s">
        <v>1593</v>
      </c>
      <c r="C1351" s="44" t="s">
        <v>1617</v>
      </c>
      <c r="D1351" s="44" t="str">
        <f t="shared" si="21"/>
        <v>奈良県上牧町</v>
      </c>
      <c r="E1351" s="47" t="s">
        <v>2497</v>
      </c>
    </row>
    <row r="1352" spans="1:5" x14ac:dyDescent="0.45">
      <c r="A1352" s="46" t="str">
        <f>B1352&amp;COUNTIF($B$2:B1352,B1352)</f>
        <v>奈良県26</v>
      </c>
      <c r="B1352" s="44" t="s">
        <v>1593</v>
      </c>
      <c r="C1352" s="44" t="s">
        <v>1618</v>
      </c>
      <c r="D1352" s="44" t="str">
        <f t="shared" si="21"/>
        <v>奈良県王寺町</v>
      </c>
      <c r="E1352" s="47" t="s">
        <v>2497</v>
      </c>
    </row>
    <row r="1353" spans="1:5" x14ac:dyDescent="0.45">
      <c r="A1353" s="46" t="str">
        <f>B1353&amp;COUNTIF($B$2:B1353,B1353)</f>
        <v>奈良県27</v>
      </c>
      <c r="B1353" s="44" t="s">
        <v>1593</v>
      </c>
      <c r="C1353" s="44" t="s">
        <v>1619</v>
      </c>
      <c r="D1353" s="44" t="str">
        <f t="shared" si="21"/>
        <v>奈良県広陵町</v>
      </c>
      <c r="E1353" s="47" t="s">
        <v>2496</v>
      </c>
    </row>
    <row r="1354" spans="1:5" x14ac:dyDescent="0.45">
      <c r="A1354" s="46" t="str">
        <f>B1354&amp;COUNTIF($B$2:B1354,B1354)</f>
        <v>奈良県28</v>
      </c>
      <c r="B1354" s="44" t="s">
        <v>1593</v>
      </c>
      <c r="C1354" s="44" t="s">
        <v>1620</v>
      </c>
      <c r="D1354" s="44" t="str">
        <f t="shared" si="21"/>
        <v>奈良県河合町</v>
      </c>
      <c r="E1354" s="47" t="s">
        <v>2497</v>
      </c>
    </row>
    <row r="1355" spans="1:5" x14ac:dyDescent="0.45">
      <c r="A1355" s="46" t="str">
        <f>B1355&amp;COUNTIF($B$2:B1355,B1355)</f>
        <v>奈良県29</v>
      </c>
      <c r="B1355" s="44" t="s">
        <v>1593</v>
      </c>
      <c r="C1355" s="44" t="s">
        <v>1621</v>
      </c>
      <c r="D1355" s="44" t="str">
        <f t="shared" si="21"/>
        <v>奈良県吉野町</v>
      </c>
      <c r="E1355" s="47" t="s">
        <v>2499</v>
      </c>
    </row>
    <row r="1356" spans="1:5" x14ac:dyDescent="0.45">
      <c r="A1356" s="46" t="str">
        <f>B1356&amp;COUNTIF($B$2:B1356,B1356)</f>
        <v>奈良県30</v>
      </c>
      <c r="B1356" s="44" t="s">
        <v>1593</v>
      </c>
      <c r="C1356" s="44" t="s">
        <v>1622</v>
      </c>
      <c r="D1356" s="44" t="str">
        <f t="shared" si="21"/>
        <v>奈良県大淀町</v>
      </c>
      <c r="E1356" s="47" t="s">
        <v>2499</v>
      </c>
    </row>
    <row r="1357" spans="1:5" x14ac:dyDescent="0.45">
      <c r="A1357" s="46" t="str">
        <f>B1357&amp;COUNTIF($B$2:B1357,B1357)</f>
        <v>奈良県31</v>
      </c>
      <c r="B1357" s="44" t="s">
        <v>1593</v>
      </c>
      <c r="C1357" s="44" t="s">
        <v>1623</v>
      </c>
      <c r="D1357" s="44" t="str">
        <f t="shared" si="21"/>
        <v>奈良県下市町</v>
      </c>
      <c r="E1357" s="47" t="s">
        <v>2499</v>
      </c>
    </row>
    <row r="1358" spans="1:5" x14ac:dyDescent="0.45">
      <c r="A1358" s="46" t="str">
        <f>B1358&amp;COUNTIF($B$2:B1358,B1358)</f>
        <v>奈良県32</v>
      </c>
      <c r="B1358" s="44" t="s">
        <v>1593</v>
      </c>
      <c r="C1358" s="44" t="s">
        <v>1624</v>
      </c>
      <c r="D1358" s="44" t="str">
        <f t="shared" si="21"/>
        <v>奈良県黒滝村</v>
      </c>
      <c r="E1358" s="47" t="s">
        <v>2499</v>
      </c>
    </row>
    <row r="1359" spans="1:5" x14ac:dyDescent="0.45">
      <c r="A1359" s="46" t="str">
        <f>B1359&amp;COUNTIF($B$2:B1359,B1359)</f>
        <v>奈良県33</v>
      </c>
      <c r="B1359" s="44" t="s">
        <v>1593</v>
      </c>
      <c r="C1359" s="44" t="s">
        <v>1625</v>
      </c>
      <c r="D1359" s="44" t="str">
        <f t="shared" si="21"/>
        <v>奈良県天川村</v>
      </c>
      <c r="E1359" s="47" t="s">
        <v>2499</v>
      </c>
    </row>
    <row r="1360" spans="1:5" x14ac:dyDescent="0.45">
      <c r="A1360" s="46" t="str">
        <f>B1360&amp;COUNTIF($B$2:B1360,B1360)</f>
        <v>奈良県34</v>
      </c>
      <c r="B1360" s="44" t="s">
        <v>1593</v>
      </c>
      <c r="C1360" s="44" t="s">
        <v>1626</v>
      </c>
      <c r="D1360" s="44" t="str">
        <f t="shared" si="21"/>
        <v>奈良県野迫川村</v>
      </c>
      <c r="E1360" s="47" t="s">
        <v>2499</v>
      </c>
    </row>
    <row r="1361" spans="1:5" x14ac:dyDescent="0.45">
      <c r="A1361" s="46" t="str">
        <f>B1361&amp;COUNTIF($B$2:B1361,B1361)</f>
        <v>奈良県35</v>
      </c>
      <c r="B1361" s="44" t="s">
        <v>1593</v>
      </c>
      <c r="C1361" s="44" t="s">
        <v>1627</v>
      </c>
      <c r="D1361" s="44" t="str">
        <f t="shared" si="21"/>
        <v>奈良県十津川村</v>
      </c>
      <c r="E1361" s="47" t="s">
        <v>2499</v>
      </c>
    </row>
    <row r="1362" spans="1:5" x14ac:dyDescent="0.45">
      <c r="A1362" s="46" t="str">
        <f>B1362&amp;COUNTIF($B$2:B1362,B1362)</f>
        <v>奈良県36</v>
      </c>
      <c r="B1362" s="44" t="s">
        <v>1593</v>
      </c>
      <c r="C1362" s="44" t="s">
        <v>1628</v>
      </c>
      <c r="D1362" s="44" t="str">
        <f t="shared" si="21"/>
        <v>奈良県下北山村</v>
      </c>
      <c r="E1362" s="47" t="s">
        <v>2499</v>
      </c>
    </row>
    <row r="1363" spans="1:5" x14ac:dyDescent="0.45">
      <c r="A1363" s="46" t="str">
        <f>B1363&amp;COUNTIF($B$2:B1363,B1363)</f>
        <v>奈良県37</v>
      </c>
      <c r="B1363" s="44" t="s">
        <v>1593</v>
      </c>
      <c r="C1363" s="44" t="s">
        <v>1629</v>
      </c>
      <c r="D1363" s="44" t="str">
        <f t="shared" si="21"/>
        <v>奈良県上北山村</v>
      </c>
      <c r="E1363" s="47" t="s">
        <v>2499</v>
      </c>
    </row>
    <row r="1364" spans="1:5" x14ac:dyDescent="0.45">
      <c r="A1364" s="46" t="str">
        <f>B1364&amp;COUNTIF($B$2:B1364,B1364)</f>
        <v>奈良県38</v>
      </c>
      <c r="B1364" s="44" t="s">
        <v>1593</v>
      </c>
      <c r="C1364" s="44" t="s">
        <v>1255</v>
      </c>
      <c r="D1364" s="44" t="str">
        <f t="shared" si="21"/>
        <v>奈良県川上村</v>
      </c>
      <c r="E1364" s="47" t="s">
        <v>2499</v>
      </c>
    </row>
    <row r="1365" spans="1:5" x14ac:dyDescent="0.45">
      <c r="A1365" s="46" t="str">
        <f>B1365&amp;COUNTIF($B$2:B1365,B1365)</f>
        <v>奈良県39</v>
      </c>
      <c r="B1365" s="44" t="s">
        <v>1593</v>
      </c>
      <c r="C1365" s="44" t="s">
        <v>1630</v>
      </c>
      <c r="D1365" s="44" t="str">
        <f t="shared" si="21"/>
        <v>奈良県東吉野村</v>
      </c>
      <c r="E1365" s="47" t="s">
        <v>2499</v>
      </c>
    </row>
    <row r="1366" spans="1:5" x14ac:dyDescent="0.45">
      <c r="A1366" s="46" t="str">
        <f>B1366&amp;COUNTIF($B$2:B1366,B1366)</f>
        <v>和歌山県1</v>
      </c>
      <c r="B1366" s="44" t="s">
        <v>1631</v>
      </c>
      <c r="C1366" s="44" t="s">
        <v>1632</v>
      </c>
      <c r="D1366" s="44" t="str">
        <f t="shared" si="21"/>
        <v>和歌山県和歌山市</v>
      </c>
      <c r="E1366" s="47" t="s">
        <v>2500</v>
      </c>
    </row>
    <row r="1367" spans="1:5" x14ac:dyDescent="0.45">
      <c r="A1367" s="46" t="str">
        <f>B1367&amp;COUNTIF($B$2:B1367,B1367)</f>
        <v>和歌山県2</v>
      </c>
      <c r="B1367" s="44" t="s">
        <v>1631</v>
      </c>
      <c r="C1367" s="44" t="s">
        <v>1633</v>
      </c>
      <c r="D1367" s="44" t="str">
        <f t="shared" si="21"/>
        <v>和歌山県海南市</v>
      </c>
      <c r="E1367" s="47" t="s">
        <v>2500</v>
      </c>
    </row>
    <row r="1368" spans="1:5" x14ac:dyDescent="0.45">
      <c r="A1368" s="46" t="str">
        <f>B1368&amp;COUNTIF($B$2:B1368,B1368)</f>
        <v>和歌山県3</v>
      </c>
      <c r="B1368" s="44" t="s">
        <v>1631</v>
      </c>
      <c r="C1368" s="44" t="s">
        <v>1634</v>
      </c>
      <c r="D1368" s="44" t="str">
        <f t="shared" si="21"/>
        <v>和歌山県橋本市</v>
      </c>
      <c r="E1368" s="47" t="s">
        <v>2501</v>
      </c>
    </row>
    <row r="1369" spans="1:5" x14ac:dyDescent="0.45">
      <c r="A1369" s="46" t="str">
        <f>B1369&amp;COUNTIF($B$2:B1369,B1369)</f>
        <v>和歌山県4</v>
      </c>
      <c r="B1369" s="44" t="s">
        <v>1631</v>
      </c>
      <c r="C1369" s="44" t="s">
        <v>1635</v>
      </c>
      <c r="D1369" s="44" t="str">
        <f t="shared" si="21"/>
        <v>和歌山県有田市</v>
      </c>
      <c r="E1369" s="47" t="s">
        <v>2502</v>
      </c>
    </row>
    <row r="1370" spans="1:5" x14ac:dyDescent="0.45">
      <c r="A1370" s="46" t="str">
        <f>B1370&amp;COUNTIF($B$2:B1370,B1370)</f>
        <v>和歌山県5</v>
      </c>
      <c r="B1370" s="44" t="s">
        <v>1631</v>
      </c>
      <c r="C1370" s="44" t="s">
        <v>1636</v>
      </c>
      <c r="D1370" s="44" t="str">
        <f t="shared" si="21"/>
        <v>和歌山県御坊市</v>
      </c>
      <c r="E1370" s="47" t="s">
        <v>2503</v>
      </c>
    </row>
    <row r="1371" spans="1:5" x14ac:dyDescent="0.45">
      <c r="A1371" s="46" t="str">
        <f>B1371&amp;COUNTIF($B$2:B1371,B1371)</f>
        <v>和歌山県6</v>
      </c>
      <c r="B1371" s="44" t="s">
        <v>1631</v>
      </c>
      <c r="C1371" s="44" t="s">
        <v>1637</v>
      </c>
      <c r="D1371" s="44" t="str">
        <f t="shared" si="21"/>
        <v>和歌山県田辺市</v>
      </c>
      <c r="E1371" s="47" t="s">
        <v>2504</v>
      </c>
    </row>
    <row r="1372" spans="1:5" x14ac:dyDescent="0.45">
      <c r="A1372" s="46" t="str">
        <f>B1372&amp;COUNTIF($B$2:B1372,B1372)</f>
        <v>和歌山県7</v>
      </c>
      <c r="B1372" s="44" t="s">
        <v>1631</v>
      </c>
      <c r="C1372" s="44" t="s">
        <v>1638</v>
      </c>
      <c r="D1372" s="44" t="str">
        <f t="shared" si="21"/>
        <v>和歌山県新宮市</v>
      </c>
      <c r="E1372" s="47" t="s">
        <v>2505</v>
      </c>
    </row>
    <row r="1373" spans="1:5" x14ac:dyDescent="0.45">
      <c r="A1373" s="46" t="str">
        <f>B1373&amp;COUNTIF($B$2:B1373,B1373)</f>
        <v>和歌山県8</v>
      </c>
      <c r="B1373" s="44" t="s">
        <v>1631</v>
      </c>
      <c r="C1373" s="44" t="s">
        <v>1639</v>
      </c>
      <c r="D1373" s="44" t="str">
        <f t="shared" si="21"/>
        <v>和歌山県紀の川市</v>
      </c>
      <c r="E1373" s="47" t="s">
        <v>2506</v>
      </c>
    </row>
    <row r="1374" spans="1:5" x14ac:dyDescent="0.45">
      <c r="A1374" s="46" t="str">
        <f>B1374&amp;COUNTIF($B$2:B1374,B1374)</f>
        <v>和歌山県9</v>
      </c>
      <c r="B1374" s="44" t="s">
        <v>1631</v>
      </c>
      <c r="C1374" s="44" t="s">
        <v>1640</v>
      </c>
      <c r="D1374" s="44" t="str">
        <f t="shared" si="21"/>
        <v>和歌山県岩出市</v>
      </c>
      <c r="E1374" s="47" t="s">
        <v>2506</v>
      </c>
    </row>
    <row r="1375" spans="1:5" x14ac:dyDescent="0.45">
      <c r="A1375" s="46" t="str">
        <f>B1375&amp;COUNTIF($B$2:B1375,B1375)</f>
        <v>和歌山県10</v>
      </c>
      <c r="B1375" s="44" t="s">
        <v>1631</v>
      </c>
      <c r="C1375" s="44" t="s">
        <v>1641</v>
      </c>
      <c r="D1375" s="44" t="str">
        <f t="shared" si="21"/>
        <v>和歌山県紀美野町</v>
      </c>
      <c r="E1375" s="47" t="s">
        <v>2500</v>
      </c>
    </row>
    <row r="1376" spans="1:5" x14ac:dyDescent="0.45">
      <c r="A1376" s="46" t="str">
        <f>B1376&amp;COUNTIF($B$2:B1376,B1376)</f>
        <v>和歌山県11</v>
      </c>
      <c r="B1376" s="44" t="s">
        <v>1631</v>
      </c>
      <c r="C1376" s="44" t="s">
        <v>1642</v>
      </c>
      <c r="D1376" s="44" t="str">
        <f t="shared" si="21"/>
        <v>和歌山県かつらぎ町</v>
      </c>
      <c r="E1376" s="47" t="s">
        <v>2501</v>
      </c>
    </row>
    <row r="1377" spans="1:5" x14ac:dyDescent="0.45">
      <c r="A1377" s="46" t="str">
        <f>B1377&amp;COUNTIF($B$2:B1377,B1377)</f>
        <v>和歌山県12</v>
      </c>
      <c r="B1377" s="44" t="s">
        <v>1631</v>
      </c>
      <c r="C1377" s="44" t="s">
        <v>1643</v>
      </c>
      <c r="D1377" s="44" t="str">
        <f t="shared" si="21"/>
        <v>和歌山県九度山町</v>
      </c>
      <c r="E1377" s="47" t="s">
        <v>2501</v>
      </c>
    </row>
    <row r="1378" spans="1:5" x14ac:dyDescent="0.45">
      <c r="A1378" s="46" t="str">
        <f>B1378&amp;COUNTIF($B$2:B1378,B1378)</f>
        <v>和歌山県13</v>
      </c>
      <c r="B1378" s="44" t="s">
        <v>1631</v>
      </c>
      <c r="C1378" s="44" t="s">
        <v>1644</v>
      </c>
      <c r="D1378" s="44" t="str">
        <f t="shared" si="21"/>
        <v>和歌山県高野町</v>
      </c>
      <c r="E1378" s="47" t="s">
        <v>2501</v>
      </c>
    </row>
    <row r="1379" spans="1:5" x14ac:dyDescent="0.45">
      <c r="A1379" s="46" t="str">
        <f>B1379&amp;COUNTIF($B$2:B1379,B1379)</f>
        <v>和歌山県14</v>
      </c>
      <c r="B1379" s="44" t="s">
        <v>1631</v>
      </c>
      <c r="C1379" s="44" t="s">
        <v>1645</v>
      </c>
      <c r="D1379" s="44" t="str">
        <f t="shared" si="21"/>
        <v>和歌山県湯浅町</v>
      </c>
      <c r="E1379" s="47" t="s">
        <v>2502</v>
      </c>
    </row>
    <row r="1380" spans="1:5" x14ac:dyDescent="0.45">
      <c r="A1380" s="46" t="str">
        <f>B1380&amp;COUNTIF($B$2:B1380,B1380)</f>
        <v>和歌山県15</v>
      </c>
      <c r="B1380" s="44" t="s">
        <v>1631</v>
      </c>
      <c r="C1380" s="44" t="s">
        <v>1646</v>
      </c>
      <c r="D1380" s="44" t="str">
        <f t="shared" si="21"/>
        <v>和歌山県広川町</v>
      </c>
      <c r="E1380" s="47" t="s">
        <v>2502</v>
      </c>
    </row>
    <row r="1381" spans="1:5" x14ac:dyDescent="0.45">
      <c r="A1381" s="46" t="str">
        <f>B1381&amp;COUNTIF($B$2:B1381,B1381)</f>
        <v>和歌山県16</v>
      </c>
      <c r="B1381" s="44" t="s">
        <v>1631</v>
      </c>
      <c r="C1381" s="44" t="s">
        <v>1647</v>
      </c>
      <c r="D1381" s="44" t="str">
        <f t="shared" si="21"/>
        <v>和歌山県有田川町</v>
      </c>
      <c r="E1381" s="47" t="s">
        <v>2502</v>
      </c>
    </row>
    <row r="1382" spans="1:5" x14ac:dyDescent="0.45">
      <c r="A1382" s="46" t="str">
        <f>B1382&amp;COUNTIF($B$2:B1382,B1382)</f>
        <v>和歌山県17</v>
      </c>
      <c r="B1382" s="44" t="s">
        <v>1631</v>
      </c>
      <c r="C1382" s="44" t="s">
        <v>1203</v>
      </c>
      <c r="D1382" s="44" t="str">
        <f t="shared" si="21"/>
        <v>和歌山県美浜町</v>
      </c>
      <c r="E1382" s="47" t="s">
        <v>2503</v>
      </c>
    </row>
    <row r="1383" spans="1:5" x14ac:dyDescent="0.45">
      <c r="A1383" s="46" t="str">
        <f>B1383&amp;COUNTIF($B$2:B1383,B1383)</f>
        <v>和歌山県18</v>
      </c>
      <c r="B1383" s="44" t="s">
        <v>1631</v>
      </c>
      <c r="C1383" s="44" t="s">
        <v>548</v>
      </c>
      <c r="D1383" s="44" t="str">
        <f t="shared" si="21"/>
        <v>和歌山県日高町</v>
      </c>
      <c r="E1383" s="47" t="s">
        <v>2503</v>
      </c>
    </row>
    <row r="1384" spans="1:5" x14ac:dyDescent="0.45">
      <c r="A1384" s="46" t="str">
        <f>B1384&amp;COUNTIF($B$2:B1384,B1384)</f>
        <v>和歌山県19</v>
      </c>
      <c r="B1384" s="44" t="s">
        <v>1631</v>
      </c>
      <c r="C1384" s="44" t="s">
        <v>1648</v>
      </c>
      <c r="D1384" s="44" t="str">
        <f t="shared" si="21"/>
        <v>和歌山県由良町</v>
      </c>
      <c r="E1384" s="47" t="s">
        <v>2503</v>
      </c>
    </row>
    <row r="1385" spans="1:5" x14ac:dyDescent="0.45">
      <c r="A1385" s="46" t="str">
        <f>B1385&amp;COUNTIF($B$2:B1385,B1385)</f>
        <v>和歌山県20</v>
      </c>
      <c r="B1385" s="44" t="s">
        <v>1631</v>
      </c>
      <c r="C1385" s="44" t="s">
        <v>1649</v>
      </c>
      <c r="D1385" s="44" t="str">
        <f t="shared" si="21"/>
        <v>和歌山県印南町</v>
      </c>
      <c r="E1385" s="47" t="s">
        <v>2503</v>
      </c>
    </row>
    <row r="1386" spans="1:5" x14ac:dyDescent="0.45">
      <c r="A1386" s="46" t="str">
        <f>B1386&amp;COUNTIF($B$2:B1386,B1386)</f>
        <v>和歌山県21</v>
      </c>
      <c r="B1386" s="44" t="s">
        <v>1631</v>
      </c>
      <c r="C1386" s="44" t="s">
        <v>1650</v>
      </c>
      <c r="D1386" s="44" t="str">
        <f t="shared" si="21"/>
        <v>和歌山県みなべ町</v>
      </c>
      <c r="E1386" s="47" t="s">
        <v>2504</v>
      </c>
    </row>
    <row r="1387" spans="1:5" x14ac:dyDescent="0.45">
      <c r="A1387" s="46" t="str">
        <f>B1387&amp;COUNTIF($B$2:B1387,B1387)</f>
        <v>和歌山県22</v>
      </c>
      <c r="B1387" s="44" t="s">
        <v>1631</v>
      </c>
      <c r="C1387" s="44" t="s">
        <v>1651</v>
      </c>
      <c r="D1387" s="44" t="str">
        <f t="shared" si="21"/>
        <v>和歌山県日高川町</v>
      </c>
      <c r="E1387" s="47" t="s">
        <v>2503</v>
      </c>
    </row>
    <row r="1388" spans="1:5" x14ac:dyDescent="0.45">
      <c r="A1388" s="46" t="str">
        <f>B1388&amp;COUNTIF($B$2:B1388,B1388)</f>
        <v>和歌山県23</v>
      </c>
      <c r="B1388" s="44" t="s">
        <v>1631</v>
      </c>
      <c r="C1388" s="44" t="s">
        <v>1652</v>
      </c>
      <c r="D1388" s="44" t="str">
        <f t="shared" si="21"/>
        <v>和歌山県白浜町</v>
      </c>
      <c r="E1388" s="47" t="s">
        <v>2504</v>
      </c>
    </row>
    <row r="1389" spans="1:5" x14ac:dyDescent="0.45">
      <c r="A1389" s="46" t="str">
        <f>B1389&amp;COUNTIF($B$2:B1389,B1389)</f>
        <v>和歌山県24</v>
      </c>
      <c r="B1389" s="44" t="s">
        <v>1631</v>
      </c>
      <c r="C1389" s="44" t="s">
        <v>1653</v>
      </c>
      <c r="D1389" s="44" t="str">
        <f t="shared" si="21"/>
        <v>和歌山県上富田町</v>
      </c>
      <c r="E1389" s="47" t="s">
        <v>2504</v>
      </c>
    </row>
    <row r="1390" spans="1:5" x14ac:dyDescent="0.45">
      <c r="A1390" s="46" t="str">
        <f>B1390&amp;COUNTIF($B$2:B1390,B1390)</f>
        <v>和歌山県25</v>
      </c>
      <c r="B1390" s="44" t="s">
        <v>1631</v>
      </c>
      <c r="C1390" s="44" t="s">
        <v>1654</v>
      </c>
      <c r="D1390" s="44" t="str">
        <f t="shared" si="21"/>
        <v>和歌山県すさみ町</v>
      </c>
      <c r="E1390" s="47" t="s">
        <v>2504</v>
      </c>
    </row>
    <row r="1391" spans="1:5" x14ac:dyDescent="0.45">
      <c r="A1391" s="46" t="str">
        <f>B1391&amp;COUNTIF($B$2:B1391,B1391)</f>
        <v>和歌山県26</v>
      </c>
      <c r="B1391" s="44" t="s">
        <v>1631</v>
      </c>
      <c r="C1391" s="44" t="s">
        <v>1655</v>
      </c>
      <c r="D1391" s="44" t="str">
        <f t="shared" si="21"/>
        <v>和歌山県那智勝浦町</v>
      </c>
      <c r="E1391" s="47" t="s">
        <v>2505</v>
      </c>
    </row>
    <row r="1392" spans="1:5" x14ac:dyDescent="0.45">
      <c r="A1392" s="46" t="str">
        <f>B1392&amp;COUNTIF($B$2:B1392,B1392)</f>
        <v>和歌山県27</v>
      </c>
      <c r="B1392" s="44" t="s">
        <v>1631</v>
      </c>
      <c r="C1392" s="44" t="s">
        <v>1656</v>
      </c>
      <c r="D1392" s="44" t="str">
        <f t="shared" si="21"/>
        <v>和歌山県太地町</v>
      </c>
      <c r="E1392" s="47" t="s">
        <v>2505</v>
      </c>
    </row>
    <row r="1393" spans="1:5" x14ac:dyDescent="0.45">
      <c r="A1393" s="46" t="str">
        <f>B1393&amp;COUNTIF($B$2:B1393,B1393)</f>
        <v>和歌山県28</v>
      </c>
      <c r="B1393" s="44" t="s">
        <v>1631</v>
      </c>
      <c r="C1393" s="44" t="s">
        <v>1657</v>
      </c>
      <c r="D1393" s="44" t="str">
        <f t="shared" si="21"/>
        <v>和歌山県古座川町</v>
      </c>
      <c r="E1393" s="47" t="s">
        <v>2505</v>
      </c>
    </row>
    <row r="1394" spans="1:5" x14ac:dyDescent="0.45">
      <c r="A1394" s="46" t="str">
        <f>B1394&amp;COUNTIF($B$2:B1394,B1394)</f>
        <v>和歌山県29</v>
      </c>
      <c r="B1394" s="44" t="s">
        <v>1631</v>
      </c>
      <c r="C1394" s="44" t="s">
        <v>1658</v>
      </c>
      <c r="D1394" s="44" t="str">
        <f t="shared" si="21"/>
        <v>和歌山県北山村</v>
      </c>
      <c r="E1394" s="47" t="s">
        <v>2505</v>
      </c>
    </row>
    <row r="1395" spans="1:5" x14ac:dyDescent="0.45">
      <c r="A1395" s="46" t="str">
        <f>B1395&amp;COUNTIF($B$2:B1395,B1395)</f>
        <v>和歌山県30</v>
      </c>
      <c r="B1395" s="44" t="s">
        <v>1631</v>
      </c>
      <c r="C1395" s="44" t="s">
        <v>1659</v>
      </c>
      <c r="D1395" s="44" t="str">
        <f t="shared" si="21"/>
        <v>和歌山県串本町</v>
      </c>
      <c r="E1395" s="47" t="s">
        <v>2505</v>
      </c>
    </row>
    <row r="1396" spans="1:5" x14ac:dyDescent="0.45">
      <c r="A1396" s="46" t="str">
        <f>B1396&amp;COUNTIF($B$2:B1396,B1396)</f>
        <v>鳥取県1</v>
      </c>
      <c r="B1396" s="44" t="s">
        <v>1660</v>
      </c>
      <c r="C1396" s="44" t="s">
        <v>1661</v>
      </c>
      <c r="D1396" s="44" t="str">
        <f t="shared" si="21"/>
        <v>鳥取県鳥取市</v>
      </c>
      <c r="E1396" s="47" t="s">
        <v>2255</v>
      </c>
    </row>
    <row r="1397" spans="1:5" x14ac:dyDescent="0.45">
      <c r="A1397" s="46" t="str">
        <f>B1397&amp;COUNTIF($B$2:B1397,B1397)</f>
        <v>鳥取県2</v>
      </c>
      <c r="B1397" s="44" t="s">
        <v>1660</v>
      </c>
      <c r="C1397" s="44" t="s">
        <v>1662</v>
      </c>
      <c r="D1397" s="44" t="str">
        <f t="shared" si="21"/>
        <v>鳥取県米子市</v>
      </c>
      <c r="E1397" s="47" t="s">
        <v>2254</v>
      </c>
    </row>
    <row r="1398" spans="1:5" x14ac:dyDescent="0.45">
      <c r="A1398" s="46" t="str">
        <f>B1398&amp;COUNTIF($B$2:B1398,B1398)</f>
        <v>鳥取県3</v>
      </c>
      <c r="B1398" s="44" t="s">
        <v>1660</v>
      </c>
      <c r="C1398" s="44" t="s">
        <v>1663</v>
      </c>
      <c r="D1398" s="44" t="str">
        <f t="shared" si="21"/>
        <v>鳥取県倉吉市</v>
      </c>
      <c r="E1398" s="47" t="s">
        <v>2507</v>
      </c>
    </row>
    <row r="1399" spans="1:5" x14ac:dyDescent="0.45">
      <c r="A1399" s="46" t="str">
        <f>B1399&amp;COUNTIF($B$2:B1399,B1399)</f>
        <v>鳥取県4</v>
      </c>
      <c r="B1399" s="44" t="s">
        <v>1660</v>
      </c>
      <c r="C1399" s="44" t="s">
        <v>1664</v>
      </c>
      <c r="D1399" s="44" t="str">
        <f t="shared" si="21"/>
        <v>鳥取県境港市</v>
      </c>
      <c r="E1399" s="47" t="s">
        <v>2254</v>
      </c>
    </row>
    <row r="1400" spans="1:5" x14ac:dyDescent="0.45">
      <c r="A1400" s="46" t="str">
        <f>B1400&amp;COUNTIF($B$2:B1400,B1400)</f>
        <v>鳥取県5</v>
      </c>
      <c r="B1400" s="44" t="s">
        <v>1660</v>
      </c>
      <c r="C1400" s="44" t="s">
        <v>1665</v>
      </c>
      <c r="D1400" s="44" t="str">
        <f t="shared" si="21"/>
        <v>鳥取県岩美町</v>
      </c>
      <c r="E1400" s="47" t="s">
        <v>2255</v>
      </c>
    </row>
    <row r="1401" spans="1:5" x14ac:dyDescent="0.45">
      <c r="A1401" s="46" t="str">
        <f>B1401&amp;COUNTIF($B$2:B1401,B1401)</f>
        <v>鳥取県6</v>
      </c>
      <c r="B1401" s="44" t="s">
        <v>1660</v>
      </c>
      <c r="C1401" s="44" t="s">
        <v>1666</v>
      </c>
      <c r="D1401" s="44" t="str">
        <f t="shared" si="21"/>
        <v>鳥取県若桜町</v>
      </c>
      <c r="E1401" s="47" t="s">
        <v>2255</v>
      </c>
    </row>
    <row r="1402" spans="1:5" x14ac:dyDescent="0.45">
      <c r="A1402" s="46" t="str">
        <f>B1402&amp;COUNTIF($B$2:B1402,B1402)</f>
        <v>鳥取県7</v>
      </c>
      <c r="B1402" s="44" t="s">
        <v>1660</v>
      </c>
      <c r="C1402" s="44" t="s">
        <v>1667</v>
      </c>
      <c r="D1402" s="44" t="str">
        <f t="shared" si="21"/>
        <v>鳥取県智頭町</v>
      </c>
      <c r="E1402" s="47" t="s">
        <v>2255</v>
      </c>
    </row>
    <row r="1403" spans="1:5" x14ac:dyDescent="0.45">
      <c r="A1403" s="46" t="str">
        <f>B1403&amp;COUNTIF($B$2:B1403,B1403)</f>
        <v>鳥取県8</v>
      </c>
      <c r="B1403" s="44" t="s">
        <v>1660</v>
      </c>
      <c r="C1403" s="44" t="s">
        <v>1668</v>
      </c>
      <c r="D1403" s="44" t="str">
        <f t="shared" si="21"/>
        <v>鳥取県八頭町</v>
      </c>
      <c r="E1403" s="47" t="s">
        <v>2255</v>
      </c>
    </row>
    <row r="1404" spans="1:5" x14ac:dyDescent="0.45">
      <c r="A1404" s="46" t="str">
        <f>B1404&amp;COUNTIF($B$2:B1404,B1404)</f>
        <v>鳥取県9</v>
      </c>
      <c r="B1404" s="44" t="s">
        <v>1660</v>
      </c>
      <c r="C1404" s="44" t="s">
        <v>1669</v>
      </c>
      <c r="D1404" s="44" t="str">
        <f t="shared" si="21"/>
        <v>鳥取県三朝町</v>
      </c>
      <c r="E1404" s="47" t="s">
        <v>2507</v>
      </c>
    </row>
    <row r="1405" spans="1:5" x14ac:dyDescent="0.45">
      <c r="A1405" s="46" t="str">
        <f>B1405&amp;COUNTIF($B$2:B1405,B1405)</f>
        <v>鳥取県10</v>
      </c>
      <c r="B1405" s="44" t="s">
        <v>1660</v>
      </c>
      <c r="C1405" s="44" t="s">
        <v>1670</v>
      </c>
      <c r="D1405" s="44" t="str">
        <f t="shared" si="21"/>
        <v>鳥取県湯梨浜町</v>
      </c>
      <c r="E1405" s="47" t="s">
        <v>2507</v>
      </c>
    </row>
    <row r="1406" spans="1:5" x14ac:dyDescent="0.45">
      <c r="A1406" s="46" t="str">
        <f>B1406&amp;COUNTIF($B$2:B1406,B1406)</f>
        <v>鳥取県11</v>
      </c>
      <c r="B1406" s="44" t="s">
        <v>1660</v>
      </c>
      <c r="C1406" s="44" t="s">
        <v>1671</v>
      </c>
      <c r="D1406" s="44" t="str">
        <f t="shared" si="21"/>
        <v>鳥取県琴浦町</v>
      </c>
      <c r="E1406" s="47" t="s">
        <v>2507</v>
      </c>
    </row>
    <row r="1407" spans="1:5" x14ac:dyDescent="0.45">
      <c r="A1407" s="46" t="str">
        <f>B1407&amp;COUNTIF($B$2:B1407,B1407)</f>
        <v>鳥取県12</v>
      </c>
      <c r="B1407" s="44" t="s">
        <v>1660</v>
      </c>
      <c r="C1407" s="44" t="s">
        <v>1672</v>
      </c>
      <c r="D1407" s="44" t="str">
        <f t="shared" si="21"/>
        <v>鳥取県北栄町</v>
      </c>
      <c r="E1407" s="47" t="s">
        <v>2507</v>
      </c>
    </row>
    <row r="1408" spans="1:5" x14ac:dyDescent="0.45">
      <c r="A1408" s="46" t="str">
        <f>B1408&amp;COUNTIF($B$2:B1408,B1408)</f>
        <v>鳥取県13</v>
      </c>
      <c r="B1408" s="44" t="s">
        <v>1660</v>
      </c>
      <c r="C1408" s="44" t="s">
        <v>1673</v>
      </c>
      <c r="D1408" s="44" t="str">
        <f t="shared" si="21"/>
        <v>鳥取県日吉津村</v>
      </c>
      <c r="E1408" s="47" t="s">
        <v>2254</v>
      </c>
    </row>
    <row r="1409" spans="1:5" x14ac:dyDescent="0.45">
      <c r="A1409" s="46" t="str">
        <f>B1409&amp;COUNTIF($B$2:B1409,B1409)</f>
        <v>鳥取県14</v>
      </c>
      <c r="B1409" s="44" t="s">
        <v>1660</v>
      </c>
      <c r="C1409" s="44" t="s">
        <v>1674</v>
      </c>
      <c r="D1409" s="44" t="str">
        <f t="shared" si="21"/>
        <v>鳥取県大山町</v>
      </c>
      <c r="E1409" s="47" t="s">
        <v>2254</v>
      </c>
    </row>
    <row r="1410" spans="1:5" x14ac:dyDescent="0.45">
      <c r="A1410" s="46" t="str">
        <f>B1410&amp;COUNTIF($B$2:B1410,B1410)</f>
        <v>鳥取県15</v>
      </c>
      <c r="B1410" s="44" t="s">
        <v>1660</v>
      </c>
      <c r="C1410" s="44" t="s">
        <v>621</v>
      </c>
      <c r="D1410" s="44" t="str">
        <f t="shared" ref="D1410:D1473" si="22">B1410&amp;C1410</f>
        <v>鳥取県南部町</v>
      </c>
      <c r="E1410" s="47" t="s">
        <v>2254</v>
      </c>
    </row>
    <row r="1411" spans="1:5" x14ac:dyDescent="0.45">
      <c r="A1411" s="46" t="str">
        <f>B1411&amp;COUNTIF($B$2:B1411,B1411)</f>
        <v>鳥取県16</v>
      </c>
      <c r="B1411" s="44" t="s">
        <v>1660</v>
      </c>
      <c r="C1411" s="44" t="s">
        <v>1675</v>
      </c>
      <c r="D1411" s="44" t="str">
        <f t="shared" si="22"/>
        <v>鳥取県伯耆町</v>
      </c>
      <c r="E1411" s="47" t="s">
        <v>2254</v>
      </c>
    </row>
    <row r="1412" spans="1:5" x14ac:dyDescent="0.45">
      <c r="A1412" s="46" t="str">
        <f>B1412&amp;COUNTIF($B$2:B1412,B1412)</f>
        <v>鳥取県17</v>
      </c>
      <c r="B1412" s="44" t="s">
        <v>1660</v>
      </c>
      <c r="C1412" s="44" t="s">
        <v>1676</v>
      </c>
      <c r="D1412" s="44" t="str">
        <f t="shared" si="22"/>
        <v>鳥取県日南町</v>
      </c>
      <c r="E1412" s="47" t="s">
        <v>2254</v>
      </c>
    </row>
    <row r="1413" spans="1:5" x14ac:dyDescent="0.45">
      <c r="A1413" s="46" t="str">
        <f>B1413&amp;COUNTIF($B$2:B1413,B1413)</f>
        <v>鳥取県18</v>
      </c>
      <c r="B1413" s="44" t="s">
        <v>1660</v>
      </c>
      <c r="C1413" s="44" t="s">
        <v>1478</v>
      </c>
      <c r="D1413" s="44" t="str">
        <f t="shared" si="22"/>
        <v>鳥取県日野町</v>
      </c>
      <c r="E1413" s="47" t="s">
        <v>2254</v>
      </c>
    </row>
    <row r="1414" spans="1:5" x14ac:dyDescent="0.45">
      <c r="A1414" s="46" t="str">
        <f>B1414&amp;COUNTIF($B$2:B1414,B1414)</f>
        <v>鳥取県19</v>
      </c>
      <c r="B1414" s="44" t="s">
        <v>1660</v>
      </c>
      <c r="C1414" s="44" t="s">
        <v>1677</v>
      </c>
      <c r="D1414" s="44" t="str">
        <f t="shared" si="22"/>
        <v>鳥取県江府町</v>
      </c>
      <c r="E1414" s="47" t="s">
        <v>2254</v>
      </c>
    </row>
    <row r="1415" spans="1:5" x14ac:dyDescent="0.45">
      <c r="A1415" s="46" t="str">
        <f>B1415&amp;COUNTIF($B$2:B1415,B1415)</f>
        <v>島根県1</v>
      </c>
      <c r="B1415" s="44" t="s">
        <v>1678</v>
      </c>
      <c r="C1415" s="44" t="s">
        <v>1679</v>
      </c>
      <c r="D1415" s="44" t="str">
        <f t="shared" si="22"/>
        <v>島根県松江市</v>
      </c>
      <c r="E1415" s="47" t="s">
        <v>2508</v>
      </c>
    </row>
    <row r="1416" spans="1:5" x14ac:dyDescent="0.45">
      <c r="A1416" s="46" t="str">
        <f>B1416&amp;COUNTIF($B$2:B1416,B1416)</f>
        <v>島根県2</v>
      </c>
      <c r="B1416" s="44" t="s">
        <v>1678</v>
      </c>
      <c r="C1416" s="44" t="s">
        <v>1680</v>
      </c>
      <c r="D1416" s="44" t="str">
        <f t="shared" si="22"/>
        <v>島根県浜田市</v>
      </c>
      <c r="E1416" s="47" t="s">
        <v>2509</v>
      </c>
    </row>
    <row r="1417" spans="1:5" x14ac:dyDescent="0.45">
      <c r="A1417" s="46" t="str">
        <f>B1417&amp;COUNTIF($B$2:B1417,B1417)</f>
        <v>島根県3</v>
      </c>
      <c r="B1417" s="44" t="s">
        <v>1678</v>
      </c>
      <c r="C1417" s="44" t="s">
        <v>1681</v>
      </c>
      <c r="D1417" s="44" t="str">
        <f t="shared" si="22"/>
        <v>島根県出雲市</v>
      </c>
      <c r="E1417" s="47" t="s">
        <v>2510</v>
      </c>
    </row>
    <row r="1418" spans="1:5" x14ac:dyDescent="0.45">
      <c r="A1418" s="46" t="str">
        <f>B1418&amp;COUNTIF($B$2:B1418,B1418)</f>
        <v>島根県4</v>
      </c>
      <c r="B1418" s="44" t="s">
        <v>1678</v>
      </c>
      <c r="C1418" s="44" t="s">
        <v>1682</v>
      </c>
      <c r="D1418" s="44" t="str">
        <f t="shared" si="22"/>
        <v>島根県益田市</v>
      </c>
      <c r="E1418" s="47" t="s">
        <v>2511</v>
      </c>
    </row>
    <row r="1419" spans="1:5" x14ac:dyDescent="0.45">
      <c r="A1419" s="46" t="str">
        <f>B1419&amp;COUNTIF($B$2:B1419,B1419)</f>
        <v>島根県5</v>
      </c>
      <c r="B1419" s="44" t="s">
        <v>1678</v>
      </c>
      <c r="C1419" s="44" t="s">
        <v>1683</v>
      </c>
      <c r="D1419" s="44" t="str">
        <f t="shared" si="22"/>
        <v>島根県大田市</v>
      </c>
      <c r="E1419" s="47" t="s">
        <v>2512</v>
      </c>
    </row>
    <row r="1420" spans="1:5" x14ac:dyDescent="0.45">
      <c r="A1420" s="46" t="str">
        <f>B1420&amp;COUNTIF($B$2:B1420,B1420)</f>
        <v>島根県6</v>
      </c>
      <c r="B1420" s="44" t="s">
        <v>1678</v>
      </c>
      <c r="C1420" s="44" t="s">
        <v>1684</v>
      </c>
      <c r="D1420" s="44" t="str">
        <f t="shared" si="22"/>
        <v>島根県安来市</v>
      </c>
      <c r="E1420" s="47" t="s">
        <v>2508</v>
      </c>
    </row>
    <row r="1421" spans="1:5" x14ac:dyDescent="0.45">
      <c r="A1421" s="46" t="str">
        <f>B1421&amp;COUNTIF($B$2:B1421,B1421)</f>
        <v>島根県7</v>
      </c>
      <c r="B1421" s="44" t="s">
        <v>1678</v>
      </c>
      <c r="C1421" s="44" t="s">
        <v>1685</v>
      </c>
      <c r="D1421" s="44" t="str">
        <f t="shared" si="22"/>
        <v>島根県江津市</v>
      </c>
      <c r="E1421" s="47" t="s">
        <v>2509</v>
      </c>
    </row>
    <row r="1422" spans="1:5" x14ac:dyDescent="0.45">
      <c r="A1422" s="46" t="str">
        <f>B1422&amp;COUNTIF($B$2:B1422,B1422)</f>
        <v>島根県8</v>
      </c>
      <c r="B1422" s="44" t="s">
        <v>1678</v>
      </c>
      <c r="C1422" s="44" t="s">
        <v>1686</v>
      </c>
      <c r="D1422" s="44" t="str">
        <f t="shared" si="22"/>
        <v>島根県雲南市</v>
      </c>
      <c r="E1422" s="47" t="s">
        <v>2513</v>
      </c>
    </row>
    <row r="1423" spans="1:5" x14ac:dyDescent="0.45">
      <c r="A1423" s="46" t="str">
        <f>B1423&amp;COUNTIF($B$2:B1423,B1423)</f>
        <v>島根県9</v>
      </c>
      <c r="B1423" s="44" t="s">
        <v>1678</v>
      </c>
      <c r="C1423" s="44" t="s">
        <v>1687</v>
      </c>
      <c r="D1423" s="44" t="str">
        <f t="shared" si="22"/>
        <v>島根県奥出雲町</v>
      </c>
      <c r="E1423" s="47" t="s">
        <v>2513</v>
      </c>
    </row>
    <row r="1424" spans="1:5" x14ac:dyDescent="0.45">
      <c r="A1424" s="46" t="str">
        <f>B1424&amp;COUNTIF($B$2:B1424,B1424)</f>
        <v>島根県10</v>
      </c>
      <c r="B1424" s="44" t="s">
        <v>1678</v>
      </c>
      <c r="C1424" s="44" t="s">
        <v>1688</v>
      </c>
      <c r="D1424" s="44" t="str">
        <f t="shared" si="22"/>
        <v>島根県飯南町</v>
      </c>
      <c r="E1424" s="47" t="s">
        <v>2513</v>
      </c>
    </row>
    <row r="1425" spans="1:5" x14ac:dyDescent="0.45">
      <c r="A1425" s="46" t="str">
        <f>B1425&amp;COUNTIF($B$2:B1425,B1425)</f>
        <v>島根県11</v>
      </c>
      <c r="B1425" s="44" t="s">
        <v>1678</v>
      </c>
      <c r="C1425" s="44" t="s">
        <v>1689</v>
      </c>
      <c r="D1425" s="44" t="str">
        <f t="shared" si="22"/>
        <v>島根県川本町</v>
      </c>
      <c r="E1425" s="47" t="s">
        <v>2512</v>
      </c>
    </row>
    <row r="1426" spans="1:5" x14ac:dyDescent="0.45">
      <c r="A1426" s="46" t="str">
        <f>B1426&amp;COUNTIF($B$2:B1426,B1426)</f>
        <v>島根県12</v>
      </c>
      <c r="B1426" s="44" t="s">
        <v>1678</v>
      </c>
      <c r="C1426" s="44" t="s">
        <v>714</v>
      </c>
      <c r="D1426" s="44" t="str">
        <f t="shared" si="22"/>
        <v>島根県美郷町</v>
      </c>
      <c r="E1426" s="47" t="s">
        <v>2512</v>
      </c>
    </row>
    <row r="1427" spans="1:5" x14ac:dyDescent="0.45">
      <c r="A1427" s="46" t="str">
        <f>B1427&amp;COUNTIF($B$2:B1427,B1427)</f>
        <v>島根県13</v>
      </c>
      <c r="B1427" s="44" t="s">
        <v>1678</v>
      </c>
      <c r="C1427" s="44" t="s">
        <v>1690</v>
      </c>
      <c r="D1427" s="44" t="str">
        <f t="shared" si="22"/>
        <v>島根県邑南町</v>
      </c>
      <c r="E1427" s="47" t="s">
        <v>2512</v>
      </c>
    </row>
    <row r="1428" spans="1:5" x14ac:dyDescent="0.45">
      <c r="A1428" s="46" t="str">
        <f>B1428&amp;COUNTIF($B$2:B1428,B1428)</f>
        <v>島根県14</v>
      </c>
      <c r="B1428" s="44" t="s">
        <v>1678</v>
      </c>
      <c r="C1428" s="44" t="s">
        <v>1691</v>
      </c>
      <c r="D1428" s="44" t="str">
        <f t="shared" si="22"/>
        <v>島根県津和野町</v>
      </c>
      <c r="E1428" s="47" t="s">
        <v>2511</v>
      </c>
    </row>
    <row r="1429" spans="1:5" x14ac:dyDescent="0.45">
      <c r="A1429" s="46" t="str">
        <f>B1429&amp;COUNTIF($B$2:B1429,B1429)</f>
        <v>島根県15</v>
      </c>
      <c r="B1429" s="44" t="s">
        <v>1678</v>
      </c>
      <c r="C1429" s="44" t="s">
        <v>1692</v>
      </c>
      <c r="D1429" s="44" t="str">
        <f t="shared" si="22"/>
        <v>島根県吉賀町</v>
      </c>
      <c r="E1429" s="47" t="s">
        <v>2511</v>
      </c>
    </row>
    <row r="1430" spans="1:5" x14ac:dyDescent="0.45">
      <c r="A1430" s="46" t="str">
        <f>B1430&amp;COUNTIF($B$2:B1430,B1430)</f>
        <v>島根県16</v>
      </c>
      <c r="B1430" s="44" t="s">
        <v>1678</v>
      </c>
      <c r="C1430" s="44" t="s">
        <v>1693</v>
      </c>
      <c r="D1430" s="44" t="str">
        <f t="shared" si="22"/>
        <v>島根県海士町</v>
      </c>
      <c r="E1430" s="47" t="s">
        <v>2514</v>
      </c>
    </row>
    <row r="1431" spans="1:5" x14ac:dyDescent="0.45">
      <c r="A1431" s="46" t="str">
        <f>B1431&amp;COUNTIF($B$2:B1431,B1431)</f>
        <v>島根県17</v>
      </c>
      <c r="B1431" s="44" t="s">
        <v>1678</v>
      </c>
      <c r="C1431" s="44" t="s">
        <v>1694</v>
      </c>
      <c r="D1431" s="44" t="str">
        <f t="shared" si="22"/>
        <v>島根県西ノ島町</v>
      </c>
      <c r="E1431" s="47" t="s">
        <v>2514</v>
      </c>
    </row>
    <row r="1432" spans="1:5" x14ac:dyDescent="0.45">
      <c r="A1432" s="46" t="str">
        <f>B1432&amp;COUNTIF($B$2:B1432,B1432)</f>
        <v>島根県18</v>
      </c>
      <c r="B1432" s="44" t="s">
        <v>1678</v>
      </c>
      <c r="C1432" s="44" t="s">
        <v>1695</v>
      </c>
      <c r="D1432" s="44" t="str">
        <f t="shared" si="22"/>
        <v>島根県知夫村</v>
      </c>
      <c r="E1432" s="47" t="s">
        <v>2514</v>
      </c>
    </row>
    <row r="1433" spans="1:5" x14ac:dyDescent="0.45">
      <c r="A1433" s="46" t="str">
        <f>B1433&amp;COUNTIF($B$2:B1433,B1433)</f>
        <v>島根県19</v>
      </c>
      <c r="B1433" s="44" t="s">
        <v>1678</v>
      </c>
      <c r="C1433" s="44" t="s">
        <v>1696</v>
      </c>
      <c r="D1433" s="44" t="str">
        <f t="shared" si="22"/>
        <v>島根県隠岐の島町</v>
      </c>
      <c r="E1433" s="47" t="s">
        <v>2514</v>
      </c>
    </row>
    <row r="1434" spans="1:5" x14ac:dyDescent="0.45">
      <c r="A1434" s="46" t="str">
        <f>B1434&amp;COUNTIF($B$2:B1434,B1434)</f>
        <v>岡山県1</v>
      </c>
      <c r="B1434" s="44" t="s">
        <v>1697</v>
      </c>
      <c r="C1434" s="44" t="s">
        <v>2515</v>
      </c>
      <c r="D1434" s="44" t="str">
        <f t="shared" si="22"/>
        <v>岡山県岡山市北区</v>
      </c>
      <c r="E1434" s="47" t="s">
        <v>2516</v>
      </c>
    </row>
    <row r="1435" spans="1:5" x14ac:dyDescent="0.45">
      <c r="A1435" s="46" t="str">
        <f>B1435&amp;COUNTIF($B$2:B1435,B1435)</f>
        <v>岡山県2</v>
      </c>
      <c r="B1435" s="44" t="s">
        <v>1697</v>
      </c>
      <c r="C1435" s="44" t="s">
        <v>2517</v>
      </c>
      <c r="D1435" s="44" t="str">
        <f t="shared" si="22"/>
        <v>岡山県岡山市中区</v>
      </c>
      <c r="E1435" s="47" t="s">
        <v>2516</v>
      </c>
    </row>
    <row r="1436" spans="1:5" x14ac:dyDescent="0.45">
      <c r="A1436" s="46" t="str">
        <f>B1436&amp;COUNTIF($B$2:B1436,B1436)</f>
        <v>岡山県3</v>
      </c>
      <c r="B1436" s="44" t="s">
        <v>1697</v>
      </c>
      <c r="C1436" s="44" t="s">
        <v>2518</v>
      </c>
      <c r="D1436" s="44" t="str">
        <f t="shared" si="22"/>
        <v>岡山県岡山市東区</v>
      </c>
      <c r="E1436" s="47" t="s">
        <v>2516</v>
      </c>
    </row>
    <row r="1437" spans="1:5" x14ac:dyDescent="0.45">
      <c r="A1437" s="46" t="str">
        <f>B1437&amp;COUNTIF($B$2:B1437,B1437)</f>
        <v>岡山県4</v>
      </c>
      <c r="B1437" s="44" t="s">
        <v>1697</v>
      </c>
      <c r="C1437" s="44" t="s">
        <v>2519</v>
      </c>
      <c r="D1437" s="44" t="str">
        <f t="shared" si="22"/>
        <v>岡山県岡山市南区</v>
      </c>
      <c r="E1437" s="47" t="s">
        <v>2516</v>
      </c>
    </row>
    <row r="1438" spans="1:5" x14ac:dyDescent="0.45">
      <c r="A1438" s="46" t="str">
        <f>B1438&amp;COUNTIF($B$2:B1438,B1438)</f>
        <v>岡山県5</v>
      </c>
      <c r="B1438" s="44" t="s">
        <v>1697</v>
      </c>
      <c r="C1438" s="44" t="s">
        <v>1698</v>
      </c>
      <c r="D1438" s="44" t="str">
        <f t="shared" si="22"/>
        <v>岡山県倉敷市</v>
      </c>
      <c r="E1438" s="47" t="s">
        <v>2520</v>
      </c>
    </row>
    <row r="1439" spans="1:5" x14ac:dyDescent="0.45">
      <c r="A1439" s="46" t="str">
        <f>B1439&amp;COUNTIF($B$2:B1439,B1439)</f>
        <v>岡山県6</v>
      </c>
      <c r="B1439" s="44" t="s">
        <v>1697</v>
      </c>
      <c r="C1439" s="44" t="s">
        <v>1699</v>
      </c>
      <c r="D1439" s="44" t="str">
        <f t="shared" si="22"/>
        <v>岡山県津山市</v>
      </c>
      <c r="E1439" s="47" t="s">
        <v>2521</v>
      </c>
    </row>
    <row r="1440" spans="1:5" x14ac:dyDescent="0.45">
      <c r="A1440" s="46" t="str">
        <f>B1440&amp;COUNTIF($B$2:B1440,B1440)</f>
        <v>岡山県7</v>
      </c>
      <c r="B1440" s="44" t="s">
        <v>1697</v>
      </c>
      <c r="C1440" s="44" t="s">
        <v>1700</v>
      </c>
      <c r="D1440" s="44" t="str">
        <f t="shared" si="22"/>
        <v>岡山県玉野市</v>
      </c>
      <c r="E1440" s="47" t="s">
        <v>2516</v>
      </c>
    </row>
    <row r="1441" spans="1:5" x14ac:dyDescent="0.45">
      <c r="A1441" s="46" t="str">
        <f>B1441&amp;COUNTIF($B$2:B1441,B1441)</f>
        <v>岡山県8</v>
      </c>
      <c r="B1441" s="44" t="s">
        <v>1697</v>
      </c>
      <c r="C1441" s="44" t="s">
        <v>1701</v>
      </c>
      <c r="D1441" s="44" t="str">
        <f t="shared" si="22"/>
        <v>岡山県笠岡市</v>
      </c>
      <c r="E1441" s="47" t="s">
        <v>2520</v>
      </c>
    </row>
    <row r="1442" spans="1:5" x14ac:dyDescent="0.45">
      <c r="A1442" s="46" t="str">
        <f>B1442&amp;COUNTIF($B$2:B1442,B1442)</f>
        <v>岡山県9</v>
      </c>
      <c r="B1442" s="44" t="s">
        <v>1697</v>
      </c>
      <c r="C1442" s="44" t="s">
        <v>1702</v>
      </c>
      <c r="D1442" s="44" t="str">
        <f t="shared" si="22"/>
        <v>岡山県井原市</v>
      </c>
      <c r="E1442" s="47" t="s">
        <v>2520</v>
      </c>
    </row>
    <row r="1443" spans="1:5" x14ac:dyDescent="0.45">
      <c r="A1443" s="46" t="str">
        <f>B1443&amp;COUNTIF($B$2:B1443,B1443)</f>
        <v>岡山県10</v>
      </c>
      <c r="B1443" s="44" t="s">
        <v>1697</v>
      </c>
      <c r="C1443" s="44" t="s">
        <v>1703</v>
      </c>
      <c r="D1443" s="44" t="str">
        <f t="shared" si="22"/>
        <v>岡山県総社市</v>
      </c>
      <c r="E1443" s="47" t="s">
        <v>2520</v>
      </c>
    </row>
    <row r="1444" spans="1:5" x14ac:dyDescent="0.45">
      <c r="A1444" s="46" t="str">
        <f>B1444&amp;COUNTIF($B$2:B1444,B1444)</f>
        <v>岡山県11</v>
      </c>
      <c r="B1444" s="44" t="s">
        <v>1697</v>
      </c>
      <c r="C1444" s="44" t="s">
        <v>1704</v>
      </c>
      <c r="D1444" s="44" t="str">
        <f t="shared" si="22"/>
        <v>岡山県高梁市</v>
      </c>
      <c r="E1444" s="47" t="s">
        <v>2522</v>
      </c>
    </row>
    <row r="1445" spans="1:5" x14ac:dyDescent="0.45">
      <c r="A1445" s="46" t="str">
        <f>B1445&amp;COUNTIF($B$2:B1445,B1445)</f>
        <v>岡山県12</v>
      </c>
      <c r="B1445" s="44" t="s">
        <v>1697</v>
      </c>
      <c r="C1445" s="44" t="s">
        <v>1705</v>
      </c>
      <c r="D1445" s="44" t="str">
        <f t="shared" si="22"/>
        <v>岡山県新見市</v>
      </c>
      <c r="E1445" s="47" t="s">
        <v>2522</v>
      </c>
    </row>
    <row r="1446" spans="1:5" x14ac:dyDescent="0.45">
      <c r="A1446" s="46" t="str">
        <f>B1446&amp;COUNTIF($B$2:B1446,B1446)</f>
        <v>岡山県13</v>
      </c>
      <c r="B1446" s="44" t="s">
        <v>1697</v>
      </c>
      <c r="C1446" s="44" t="s">
        <v>1706</v>
      </c>
      <c r="D1446" s="44" t="str">
        <f t="shared" si="22"/>
        <v>岡山県備前市</v>
      </c>
      <c r="E1446" s="47" t="s">
        <v>2516</v>
      </c>
    </row>
    <row r="1447" spans="1:5" x14ac:dyDescent="0.45">
      <c r="A1447" s="46" t="str">
        <f>B1447&amp;COUNTIF($B$2:B1447,B1447)</f>
        <v>岡山県14</v>
      </c>
      <c r="B1447" s="44" t="s">
        <v>1697</v>
      </c>
      <c r="C1447" s="44" t="s">
        <v>1707</v>
      </c>
      <c r="D1447" s="44" t="str">
        <f t="shared" si="22"/>
        <v>岡山県瀬戸内市</v>
      </c>
      <c r="E1447" s="47" t="s">
        <v>2516</v>
      </c>
    </row>
    <row r="1448" spans="1:5" x14ac:dyDescent="0.45">
      <c r="A1448" s="46" t="str">
        <f>B1448&amp;COUNTIF($B$2:B1448,B1448)</f>
        <v>岡山県15</v>
      </c>
      <c r="B1448" s="44" t="s">
        <v>1697</v>
      </c>
      <c r="C1448" s="44" t="s">
        <v>1708</v>
      </c>
      <c r="D1448" s="44" t="str">
        <f t="shared" si="22"/>
        <v>岡山県赤磐市</v>
      </c>
      <c r="E1448" s="47" t="s">
        <v>2516</v>
      </c>
    </row>
    <row r="1449" spans="1:5" x14ac:dyDescent="0.45">
      <c r="A1449" s="46" t="str">
        <f>B1449&amp;COUNTIF($B$2:B1449,B1449)</f>
        <v>岡山県16</v>
      </c>
      <c r="B1449" s="44" t="s">
        <v>1697</v>
      </c>
      <c r="C1449" s="44" t="s">
        <v>1709</v>
      </c>
      <c r="D1449" s="44" t="str">
        <f t="shared" si="22"/>
        <v>岡山県真庭市</v>
      </c>
      <c r="E1449" s="47" t="s">
        <v>2523</v>
      </c>
    </row>
    <row r="1450" spans="1:5" x14ac:dyDescent="0.45">
      <c r="A1450" s="46" t="str">
        <f>B1450&amp;COUNTIF($B$2:B1450,B1450)</f>
        <v>岡山県17</v>
      </c>
      <c r="B1450" s="44" t="s">
        <v>1697</v>
      </c>
      <c r="C1450" s="44" t="s">
        <v>1710</v>
      </c>
      <c r="D1450" s="44" t="str">
        <f t="shared" si="22"/>
        <v>岡山県美作市</v>
      </c>
      <c r="E1450" s="47" t="s">
        <v>2521</v>
      </c>
    </row>
    <row r="1451" spans="1:5" x14ac:dyDescent="0.45">
      <c r="A1451" s="46" t="str">
        <f>B1451&amp;COUNTIF($B$2:B1451,B1451)</f>
        <v>岡山県18</v>
      </c>
      <c r="B1451" s="44" t="s">
        <v>1697</v>
      </c>
      <c r="C1451" s="44" t="s">
        <v>1711</v>
      </c>
      <c r="D1451" s="44" t="str">
        <f t="shared" si="22"/>
        <v>岡山県浅口市</v>
      </c>
      <c r="E1451" s="47" t="s">
        <v>2520</v>
      </c>
    </row>
    <row r="1452" spans="1:5" x14ac:dyDescent="0.45">
      <c r="A1452" s="46" t="str">
        <f>B1452&amp;COUNTIF($B$2:B1452,B1452)</f>
        <v>岡山県19</v>
      </c>
      <c r="B1452" s="44" t="s">
        <v>1697</v>
      </c>
      <c r="C1452" s="44" t="s">
        <v>1712</v>
      </c>
      <c r="D1452" s="44" t="str">
        <f t="shared" si="22"/>
        <v>岡山県和気町</v>
      </c>
      <c r="E1452" s="47" t="s">
        <v>2516</v>
      </c>
    </row>
    <row r="1453" spans="1:5" x14ac:dyDescent="0.45">
      <c r="A1453" s="46" t="str">
        <f>B1453&amp;COUNTIF($B$2:B1453,B1453)</f>
        <v>岡山県20</v>
      </c>
      <c r="B1453" s="44" t="s">
        <v>1697</v>
      </c>
      <c r="C1453" s="44" t="s">
        <v>1713</v>
      </c>
      <c r="D1453" s="44" t="str">
        <f t="shared" si="22"/>
        <v>岡山県早島町</v>
      </c>
      <c r="E1453" s="47" t="s">
        <v>2520</v>
      </c>
    </row>
    <row r="1454" spans="1:5" x14ac:dyDescent="0.45">
      <c r="A1454" s="46" t="str">
        <f>B1454&amp;COUNTIF($B$2:B1454,B1454)</f>
        <v>岡山県21</v>
      </c>
      <c r="B1454" s="44" t="s">
        <v>1697</v>
      </c>
      <c r="C1454" s="44" t="s">
        <v>1714</v>
      </c>
      <c r="D1454" s="44" t="str">
        <f t="shared" si="22"/>
        <v>岡山県里庄町</v>
      </c>
      <c r="E1454" s="47" t="s">
        <v>2520</v>
      </c>
    </row>
    <row r="1455" spans="1:5" x14ac:dyDescent="0.45">
      <c r="A1455" s="46" t="str">
        <f>B1455&amp;COUNTIF($B$2:B1455,B1455)</f>
        <v>岡山県22</v>
      </c>
      <c r="B1455" s="44" t="s">
        <v>1697</v>
      </c>
      <c r="C1455" s="44" t="s">
        <v>1715</v>
      </c>
      <c r="D1455" s="44" t="str">
        <f t="shared" si="22"/>
        <v>岡山県矢掛町</v>
      </c>
      <c r="E1455" s="47" t="s">
        <v>2520</v>
      </c>
    </row>
    <row r="1456" spans="1:5" x14ac:dyDescent="0.45">
      <c r="A1456" s="46" t="str">
        <f>B1456&amp;COUNTIF($B$2:B1456,B1456)</f>
        <v>岡山県23</v>
      </c>
      <c r="B1456" s="44" t="s">
        <v>1697</v>
      </c>
      <c r="C1456" s="44" t="s">
        <v>1716</v>
      </c>
      <c r="D1456" s="44" t="str">
        <f t="shared" si="22"/>
        <v>岡山県新庄村</v>
      </c>
      <c r="E1456" s="47" t="s">
        <v>2523</v>
      </c>
    </row>
    <row r="1457" spans="1:5" x14ac:dyDescent="0.45">
      <c r="A1457" s="46" t="str">
        <f>B1457&amp;COUNTIF($B$2:B1457,B1457)</f>
        <v>岡山県24</v>
      </c>
      <c r="B1457" s="44" t="s">
        <v>1697</v>
      </c>
      <c r="C1457" s="44" t="s">
        <v>1717</v>
      </c>
      <c r="D1457" s="44" t="str">
        <f t="shared" si="22"/>
        <v>岡山県鏡野町</v>
      </c>
      <c r="E1457" s="47" t="s">
        <v>2521</v>
      </c>
    </row>
    <row r="1458" spans="1:5" x14ac:dyDescent="0.45">
      <c r="A1458" s="46" t="str">
        <f>B1458&amp;COUNTIF($B$2:B1458,B1458)</f>
        <v>岡山県25</v>
      </c>
      <c r="B1458" s="44" t="s">
        <v>1697</v>
      </c>
      <c r="C1458" s="44" t="s">
        <v>1718</v>
      </c>
      <c r="D1458" s="44" t="str">
        <f t="shared" si="22"/>
        <v>岡山県勝央町</v>
      </c>
      <c r="E1458" s="47" t="s">
        <v>2521</v>
      </c>
    </row>
    <row r="1459" spans="1:5" x14ac:dyDescent="0.45">
      <c r="A1459" s="46" t="str">
        <f>B1459&amp;COUNTIF($B$2:B1459,B1459)</f>
        <v>岡山県26</v>
      </c>
      <c r="B1459" s="44" t="s">
        <v>1697</v>
      </c>
      <c r="C1459" s="44" t="s">
        <v>1719</v>
      </c>
      <c r="D1459" s="44" t="str">
        <f t="shared" si="22"/>
        <v>岡山県奈義町</v>
      </c>
      <c r="E1459" s="47" t="s">
        <v>2521</v>
      </c>
    </row>
    <row r="1460" spans="1:5" x14ac:dyDescent="0.45">
      <c r="A1460" s="46" t="str">
        <f>B1460&amp;COUNTIF($B$2:B1460,B1460)</f>
        <v>岡山県27</v>
      </c>
      <c r="B1460" s="44" t="s">
        <v>1697</v>
      </c>
      <c r="C1460" s="44" t="s">
        <v>1720</v>
      </c>
      <c r="D1460" s="44" t="str">
        <f t="shared" si="22"/>
        <v>岡山県西粟倉村</v>
      </c>
      <c r="E1460" s="47" t="s">
        <v>2521</v>
      </c>
    </row>
    <row r="1461" spans="1:5" x14ac:dyDescent="0.45">
      <c r="A1461" s="46" t="str">
        <f>B1461&amp;COUNTIF($B$2:B1461,B1461)</f>
        <v>岡山県28</v>
      </c>
      <c r="B1461" s="44" t="s">
        <v>1697</v>
      </c>
      <c r="C1461" s="44" t="s">
        <v>1721</v>
      </c>
      <c r="D1461" s="44" t="str">
        <f t="shared" si="22"/>
        <v>岡山県久米南町</v>
      </c>
      <c r="E1461" s="47" t="s">
        <v>2521</v>
      </c>
    </row>
    <row r="1462" spans="1:5" x14ac:dyDescent="0.45">
      <c r="A1462" s="46" t="str">
        <f>B1462&amp;COUNTIF($B$2:B1462,B1462)</f>
        <v>岡山県29</v>
      </c>
      <c r="B1462" s="44" t="s">
        <v>1697</v>
      </c>
      <c r="C1462" s="44" t="s">
        <v>1722</v>
      </c>
      <c r="D1462" s="44" t="str">
        <f t="shared" si="22"/>
        <v>岡山県美咲町</v>
      </c>
      <c r="E1462" s="47" t="s">
        <v>2521</v>
      </c>
    </row>
    <row r="1463" spans="1:5" x14ac:dyDescent="0.45">
      <c r="A1463" s="46" t="str">
        <f>B1463&amp;COUNTIF($B$2:B1463,B1463)</f>
        <v>岡山県30</v>
      </c>
      <c r="B1463" s="44" t="s">
        <v>1697</v>
      </c>
      <c r="C1463" s="44" t="s">
        <v>1723</v>
      </c>
      <c r="D1463" s="44" t="str">
        <f t="shared" si="22"/>
        <v>岡山県吉備中央町</v>
      </c>
      <c r="E1463" s="47" t="s">
        <v>2516</v>
      </c>
    </row>
    <row r="1464" spans="1:5" x14ac:dyDescent="0.45">
      <c r="A1464" s="46" t="str">
        <f>B1464&amp;COUNTIF($B$2:B1464,B1464)</f>
        <v>広島県1</v>
      </c>
      <c r="B1464" s="44" t="s">
        <v>1724</v>
      </c>
      <c r="C1464" s="44" t="s">
        <v>2524</v>
      </c>
      <c r="D1464" s="44" t="str">
        <f t="shared" si="22"/>
        <v>広島県広島市中区</v>
      </c>
      <c r="E1464" s="47" t="s">
        <v>2525</v>
      </c>
    </row>
    <row r="1465" spans="1:5" x14ac:dyDescent="0.45">
      <c r="A1465" s="46" t="str">
        <f>B1465&amp;COUNTIF($B$2:B1465,B1465)</f>
        <v>広島県2</v>
      </c>
      <c r="B1465" s="44" t="s">
        <v>1724</v>
      </c>
      <c r="C1465" s="44" t="s">
        <v>2526</v>
      </c>
      <c r="D1465" s="44" t="str">
        <f t="shared" si="22"/>
        <v>広島県広島市東区</v>
      </c>
      <c r="E1465" s="47" t="s">
        <v>2525</v>
      </c>
    </row>
    <row r="1466" spans="1:5" x14ac:dyDescent="0.45">
      <c r="A1466" s="46" t="str">
        <f>B1466&amp;COUNTIF($B$2:B1466,B1466)</f>
        <v>広島県3</v>
      </c>
      <c r="B1466" s="44" t="s">
        <v>1724</v>
      </c>
      <c r="C1466" s="44" t="s">
        <v>2527</v>
      </c>
      <c r="D1466" s="44" t="str">
        <f t="shared" si="22"/>
        <v>広島県広島市南区</v>
      </c>
      <c r="E1466" s="47" t="s">
        <v>2525</v>
      </c>
    </row>
    <row r="1467" spans="1:5" x14ac:dyDescent="0.45">
      <c r="A1467" s="46" t="str">
        <f>B1467&amp;COUNTIF($B$2:B1467,B1467)</f>
        <v>広島県4</v>
      </c>
      <c r="B1467" s="44" t="s">
        <v>1724</v>
      </c>
      <c r="C1467" s="44" t="s">
        <v>2528</v>
      </c>
      <c r="D1467" s="44" t="str">
        <f t="shared" si="22"/>
        <v>広島県広島市西区</v>
      </c>
      <c r="E1467" s="47" t="s">
        <v>2525</v>
      </c>
    </row>
    <row r="1468" spans="1:5" x14ac:dyDescent="0.45">
      <c r="A1468" s="46" t="str">
        <f>B1468&amp;COUNTIF($B$2:B1468,B1468)</f>
        <v>広島県5</v>
      </c>
      <c r="B1468" s="44" t="s">
        <v>1724</v>
      </c>
      <c r="C1468" s="44" t="s">
        <v>2529</v>
      </c>
      <c r="D1468" s="44" t="str">
        <f t="shared" si="22"/>
        <v>広島県広島市安佐南区</v>
      </c>
      <c r="E1468" s="47" t="s">
        <v>2525</v>
      </c>
    </row>
    <row r="1469" spans="1:5" x14ac:dyDescent="0.45">
      <c r="A1469" s="46" t="str">
        <f>B1469&amp;COUNTIF($B$2:B1469,B1469)</f>
        <v>広島県6</v>
      </c>
      <c r="B1469" s="44" t="s">
        <v>1724</v>
      </c>
      <c r="C1469" s="44" t="s">
        <v>2530</v>
      </c>
      <c r="D1469" s="44" t="str">
        <f t="shared" si="22"/>
        <v>広島県広島市安佐北区</v>
      </c>
      <c r="E1469" s="47" t="s">
        <v>2525</v>
      </c>
    </row>
    <row r="1470" spans="1:5" x14ac:dyDescent="0.45">
      <c r="A1470" s="46" t="str">
        <f>B1470&amp;COUNTIF($B$2:B1470,B1470)</f>
        <v>広島県7</v>
      </c>
      <c r="B1470" s="44" t="s">
        <v>1724</v>
      </c>
      <c r="C1470" s="44" t="s">
        <v>2531</v>
      </c>
      <c r="D1470" s="44" t="str">
        <f t="shared" si="22"/>
        <v>広島県広島市安芸区</v>
      </c>
      <c r="E1470" s="47" t="s">
        <v>2525</v>
      </c>
    </row>
    <row r="1471" spans="1:5" x14ac:dyDescent="0.45">
      <c r="A1471" s="46" t="str">
        <f>B1471&amp;COUNTIF($B$2:B1471,B1471)</f>
        <v>広島県8</v>
      </c>
      <c r="B1471" s="44" t="s">
        <v>1724</v>
      </c>
      <c r="C1471" s="44" t="s">
        <v>2532</v>
      </c>
      <c r="D1471" s="44" t="str">
        <f t="shared" si="22"/>
        <v>広島県広島市佐伯区</v>
      </c>
      <c r="E1471" s="47" t="s">
        <v>2525</v>
      </c>
    </row>
    <row r="1472" spans="1:5" x14ac:dyDescent="0.45">
      <c r="A1472" s="46" t="str">
        <f>B1472&amp;COUNTIF($B$2:B1472,B1472)</f>
        <v>広島県9</v>
      </c>
      <c r="B1472" s="44" t="s">
        <v>1724</v>
      </c>
      <c r="C1472" s="44" t="s">
        <v>1725</v>
      </c>
      <c r="D1472" s="44" t="str">
        <f t="shared" si="22"/>
        <v>広島県呉市</v>
      </c>
      <c r="E1472" s="47" t="s">
        <v>2533</v>
      </c>
    </row>
    <row r="1473" spans="1:5" x14ac:dyDescent="0.45">
      <c r="A1473" s="46" t="str">
        <f>B1473&amp;COUNTIF($B$2:B1473,B1473)</f>
        <v>広島県10</v>
      </c>
      <c r="B1473" s="44" t="s">
        <v>1724</v>
      </c>
      <c r="C1473" s="44" t="s">
        <v>1726</v>
      </c>
      <c r="D1473" s="44" t="str">
        <f t="shared" si="22"/>
        <v>広島県竹原市</v>
      </c>
      <c r="E1473" s="47" t="s">
        <v>2534</v>
      </c>
    </row>
    <row r="1474" spans="1:5" x14ac:dyDescent="0.45">
      <c r="A1474" s="46" t="str">
        <f>B1474&amp;COUNTIF($B$2:B1474,B1474)</f>
        <v>広島県11</v>
      </c>
      <c r="B1474" s="44" t="s">
        <v>1724</v>
      </c>
      <c r="C1474" s="44" t="s">
        <v>1727</v>
      </c>
      <c r="D1474" s="44" t="str">
        <f t="shared" ref="D1474:D1537" si="23">B1474&amp;C1474</f>
        <v>広島県三原市</v>
      </c>
      <c r="E1474" s="47" t="s">
        <v>2535</v>
      </c>
    </row>
    <row r="1475" spans="1:5" x14ac:dyDescent="0.45">
      <c r="A1475" s="46" t="str">
        <f>B1475&amp;COUNTIF($B$2:B1475,B1475)</f>
        <v>広島県12</v>
      </c>
      <c r="B1475" s="44" t="s">
        <v>1724</v>
      </c>
      <c r="C1475" s="44" t="s">
        <v>1728</v>
      </c>
      <c r="D1475" s="44" t="str">
        <f t="shared" si="23"/>
        <v>広島県尾道市</v>
      </c>
      <c r="E1475" s="47" t="s">
        <v>2535</v>
      </c>
    </row>
    <row r="1476" spans="1:5" x14ac:dyDescent="0.45">
      <c r="A1476" s="46" t="str">
        <f>B1476&amp;COUNTIF($B$2:B1476,B1476)</f>
        <v>広島県13</v>
      </c>
      <c r="B1476" s="44" t="s">
        <v>1724</v>
      </c>
      <c r="C1476" s="44" t="s">
        <v>1729</v>
      </c>
      <c r="D1476" s="44" t="str">
        <f t="shared" si="23"/>
        <v>広島県福山市</v>
      </c>
      <c r="E1476" s="47" t="s">
        <v>2536</v>
      </c>
    </row>
    <row r="1477" spans="1:5" x14ac:dyDescent="0.45">
      <c r="A1477" s="46" t="str">
        <f>B1477&amp;COUNTIF($B$2:B1477,B1477)</f>
        <v>広島県14</v>
      </c>
      <c r="B1477" s="44" t="s">
        <v>1724</v>
      </c>
      <c r="C1477" s="44" t="s">
        <v>1060</v>
      </c>
      <c r="D1477" s="44" t="str">
        <f t="shared" si="23"/>
        <v>広島県府中市</v>
      </c>
      <c r="E1477" s="47" t="s">
        <v>2536</v>
      </c>
    </row>
    <row r="1478" spans="1:5" x14ac:dyDescent="0.45">
      <c r="A1478" s="46" t="str">
        <f>B1478&amp;COUNTIF($B$2:B1478,B1478)</f>
        <v>広島県15</v>
      </c>
      <c r="B1478" s="44" t="s">
        <v>1724</v>
      </c>
      <c r="C1478" s="44" t="s">
        <v>1730</v>
      </c>
      <c r="D1478" s="44" t="str">
        <f t="shared" si="23"/>
        <v>広島県三次市</v>
      </c>
      <c r="E1478" s="47" t="s">
        <v>2537</v>
      </c>
    </row>
    <row r="1479" spans="1:5" x14ac:dyDescent="0.45">
      <c r="A1479" s="46" t="str">
        <f>B1479&amp;COUNTIF($B$2:B1479,B1479)</f>
        <v>広島県16</v>
      </c>
      <c r="B1479" s="44" t="s">
        <v>1724</v>
      </c>
      <c r="C1479" s="44" t="s">
        <v>1731</v>
      </c>
      <c r="D1479" s="44" t="str">
        <f t="shared" si="23"/>
        <v>広島県庄原市</v>
      </c>
      <c r="E1479" s="47" t="s">
        <v>2537</v>
      </c>
    </row>
    <row r="1480" spans="1:5" x14ac:dyDescent="0.45">
      <c r="A1480" s="46" t="str">
        <f>B1480&amp;COUNTIF($B$2:B1480,B1480)</f>
        <v>広島県17</v>
      </c>
      <c r="B1480" s="44" t="s">
        <v>1724</v>
      </c>
      <c r="C1480" s="44" t="s">
        <v>1732</v>
      </c>
      <c r="D1480" s="44" t="str">
        <f t="shared" si="23"/>
        <v>広島県大竹市</v>
      </c>
      <c r="E1480" s="47" t="s">
        <v>2538</v>
      </c>
    </row>
    <row r="1481" spans="1:5" x14ac:dyDescent="0.45">
      <c r="A1481" s="46" t="str">
        <f>B1481&amp;COUNTIF($B$2:B1481,B1481)</f>
        <v>広島県18</v>
      </c>
      <c r="B1481" s="44" t="s">
        <v>1724</v>
      </c>
      <c r="C1481" s="44" t="s">
        <v>1733</v>
      </c>
      <c r="D1481" s="44" t="str">
        <f t="shared" si="23"/>
        <v>広島県東広島市</v>
      </c>
      <c r="E1481" s="47" t="s">
        <v>2534</v>
      </c>
    </row>
    <row r="1482" spans="1:5" x14ac:dyDescent="0.45">
      <c r="A1482" s="46" t="str">
        <f>B1482&amp;COUNTIF($B$2:B1482,B1482)</f>
        <v>広島県19</v>
      </c>
      <c r="B1482" s="44" t="s">
        <v>1724</v>
      </c>
      <c r="C1482" s="44" t="s">
        <v>1734</v>
      </c>
      <c r="D1482" s="44" t="str">
        <f t="shared" si="23"/>
        <v>広島県廿日市市</v>
      </c>
      <c r="E1482" s="47" t="s">
        <v>2538</v>
      </c>
    </row>
    <row r="1483" spans="1:5" x14ac:dyDescent="0.45">
      <c r="A1483" s="46" t="str">
        <f>B1483&amp;COUNTIF($B$2:B1483,B1483)</f>
        <v>広島県20</v>
      </c>
      <c r="B1483" s="44" t="s">
        <v>1724</v>
      </c>
      <c r="C1483" s="44" t="s">
        <v>1735</v>
      </c>
      <c r="D1483" s="44" t="str">
        <f t="shared" si="23"/>
        <v>広島県安芸高田市</v>
      </c>
      <c r="E1483" s="47" t="s">
        <v>2525</v>
      </c>
    </row>
    <row r="1484" spans="1:5" x14ac:dyDescent="0.45">
      <c r="A1484" s="46" t="str">
        <f>B1484&amp;COUNTIF($B$2:B1484,B1484)</f>
        <v>広島県21</v>
      </c>
      <c r="B1484" s="44" t="s">
        <v>1724</v>
      </c>
      <c r="C1484" s="44" t="s">
        <v>1736</v>
      </c>
      <c r="D1484" s="44" t="str">
        <f t="shared" si="23"/>
        <v>広島県江田島市</v>
      </c>
      <c r="E1484" s="47" t="s">
        <v>2533</v>
      </c>
    </row>
    <row r="1485" spans="1:5" x14ac:dyDescent="0.45">
      <c r="A1485" s="46" t="str">
        <f>B1485&amp;COUNTIF($B$2:B1485,B1485)</f>
        <v>広島県22</v>
      </c>
      <c r="B1485" s="44" t="s">
        <v>1724</v>
      </c>
      <c r="C1485" s="44" t="s">
        <v>1737</v>
      </c>
      <c r="D1485" s="44" t="str">
        <f t="shared" si="23"/>
        <v>広島県府中町</v>
      </c>
      <c r="E1485" s="47" t="s">
        <v>2525</v>
      </c>
    </row>
    <row r="1486" spans="1:5" x14ac:dyDescent="0.45">
      <c r="A1486" s="46" t="str">
        <f>B1486&amp;COUNTIF($B$2:B1486,B1486)</f>
        <v>広島県23</v>
      </c>
      <c r="B1486" s="44" t="s">
        <v>1724</v>
      </c>
      <c r="C1486" s="44" t="s">
        <v>1738</v>
      </c>
      <c r="D1486" s="44" t="str">
        <f t="shared" si="23"/>
        <v>広島県海田町</v>
      </c>
      <c r="E1486" s="47" t="s">
        <v>2525</v>
      </c>
    </row>
    <row r="1487" spans="1:5" x14ac:dyDescent="0.45">
      <c r="A1487" s="46" t="str">
        <f>B1487&amp;COUNTIF($B$2:B1487,B1487)</f>
        <v>広島県24</v>
      </c>
      <c r="B1487" s="44" t="s">
        <v>1724</v>
      </c>
      <c r="C1487" s="44" t="s">
        <v>1739</v>
      </c>
      <c r="D1487" s="44" t="str">
        <f t="shared" si="23"/>
        <v>広島県熊野町</v>
      </c>
      <c r="E1487" s="47" t="s">
        <v>2525</v>
      </c>
    </row>
    <row r="1488" spans="1:5" x14ac:dyDescent="0.45">
      <c r="A1488" s="46" t="str">
        <f>B1488&amp;COUNTIF($B$2:B1488,B1488)</f>
        <v>広島県25</v>
      </c>
      <c r="B1488" s="44" t="s">
        <v>1724</v>
      </c>
      <c r="C1488" s="44" t="s">
        <v>1740</v>
      </c>
      <c r="D1488" s="44" t="str">
        <f t="shared" si="23"/>
        <v>広島県坂町</v>
      </c>
      <c r="E1488" s="47" t="s">
        <v>2525</v>
      </c>
    </row>
    <row r="1489" spans="1:5" x14ac:dyDescent="0.45">
      <c r="A1489" s="46" t="str">
        <f>B1489&amp;COUNTIF($B$2:B1489,B1489)</f>
        <v>広島県26</v>
      </c>
      <c r="B1489" s="44" t="s">
        <v>1724</v>
      </c>
      <c r="C1489" s="44" t="s">
        <v>1741</v>
      </c>
      <c r="D1489" s="44" t="str">
        <f t="shared" si="23"/>
        <v>広島県安芸太田町</v>
      </c>
      <c r="E1489" s="47" t="s">
        <v>2525</v>
      </c>
    </row>
    <row r="1490" spans="1:5" x14ac:dyDescent="0.45">
      <c r="A1490" s="46" t="str">
        <f>B1490&amp;COUNTIF($B$2:B1490,B1490)</f>
        <v>広島県27</v>
      </c>
      <c r="B1490" s="44" t="s">
        <v>1724</v>
      </c>
      <c r="C1490" s="44" t="s">
        <v>1742</v>
      </c>
      <c r="D1490" s="44" t="str">
        <f t="shared" si="23"/>
        <v>広島県北広島町</v>
      </c>
      <c r="E1490" s="47" t="s">
        <v>2525</v>
      </c>
    </row>
    <row r="1491" spans="1:5" x14ac:dyDescent="0.45">
      <c r="A1491" s="46" t="str">
        <f>B1491&amp;COUNTIF($B$2:B1491,B1491)</f>
        <v>広島県28</v>
      </c>
      <c r="B1491" s="44" t="s">
        <v>1724</v>
      </c>
      <c r="C1491" s="44" t="s">
        <v>1743</v>
      </c>
      <c r="D1491" s="44" t="str">
        <f t="shared" si="23"/>
        <v>広島県大崎上島町</v>
      </c>
      <c r="E1491" s="47" t="s">
        <v>2534</v>
      </c>
    </row>
    <row r="1492" spans="1:5" x14ac:dyDescent="0.45">
      <c r="A1492" s="46" t="str">
        <f>B1492&amp;COUNTIF($B$2:B1492,B1492)</f>
        <v>広島県29</v>
      </c>
      <c r="B1492" s="44" t="s">
        <v>1724</v>
      </c>
      <c r="C1492" s="44" t="s">
        <v>1744</v>
      </c>
      <c r="D1492" s="44" t="str">
        <f t="shared" si="23"/>
        <v>広島県世羅町</v>
      </c>
      <c r="E1492" s="47" t="s">
        <v>2535</v>
      </c>
    </row>
    <row r="1493" spans="1:5" x14ac:dyDescent="0.45">
      <c r="A1493" s="46" t="str">
        <f>B1493&amp;COUNTIF($B$2:B1493,B1493)</f>
        <v>広島県30</v>
      </c>
      <c r="B1493" s="44" t="s">
        <v>1724</v>
      </c>
      <c r="C1493" s="44" t="s">
        <v>1745</v>
      </c>
      <c r="D1493" s="44" t="str">
        <f t="shared" si="23"/>
        <v>広島県神石高原町</v>
      </c>
      <c r="E1493" s="47" t="s">
        <v>2536</v>
      </c>
    </row>
    <row r="1494" spans="1:5" x14ac:dyDescent="0.45">
      <c r="A1494" s="46" t="str">
        <f>B1494&amp;COUNTIF($B$2:B1494,B1494)</f>
        <v>山口県1</v>
      </c>
      <c r="B1494" s="44" t="s">
        <v>1746</v>
      </c>
      <c r="C1494" s="44" t="s">
        <v>1747</v>
      </c>
      <c r="D1494" s="44" t="str">
        <f t="shared" si="23"/>
        <v>山口県下関市</v>
      </c>
      <c r="E1494" s="47" t="s">
        <v>2539</v>
      </c>
    </row>
    <row r="1495" spans="1:5" x14ac:dyDescent="0.45">
      <c r="A1495" s="46" t="str">
        <f>B1495&amp;COUNTIF($B$2:B1495,B1495)</f>
        <v>山口県2</v>
      </c>
      <c r="B1495" s="44" t="s">
        <v>1746</v>
      </c>
      <c r="C1495" s="44" t="s">
        <v>1748</v>
      </c>
      <c r="D1495" s="44" t="str">
        <f t="shared" si="23"/>
        <v>山口県宇部市</v>
      </c>
      <c r="E1495" s="47" t="s">
        <v>2540</v>
      </c>
    </row>
    <row r="1496" spans="1:5" x14ac:dyDescent="0.45">
      <c r="A1496" s="46" t="str">
        <f>B1496&amp;COUNTIF($B$2:B1496,B1496)</f>
        <v>山口県3</v>
      </c>
      <c r="B1496" s="44" t="s">
        <v>1746</v>
      </c>
      <c r="C1496" s="44" t="s">
        <v>1749</v>
      </c>
      <c r="D1496" s="44" t="str">
        <f t="shared" si="23"/>
        <v>山口県山口市</v>
      </c>
      <c r="E1496" s="47" t="s">
        <v>2541</v>
      </c>
    </row>
    <row r="1497" spans="1:5" x14ac:dyDescent="0.45">
      <c r="A1497" s="46" t="str">
        <f>B1497&amp;COUNTIF($B$2:B1497,B1497)</f>
        <v>山口県4</v>
      </c>
      <c r="B1497" s="44" t="s">
        <v>1746</v>
      </c>
      <c r="C1497" s="44" t="s">
        <v>1750</v>
      </c>
      <c r="D1497" s="44" t="str">
        <f t="shared" si="23"/>
        <v>山口県萩市</v>
      </c>
      <c r="E1497" s="47" t="s">
        <v>2542</v>
      </c>
    </row>
    <row r="1498" spans="1:5" x14ac:dyDescent="0.45">
      <c r="A1498" s="46" t="str">
        <f>B1498&amp;COUNTIF($B$2:B1498,B1498)</f>
        <v>山口県5</v>
      </c>
      <c r="B1498" s="44" t="s">
        <v>1746</v>
      </c>
      <c r="C1498" s="44" t="s">
        <v>1751</v>
      </c>
      <c r="D1498" s="44" t="str">
        <f t="shared" si="23"/>
        <v>山口県防府市</v>
      </c>
      <c r="E1498" s="47" t="s">
        <v>2541</v>
      </c>
    </row>
    <row r="1499" spans="1:5" x14ac:dyDescent="0.45">
      <c r="A1499" s="46" t="str">
        <f>B1499&amp;COUNTIF($B$2:B1499,B1499)</f>
        <v>山口県6</v>
      </c>
      <c r="B1499" s="44" t="s">
        <v>1746</v>
      </c>
      <c r="C1499" s="44" t="s">
        <v>1752</v>
      </c>
      <c r="D1499" s="44" t="str">
        <f t="shared" si="23"/>
        <v>山口県下松市</v>
      </c>
      <c r="E1499" s="47" t="s">
        <v>2543</v>
      </c>
    </row>
    <row r="1500" spans="1:5" x14ac:dyDescent="0.45">
      <c r="A1500" s="46" t="str">
        <f>B1500&amp;COUNTIF($B$2:B1500,B1500)</f>
        <v>山口県7</v>
      </c>
      <c r="B1500" s="44" t="s">
        <v>1746</v>
      </c>
      <c r="C1500" s="44" t="s">
        <v>1753</v>
      </c>
      <c r="D1500" s="44" t="str">
        <f t="shared" si="23"/>
        <v>山口県岩国市</v>
      </c>
      <c r="E1500" s="47" t="s">
        <v>2544</v>
      </c>
    </row>
    <row r="1501" spans="1:5" x14ac:dyDescent="0.45">
      <c r="A1501" s="46" t="str">
        <f>B1501&amp;COUNTIF($B$2:B1501,B1501)</f>
        <v>山口県8</v>
      </c>
      <c r="B1501" s="44" t="s">
        <v>1746</v>
      </c>
      <c r="C1501" s="44" t="s">
        <v>1754</v>
      </c>
      <c r="D1501" s="44" t="str">
        <f t="shared" si="23"/>
        <v>山口県光市</v>
      </c>
      <c r="E1501" s="47" t="s">
        <v>2543</v>
      </c>
    </row>
    <row r="1502" spans="1:5" x14ac:dyDescent="0.45">
      <c r="A1502" s="46" t="str">
        <f>B1502&amp;COUNTIF($B$2:B1502,B1502)</f>
        <v>山口県9</v>
      </c>
      <c r="B1502" s="44" t="s">
        <v>1746</v>
      </c>
      <c r="C1502" s="44" t="s">
        <v>1755</v>
      </c>
      <c r="D1502" s="44" t="str">
        <f t="shared" si="23"/>
        <v>山口県長門市</v>
      </c>
      <c r="E1502" s="47" t="s">
        <v>2545</v>
      </c>
    </row>
    <row r="1503" spans="1:5" x14ac:dyDescent="0.45">
      <c r="A1503" s="46" t="str">
        <f>B1503&amp;COUNTIF($B$2:B1503,B1503)</f>
        <v>山口県10</v>
      </c>
      <c r="B1503" s="44" t="s">
        <v>1746</v>
      </c>
      <c r="C1503" s="44" t="s">
        <v>1756</v>
      </c>
      <c r="D1503" s="44" t="str">
        <f t="shared" si="23"/>
        <v>山口県柳井市</v>
      </c>
      <c r="E1503" s="47" t="s">
        <v>2546</v>
      </c>
    </row>
    <row r="1504" spans="1:5" x14ac:dyDescent="0.45">
      <c r="A1504" s="46" t="str">
        <f>B1504&amp;COUNTIF($B$2:B1504,B1504)</f>
        <v>山口県11</v>
      </c>
      <c r="B1504" s="44" t="s">
        <v>1746</v>
      </c>
      <c r="C1504" s="44" t="s">
        <v>1757</v>
      </c>
      <c r="D1504" s="44" t="str">
        <f t="shared" si="23"/>
        <v>山口県美祢市</v>
      </c>
      <c r="E1504" s="47" t="s">
        <v>2540</v>
      </c>
    </row>
    <row r="1505" spans="1:5" x14ac:dyDescent="0.45">
      <c r="A1505" s="46" t="str">
        <f>B1505&amp;COUNTIF($B$2:B1505,B1505)</f>
        <v>山口県12</v>
      </c>
      <c r="B1505" s="44" t="s">
        <v>1746</v>
      </c>
      <c r="C1505" s="44" t="s">
        <v>1758</v>
      </c>
      <c r="D1505" s="44" t="str">
        <f t="shared" si="23"/>
        <v>山口県周南市</v>
      </c>
      <c r="E1505" s="47" t="s">
        <v>2543</v>
      </c>
    </row>
    <row r="1506" spans="1:5" x14ac:dyDescent="0.45">
      <c r="A1506" s="46" t="str">
        <f>B1506&amp;COUNTIF($B$2:B1506,B1506)</f>
        <v>山口県13</v>
      </c>
      <c r="B1506" s="44" t="s">
        <v>1746</v>
      </c>
      <c r="C1506" s="44" t="s">
        <v>1759</v>
      </c>
      <c r="D1506" s="44" t="str">
        <f t="shared" si="23"/>
        <v>山口県山陽小野田市</v>
      </c>
      <c r="E1506" s="47" t="s">
        <v>2540</v>
      </c>
    </row>
    <row r="1507" spans="1:5" x14ac:dyDescent="0.45">
      <c r="A1507" s="46" t="str">
        <f>B1507&amp;COUNTIF($B$2:B1507,B1507)</f>
        <v>山口県14</v>
      </c>
      <c r="B1507" s="44" t="s">
        <v>1746</v>
      </c>
      <c r="C1507" s="44" t="s">
        <v>1760</v>
      </c>
      <c r="D1507" s="44" t="str">
        <f t="shared" si="23"/>
        <v>山口県周防大島町</v>
      </c>
      <c r="E1507" s="47" t="s">
        <v>2546</v>
      </c>
    </row>
    <row r="1508" spans="1:5" x14ac:dyDescent="0.45">
      <c r="A1508" s="46" t="str">
        <f>B1508&amp;COUNTIF($B$2:B1508,B1508)</f>
        <v>山口県15</v>
      </c>
      <c r="B1508" s="44" t="s">
        <v>1746</v>
      </c>
      <c r="C1508" s="44" t="s">
        <v>1761</v>
      </c>
      <c r="D1508" s="44" t="str">
        <f t="shared" si="23"/>
        <v>山口県和木町</v>
      </c>
      <c r="E1508" s="47" t="s">
        <v>2544</v>
      </c>
    </row>
    <row r="1509" spans="1:5" x14ac:dyDescent="0.45">
      <c r="A1509" s="46" t="str">
        <f>B1509&amp;COUNTIF($B$2:B1509,B1509)</f>
        <v>山口県16</v>
      </c>
      <c r="B1509" s="44" t="s">
        <v>1746</v>
      </c>
      <c r="C1509" s="44" t="s">
        <v>1762</v>
      </c>
      <c r="D1509" s="44" t="str">
        <f t="shared" si="23"/>
        <v>山口県上関町</v>
      </c>
      <c r="E1509" s="47" t="s">
        <v>2546</v>
      </c>
    </row>
    <row r="1510" spans="1:5" x14ac:dyDescent="0.45">
      <c r="A1510" s="46" t="str">
        <f>B1510&amp;COUNTIF($B$2:B1510,B1510)</f>
        <v>山口県17</v>
      </c>
      <c r="B1510" s="44" t="s">
        <v>1746</v>
      </c>
      <c r="C1510" s="44" t="s">
        <v>1763</v>
      </c>
      <c r="D1510" s="44" t="str">
        <f t="shared" si="23"/>
        <v>山口県田布施町</v>
      </c>
      <c r="E1510" s="47" t="s">
        <v>2546</v>
      </c>
    </row>
    <row r="1511" spans="1:5" x14ac:dyDescent="0.45">
      <c r="A1511" s="46" t="str">
        <f>B1511&amp;COUNTIF($B$2:B1511,B1511)</f>
        <v>山口県18</v>
      </c>
      <c r="B1511" s="44" t="s">
        <v>1746</v>
      </c>
      <c r="C1511" s="44" t="s">
        <v>1764</v>
      </c>
      <c r="D1511" s="44" t="str">
        <f t="shared" si="23"/>
        <v>山口県平生町</v>
      </c>
      <c r="E1511" s="47" t="s">
        <v>2546</v>
      </c>
    </row>
    <row r="1512" spans="1:5" x14ac:dyDescent="0.45">
      <c r="A1512" s="46" t="str">
        <f>B1512&amp;COUNTIF($B$2:B1512,B1512)</f>
        <v>山口県19</v>
      </c>
      <c r="B1512" s="44" t="s">
        <v>1746</v>
      </c>
      <c r="C1512" s="44" t="s">
        <v>1765</v>
      </c>
      <c r="D1512" s="44" t="str">
        <f t="shared" si="23"/>
        <v>山口県阿武町</v>
      </c>
      <c r="E1512" s="47" t="s">
        <v>2542</v>
      </c>
    </row>
    <row r="1513" spans="1:5" x14ac:dyDescent="0.45">
      <c r="A1513" s="46" t="str">
        <f>B1513&amp;COUNTIF($B$2:B1513,B1513)</f>
        <v>徳島県1</v>
      </c>
      <c r="B1513" s="44" t="s">
        <v>1766</v>
      </c>
      <c r="C1513" s="44" t="s">
        <v>1767</v>
      </c>
      <c r="D1513" s="44" t="str">
        <f t="shared" si="23"/>
        <v>徳島県徳島市</v>
      </c>
      <c r="E1513" s="47" t="s">
        <v>2255</v>
      </c>
    </row>
    <row r="1514" spans="1:5" x14ac:dyDescent="0.45">
      <c r="A1514" s="46" t="str">
        <f>B1514&amp;COUNTIF($B$2:B1514,B1514)</f>
        <v>徳島県2</v>
      </c>
      <c r="B1514" s="44" t="s">
        <v>1766</v>
      </c>
      <c r="C1514" s="44" t="s">
        <v>1768</v>
      </c>
      <c r="D1514" s="44" t="str">
        <f t="shared" si="23"/>
        <v>徳島県鳴門市</v>
      </c>
      <c r="E1514" s="47" t="s">
        <v>2255</v>
      </c>
    </row>
    <row r="1515" spans="1:5" x14ac:dyDescent="0.45">
      <c r="A1515" s="46" t="str">
        <f>B1515&amp;COUNTIF($B$2:B1515,B1515)</f>
        <v>徳島県3</v>
      </c>
      <c r="B1515" s="44" t="s">
        <v>1766</v>
      </c>
      <c r="C1515" s="44" t="s">
        <v>1769</v>
      </c>
      <c r="D1515" s="44" t="str">
        <f t="shared" si="23"/>
        <v>徳島県小松島市</v>
      </c>
      <c r="E1515" s="47" t="s">
        <v>2251</v>
      </c>
    </row>
    <row r="1516" spans="1:5" x14ac:dyDescent="0.45">
      <c r="A1516" s="46" t="str">
        <f>B1516&amp;COUNTIF($B$2:B1516,B1516)</f>
        <v>徳島県4</v>
      </c>
      <c r="B1516" s="44" t="s">
        <v>1766</v>
      </c>
      <c r="C1516" s="44" t="s">
        <v>1770</v>
      </c>
      <c r="D1516" s="44" t="str">
        <f t="shared" si="23"/>
        <v>徳島県阿南市</v>
      </c>
      <c r="E1516" s="47" t="s">
        <v>2251</v>
      </c>
    </row>
    <row r="1517" spans="1:5" x14ac:dyDescent="0.45">
      <c r="A1517" s="46" t="str">
        <f>B1517&amp;COUNTIF($B$2:B1517,B1517)</f>
        <v>徳島県5</v>
      </c>
      <c r="B1517" s="44" t="s">
        <v>1766</v>
      </c>
      <c r="C1517" s="44" t="s">
        <v>1771</v>
      </c>
      <c r="D1517" s="44" t="str">
        <f t="shared" si="23"/>
        <v>徳島県吉野川市</v>
      </c>
      <c r="E1517" s="47" t="s">
        <v>2255</v>
      </c>
    </row>
    <row r="1518" spans="1:5" x14ac:dyDescent="0.45">
      <c r="A1518" s="46" t="str">
        <f>B1518&amp;COUNTIF($B$2:B1518,B1518)</f>
        <v>徳島県6</v>
      </c>
      <c r="B1518" s="44" t="s">
        <v>1766</v>
      </c>
      <c r="C1518" s="44" t="s">
        <v>1772</v>
      </c>
      <c r="D1518" s="44" t="str">
        <f t="shared" si="23"/>
        <v>徳島県阿波市</v>
      </c>
      <c r="E1518" s="47" t="s">
        <v>2255</v>
      </c>
    </row>
    <row r="1519" spans="1:5" x14ac:dyDescent="0.45">
      <c r="A1519" s="46" t="str">
        <f>B1519&amp;COUNTIF($B$2:B1519,B1519)</f>
        <v>徳島県7</v>
      </c>
      <c r="B1519" s="44" t="s">
        <v>1766</v>
      </c>
      <c r="C1519" s="44" t="s">
        <v>1773</v>
      </c>
      <c r="D1519" s="44" t="str">
        <f t="shared" si="23"/>
        <v>徳島県美馬市</v>
      </c>
      <c r="E1519" s="47" t="s">
        <v>2254</v>
      </c>
    </row>
    <row r="1520" spans="1:5" x14ac:dyDescent="0.45">
      <c r="A1520" s="46" t="str">
        <f>B1520&amp;COUNTIF($B$2:B1520,B1520)</f>
        <v>徳島県8</v>
      </c>
      <c r="B1520" s="44" t="s">
        <v>1766</v>
      </c>
      <c r="C1520" s="44" t="s">
        <v>1774</v>
      </c>
      <c r="D1520" s="44" t="str">
        <f t="shared" si="23"/>
        <v>徳島県三好市</v>
      </c>
      <c r="E1520" s="47" t="s">
        <v>2254</v>
      </c>
    </row>
    <row r="1521" spans="1:5" x14ac:dyDescent="0.45">
      <c r="A1521" s="46" t="str">
        <f>B1521&amp;COUNTIF($B$2:B1521,B1521)</f>
        <v>徳島県9</v>
      </c>
      <c r="B1521" s="44" t="s">
        <v>1766</v>
      </c>
      <c r="C1521" s="44" t="s">
        <v>1775</v>
      </c>
      <c r="D1521" s="44" t="str">
        <f t="shared" si="23"/>
        <v>徳島県勝浦町</v>
      </c>
      <c r="E1521" s="47" t="s">
        <v>2251</v>
      </c>
    </row>
    <row r="1522" spans="1:5" x14ac:dyDescent="0.45">
      <c r="A1522" s="46" t="str">
        <f>B1522&amp;COUNTIF($B$2:B1522,B1522)</f>
        <v>徳島県10</v>
      </c>
      <c r="B1522" s="44" t="s">
        <v>1766</v>
      </c>
      <c r="C1522" s="44" t="s">
        <v>1776</v>
      </c>
      <c r="D1522" s="44" t="str">
        <f t="shared" si="23"/>
        <v>徳島県上勝町</v>
      </c>
      <c r="E1522" s="47" t="s">
        <v>2251</v>
      </c>
    </row>
    <row r="1523" spans="1:5" x14ac:dyDescent="0.45">
      <c r="A1523" s="46" t="str">
        <f>B1523&amp;COUNTIF($B$2:B1523,B1523)</f>
        <v>徳島県11</v>
      </c>
      <c r="B1523" s="44" t="s">
        <v>1766</v>
      </c>
      <c r="C1523" s="44" t="s">
        <v>1777</v>
      </c>
      <c r="D1523" s="44" t="str">
        <f t="shared" si="23"/>
        <v>徳島県佐那河内村</v>
      </c>
      <c r="E1523" s="47" t="s">
        <v>2255</v>
      </c>
    </row>
    <row r="1524" spans="1:5" x14ac:dyDescent="0.45">
      <c r="A1524" s="46" t="str">
        <f>B1524&amp;COUNTIF($B$2:B1524,B1524)</f>
        <v>徳島県12</v>
      </c>
      <c r="B1524" s="44" t="s">
        <v>1766</v>
      </c>
      <c r="C1524" s="44" t="s">
        <v>1778</v>
      </c>
      <c r="D1524" s="44" t="str">
        <f t="shared" si="23"/>
        <v>徳島県石井町</v>
      </c>
      <c r="E1524" s="47" t="s">
        <v>2255</v>
      </c>
    </row>
    <row r="1525" spans="1:5" x14ac:dyDescent="0.45">
      <c r="A1525" s="46" t="str">
        <f>B1525&amp;COUNTIF($B$2:B1525,B1525)</f>
        <v>徳島県13</v>
      </c>
      <c r="B1525" s="44" t="s">
        <v>1766</v>
      </c>
      <c r="C1525" s="44" t="s">
        <v>1779</v>
      </c>
      <c r="D1525" s="44" t="str">
        <f t="shared" si="23"/>
        <v>徳島県神山町</v>
      </c>
      <c r="E1525" s="47" t="s">
        <v>2255</v>
      </c>
    </row>
    <row r="1526" spans="1:5" x14ac:dyDescent="0.45">
      <c r="A1526" s="46" t="str">
        <f>B1526&amp;COUNTIF($B$2:B1526,B1526)</f>
        <v>徳島県14</v>
      </c>
      <c r="B1526" s="44" t="s">
        <v>1766</v>
      </c>
      <c r="C1526" s="44" t="s">
        <v>1780</v>
      </c>
      <c r="D1526" s="44" t="str">
        <f t="shared" si="23"/>
        <v>徳島県那賀町</v>
      </c>
      <c r="E1526" s="47" t="s">
        <v>2251</v>
      </c>
    </row>
    <row r="1527" spans="1:5" x14ac:dyDescent="0.45">
      <c r="A1527" s="46" t="str">
        <f>B1527&amp;COUNTIF($B$2:B1527,B1527)</f>
        <v>徳島県15</v>
      </c>
      <c r="B1527" s="44" t="s">
        <v>1766</v>
      </c>
      <c r="C1527" s="44" t="s">
        <v>1781</v>
      </c>
      <c r="D1527" s="44" t="str">
        <f t="shared" si="23"/>
        <v>徳島県牟岐町</v>
      </c>
      <c r="E1527" s="47" t="s">
        <v>2251</v>
      </c>
    </row>
    <row r="1528" spans="1:5" x14ac:dyDescent="0.45">
      <c r="A1528" s="46" t="str">
        <f>B1528&amp;COUNTIF($B$2:B1528,B1528)</f>
        <v>徳島県16</v>
      </c>
      <c r="B1528" s="44" t="s">
        <v>1766</v>
      </c>
      <c r="C1528" s="44" t="s">
        <v>1782</v>
      </c>
      <c r="D1528" s="44" t="str">
        <f t="shared" si="23"/>
        <v>徳島県美波町</v>
      </c>
      <c r="E1528" s="47" t="s">
        <v>2251</v>
      </c>
    </row>
    <row r="1529" spans="1:5" x14ac:dyDescent="0.45">
      <c r="A1529" s="46" t="str">
        <f>B1529&amp;COUNTIF($B$2:B1529,B1529)</f>
        <v>徳島県17</v>
      </c>
      <c r="B1529" s="44" t="s">
        <v>1766</v>
      </c>
      <c r="C1529" s="44" t="s">
        <v>1783</v>
      </c>
      <c r="D1529" s="44" t="str">
        <f t="shared" si="23"/>
        <v>徳島県海陽町</v>
      </c>
      <c r="E1529" s="47" t="s">
        <v>2251</v>
      </c>
    </row>
    <row r="1530" spans="1:5" x14ac:dyDescent="0.45">
      <c r="A1530" s="46" t="str">
        <f>B1530&amp;COUNTIF($B$2:B1530,B1530)</f>
        <v>徳島県18</v>
      </c>
      <c r="B1530" s="44" t="s">
        <v>1766</v>
      </c>
      <c r="C1530" s="44" t="s">
        <v>1784</v>
      </c>
      <c r="D1530" s="44" t="str">
        <f t="shared" si="23"/>
        <v>徳島県松茂町</v>
      </c>
      <c r="E1530" s="47" t="s">
        <v>2255</v>
      </c>
    </row>
    <row r="1531" spans="1:5" x14ac:dyDescent="0.45">
      <c r="A1531" s="46" t="str">
        <f>B1531&amp;COUNTIF($B$2:B1531,B1531)</f>
        <v>徳島県19</v>
      </c>
      <c r="B1531" s="44" t="s">
        <v>1766</v>
      </c>
      <c r="C1531" s="44" t="s">
        <v>1785</v>
      </c>
      <c r="D1531" s="44" t="str">
        <f t="shared" si="23"/>
        <v>徳島県北島町</v>
      </c>
      <c r="E1531" s="47" t="s">
        <v>2255</v>
      </c>
    </row>
    <row r="1532" spans="1:5" x14ac:dyDescent="0.45">
      <c r="A1532" s="46" t="str">
        <f>B1532&amp;COUNTIF($B$2:B1532,B1532)</f>
        <v>徳島県20</v>
      </c>
      <c r="B1532" s="44" t="s">
        <v>1766</v>
      </c>
      <c r="C1532" s="44" t="s">
        <v>1786</v>
      </c>
      <c r="D1532" s="44" t="str">
        <f t="shared" si="23"/>
        <v>徳島県藍住町</v>
      </c>
      <c r="E1532" s="47" t="s">
        <v>2255</v>
      </c>
    </row>
    <row r="1533" spans="1:5" x14ac:dyDescent="0.45">
      <c r="A1533" s="46" t="str">
        <f>B1533&amp;COUNTIF($B$2:B1533,B1533)</f>
        <v>徳島県21</v>
      </c>
      <c r="B1533" s="44" t="s">
        <v>1766</v>
      </c>
      <c r="C1533" s="44" t="s">
        <v>1787</v>
      </c>
      <c r="D1533" s="44" t="str">
        <f t="shared" si="23"/>
        <v>徳島県板野町</v>
      </c>
      <c r="E1533" s="47" t="s">
        <v>2255</v>
      </c>
    </row>
    <row r="1534" spans="1:5" x14ac:dyDescent="0.45">
      <c r="A1534" s="46" t="str">
        <f>B1534&amp;COUNTIF($B$2:B1534,B1534)</f>
        <v>徳島県22</v>
      </c>
      <c r="B1534" s="44" t="s">
        <v>1766</v>
      </c>
      <c r="C1534" s="44" t="s">
        <v>1788</v>
      </c>
      <c r="D1534" s="44" t="str">
        <f t="shared" si="23"/>
        <v>徳島県上板町</v>
      </c>
      <c r="E1534" s="47" t="s">
        <v>2255</v>
      </c>
    </row>
    <row r="1535" spans="1:5" x14ac:dyDescent="0.45">
      <c r="A1535" s="46" t="str">
        <f>B1535&amp;COUNTIF($B$2:B1535,B1535)</f>
        <v>徳島県23</v>
      </c>
      <c r="B1535" s="44" t="s">
        <v>1766</v>
      </c>
      <c r="C1535" s="44" t="s">
        <v>1789</v>
      </c>
      <c r="D1535" s="44" t="str">
        <f t="shared" si="23"/>
        <v>徳島県つるぎ町</v>
      </c>
      <c r="E1535" s="47" t="s">
        <v>2254</v>
      </c>
    </row>
    <row r="1536" spans="1:5" x14ac:dyDescent="0.45">
      <c r="A1536" s="46" t="str">
        <f>B1536&amp;COUNTIF($B$2:B1536,B1536)</f>
        <v>徳島県24</v>
      </c>
      <c r="B1536" s="44" t="s">
        <v>1766</v>
      </c>
      <c r="C1536" s="44" t="s">
        <v>1790</v>
      </c>
      <c r="D1536" s="44" t="str">
        <f t="shared" si="23"/>
        <v>徳島県東みよし町</v>
      </c>
      <c r="E1536" s="47" t="s">
        <v>2254</v>
      </c>
    </row>
    <row r="1537" spans="1:5" x14ac:dyDescent="0.45">
      <c r="A1537" s="46" t="str">
        <f>B1537&amp;COUNTIF($B$2:B1537,B1537)</f>
        <v>香川県1</v>
      </c>
      <c r="B1537" s="44" t="s">
        <v>1791</v>
      </c>
      <c r="C1537" s="44" t="s">
        <v>1792</v>
      </c>
      <c r="D1537" s="44" t="str">
        <f t="shared" si="23"/>
        <v>香川県高松市</v>
      </c>
      <c r="E1537" s="47" t="s">
        <v>2255</v>
      </c>
    </row>
    <row r="1538" spans="1:5" x14ac:dyDescent="0.45">
      <c r="A1538" s="46" t="str">
        <f>B1538&amp;COUNTIF($B$2:B1538,B1538)</f>
        <v>香川県2</v>
      </c>
      <c r="B1538" s="44" t="s">
        <v>1791</v>
      </c>
      <c r="C1538" s="44" t="s">
        <v>1793</v>
      </c>
      <c r="D1538" s="44" t="str">
        <f t="shared" ref="D1538:D1601" si="24">B1538&amp;C1538</f>
        <v>香川県丸亀市</v>
      </c>
      <c r="E1538" s="47" t="s">
        <v>2254</v>
      </c>
    </row>
    <row r="1539" spans="1:5" x14ac:dyDescent="0.45">
      <c r="A1539" s="46" t="str">
        <f>B1539&amp;COUNTIF($B$2:B1539,B1539)</f>
        <v>香川県3</v>
      </c>
      <c r="B1539" s="44" t="s">
        <v>1791</v>
      </c>
      <c r="C1539" s="44" t="s">
        <v>1794</v>
      </c>
      <c r="D1539" s="44" t="str">
        <f t="shared" si="24"/>
        <v>香川県坂出市</v>
      </c>
      <c r="E1539" s="47" t="s">
        <v>2254</v>
      </c>
    </row>
    <row r="1540" spans="1:5" x14ac:dyDescent="0.45">
      <c r="A1540" s="46" t="str">
        <f>B1540&amp;COUNTIF($B$2:B1540,B1540)</f>
        <v>香川県4</v>
      </c>
      <c r="B1540" s="44" t="s">
        <v>1791</v>
      </c>
      <c r="C1540" s="44" t="s">
        <v>1795</v>
      </c>
      <c r="D1540" s="44" t="str">
        <f t="shared" si="24"/>
        <v>香川県善通寺市</v>
      </c>
      <c r="E1540" s="47" t="s">
        <v>2254</v>
      </c>
    </row>
    <row r="1541" spans="1:5" x14ac:dyDescent="0.45">
      <c r="A1541" s="46" t="str">
        <f>B1541&amp;COUNTIF($B$2:B1541,B1541)</f>
        <v>香川県5</v>
      </c>
      <c r="B1541" s="44" t="s">
        <v>1791</v>
      </c>
      <c r="C1541" s="44" t="s">
        <v>1796</v>
      </c>
      <c r="D1541" s="44" t="str">
        <f t="shared" si="24"/>
        <v>香川県観音寺市</v>
      </c>
      <c r="E1541" s="47" t="s">
        <v>2254</v>
      </c>
    </row>
    <row r="1542" spans="1:5" x14ac:dyDescent="0.45">
      <c r="A1542" s="46" t="str">
        <f>B1542&amp;COUNTIF($B$2:B1542,B1542)</f>
        <v>香川県6</v>
      </c>
      <c r="B1542" s="44" t="s">
        <v>1791</v>
      </c>
      <c r="C1542" s="44" t="s">
        <v>1797</v>
      </c>
      <c r="D1542" s="44" t="str">
        <f t="shared" si="24"/>
        <v>香川県さぬき市</v>
      </c>
      <c r="E1542" s="47" t="s">
        <v>2255</v>
      </c>
    </row>
    <row r="1543" spans="1:5" x14ac:dyDescent="0.45">
      <c r="A1543" s="46" t="str">
        <f>B1543&amp;COUNTIF($B$2:B1543,B1543)</f>
        <v>香川県7</v>
      </c>
      <c r="B1543" s="44" t="s">
        <v>1791</v>
      </c>
      <c r="C1543" s="44" t="s">
        <v>1798</v>
      </c>
      <c r="D1543" s="44" t="str">
        <f t="shared" si="24"/>
        <v>香川県東かがわ市</v>
      </c>
      <c r="E1543" s="47" t="s">
        <v>2255</v>
      </c>
    </row>
    <row r="1544" spans="1:5" x14ac:dyDescent="0.45">
      <c r="A1544" s="46" t="str">
        <f>B1544&amp;COUNTIF($B$2:B1544,B1544)</f>
        <v>香川県8</v>
      </c>
      <c r="B1544" s="44" t="s">
        <v>1791</v>
      </c>
      <c r="C1544" s="44" t="s">
        <v>1799</v>
      </c>
      <c r="D1544" s="44" t="str">
        <f t="shared" si="24"/>
        <v>香川県三豊市</v>
      </c>
      <c r="E1544" s="47" t="s">
        <v>2254</v>
      </c>
    </row>
    <row r="1545" spans="1:5" x14ac:dyDescent="0.45">
      <c r="A1545" s="46" t="str">
        <f>B1545&amp;COUNTIF($B$2:B1545,B1545)</f>
        <v>香川県9</v>
      </c>
      <c r="B1545" s="44" t="s">
        <v>1791</v>
      </c>
      <c r="C1545" s="44" t="s">
        <v>1800</v>
      </c>
      <c r="D1545" s="44" t="str">
        <f t="shared" si="24"/>
        <v>香川県土庄町</v>
      </c>
      <c r="E1545" s="47" t="s">
        <v>2547</v>
      </c>
    </row>
    <row r="1546" spans="1:5" x14ac:dyDescent="0.45">
      <c r="A1546" s="46" t="str">
        <f>B1546&amp;COUNTIF($B$2:B1546,B1546)</f>
        <v>香川県10</v>
      </c>
      <c r="B1546" s="44" t="s">
        <v>1791</v>
      </c>
      <c r="C1546" s="44" t="s">
        <v>1801</v>
      </c>
      <c r="D1546" s="44" t="str">
        <f t="shared" si="24"/>
        <v>香川県小豆島町</v>
      </c>
      <c r="E1546" s="47" t="s">
        <v>2547</v>
      </c>
    </row>
    <row r="1547" spans="1:5" x14ac:dyDescent="0.45">
      <c r="A1547" s="46" t="str">
        <f>B1547&amp;COUNTIF($B$2:B1547,B1547)</f>
        <v>香川県11</v>
      </c>
      <c r="B1547" s="44" t="s">
        <v>1791</v>
      </c>
      <c r="C1547" s="44" t="s">
        <v>1802</v>
      </c>
      <c r="D1547" s="44" t="str">
        <f t="shared" si="24"/>
        <v>香川県三木町</v>
      </c>
      <c r="E1547" s="47" t="s">
        <v>2255</v>
      </c>
    </row>
    <row r="1548" spans="1:5" x14ac:dyDescent="0.45">
      <c r="A1548" s="46" t="str">
        <f>B1548&amp;COUNTIF($B$2:B1548,B1548)</f>
        <v>香川県12</v>
      </c>
      <c r="B1548" s="44" t="s">
        <v>1791</v>
      </c>
      <c r="C1548" s="44" t="s">
        <v>1803</v>
      </c>
      <c r="D1548" s="44" t="str">
        <f t="shared" si="24"/>
        <v>香川県直島町</v>
      </c>
      <c r="E1548" s="47" t="s">
        <v>2255</v>
      </c>
    </row>
    <row r="1549" spans="1:5" x14ac:dyDescent="0.45">
      <c r="A1549" s="46" t="str">
        <f>B1549&amp;COUNTIF($B$2:B1549,B1549)</f>
        <v>香川県13</v>
      </c>
      <c r="B1549" s="44" t="s">
        <v>1791</v>
      </c>
      <c r="C1549" s="44" t="s">
        <v>1804</v>
      </c>
      <c r="D1549" s="44" t="str">
        <f t="shared" si="24"/>
        <v>香川県宇多津町</v>
      </c>
      <c r="E1549" s="47" t="s">
        <v>2254</v>
      </c>
    </row>
    <row r="1550" spans="1:5" x14ac:dyDescent="0.45">
      <c r="A1550" s="46" t="str">
        <f>B1550&amp;COUNTIF($B$2:B1550,B1550)</f>
        <v>香川県14</v>
      </c>
      <c r="B1550" s="44" t="s">
        <v>1791</v>
      </c>
      <c r="C1550" s="44" t="s">
        <v>1805</v>
      </c>
      <c r="D1550" s="44" t="str">
        <f t="shared" si="24"/>
        <v>香川県綾川町</v>
      </c>
      <c r="E1550" s="47" t="s">
        <v>2254</v>
      </c>
    </row>
    <row r="1551" spans="1:5" x14ac:dyDescent="0.45">
      <c r="A1551" s="46" t="str">
        <f>B1551&amp;COUNTIF($B$2:B1551,B1551)</f>
        <v>香川県15</v>
      </c>
      <c r="B1551" s="44" t="s">
        <v>1791</v>
      </c>
      <c r="C1551" s="44" t="s">
        <v>1806</v>
      </c>
      <c r="D1551" s="44" t="str">
        <f t="shared" si="24"/>
        <v>香川県琴平町</v>
      </c>
      <c r="E1551" s="47" t="s">
        <v>2254</v>
      </c>
    </row>
    <row r="1552" spans="1:5" x14ac:dyDescent="0.45">
      <c r="A1552" s="46" t="str">
        <f>B1552&amp;COUNTIF($B$2:B1552,B1552)</f>
        <v>香川県16</v>
      </c>
      <c r="B1552" s="44" t="s">
        <v>1791</v>
      </c>
      <c r="C1552" s="44" t="s">
        <v>1807</v>
      </c>
      <c r="D1552" s="44" t="str">
        <f t="shared" si="24"/>
        <v>香川県多度津町</v>
      </c>
      <c r="E1552" s="47" t="s">
        <v>2254</v>
      </c>
    </row>
    <row r="1553" spans="1:5" x14ac:dyDescent="0.45">
      <c r="A1553" s="46" t="str">
        <f>B1553&amp;COUNTIF($B$2:B1553,B1553)</f>
        <v>香川県17</v>
      </c>
      <c r="B1553" s="44" t="s">
        <v>1791</v>
      </c>
      <c r="C1553" s="44" t="s">
        <v>1808</v>
      </c>
      <c r="D1553" s="44" t="str">
        <f t="shared" si="24"/>
        <v>香川県まんのう町</v>
      </c>
      <c r="E1553" s="47" t="s">
        <v>2254</v>
      </c>
    </row>
    <row r="1554" spans="1:5" x14ac:dyDescent="0.45">
      <c r="A1554" s="46" t="str">
        <f>B1554&amp;COUNTIF($B$2:B1554,B1554)</f>
        <v>愛媛県1</v>
      </c>
      <c r="B1554" s="44" t="s">
        <v>1809</v>
      </c>
      <c r="C1554" s="44" t="s">
        <v>1810</v>
      </c>
      <c r="D1554" s="44" t="str">
        <f t="shared" si="24"/>
        <v>愛媛県松山市</v>
      </c>
      <c r="E1554" s="47" t="s">
        <v>2548</v>
      </c>
    </row>
    <row r="1555" spans="1:5" x14ac:dyDescent="0.45">
      <c r="A1555" s="46" t="str">
        <f>B1555&amp;COUNTIF($B$2:B1555,B1555)</f>
        <v>愛媛県2</v>
      </c>
      <c r="B1555" s="44" t="s">
        <v>1809</v>
      </c>
      <c r="C1555" s="44" t="s">
        <v>1811</v>
      </c>
      <c r="D1555" s="44" t="str">
        <f t="shared" si="24"/>
        <v>愛媛県今治市</v>
      </c>
      <c r="E1555" s="47" t="s">
        <v>2549</v>
      </c>
    </row>
    <row r="1556" spans="1:5" x14ac:dyDescent="0.45">
      <c r="A1556" s="46" t="str">
        <f>B1556&amp;COUNTIF($B$2:B1556,B1556)</f>
        <v>愛媛県3</v>
      </c>
      <c r="B1556" s="44" t="s">
        <v>1809</v>
      </c>
      <c r="C1556" s="44" t="s">
        <v>1812</v>
      </c>
      <c r="D1556" s="44" t="str">
        <f t="shared" si="24"/>
        <v>愛媛県宇和島市</v>
      </c>
      <c r="E1556" s="47" t="s">
        <v>2550</v>
      </c>
    </row>
    <row r="1557" spans="1:5" x14ac:dyDescent="0.45">
      <c r="A1557" s="46" t="str">
        <f>B1557&amp;COUNTIF($B$2:B1557,B1557)</f>
        <v>愛媛県4</v>
      </c>
      <c r="B1557" s="44" t="s">
        <v>1809</v>
      </c>
      <c r="C1557" s="44" t="s">
        <v>1813</v>
      </c>
      <c r="D1557" s="44" t="str">
        <f t="shared" si="24"/>
        <v>愛媛県八幡浜市</v>
      </c>
      <c r="E1557" s="47" t="s">
        <v>2551</v>
      </c>
    </row>
    <row r="1558" spans="1:5" x14ac:dyDescent="0.45">
      <c r="A1558" s="46" t="str">
        <f>B1558&amp;COUNTIF($B$2:B1558,B1558)</f>
        <v>愛媛県5</v>
      </c>
      <c r="B1558" s="44" t="s">
        <v>1809</v>
      </c>
      <c r="C1558" s="44" t="s">
        <v>1814</v>
      </c>
      <c r="D1558" s="44" t="str">
        <f t="shared" si="24"/>
        <v>愛媛県新居浜市</v>
      </c>
      <c r="E1558" s="47" t="s">
        <v>2552</v>
      </c>
    </row>
    <row r="1559" spans="1:5" x14ac:dyDescent="0.45">
      <c r="A1559" s="46" t="str">
        <f>B1559&amp;COUNTIF($B$2:B1559,B1559)</f>
        <v>愛媛県6</v>
      </c>
      <c r="B1559" s="44" t="s">
        <v>1809</v>
      </c>
      <c r="C1559" s="44" t="s">
        <v>1815</v>
      </c>
      <c r="D1559" s="44" t="str">
        <f t="shared" si="24"/>
        <v>愛媛県西条市</v>
      </c>
      <c r="E1559" s="47" t="s">
        <v>2552</v>
      </c>
    </row>
    <row r="1560" spans="1:5" x14ac:dyDescent="0.45">
      <c r="A1560" s="46" t="str">
        <f>B1560&amp;COUNTIF($B$2:B1560,B1560)</f>
        <v>愛媛県7</v>
      </c>
      <c r="B1560" s="44" t="s">
        <v>1809</v>
      </c>
      <c r="C1560" s="44" t="s">
        <v>1816</v>
      </c>
      <c r="D1560" s="44" t="str">
        <f t="shared" si="24"/>
        <v>愛媛県大洲市</v>
      </c>
      <c r="E1560" s="47" t="s">
        <v>2551</v>
      </c>
    </row>
    <row r="1561" spans="1:5" x14ac:dyDescent="0.45">
      <c r="A1561" s="46" t="str">
        <f>B1561&amp;COUNTIF($B$2:B1561,B1561)</f>
        <v>愛媛県8</v>
      </c>
      <c r="B1561" s="44" t="s">
        <v>1809</v>
      </c>
      <c r="C1561" s="44" t="s">
        <v>1817</v>
      </c>
      <c r="D1561" s="44" t="str">
        <f t="shared" si="24"/>
        <v>愛媛県伊予市</v>
      </c>
      <c r="E1561" s="47" t="s">
        <v>2548</v>
      </c>
    </row>
    <row r="1562" spans="1:5" x14ac:dyDescent="0.45">
      <c r="A1562" s="46" t="str">
        <f>B1562&amp;COUNTIF($B$2:B1562,B1562)</f>
        <v>愛媛県9</v>
      </c>
      <c r="B1562" s="44" t="s">
        <v>1809</v>
      </c>
      <c r="C1562" s="44" t="s">
        <v>1818</v>
      </c>
      <c r="D1562" s="44" t="str">
        <f t="shared" si="24"/>
        <v>愛媛県四国中央市</v>
      </c>
      <c r="E1562" s="47" t="s">
        <v>2553</v>
      </c>
    </row>
    <row r="1563" spans="1:5" x14ac:dyDescent="0.45">
      <c r="A1563" s="46" t="str">
        <f>B1563&amp;COUNTIF($B$2:B1563,B1563)</f>
        <v>愛媛県10</v>
      </c>
      <c r="B1563" s="44" t="s">
        <v>1809</v>
      </c>
      <c r="C1563" s="44" t="s">
        <v>1819</v>
      </c>
      <c r="D1563" s="44" t="str">
        <f t="shared" si="24"/>
        <v>愛媛県西予市</v>
      </c>
      <c r="E1563" s="47" t="s">
        <v>2551</v>
      </c>
    </row>
    <row r="1564" spans="1:5" x14ac:dyDescent="0.45">
      <c r="A1564" s="46" t="str">
        <f>B1564&amp;COUNTIF($B$2:B1564,B1564)</f>
        <v>愛媛県11</v>
      </c>
      <c r="B1564" s="44" t="s">
        <v>1809</v>
      </c>
      <c r="C1564" s="44" t="s">
        <v>1820</v>
      </c>
      <c r="D1564" s="44" t="str">
        <f t="shared" si="24"/>
        <v>愛媛県東温市</v>
      </c>
      <c r="E1564" s="47" t="s">
        <v>2548</v>
      </c>
    </row>
    <row r="1565" spans="1:5" x14ac:dyDescent="0.45">
      <c r="A1565" s="46" t="str">
        <f>B1565&amp;COUNTIF($B$2:B1565,B1565)</f>
        <v>愛媛県12</v>
      </c>
      <c r="B1565" s="44" t="s">
        <v>1809</v>
      </c>
      <c r="C1565" s="44" t="s">
        <v>1821</v>
      </c>
      <c r="D1565" s="44" t="str">
        <f t="shared" si="24"/>
        <v>愛媛県上島町</v>
      </c>
      <c r="E1565" s="47" t="s">
        <v>2549</v>
      </c>
    </row>
    <row r="1566" spans="1:5" x14ac:dyDescent="0.45">
      <c r="A1566" s="46" t="str">
        <f>B1566&amp;COUNTIF($B$2:B1566,B1566)</f>
        <v>愛媛県13</v>
      </c>
      <c r="B1566" s="44" t="s">
        <v>1809</v>
      </c>
      <c r="C1566" s="44" t="s">
        <v>1822</v>
      </c>
      <c r="D1566" s="44" t="str">
        <f t="shared" si="24"/>
        <v>愛媛県久万高原町</v>
      </c>
      <c r="E1566" s="47" t="s">
        <v>2548</v>
      </c>
    </row>
    <row r="1567" spans="1:5" x14ac:dyDescent="0.45">
      <c r="A1567" s="46" t="str">
        <f>B1567&amp;COUNTIF($B$2:B1567,B1567)</f>
        <v>愛媛県14</v>
      </c>
      <c r="B1567" s="44" t="s">
        <v>1809</v>
      </c>
      <c r="C1567" s="44" t="s">
        <v>442</v>
      </c>
      <c r="D1567" s="44" t="str">
        <f t="shared" si="24"/>
        <v>愛媛県松前町</v>
      </c>
      <c r="E1567" s="47" t="s">
        <v>2548</v>
      </c>
    </row>
    <row r="1568" spans="1:5" x14ac:dyDescent="0.45">
      <c r="A1568" s="46" t="str">
        <f>B1568&amp;COUNTIF($B$2:B1568,B1568)</f>
        <v>愛媛県15</v>
      </c>
      <c r="B1568" s="44" t="s">
        <v>1809</v>
      </c>
      <c r="C1568" s="44" t="s">
        <v>1823</v>
      </c>
      <c r="D1568" s="44" t="str">
        <f t="shared" si="24"/>
        <v>愛媛県砥部町</v>
      </c>
      <c r="E1568" s="47" t="s">
        <v>2548</v>
      </c>
    </row>
    <row r="1569" spans="1:5" x14ac:dyDescent="0.45">
      <c r="A1569" s="46" t="str">
        <f>B1569&amp;COUNTIF($B$2:B1569,B1569)</f>
        <v>愛媛県16</v>
      </c>
      <c r="B1569" s="44" t="s">
        <v>1809</v>
      </c>
      <c r="C1569" s="44" t="s">
        <v>1824</v>
      </c>
      <c r="D1569" s="44" t="str">
        <f t="shared" si="24"/>
        <v>愛媛県内子町</v>
      </c>
      <c r="E1569" s="47" t="s">
        <v>2551</v>
      </c>
    </row>
    <row r="1570" spans="1:5" x14ac:dyDescent="0.45">
      <c r="A1570" s="46" t="str">
        <f>B1570&amp;COUNTIF($B$2:B1570,B1570)</f>
        <v>愛媛県17</v>
      </c>
      <c r="B1570" s="44" t="s">
        <v>1809</v>
      </c>
      <c r="C1570" s="44" t="s">
        <v>1825</v>
      </c>
      <c r="D1570" s="44" t="str">
        <f t="shared" si="24"/>
        <v>愛媛県伊方町</v>
      </c>
      <c r="E1570" s="47" t="s">
        <v>2551</v>
      </c>
    </row>
    <row r="1571" spans="1:5" x14ac:dyDescent="0.45">
      <c r="A1571" s="46" t="str">
        <f>B1571&amp;COUNTIF($B$2:B1571,B1571)</f>
        <v>愛媛県18</v>
      </c>
      <c r="B1571" s="44" t="s">
        <v>1809</v>
      </c>
      <c r="C1571" s="44" t="s">
        <v>1826</v>
      </c>
      <c r="D1571" s="44" t="str">
        <f t="shared" si="24"/>
        <v>愛媛県松野町</v>
      </c>
      <c r="E1571" s="47" t="s">
        <v>2550</v>
      </c>
    </row>
    <row r="1572" spans="1:5" x14ac:dyDescent="0.45">
      <c r="A1572" s="46" t="str">
        <f>B1572&amp;COUNTIF($B$2:B1572,B1572)</f>
        <v>愛媛県19</v>
      </c>
      <c r="B1572" s="44" t="s">
        <v>1809</v>
      </c>
      <c r="C1572" s="44" t="s">
        <v>1827</v>
      </c>
      <c r="D1572" s="44" t="str">
        <f t="shared" si="24"/>
        <v>愛媛県鬼北町</v>
      </c>
      <c r="E1572" s="47" t="s">
        <v>2550</v>
      </c>
    </row>
    <row r="1573" spans="1:5" x14ac:dyDescent="0.45">
      <c r="A1573" s="46" t="str">
        <f>B1573&amp;COUNTIF($B$2:B1573,B1573)</f>
        <v>愛媛県20</v>
      </c>
      <c r="B1573" s="44" t="s">
        <v>1809</v>
      </c>
      <c r="C1573" s="44" t="s">
        <v>1828</v>
      </c>
      <c r="D1573" s="44" t="str">
        <f t="shared" si="24"/>
        <v>愛媛県愛南町</v>
      </c>
      <c r="E1573" s="47" t="s">
        <v>2550</v>
      </c>
    </row>
    <row r="1574" spans="1:5" x14ac:dyDescent="0.45">
      <c r="A1574" s="46" t="str">
        <f>B1574&amp;COUNTIF($B$2:B1574,B1574)</f>
        <v>高知県1</v>
      </c>
      <c r="B1574" s="44" t="s">
        <v>1829</v>
      </c>
      <c r="C1574" s="44" t="s">
        <v>1830</v>
      </c>
      <c r="D1574" s="44" t="str">
        <f t="shared" si="24"/>
        <v>高知県高知市</v>
      </c>
      <c r="E1574" s="47" t="s">
        <v>2554</v>
      </c>
    </row>
    <row r="1575" spans="1:5" x14ac:dyDescent="0.45">
      <c r="A1575" s="46" t="str">
        <f>B1575&amp;COUNTIF($B$2:B1575,B1575)</f>
        <v>高知県2</v>
      </c>
      <c r="B1575" s="44" t="s">
        <v>1829</v>
      </c>
      <c r="C1575" s="44" t="s">
        <v>1831</v>
      </c>
      <c r="D1575" s="44" t="str">
        <f t="shared" si="24"/>
        <v>高知県室戸市</v>
      </c>
      <c r="E1575" s="47" t="s">
        <v>2555</v>
      </c>
    </row>
    <row r="1576" spans="1:5" x14ac:dyDescent="0.45">
      <c r="A1576" s="46" t="str">
        <f>B1576&amp;COUNTIF($B$2:B1576,B1576)</f>
        <v>高知県3</v>
      </c>
      <c r="B1576" s="44" t="s">
        <v>1829</v>
      </c>
      <c r="C1576" s="44" t="s">
        <v>1832</v>
      </c>
      <c r="D1576" s="44" t="str">
        <f t="shared" si="24"/>
        <v>高知県安芸市</v>
      </c>
      <c r="E1576" s="47" t="s">
        <v>2555</v>
      </c>
    </row>
    <row r="1577" spans="1:5" x14ac:dyDescent="0.45">
      <c r="A1577" s="46" t="str">
        <f>B1577&amp;COUNTIF($B$2:B1577,B1577)</f>
        <v>高知県4</v>
      </c>
      <c r="B1577" s="44" t="s">
        <v>1829</v>
      </c>
      <c r="C1577" s="44" t="s">
        <v>1833</v>
      </c>
      <c r="D1577" s="44" t="str">
        <f t="shared" si="24"/>
        <v>高知県南国市</v>
      </c>
      <c r="E1577" s="47" t="s">
        <v>2554</v>
      </c>
    </row>
    <row r="1578" spans="1:5" x14ac:dyDescent="0.45">
      <c r="A1578" s="46" t="str">
        <f>B1578&amp;COUNTIF($B$2:B1578,B1578)</f>
        <v>高知県5</v>
      </c>
      <c r="B1578" s="44" t="s">
        <v>1829</v>
      </c>
      <c r="C1578" s="44" t="s">
        <v>1834</v>
      </c>
      <c r="D1578" s="44" t="str">
        <f t="shared" si="24"/>
        <v>高知県土佐市</v>
      </c>
      <c r="E1578" s="47" t="s">
        <v>2554</v>
      </c>
    </row>
    <row r="1579" spans="1:5" x14ac:dyDescent="0.45">
      <c r="A1579" s="46" t="str">
        <f>B1579&amp;COUNTIF($B$2:B1579,B1579)</f>
        <v>高知県6</v>
      </c>
      <c r="B1579" s="44" t="s">
        <v>1829</v>
      </c>
      <c r="C1579" s="44" t="s">
        <v>1835</v>
      </c>
      <c r="D1579" s="44" t="str">
        <f t="shared" si="24"/>
        <v>高知県須崎市</v>
      </c>
      <c r="E1579" s="47" t="s">
        <v>2556</v>
      </c>
    </row>
    <row r="1580" spans="1:5" x14ac:dyDescent="0.45">
      <c r="A1580" s="46" t="str">
        <f>B1580&amp;COUNTIF($B$2:B1580,B1580)</f>
        <v>高知県7</v>
      </c>
      <c r="B1580" s="44" t="s">
        <v>1829</v>
      </c>
      <c r="C1580" s="44" t="s">
        <v>1836</v>
      </c>
      <c r="D1580" s="44" t="str">
        <f t="shared" si="24"/>
        <v>高知県宿毛市</v>
      </c>
      <c r="E1580" s="47" t="s">
        <v>2557</v>
      </c>
    </row>
    <row r="1581" spans="1:5" x14ac:dyDescent="0.45">
      <c r="A1581" s="46" t="str">
        <f>B1581&amp;COUNTIF($B$2:B1581,B1581)</f>
        <v>高知県8</v>
      </c>
      <c r="B1581" s="44" t="s">
        <v>1829</v>
      </c>
      <c r="C1581" s="44" t="s">
        <v>1837</v>
      </c>
      <c r="D1581" s="44" t="str">
        <f t="shared" si="24"/>
        <v>高知県土佐清水市</v>
      </c>
      <c r="E1581" s="47" t="s">
        <v>2557</v>
      </c>
    </row>
    <row r="1582" spans="1:5" x14ac:dyDescent="0.45">
      <c r="A1582" s="46" t="str">
        <f>B1582&amp;COUNTIF($B$2:B1582,B1582)</f>
        <v>高知県9</v>
      </c>
      <c r="B1582" s="44" t="s">
        <v>1829</v>
      </c>
      <c r="C1582" s="44" t="s">
        <v>1838</v>
      </c>
      <c r="D1582" s="44" t="str">
        <f t="shared" si="24"/>
        <v>高知県四万十市</v>
      </c>
      <c r="E1582" s="47" t="s">
        <v>2557</v>
      </c>
    </row>
    <row r="1583" spans="1:5" x14ac:dyDescent="0.45">
      <c r="A1583" s="46" t="str">
        <f>B1583&amp;COUNTIF($B$2:B1583,B1583)</f>
        <v>高知県10</v>
      </c>
      <c r="B1583" s="44" t="s">
        <v>1829</v>
      </c>
      <c r="C1583" s="44" t="s">
        <v>1839</v>
      </c>
      <c r="D1583" s="44" t="str">
        <f t="shared" si="24"/>
        <v>高知県香南市</v>
      </c>
      <c r="E1583" s="47" t="s">
        <v>2554</v>
      </c>
    </row>
    <row r="1584" spans="1:5" x14ac:dyDescent="0.45">
      <c r="A1584" s="46" t="str">
        <f>B1584&amp;COUNTIF($B$2:B1584,B1584)</f>
        <v>高知県11</v>
      </c>
      <c r="B1584" s="44" t="s">
        <v>1829</v>
      </c>
      <c r="C1584" s="44" t="s">
        <v>1840</v>
      </c>
      <c r="D1584" s="44" t="str">
        <f t="shared" si="24"/>
        <v>高知県香美市</v>
      </c>
      <c r="E1584" s="47" t="s">
        <v>2554</v>
      </c>
    </row>
    <row r="1585" spans="1:5" x14ac:dyDescent="0.45">
      <c r="A1585" s="46" t="str">
        <f>B1585&amp;COUNTIF($B$2:B1585,B1585)</f>
        <v>高知県12</v>
      </c>
      <c r="B1585" s="44" t="s">
        <v>1829</v>
      </c>
      <c r="C1585" s="44" t="s">
        <v>1841</v>
      </c>
      <c r="D1585" s="44" t="str">
        <f t="shared" si="24"/>
        <v>高知県東洋町</v>
      </c>
      <c r="E1585" s="47" t="s">
        <v>2555</v>
      </c>
    </row>
    <row r="1586" spans="1:5" x14ac:dyDescent="0.45">
      <c r="A1586" s="46" t="str">
        <f>B1586&amp;COUNTIF($B$2:B1586,B1586)</f>
        <v>高知県13</v>
      </c>
      <c r="B1586" s="44" t="s">
        <v>1829</v>
      </c>
      <c r="C1586" s="44" t="s">
        <v>1842</v>
      </c>
      <c r="D1586" s="44" t="str">
        <f t="shared" si="24"/>
        <v>高知県奈半利町</v>
      </c>
      <c r="E1586" s="47" t="s">
        <v>2555</v>
      </c>
    </row>
    <row r="1587" spans="1:5" x14ac:dyDescent="0.45">
      <c r="A1587" s="46" t="str">
        <f>B1587&amp;COUNTIF($B$2:B1587,B1587)</f>
        <v>高知県14</v>
      </c>
      <c r="B1587" s="44" t="s">
        <v>1829</v>
      </c>
      <c r="C1587" s="44" t="s">
        <v>1843</v>
      </c>
      <c r="D1587" s="44" t="str">
        <f t="shared" si="24"/>
        <v>高知県田野町</v>
      </c>
      <c r="E1587" s="47" t="s">
        <v>2555</v>
      </c>
    </row>
    <row r="1588" spans="1:5" x14ac:dyDescent="0.45">
      <c r="A1588" s="46" t="str">
        <f>B1588&amp;COUNTIF($B$2:B1588,B1588)</f>
        <v>高知県15</v>
      </c>
      <c r="B1588" s="44" t="s">
        <v>1829</v>
      </c>
      <c r="C1588" s="44" t="s">
        <v>1844</v>
      </c>
      <c r="D1588" s="44" t="str">
        <f t="shared" si="24"/>
        <v>高知県安田町</v>
      </c>
      <c r="E1588" s="47" t="s">
        <v>2555</v>
      </c>
    </row>
    <row r="1589" spans="1:5" x14ac:dyDescent="0.45">
      <c r="A1589" s="46" t="str">
        <f>B1589&amp;COUNTIF($B$2:B1589,B1589)</f>
        <v>高知県16</v>
      </c>
      <c r="B1589" s="44" t="s">
        <v>1829</v>
      </c>
      <c r="C1589" s="44" t="s">
        <v>1845</v>
      </c>
      <c r="D1589" s="44" t="str">
        <f t="shared" si="24"/>
        <v>高知県北川村</v>
      </c>
      <c r="E1589" s="47" t="s">
        <v>2555</v>
      </c>
    </row>
    <row r="1590" spans="1:5" x14ac:dyDescent="0.45">
      <c r="A1590" s="46" t="str">
        <f>B1590&amp;COUNTIF($B$2:B1590,B1590)</f>
        <v>高知県17</v>
      </c>
      <c r="B1590" s="44" t="s">
        <v>1829</v>
      </c>
      <c r="C1590" s="44" t="s">
        <v>1846</v>
      </c>
      <c r="D1590" s="44" t="str">
        <f t="shared" si="24"/>
        <v>高知県馬路村</v>
      </c>
      <c r="E1590" s="47" t="s">
        <v>2555</v>
      </c>
    </row>
    <row r="1591" spans="1:5" x14ac:dyDescent="0.45">
      <c r="A1591" s="46" t="str">
        <f>B1591&amp;COUNTIF($B$2:B1591,B1591)</f>
        <v>高知県18</v>
      </c>
      <c r="B1591" s="44" t="s">
        <v>1829</v>
      </c>
      <c r="C1591" s="44" t="s">
        <v>1847</v>
      </c>
      <c r="D1591" s="44" t="str">
        <f t="shared" si="24"/>
        <v>高知県芸西村</v>
      </c>
      <c r="E1591" s="47" t="s">
        <v>2555</v>
      </c>
    </row>
    <row r="1592" spans="1:5" x14ac:dyDescent="0.45">
      <c r="A1592" s="46" t="str">
        <f>B1592&amp;COUNTIF($B$2:B1592,B1592)</f>
        <v>高知県19</v>
      </c>
      <c r="B1592" s="44" t="s">
        <v>1829</v>
      </c>
      <c r="C1592" s="44" t="s">
        <v>1848</v>
      </c>
      <c r="D1592" s="44" t="str">
        <f t="shared" si="24"/>
        <v>高知県本山町</v>
      </c>
      <c r="E1592" s="47" t="s">
        <v>2554</v>
      </c>
    </row>
    <row r="1593" spans="1:5" x14ac:dyDescent="0.45">
      <c r="A1593" s="46" t="str">
        <f>B1593&amp;COUNTIF($B$2:B1593,B1593)</f>
        <v>高知県20</v>
      </c>
      <c r="B1593" s="44" t="s">
        <v>1829</v>
      </c>
      <c r="C1593" s="44" t="s">
        <v>1849</v>
      </c>
      <c r="D1593" s="44" t="str">
        <f t="shared" si="24"/>
        <v>高知県大豊町</v>
      </c>
      <c r="E1593" s="47" t="s">
        <v>2554</v>
      </c>
    </row>
    <row r="1594" spans="1:5" x14ac:dyDescent="0.45">
      <c r="A1594" s="46" t="str">
        <f>B1594&amp;COUNTIF($B$2:B1594,B1594)</f>
        <v>高知県21</v>
      </c>
      <c r="B1594" s="44" t="s">
        <v>1829</v>
      </c>
      <c r="C1594" s="44" t="s">
        <v>1850</v>
      </c>
      <c r="D1594" s="44" t="str">
        <f t="shared" si="24"/>
        <v>高知県土佐町</v>
      </c>
      <c r="E1594" s="47" t="s">
        <v>2554</v>
      </c>
    </row>
    <row r="1595" spans="1:5" x14ac:dyDescent="0.45">
      <c r="A1595" s="46" t="str">
        <f>B1595&amp;COUNTIF($B$2:B1595,B1595)</f>
        <v>高知県22</v>
      </c>
      <c r="B1595" s="44" t="s">
        <v>1829</v>
      </c>
      <c r="C1595" s="44" t="s">
        <v>1851</v>
      </c>
      <c r="D1595" s="44" t="str">
        <f t="shared" si="24"/>
        <v>高知県大川村</v>
      </c>
      <c r="E1595" s="47" t="s">
        <v>2554</v>
      </c>
    </row>
    <row r="1596" spans="1:5" x14ac:dyDescent="0.45">
      <c r="A1596" s="46" t="str">
        <f>B1596&amp;COUNTIF($B$2:B1596,B1596)</f>
        <v>高知県23</v>
      </c>
      <c r="B1596" s="44" t="s">
        <v>1829</v>
      </c>
      <c r="C1596" s="44" t="s">
        <v>1852</v>
      </c>
      <c r="D1596" s="44" t="str">
        <f t="shared" si="24"/>
        <v>高知県いの町</v>
      </c>
      <c r="E1596" s="47" t="s">
        <v>2554</v>
      </c>
    </row>
    <row r="1597" spans="1:5" x14ac:dyDescent="0.45">
      <c r="A1597" s="46" t="str">
        <f>B1597&amp;COUNTIF($B$2:B1597,B1597)</f>
        <v>高知県24</v>
      </c>
      <c r="B1597" s="44" t="s">
        <v>1829</v>
      </c>
      <c r="C1597" s="44" t="s">
        <v>1853</v>
      </c>
      <c r="D1597" s="44" t="str">
        <f t="shared" si="24"/>
        <v>高知県仁淀川町</v>
      </c>
      <c r="E1597" s="47" t="s">
        <v>2554</v>
      </c>
    </row>
    <row r="1598" spans="1:5" x14ac:dyDescent="0.45">
      <c r="A1598" s="46" t="str">
        <f>B1598&amp;COUNTIF($B$2:B1598,B1598)</f>
        <v>高知県25</v>
      </c>
      <c r="B1598" s="44" t="s">
        <v>1829</v>
      </c>
      <c r="C1598" s="44" t="s">
        <v>1854</v>
      </c>
      <c r="D1598" s="44" t="str">
        <f t="shared" si="24"/>
        <v>高知県中土佐町</v>
      </c>
      <c r="E1598" s="47" t="s">
        <v>2556</v>
      </c>
    </row>
    <row r="1599" spans="1:5" x14ac:dyDescent="0.45">
      <c r="A1599" s="46" t="str">
        <f>B1599&amp;COUNTIF($B$2:B1599,B1599)</f>
        <v>高知県26</v>
      </c>
      <c r="B1599" s="44" t="s">
        <v>1829</v>
      </c>
      <c r="C1599" s="44" t="s">
        <v>1855</v>
      </c>
      <c r="D1599" s="44" t="str">
        <f t="shared" si="24"/>
        <v>高知県佐川町</v>
      </c>
      <c r="E1599" s="47" t="s">
        <v>2554</v>
      </c>
    </row>
    <row r="1600" spans="1:5" x14ac:dyDescent="0.45">
      <c r="A1600" s="46" t="str">
        <f>B1600&amp;COUNTIF($B$2:B1600,B1600)</f>
        <v>高知県27</v>
      </c>
      <c r="B1600" s="44" t="s">
        <v>1829</v>
      </c>
      <c r="C1600" s="44" t="s">
        <v>1856</v>
      </c>
      <c r="D1600" s="44" t="str">
        <f t="shared" si="24"/>
        <v>高知県越知町</v>
      </c>
      <c r="E1600" s="47" t="s">
        <v>2554</v>
      </c>
    </row>
    <row r="1601" spans="1:5" x14ac:dyDescent="0.45">
      <c r="A1601" s="46" t="str">
        <f>B1601&amp;COUNTIF($B$2:B1601,B1601)</f>
        <v>高知県28</v>
      </c>
      <c r="B1601" s="44" t="s">
        <v>1829</v>
      </c>
      <c r="C1601" s="44" t="s">
        <v>1857</v>
      </c>
      <c r="D1601" s="44" t="str">
        <f t="shared" si="24"/>
        <v>高知県梼原町</v>
      </c>
      <c r="E1601" s="47" t="s">
        <v>2556</v>
      </c>
    </row>
    <row r="1602" spans="1:5" x14ac:dyDescent="0.45">
      <c r="A1602" s="46" t="str">
        <f>B1602&amp;COUNTIF($B$2:B1602,B1602)</f>
        <v>高知県29</v>
      </c>
      <c r="B1602" s="44" t="s">
        <v>1829</v>
      </c>
      <c r="C1602" s="44" t="s">
        <v>1858</v>
      </c>
      <c r="D1602" s="44" t="str">
        <f t="shared" ref="D1602:D1665" si="25">B1602&amp;C1602</f>
        <v>高知県日高村</v>
      </c>
      <c r="E1602" s="47" t="s">
        <v>2554</v>
      </c>
    </row>
    <row r="1603" spans="1:5" x14ac:dyDescent="0.45">
      <c r="A1603" s="46" t="str">
        <f>B1603&amp;COUNTIF($B$2:B1603,B1603)</f>
        <v>高知県30</v>
      </c>
      <c r="B1603" s="44" t="s">
        <v>1829</v>
      </c>
      <c r="C1603" s="44" t="s">
        <v>1859</v>
      </c>
      <c r="D1603" s="44" t="str">
        <f t="shared" si="25"/>
        <v>高知県津野町</v>
      </c>
      <c r="E1603" s="47" t="s">
        <v>2556</v>
      </c>
    </row>
    <row r="1604" spans="1:5" x14ac:dyDescent="0.45">
      <c r="A1604" s="46" t="str">
        <f>B1604&amp;COUNTIF($B$2:B1604,B1604)</f>
        <v>高知県31</v>
      </c>
      <c r="B1604" s="44" t="s">
        <v>1829</v>
      </c>
      <c r="C1604" s="44" t="s">
        <v>1860</v>
      </c>
      <c r="D1604" s="44" t="str">
        <f t="shared" si="25"/>
        <v>高知県四万十町</v>
      </c>
      <c r="E1604" s="47" t="s">
        <v>2556</v>
      </c>
    </row>
    <row r="1605" spans="1:5" x14ac:dyDescent="0.45">
      <c r="A1605" s="46" t="str">
        <f>B1605&amp;COUNTIF($B$2:B1605,B1605)</f>
        <v>高知県32</v>
      </c>
      <c r="B1605" s="44" t="s">
        <v>1829</v>
      </c>
      <c r="C1605" s="44" t="s">
        <v>1861</v>
      </c>
      <c r="D1605" s="44" t="str">
        <f t="shared" si="25"/>
        <v>高知県大月町</v>
      </c>
      <c r="E1605" s="47" t="s">
        <v>2557</v>
      </c>
    </row>
    <row r="1606" spans="1:5" x14ac:dyDescent="0.45">
      <c r="A1606" s="46" t="str">
        <f>B1606&amp;COUNTIF($B$2:B1606,B1606)</f>
        <v>高知県33</v>
      </c>
      <c r="B1606" s="44" t="s">
        <v>1829</v>
      </c>
      <c r="C1606" s="44" t="s">
        <v>1862</v>
      </c>
      <c r="D1606" s="44" t="str">
        <f t="shared" si="25"/>
        <v>高知県三原村</v>
      </c>
      <c r="E1606" s="47" t="s">
        <v>2557</v>
      </c>
    </row>
    <row r="1607" spans="1:5" x14ac:dyDescent="0.45">
      <c r="A1607" s="46" t="str">
        <f>B1607&amp;COUNTIF($B$2:B1607,B1607)</f>
        <v>高知県34</v>
      </c>
      <c r="B1607" s="44" t="s">
        <v>1829</v>
      </c>
      <c r="C1607" s="44" t="s">
        <v>1863</v>
      </c>
      <c r="D1607" s="44" t="str">
        <f t="shared" si="25"/>
        <v>高知県黒潮町</v>
      </c>
      <c r="E1607" s="47" t="s">
        <v>2557</v>
      </c>
    </row>
    <row r="1608" spans="1:5" x14ac:dyDescent="0.45">
      <c r="A1608" s="46" t="str">
        <f>B1608&amp;COUNTIF($B$2:B1608,B1608)</f>
        <v>福岡県1</v>
      </c>
      <c r="B1608" s="44" t="s">
        <v>1864</v>
      </c>
      <c r="C1608" s="44" t="s">
        <v>2558</v>
      </c>
      <c r="D1608" s="44" t="str">
        <f t="shared" si="25"/>
        <v>福岡県北九州市門司区</v>
      </c>
      <c r="E1608" s="47" t="s">
        <v>2559</v>
      </c>
    </row>
    <row r="1609" spans="1:5" x14ac:dyDescent="0.45">
      <c r="A1609" s="46" t="str">
        <f>B1609&amp;COUNTIF($B$2:B1609,B1609)</f>
        <v>福岡県2</v>
      </c>
      <c r="B1609" s="44" t="s">
        <v>1864</v>
      </c>
      <c r="C1609" s="44" t="s">
        <v>2560</v>
      </c>
      <c r="D1609" s="44" t="str">
        <f t="shared" si="25"/>
        <v>福岡県北九州市若松区</v>
      </c>
      <c r="E1609" s="47" t="s">
        <v>2559</v>
      </c>
    </row>
    <row r="1610" spans="1:5" x14ac:dyDescent="0.45">
      <c r="A1610" s="46" t="str">
        <f>B1610&amp;COUNTIF($B$2:B1610,B1610)</f>
        <v>福岡県3</v>
      </c>
      <c r="B1610" s="44" t="s">
        <v>1864</v>
      </c>
      <c r="C1610" s="44" t="s">
        <v>2561</v>
      </c>
      <c r="D1610" s="44" t="str">
        <f t="shared" si="25"/>
        <v>福岡県北九州市戸畑区</v>
      </c>
      <c r="E1610" s="47" t="s">
        <v>2559</v>
      </c>
    </row>
    <row r="1611" spans="1:5" x14ac:dyDescent="0.45">
      <c r="A1611" s="46" t="str">
        <f>B1611&amp;COUNTIF($B$2:B1611,B1611)</f>
        <v>福岡県4</v>
      </c>
      <c r="B1611" s="44" t="s">
        <v>1864</v>
      </c>
      <c r="C1611" s="44" t="s">
        <v>2562</v>
      </c>
      <c r="D1611" s="44" t="str">
        <f t="shared" si="25"/>
        <v>福岡県北九州市小倉北区</v>
      </c>
      <c r="E1611" s="47" t="s">
        <v>2559</v>
      </c>
    </row>
    <row r="1612" spans="1:5" x14ac:dyDescent="0.45">
      <c r="A1612" s="46" t="str">
        <f>B1612&amp;COUNTIF($B$2:B1612,B1612)</f>
        <v>福岡県5</v>
      </c>
      <c r="B1612" s="44" t="s">
        <v>1864</v>
      </c>
      <c r="C1612" s="44" t="s">
        <v>2563</v>
      </c>
      <c r="D1612" s="44" t="str">
        <f t="shared" si="25"/>
        <v>福岡県北九州市小倉南区</v>
      </c>
      <c r="E1612" s="47" t="s">
        <v>2559</v>
      </c>
    </row>
    <row r="1613" spans="1:5" x14ac:dyDescent="0.45">
      <c r="A1613" s="46" t="str">
        <f>B1613&amp;COUNTIF($B$2:B1613,B1613)</f>
        <v>福岡県6</v>
      </c>
      <c r="B1613" s="44" t="s">
        <v>1864</v>
      </c>
      <c r="C1613" s="44" t="s">
        <v>2564</v>
      </c>
      <c r="D1613" s="44" t="str">
        <f t="shared" si="25"/>
        <v>福岡県北九州市八幡東区</v>
      </c>
      <c r="E1613" s="47" t="s">
        <v>2559</v>
      </c>
    </row>
    <row r="1614" spans="1:5" x14ac:dyDescent="0.45">
      <c r="A1614" s="46" t="str">
        <f>B1614&amp;COUNTIF($B$2:B1614,B1614)</f>
        <v>福岡県7</v>
      </c>
      <c r="B1614" s="44" t="s">
        <v>1864</v>
      </c>
      <c r="C1614" s="44" t="s">
        <v>2565</v>
      </c>
      <c r="D1614" s="44" t="str">
        <f t="shared" si="25"/>
        <v>福岡県北九州市八幡西区</v>
      </c>
      <c r="E1614" s="47" t="s">
        <v>2559</v>
      </c>
    </row>
    <row r="1615" spans="1:5" x14ac:dyDescent="0.45">
      <c r="A1615" s="46" t="str">
        <f>B1615&amp;COUNTIF($B$2:B1615,B1615)</f>
        <v>福岡県8</v>
      </c>
      <c r="B1615" s="44" t="s">
        <v>1864</v>
      </c>
      <c r="C1615" s="44" t="s">
        <v>2566</v>
      </c>
      <c r="D1615" s="44" t="str">
        <f t="shared" si="25"/>
        <v>福岡県福岡市東区</v>
      </c>
      <c r="E1615" s="47" t="s">
        <v>2567</v>
      </c>
    </row>
    <row r="1616" spans="1:5" x14ac:dyDescent="0.45">
      <c r="A1616" s="46" t="str">
        <f>B1616&amp;COUNTIF($B$2:B1616,B1616)</f>
        <v>福岡県9</v>
      </c>
      <c r="B1616" s="44" t="s">
        <v>1864</v>
      </c>
      <c r="C1616" s="44" t="s">
        <v>2568</v>
      </c>
      <c r="D1616" s="44" t="str">
        <f t="shared" si="25"/>
        <v>福岡県福岡市博多区</v>
      </c>
      <c r="E1616" s="47" t="s">
        <v>2567</v>
      </c>
    </row>
    <row r="1617" spans="1:5" x14ac:dyDescent="0.45">
      <c r="A1617" s="46" t="str">
        <f>B1617&amp;COUNTIF($B$2:B1617,B1617)</f>
        <v>福岡県10</v>
      </c>
      <c r="B1617" s="44" t="s">
        <v>1864</v>
      </c>
      <c r="C1617" s="44" t="s">
        <v>2569</v>
      </c>
      <c r="D1617" s="44" t="str">
        <f t="shared" si="25"/>
        <v>福岡県福岡市中央区</v>
      </c>
      <c r="E1617" s="47" t="s">
        <v>2567</v>
      </c>
    </row>
    <row r="1618" spans="1:5" x14ac:dyDescent="0.45">
      <c r="A1618" s="46" t="str">
        <f>B1618&amp;COUNTIF($B$2:B1618,B1618)</f>
        <v>福岡県11</v>
      </c>
      <c r="B1618" s="44" t="s">
        <v>1864</v>
      </c>
      <c r="C1618" s="44" t="s">
        <v>2570</v>
      </c>
      <c r="D1618" s="44" t="str">
        <f t="shared" si="25"/>
        <v>福岡県福岡市南区</v>
      </c>
      <c r="E1618" s="47" t="s">
        <v>2567</v>
      </c>
    </row>
    <row r="1619" spans="1:5" x14ac:dyDescent="0.45">
      <c r="A1619" s="46" t="str">
        <f>B1619&amp;COUNTIF($B$2:B1619,B1619)</f>
        <v>福岡県12</v>
      </c>
      <c r="B1619" s="44" t="s">
        <v>1864</v>
      </c>
      <c r="C1619" s="44" t="s">
        <v>2571</v>
      </c>
      <c r="D1619" s="44" t="str">
        <f t="shared" si="25"/>
        <v>福岡県福岡市西区</v>
      </c>
      <c r="E1619" s="47" t="s">
        <v>2567</v>
      </c>
    </row>
    <row r="1620" spans="1:5" x14ac:dyDescent="0.45">
      <c r="A1620" s="46" t="str">
        <f>B1620&amp;COUNTIF($B$2:B1620,B1620)</f>
        <v>福岡県13</v>
      </c>
      <c r="B1620" s="44" t="s">
        <v>1864</v>
      </c>
      <c r="C1620" s="44" t="s">
        <v>2572</v>
      </c>
      <c r="D1620" s="44" t="str">
        <f t="shared" si="25"/>
        <v>福岡県福岡市城南区</v>
      </c>
      <c r="E1620" s="47" t="s">
        <v>2567</v>
      </c>
    </row>
    <row r="1621" spans="1:5" x14ac:dyDescent="0.45">
      <c r="A1621" s="46" t="str">
        <f>B1621&amp;COUNTIF($B$2:B1621,B1621)</f>
        <v>福岡県14</v>
      </c>
      <c r="B1621" s="44" t="s">
        <v>1864</v>
      </c>
      <c r="C1621" s="44" t="s">
        <v>2573</v>
      </c>
      <c r="D1621" s="44" t="str">
        <f t="shared" si="25"/>
        <v>福岡県福岡市早良区</v>
      </c>
      <c r="E1621" s="47" t="s">
        <v>2567</v>
      </c>
    </row>
    <row r="1622" spans="1:5" x14ac:dyDescent="0.45">
      <c r="A1622" s="46" t="str">
        <f>B1622&amp;COUNTIF($B$2:B1622,B1622)</f>
        <v>福岡県15</v>
      </c>
      <c r="B1622" s="44" t="s">
        <v>1864</v>
      </c>
      <c r="C1622" s="44" t="s">
        <v>1865</v>
      </c>
      <c r="D1622" s="44" t="str">
        <f t="shared" si="25"/>
        <v>福岡県大牟田市</v>
      </c>
      <c r="E1622" s="47" t="s">
        <v>2574</v>
      </c>
    </row>
    <row r="1623" spans="1:5" x14ac:dyDescent="0.45">
      <c r="A1623" s="46" t="str">
        <f>B1623&amp;COUNTIF($B$2:B1623,B1623)</f>
        <v>福岡県16</v>
      </c>
      <c r="B1623" s="44" t="s">
        <v>1864</v>
      </c>
      <c r="C1623" s="44" t="s">
        <v>1866</v>
      </c>
      <c r="D1623" s="44" t="str">
        <f t="shared" si="25"/>
        <v>福岡県久留米市</v>
      </c>
      <c r="E1623" s="47" t="s">
        <v>2575</v>
      </c>
    </row>
    <row r="1624" spans="1:5" x14ac:dyDescent="0.45">
      <c r="A1624" s="46" t="str">
        <f>B1624&amp;COUNTIF($B$2:B1624,B1624)</f>
        <v>福岡県17</v>
      </c>
      <c r="B1624" s="44" t="s">
        <v>1864</v>
      </c>
      <c r="C1624" s="44" t="s">
        <v>1867</v>
      </c>
      <c r="D1624" s="44" t="str">
        <f t="shared" si="25"/>
        <v>福岡県直方市</v>
      </c>
      <c r="E1624" s="47" t="s">
        <v>2576</v>
      </c>
    </row>
    <row r="1625" spans="1:5" x14ac:dyDescent="0.45">
      <c r="A1625" s="46" t="str">
        <f>B1625&amp;COUNTIF($B$2:B1625,B1625)</f>
        <v>福岡県18</v>
      </c>
      <c r="B1625" s="44" t="s">
        <v>1864</v>
      </c>
      <c r="C1625" s="44" t="s">
        <v>1868</v>
      </c>
      <c r="D1625" s="44" t="str">
        <f t="shared" si="25"/>
        <v>福岡県飯塚市</v>
      </c>
      <c r="E1625" s="47" t="s">
        <v>2577</v>
      </c>
    </row>
    <row r="1626" spans="1:5" x14ac:dyDescent="0.45">
      <c r="A1626" s="46" t="str">
        <f>B1626&amp;COUNTIF($B$2:B1626,B1626)</f>
        <v>福岡県19</v>
      </c>
      <c r="B1626" s="44" t="s">
        <v>1864</v>
      </c>
      <c r="C1626" s="44" t="s">
        <v>1869</v>
      </c>
      <c r="D1626" s="44" t="str">
        <f t="shared" si="25"/>
        <v>福岡県田川市</v>
      </c>
      <c r="E1626" s="47" t="s">
        <v>2578</v>
      </c>
    </row>
    <row r="1627" spans="1:5" x14ac:dyDescent="0.45">
      <c r="A1627" s="46" t="str">
        <f>B1627&amp;COUNTIF($B$2:B1627,B1627)</f>
        <v>福岡県20</v>
      </c>
      <c r="B1627" s="44" t="s">
        <v>1864</v>
      </c>
      <c r="C1627" s="44" t="s">
        <v>1870</v>
      </c>
      <c r="D1627" s="44" t="str">
        <f t="shared" si="25"/>
        <v>福岡県柳川市</v>
      </c>
      <c r="E1627" s="47" t="s">
        <v>2574</v>
      </c>
    </row>
    <row r="1628" spans="1:5" x14ac:dyDescent="0.45">
      <c r="A1628" s="46" t="str">
        <f>B1628&amp;COUNTIF($B$2:B1628,B1628)</f>
        <v>福岡県21</v>
      </c>
      <c r="B1628" s="44" t="s">
        <v>1864</v>
      </c>
      <c r="C1628" s="44" t="s">
        <v>1871</v>
      </c>
      <c r="D1628" s="44" t="str">
        <f t="shared" si="25"/>
        <v>福岡県八女市</v>
      </c>
      <c r="E1628" s="47" t="s">
        <v>2579</v>
      </c>
    </row>
    <row r="1629" spans="1:5" x14ac:dyDescent="0.45">
      <c r="A1629" s="46" t="str">
        <f>B1629&amp;COUNTIF($B$2:B1629,B1629)</f>
        <v>福岡県22</v>
      </c>
      <c r="B1629" s="44" t="s">
        <v>1864</v>
      </c>
      <c r="C1629" s="44" t="s">
        <v>1872</v>
      </c>
      <c r="D1629" s="44" t="str">
        <f t="shared" si="25"/>
        <v>福岡県筑後市</v>
      </c>
      <c r="E1629" s="47" t="s">
        <v>2579</v>
      </c>
    </row>
    <row r="1630" spans="1:5" x14ac:dyDescent="0.45">
      <c r="A1630" s="46" t="str">
        <f>B1630&amp;COUNTIF($B$2:B1630,B1630)</f>
        <v>福岡県23</v>
      </c>
      <c r="B1630" s="44" t="s">
        <v>1864</v>
      </c>
      <c r="C1630" s="44" t="s">
        <v>1873</v>
      </c>
      <c r="D1630" s="44" t="str">
        <f t="shared" si="25"/>
        <v>福岡県大川市</v>
      </c>
      <c r="E1630" s="47" t="s">
        <v>2575</v>
      </c>
    </row>
    <row r="1631" spans="1:5" x14ac:dyDescent="0.45">
      <c r="A1631" s="46" t="str">
        <f>B1631&amp;COUNTIF($B$2:B1631,B1631)</f>
        <v>福岡県24</v>
      </c>
      <c r="B1631" s="44" t="s">
        <v>1864</v>
      </c>
      <c r="C1631" s="44" t="s">
        <v>1874</v>
      </c>
      <c r="D1631" s="44" t="str">
        <f t="shared" si="25"/>
        <v>福岡県行橋市</v>
      </c>
      <c r="E1631" s="47" t="s">
        <v>2580</v>
      </c>
    </row>
    <row r="1632" spans="1:5" x14ac:dyDescent="0.45">
      <c r="A1632" s="46" t="str">
        <f>B1632&amp;COUNTIF($B$2:B1632,B1632)</f>
        <v>福岡県25</v>
      </c>
      <c r="B1632" s="44" t="s">
        <v>1864</v>
      </c>
      <c r="C1632" s="44" t="s">
        <v>1875</v>
      </c>
      <c r="D1632" s="44" t="str">
        <f t="shared" si="25"/>
        <v>福岡県豊前市</v>
      </c>
      <c r="E1632" s="47" t="s">
        <v>2580</v>
      </c>
    </row>
    <row r="1633" spans="1:5" x14ac:dyDescent="0.45">
      <c r="A1633" s="46" t="str">
        <f>B1633&amp;COUNTIF($B$2:B1633,B1633)</f>
        <v>福岡県26</v>
      </c>
      <c r="B1633" s="44" t="s">
        <v>1864</v>
      </c>
      <c r="C1633" s="44" t="s">
        <v>1876</v>
      </c>
      <c r="D1633" s="44" t="str">
        <f t="shared" si="25"/>
        <v>福岡県中間市</v>
      </c>
      <c r="E1633" s="47" t="s">
        <v>2559</v>
      </c>
    </row>
    <row r="1634" spans="1:5" x14ac:dyDescent="0.45">
      <c r="A1634" s="46" t="str">
        <f>B1634&amp;COUNTIF($B$2:B1634,B1634)</f>
        <v>福岡県27</v>
      </c>
      <c r="B1634" s="44" t="s">
        <v>1864</v>
      </c>
      <c r="C1634" s="44" t="s">
        <v>1877</v>
      </c>
      <c r="D1634" s="44" t="str">
        <f t="shared" si="25"/>
        <v>福岡県小郡市</v>
      </c>
      <c r="E1634" s="47" t="s">
        <v>2575</v>
      </c>
    </row>
    <row r="1635" spans="1:5" x14ac:dyDescent="0.45">
      <c r="A1635" s="46" t="str">
        <f>B1635&amp;COUNTIF($B$2:B1635,B1635)</f>
        <v>福岡県28</v>
      </c>
      <c r="B1635" s="44" t="s">
        <v>1864</v>
      </c>
      <c r="C1635" s="44" t="s">
        <v>1878</v>
      </c>
      <c r="D1635" s="44" t="str">
        <f t="shared" si="25"/>
        <v>福岡県筑紫野市</v>
      </c>
      <c r="E1635" s="47" t="s">
        <v>2581</v>
      </c>
    </row>
    <row r="1636" spans="1:5" x14ac:dyDescent="0.45">
      <c r="A1636" s="46" t="str">
        <f>B1636&amp;COUNTIF($B$2:B1636,B1636)</f>
        <v>福岡県29</v>
      </c>
      <c r="B1636" s="44" t="s">
        <v>1864</v>
      </c>
      <c r="C1636" s="44" t="s">
        <v>1879</v>
      </c>
      <c r="D1636" s="44" t="str">
        <f t="shared" si="25"/>
        <v>福岡県春日市</v>
      </c>
      <c r="E1636" s="47" t="s">
        <v>2581</v>
      </c>
    </row>
    <row r="1637" spans="1:5" x14ac:dyDescent="0.45">
      <c r="A1637" s="46" t="str">
        <f>B1637&amp;COUNTIF($B$2:B1637,B1637)</f>
        <v>福岡県30</v>
      </c>
      <c r="B1637" s="44" t="s">
        <v>1864</v>
      </c>
      <c r="C1637" s="44" t="s">
        <v>1880</v>
      </c>
      <c r="D1637" s="44" t="str">
        <f t="shared" si="25"/>
        <v>福岡県大野城市</v>
      </c>
      <c r="E1637" s="47" t="s">
        <v>2581</v>
      </c>
    </row>
    <row r="1638" spans="1:5" x14ac:dyDescent="0.45">
      <c r="A1638" s="46" t="str">
        <f>B1638&amp;COUNTIF($B$2:B1638,B1638)</f>
        <v>福岡県31</v>
      </c>
      <c r="B1638" s="44" t="s">
        <v>1864</v>
      </c>
      <c r="C1638" s="44" t="s">
        <v>1881</v>
      </c>
      <c r="D1638" s="44" t="str">
        <f t="shared" si="25"/>
        <v>福岡県宗像市</v>
      </c>
      <c r="E1638" s="47" t="s">
        <v>2582</v>
      </c>
    </row>
    <row r="1639" spans="1:5" x14ac:dyDescent="0.45">
      <c r="A1639" s="46" t="str">
        <f>B1639&amp;COUNTIF($B$2:B1639,B1639)</f>
        <v>福岡県32</v>
      </c>
      <c r="B1639" s="44" t="s">
        <v>1864</v>
      </c>
      <c r="C1639" s="44" t="s">
        <v>1882</v>
      </c>
      <c r="D1639" s="44" t="str">
        <f t="shared" si="25"/>
        <v>福岡県太宰府市</v>
      </c>
      <c r="E1639" s="47" t="s">
        <v>2581</v>
      </c>
    </row>
    <row r="1640" spans="1:5" x14ac:dyDescent="0.45">
      <c r="A1640" s="46" t="str">
        <f>B1640&amp;COUNTIF($B$2:B1640,B1640)</f>
        <v>福岡県33</v>
      </c>
      <c r="B1640" s="44" t="s">
        <v>1864</v>
      </c>
      <c r="C1640" s="44" t="s">
        <v>1883</v>
      </c>
      <c r="D1640" s="44" t="str">
        <f t="shared" si="25"/>
        <v>福岡県古賀市</v>
      </c>
      <c r="E1640" s="47" t="s">
        <v>2583</v>
      </c>
    </row>
    <row r="1641" spans="1:5" x14ac:dyDescent="0.45">
      <c r="A1641" s="46" t="str">
        <f>B1641&amp;COUNTIF($B$2:B1641,B1641)</f>
        <v>福岡県34</v>
      </c>
      <c r="B1641" s="44" t="s">
        <v>1864</v>
      </c>
      <c r="C1641" s="44" t="s">
        <v>1884</v>
      </c>
      <c r="D1641" s="44" t="str">
        <f t="shared" si="25"/>
        <v>福岡県福津市</v>
      </c>
      <c r="E1641" s="47" t="s">
        <v>2582</v>
      </c>
    </row>
    <row r="1642" spans="1:5" x14ac:dyDescent="0.45">
      <c r="A1642" s="46" t="str">
        <f>B1642&amp;COUNTIF($B$2:B1642,B1642)</f>
        <v>福岡県35</v>
      </c>
      <c r="B1642" s="44" t="s">
        <v>1864</v>
      </c>
      <c r="C1642" s="44" t="s">
        <v>1885</v>
      </c>
      <c r="D1642" s="44" t="str">
        <f t="shared" si="25"/>
        <v>福岡県うきは市</v>
      </c>
      <c r="E1642" s="47" t="s">
        <v>2575</v>
      </c>
    </row>
    <row r="1643" spans="1:5" x14ac:dyDescent="0.45">
      <c r="A1643" s="46" t="str">
        <f>B1643&amp;COUNTIF($B$2:B1643,B1643)</f>
        <v>福岡県36</v>
      </c>
      <c r="B1643" s="44" t="s">
        <v>1864</v>
      </c>
      <c r="C1643" s="44" t="s">
        <v>1886</v>
      </c>
      <c r="D1643" s="44" t="str">
        <f t="shared" si="25"/>
        <v>福岡県宮若市</v>
      </c>
      <c r="E1643" s="47" t="s">
        <v>2576</v>
      </c>
    </row>
    <row r="1644" spans="1:5" x14ac:dyDescent="0.45">
      <c r="A1644" s="46" t="str">
        <f>B1644&amp;COUNTIF($B$2:B1644,B1644)</f>
        <v>福岡県37</v>
      </c>
      <c r="B1644" s="44" t="s">
        <v>1864</v>
      </c>
      <c r="C1644" s="44" t="s">
        <v>1887</v>
      </c>
      <c r="D1644" s="44" t="str">
        <f t="shared" si="25"/>
        <v>福岡県嘉麻市</v>
      </c>
      <c r="E1644" s="47" t="s">
        <v>2577</v>
      </c>
    </row>
    <row r="1645" spans="1:5" x14ac:dyDescent="0.45">
      <c r="A1645" s="46" t="str">
        <f>B1645&amp;COUNTIF($B$2:B1645,B1645)</f>
        <v>福岡県38</v>
      </c>
      <c r="B1645" s="44" t="s">
        <v>1864</v>
      </c>
      <c r="C1645" s="44" t="s">
        <v>1888</v>
      </c>
      <c r="D1645" s="44" t="str">
        <f t="shared" si="25"/>
        <v>福岡県朝倉市</v>
      </c>
      <c r="E1645" s="47" t="s">
        <v>2584</v>
      </c>
    </row>
    <row r="1646" spans="1:5" x14ac:dyDescent="0.45">
      <c r="A1646" s="46" t="str">
        <f>B1646&amp;COUNTIF($B$2:B1646,B1646)</f>
        <v>福岡県39</v>
      </c>
      <c r="B1646" s="44" t="s">
        <v>1864</v>
      </c>
      <c r="C1646" s="44" t="s">
        <v>1889</v>
      </c>
      <c r="D1646" s="44" t="str">
        <f t="shared" si="25"/>
        <v>福岡県みやま市</v>
      </c>
      <c r="E1646" s="47" t="s">
        <v>2574</v>
      </c>
    </row>
    <row r="1647" spans="1:5" x14ac:dyDescent="0.45">
      <c r="A1647" s="46" t="str">
        <f>B1647&amp;COUNTIF($B$2:B1647,B1647)</f>
        <v>福岡県40</v>
      </c>
      <c r="B1647" s="44" t="s">
        <v>1864</v>
      </c>
      <c r="C1647" s="44" t="s">
        <v>1890</v>
      </c>
      <c r="D1647" s="44" t="str">
        <f t="shared" si="25"/>
        <v>福岡県糸島市</v>
      </c>
      <c r="E1647" s="47" t="s">
        <v>2567</v>
      </c>
    </row>
    <row r="1648" spans="1:5" x14ac:dyDescent="0.45">
      <c r="A1648" s="46" t="str">
        <f>B1648&amp;COUNTIF($B$2:B1648,B1648)</f>
        <v>福岡県41</v>
      </c>
      <c r="B1648" s="44" t="s">
        <v>1864</v>
      </c>
      <c r="C1648" s="44" t="s">
        <v>2585</v>
      </c>
      <c r="D1648" s="44" t="str">
        <f t="shared" si="25"/>
        <v>福岡県那珂川市</v>
      </c>
      <c r="E1648" s="47" t="s">
        <v>2581</v>
      </c>
    </row>
    <row r="1649" spans="1:5" x14ac:dyDescent="0.45">
      <c r="A1649" s="46" t="str">
        <f>B1649&amp;COUNTIF($B$2:B1649,B1649)</f>
        <v>福岡県42</v>
      </c>
      <c r="B1649" s="44" t="s">
        <v>1864</v>
      </c>
      <c r="C1649" s="44" t="s">
        <v>1891</v>
      </c>
      <c r="D1649" s="44" t="str">
        <f t="shared" si="25"/>
        <v>福岡県宇美町</v>
      </c>
      <c r="E1649" s="47" t="s">
        <v>2583</v>
      </c>
    </row>
    <row r="1650" spans="1:5" x14ac:dyDescent="0.45">
      <c r="A1650" s="46" t="str">
        <f>B1650&amp;COUNTIF($B$2:B1650,B1650)</f>
        <v>福岡県43</v>
      </c>
      <c r="B1650" s="44" t="s">
        <v>1864</v>
      </c>
      <c r="C1650" s="44" t="s">
        <v>1892</v>
      </c>
      <c r="D1650" s="44" t="str">
        <f t="shared" si="25"/>
        <v>福岡県篠栗町</v>
      </c>
      <c r="E1650" s="47" t="s">
        <v>2583</v>
      </c>
    </row>
    <row r="1651" spans="1:5" x14ac:dyDescent="0.45">
      <c r="A1651" s="46" t="str">
        <f>B1651&amp;COUNTIF($B$2:B1651,B1651)</f>
        <v>福岡県44</v>
      </c>
      <c r="B1651" s="44" t="s">
        <v>1864</v>
      </c>
      <c r="C1651" s="44" t="s">
        <v>1893</v>
      </c>
      <c r="D1651" s="44" t="str">
        <f t="shared" si="25"/>
        <v>福岡県志免町</v>
      </c>
      <c r="E1651" s="47" t="s">
        <v>2583</v>
      </c>
    </row>
    <row r="1652" spans="1:5" x14ac:dyDescent="0.45">
      <c r="A1652" s="46" t="str">
        <f>B1652&amp;COUNTIF($B$2:B1652,B1652)</f>
        <v>福岡県45</v>
      </c>
      <c r="B1652" s="44" t="s">
        <v>1864</v>
      </c>
      <c r="C1652" s="44" t="s">
        <v>1894</v>
      </c>
      <c r="D1652" s="44" t="str">
        <f t="shared" si="25"/>
        <v>福岡県須恵町</v>
      </c>
      <c r="E1652" s="47" t="s">
        <v>2583</v>
      </c>
    </row>
    <row r="1653" spans="1:5" x14ac:dyDescent="0.45">
      <c r="A1653" s="46" t="str">
        <f>B1653&amp;COUNTIF($B$2:B1653,B1653)</f>
        <v>福岡県46</v>
      </c>
      <c r="B1653" s="44" t="s">
        <v>1864</v>
      </c>
      <c r="C1653" s="44" t="s">
        <v>1895</v>
      </c>
      <c r="D1653" s="44" t="str">
        <f t="shared" si="25"/>
        <v>福岡県新宮町</v>
      </c>
      <c r="E1653" s="47" t="s">
        <v>2583</v>
      </c>
    </row>
    <row r="1654" spans="1:5" x14ac:dyDescent="0.45">
      <c r="A1654" s="46" t="str">
        <f>B1654&amp;COUNTIF($B$2:B1654,B1654)</f>
        <v>福岡県47</v>
      </c>
      <c r="B1654" s="44" t="s">
        <v>1864</v>
      </c>
      <c r="C1654" s="44" t="s">
        <v>1896</v>
      </c>
      <c r="D1654" s="44" t="str">
        <f t="shared" si="25"/>
        <v>福岡県久山町</v>
      </c>
      <c r="E1654" s="47" t="s">
        <v>2583</v>
      </c>
    </row>
    <row r="1655" spans="1:5" x14ac:dyDescent="0.45">
      <c r="A1655" s="46" t="str">
        <f>B1655&amp;COUNTIF($B$2:B1655,B1655)</f>
        <v>福岡県48</v>
      </c>
      <c r="B1655" s="44" t="s">
        <v>1864</v>
      </c>
      <c r="C1655" s="44" t="s">
        <v>1897</v>
      </c>
      <c r="D1655" s="44" t="str">
        <f t="shared" si="25"/>
        <v>福岡県粕屋町</v>
      </c>
      <c r="E1655" s="47" t="s">
        <v>2583</v>
      </c>
    </row>
    <row r="1656" spans="1:5" x14ac:dyDescent="0.45">
      <c r="A1656" s="46" t="str">
        <f>B1656&amp;COUNTIF($B$2:B1656,B1656)</f>
        <v>福岡県49</v>
      </c>
      <c r="B1656" s="44" t="s">
        <v>1864</v>
      </c>
      <c r="C1656" s="44" t="s">
        <v>1898</v>
      </c>
      <c r="D1656" s="44" t="str">
        <f t="shared" si="25"/>
        <v>福岡県芦屋町</v>
      </c>
      <c r="E1656" s="47" t="s">
        <v>2559</v>
      </c>
    </row>
    <row r="1657" spans="1:5" x14ac:dyDescent="0.45">
      <c r="A1657" s="46" t="str">
        <f>B1657&amp;COUNTIF($B$2:B1657,B1657)</f>
        <v>福岡県50</v>
      </c>
      <c r="B1657" s="44" t="s">
        <v>1864</v>
      </c>
      <c r="C1657" s="44" t="s">
        <v>1899</v>
      </c>
      <c r="D1657" s="44" t="str">
        <f t="shared" si="25"/>
        <v>福岡県水巻町</v>
      </c>
      <c r="E1657" s="47" t="s">
        <v>2559</v>
      </c>
    </row>
    <row r="1658" spans="1:5" x14ac:dyDescent="0.45">
      <c r="A1658" s="46" t="str">
        <f>B1658&amp;COUNTIF($B$2:B1658,B1658)</f>
        <v>福岡県51</v>
      </c>
      <c r="B1658" s="44" t="s">
        <v>1864</v>
      </c>
      <c r="C1658" s="44" t="s">
        <v>1900</v>
      </c>
      <c r="D1658" s="44" t="str">
        <f t="shared" si="25"/>
        <v>福岡県岡垣町</v>
      </c>
      <c r="E1658" s="47" t="s">
        <v>2559</v>
      </c>
    </row>
    <row r="1659" spans="1:5" x14ac:dyDescent="0.45">
      <c r="A1659" s="46" t="str">
        <f>B1659&amp;COUNTIF($B$2:B1659,B1659)</f>
        <v>福岡県52</v>
      </c>
      <c r="B1659" s="44" t="s">
        <v>1864</v>
      </c>
      <c r="C1659" s="44" t="s">
        <v>1901</v>
      </c>
      <c r="D1659" s="44" t="str">
        <f t="shared" si="25"/>
        <v>福岡県遠賀町</v>
      </c>
      <c r="E1659" s="47" t="s">
        <v>2559</v>
      </c>
    </row>
    <row r="1660" spans="1:5" x14ac:dyDescent="0.45">
      <c r="A1660" s="46" t="str">
        <f>B1660&amp;COUNTIF($B$2:B1660,B1660)</f>
        <v>福岡県53</v>
      </c>
      <c r="B1660" s="44" t="s">
        <v>1864</v>
      </c>
      <c r="C1660" s="44" t="s">
        <v>1902</v>
      </c>
      <c r="D1660" s="44" t="str">
        <f t="shared" si="25"/>
        <v>福岡県小竹町</v>
      </c>
      <c r="E1660" s="47" t="s">
        <v>2576</v>
      </c>
    </row>
    <row r="1661" spans="1:5" x14ac:dyDescent="0.45">
      <c r="A1661" s="46" t="str">
        <f>B1661&amp;COUNTIF($B$2:B1661,B1661)</f>
        <v>福岡県54</v>
      </c>
      <c r="B1661" s="44" t="s">
        <v>1864</v>
      </c>
      <c r="C1661" s="44" t="s">
        <v>1903</v>
      </c>
      <c r="D1661" s="44" t="str">
        <f t="shared" si="25"/>
        <v>福岡県鞍手町</v>
      </c>
      <c r="E1661" s="47" t="s">
        <v>2576</v>
      </c>
    </row>
    <row r="1662" spans="1:5" x14ac:dyDescent="0.45">
      <c r="A1662" s="46" t="str">
        <f>B1662&amp;COUNTIF($B$2:B1662,B1662)</f>
        <v>福岡県55</v>
      </c>
      <c r="B1662" s="44" t="s">
        <v>1864</v>
      </c>
      <c r="C1662" s="44" t="s">
        <v>1904</v>
      </c>
      <c r="D1662" s="44" t="str">
        <f t="shared" si="25"/>
        <v>福岡県桂川町</v>
      </c>
      <c r="E1662" s="47" t="s">
        <v>2577</v>
      </c>
    </row>
    <row r="1663" spans="1:5" x14ac:dyDescent="0.45">
      <c r="A1663" s="46" t="str">
        <f>B1663&amp;COUNTIF($B$2:B1663,B1663)</f>
        <v>福岡県56</v>
      </c>
      <c r="B1663" s="44" t="s">
        <v>1864</v>
      </c>
      <c r="C1663" s="44" t="s">
        <v>1905</v>
      </c>
      <c r="D1663" s="44" t="str">
        <f t="shared" si="25"/>
        <v>福岡県筑前町</v>
      </c>
      <c r="E1663" s="47" t="s">
        <v>2584</v>
      </c>
    </row>
    <row r="1664" spans="1:5" x14ac:dyDescent="0.45">
      <c r="A1664" s="46" t="str">
        <f>B1664&amp;COUNTIF($B$2:B1664,B1664)</f>
        <v>福岡県57</v>
      </c>
      <c r="B1664" s="44" t="s">
        <v>1864</v>
      </c>
      <c r="C1664" s="44" t="s">
        <v>1906</v>
      </c>
      <c r="D1664" s="44" t="str">
        <f t="shared" si="25"/>
        <v>福岡県東峰村</v>
      </c>
      <c r="E1664" s="47" t="s">
        <v>2584</v>
      </c>
    </row>
    <row r="1665" spans="1:5" x14ac:dyDescent="0.45">
      <c r="A1665" s="46" t="str">
        <f>B1665&amp;COUNTIF($B$2:B1665,B1665)</f>
        <v>福岡県58</v>
      </c>
      <c r="B1665" s="44" t="s">
        <v>1864</v>
      </c>
      <c r="C1665" s="44" t="s">
        <v>1907</v>
      </c>
      <c r="D1665" s="44" t="str">
        <f t="shared" si="25"/>
        <v>福岡県大刀洗町</v>
      </c>
      <c r="E1665" s="47" t="s">
        <v>2575</v>
      </c>
    </row>
    <row r="1666" spans="1:5" x14ac:dyDescent="0.45">
      <c r="A1666" s="46" t="str">
        <f>B1666&amp;COUNTIF($B$2:B1666,B1666)</f>
        <v>福岡県59</v>
      </c>
      <c r="B1666" s="44" t="s">
        <v>1864</v>
      </c>
      <c r="C1666" s="44" t="s">
        <v>1908</v>
      </c>
      <c r="D1666" s="44" t="str">
        <f t="shared" ref="D1666:D1729" si="26">B1666&amp;C1666</f>
        <v>福岡県大木町</v>
      </c>
      <c r="E1666" s="47" t="s">
        <v>2575</v>
      </c>
    </row>
    <row r="1667" spans="1:5" x14ac:dyDescent="0.45">
      <c r="A1667" s="46" t="str">
        <f>B1667&amp;COUNTIF($B$2:B1667,B1667)</f>
        <v>福岡県60</v>
      </c>
      <c r="B1667" s="44" t="s">
        <v>1864</v>
      </c>
      <c r="C1667" s="44" t="s">
        <v>1646</v>
      </c>
      <c r="D1667" s="44" t="str">
        <f t="shared" si="26"/>
        <v>福岡県広川町</v>
      </c>
      <c r="E1667" s="47" t="s">
        <v>2579</v>
      </c>
    </row>
    <row r="1668" spans="1:5" x14ac:dyDescent="0.45">
      <c r="A1668" s="46" t="str">
        <f>B1668&amp;COUNTIF($B$2:B1668,B1668)</f>
        <v>福岡県61</v>
      </c>
      <c r="B1668" s="44" t="s">
        <v>1864</v>
      </c>
      <c r="C1668" s="44" t="s">
        <v>1909</v>
      </c>
      <c r="D1668" s="44" t="str">
        <f t="shared" si="26"/>
        <v>福岡県香春町</v>
      </c>
      <c r="E1668" s="47" t="s">
        <v>2578</v>
      </c>
    </row>
    <row r="1669" spans="1:5" x14ac:dyDescent="0.45">
      <c r="A1669" s="46" t="str">
        <f>B1669&amp;COUNTIF($B$2:B1669,B1669)</f>
        <v>福岡県62</v>
      </c>
      <c r="B1669" s="44" t="s">
        <v>1864</v>
      </c>
      <c r="C1669" s="44" t="s">
        <v>1910</v>
      </c>
      <c r="D1669" s="44" t="str">
        <f t="shared" si="26"/>
        <v>福岡県添田町</v>
      </c>
      <c r="E1669" s="47" t="s">
        <v>2578</v>
      </c>
    </row>
    <row r="1670" spans="1:5" x14ac:dyDescent="0.45">
      <c r="A1670" s="46" t="str">
        <f>B1670&amp;COUNTIF($B$2:B1670,B1670)</f>
        <v>福岡県63</v>
      </c>
      <c r="B1670" s="44" t="s">
        <v>1864</v>
      </c>
      <c r="C1670" s="44" t="s">
        <v>1911</v>
      </c>
      <c r="D1670" s="44" t="str">
        <f t="shared" si="26"/>
        <v>福岡県糸田町</v>
      </c>
      <c r="E1670" s="47" t="s">
        <v>2578</v>
      </c>
    </row>
    <row r="1671" spans="1:5" x14ac:dyDescent="0.45">
      <c r="A1671" s="46" t="str">
        <f>B1671&amp;COUNTIF($B$2:B1671,B1671)</f>
        <v>福岡県64</v>
      </c>
      <c r="B1671" s="44" t="s">
        <v>1864</v>
      </c>
      <c r="C1671" s="44" t="s">
        <v>675</v>
      </c>
      <c r="D1671" s="44" t="str">
        <f t="shared" si="26"/>
        <v>福岡県川崎町</v>
      </c>
      <c r="E1671" s="47" t="s">
        <v>2578</v>
      </c>
    </row>
    <row r="1672" spans="1:5" x14ac:dyDescent="0.45">
      <c r="A1672" s="46" t="str">
        <f>B1672&amp;COUNTIF($B$2:B1672,B1672)</f>
        <v>福岡県65</v>
      </c>
      <c r="B1672" s="44" t="s">
        <v>1864</v>
      </c>
      <c r="C1672" s="44" t="s">
        <v>1912</v>
      </c>
      <c r="D1672" s="44" t="str">
        <f t="shared" si="26"/>
        <v>福岡県大任町</v>
      </c>
      <c r="E1672" s="47" t="s">
        <v>2578</v>
      </c>
    </row>
    <row r="1673" spans="1:5" x14ac:dyDescent="0.45">
      <c r="A1673" s="46" t="str">
        <f>B1673&amp;COUNTIF($B$2:B1673,B1673)</f>
        <v>福岡県66</v>
      </c>
      <c r="B1673" s="44" t="s">
        <v>1864</v>
      </c>
      <c r="C1673" s="44" t="s">
        <v>1913</v>
      </c>
      <c r="D1673" s="44" t="str">
        <f t="shared" si="26"/>
        <v>福岡県赤村</v>
      </c>
      <c r="E1673" s="47" t="s">
        <v>2578</v>
      </c>
    </row>
    <row r="1674" spans="1:5" x14ac:dyDescent="0.45">
      <c r="A1674" s="46" t="str">
        <f>B1674&amp;COUNTIF($B$2:B1674,B1674)</f>
        <v>福岡県67</v>
      </c>
      <c r="B1674" s="44" t="s">
        <v>1864</v>
      </c>
      <c r="C1674" s="44" t="s">
        <v>1914</v>
      </c>
      <c r="D1674" s="44" t="str">
        <f t="shared" si="26"/>
        <v>福岡県福智町</v>
      </c>
      <c r="E1674" s="47" t="s">
        <v>2578</v>
      </c>
    </row>
    <row r="1675" spans="1:5" x14ac:dyDescent="0.45">
      <c r="A1675" s="46" t="str">
        <f>B1675&amp;COUNTIF($B$2:B1675,B1675)</f>
        <v>福岡県68</v>
      </c>
      <c r="B1675" s="44" t="s">
        <v>1864</v>
      </c>
      <c r="C1675" s="44" t="s">
        <v>1915</v>
      </c>
      <c r="D1675" s="44" t="str">
        <f t="shared" si="26"/>
        <v>福岡県苅田町</v>
      </c>
      <c r="E1675" s="47" t="s">
        <v>2580</v>
      </c>
    </row>
    <row r="1676" spans="1:5" x14ac:dyDescent="0.45">
      <c r="A1676" s="46" t="str">
        <f>B1676&amp;COUNTIF($B$2:B1676,B1676)</f>
        <v>福岡県69</v>
      </c>
      <c r="B1676" s="44" t="s">
        <v>1864</v>
      </c>
      <c r="C1676" s="44" t="s">
        <v>1916</v>
      </c>
      <c r="D1676" s="44" t="str">
        <f t="shared" si="26"/>
        <v>福岡県みやこ町</v>
      </c>
      <c r="E1676" s="47" t="s">
        <v>2580</v>
      </c>
    </row>
    <row r="1677" spans="1:5" x14ac:dyDescent="0.45">
      <c r="A1677" s="46" t="str">
        <f>B1677&amp;COUNTIF($B$2:B1677,B1677)</f>
        <v>福岡県70</v>
      </c>
      <c r="B1677" s="44" t="s">
        <v>1864</v>
      </c>
      <c r="C1677" s="44" t="s">
        <v>1917</v>
      </c>
      <c r="D1677" s="44" t="str">
        <f t="shared" si="26"/>
        <v>福岡県吉富町</v>
      </c>
      <c r="E1677" s="47" t="s">
        <v>2580</v>
      </c>
    </row>
    <row r="1678" spans="1:5" x14ac:dyDescent="0.45">
      <c r="A1678" s="46" t="str">
        <f>B1678&amp;COUNTIF($B$2:B1678,B1678)</f>
        <v>福岡県71</v>
      </c>
      <c r="B1678" s="44" t="s">
        <v>1864</v>
      </c>
      <c r="C1678" s="44" t="s">
        <v>1918</v>
      </c>
      <c r="D1678" s="44" t="str">
        <f t="shared" si="26"/>
        <v>福岡県上毛町</v>
      </c>
      <c r="E1678" s="47" t="s">
        <v>2580</v>
      </c>
    </row>
    <row r="1679" spans="1:5" x14ac:dyDescent="0.45">
      <c r="A1679" s="46" t="str">
        <f>B1679&amp;COUNTIF($B$2:B1679,B1679)</f>
        <v>福岡県72</v>
      </c>
      <c r="B1679" s="44" t="s">
        <v>1864</v>
      </c>
      <c r="C1679" s="44" t="s">
        <v>1919</v>
      </c>
      <c r="D1679" s="44" t="str">
        <f t="shared" si="26"/>
        <v>福岡県築上町</v>
      </c>
      <c r="E1679" s="47" t="s">
        <v>2580</v>
      </c>
    </row>
    <row r="1680" spans="1:5" x14ac:dyDescent="0.45">
      <c r="A1680" s="46" t="str">
        <f>B1680&amp;COUNTIF($B$2:B1680,B1680)</f>
        <v>佐賀県1</v>
      </c>
      <c r="B1680" s="44" t="s">
        <v>1920</v>
      </c>
      <c r="C1680" s="44" t="s">
        <v>1921</v>
      </c>
      <c r="D1680" s="44" t="str">
        <f t="shared" si="26"/>
        <v>佐賀県佐賀市</v>
      </c>
      <c r="E1680" s="47" t="s">
        <v>2507</v>
      </c>
    </row>
    <row r="1681" spans="1:5" x14ac:dyDescent="0.45">
      <c r="A1681" s="46" t="str">
        <f>B1681&amp;COUNTIF($B$2:B1681,B1681)</f>
        <v>佐賀県2</v>
      </c>
      <c r="B1681" s="44" t="s">
        <v>1920</v>
      </c>
      <c r="C1681" s="44" t="s">
        <v>1922</v>
      </c>
      <c r="D1681" s="44" t="str">
        <f t="shared" si="26"/>
        <v>佐賀県唐津市</v>
      </c>
      <c r="E1681" s="47" t="s">
        <v>2250</v>
      </c>
    </row>
    <row r="1682" spans="1:5" x14ac:dyDescent="0.45">
      <c r="A1682" s="46" t="str">
        <f>B1682&amp;COUNTIF($B$2:B1682,B1682)</f>
        <v>佐賀県3</v>
      </c>
      <c r="B1682" s="44" t="s">
        <v>1920</v>
      </c>
      <c r="C1682" s="44" t="s">
        <v>1923</v>
      </c>
      <c r="D1682" s="44" t="str">
        <f t="shared" si="26"/>
        <v>佐賀県鳥栖市</v>
      </c>
      <c r="E1682" s="47" t="s">
        <v>2255</v>
      </c>
    </row>
    <row r="1683" spans="1:5" x14ac:dyDescent="0.45">
      <c r="A1683" s="46" t="str">
        <f>B1683&amp;COUNTIF($B$2:B1683,B1683)</f>
        <v>佐賀県4</v>
      </c>
      <c r="B1683" s="44" t="s">
        <v>1920</v>
      </c>
      <c r="C1683" s="44" t="s">
        <v>1924</v>
      </c>
      <c r="D1683" s="44" t="str">
        <f t="shared" si="26"/>
        <v>佐賀県多久市</v>
      </c>
      <c r="E1683" s="47" t="s">
        <v>2507</v>
      </c>
    </row>
    <row r="1684" spans="1:5" x14ac:dyDescent="0.45">
      <c r="A1684" s="46" t="str">
        <f>B1684&amp;COUNTIF($B$2:B1684,B1684)</f>
        <v>佐賀県5</v>
      </c>
      <c r="B1684" s="44" t="s">
        <v>1920</v>
      </c>
      <c r="C1684" s="44" t="s">
        <v>1925</v>
      </c>
      <c r="D1684" s="44" t="str">
        <f t="shared" si="26"/>
        <v>佐賀県伊万里市</v>
      </c>
      <c r="E1684" s="47" t="s">
        <v>2254</v>
      </c>
    </row>
    <row r="1685" spans="1:5" x14ac:dyDescent="0.45">
      <c r="A1685" s="46" t="str">
        <f>B1685&amp;COUNTIF($B$2:B1685,B1685)</f>
        <v>佐賀県6</v>
      </c>
      <c r="B1685" s="44" t="s">
        <v>1920</v>
      </c>
      <c r="C1685" s="44" t="s">
        <v>1926</v>
      </c>
      <c r="D1685" s="44" t="str">
        <f t="shared" si="26"/>
        <v>佐賀県武雄市</v>
      </c>
      <c r="E1685" s="47" t="s">
        <v>2251</v>
      </c>
    </row>
    <row r="1686" spans="1:5" x14ac:dyDescent="0.45">
      <c r="A1686" s="46" t="str">
        <f>B1686&amp;COUNTIF($B$2:B1686,B1686)</f>
        <v>佐賀県7</v>
      </c>
      <c r="B1686" s="44" t="s">
        <v>1920</v>
      </c>
      <c r="C1686" s="44" t="s">
        <v>1927</v>
      </c>
      <c r="D1686" s="44" t="str">
        <f t="shared" si="26"/>
        <v>佐賀県鹿島市</v>
      </c>
      <c r="E1686" s="47" t="s">
        <v>2251</v>
      </c>
    </row>
    <row r="1687" spans="1:5" x14ac:dyDescent="0.45">
      <c r="A1687" s="46" t="str">
        <f>B1687&amp;COUNTIF($B$2:B1687,B1687)</f>
        <v>佐賀県8</v>
      </c>
      <c r="B1687" s="44" t="s">
        <v>1920</v>
      </c>
      <c r="C1687" s="44" t="s">
        <v>1928</v>
      </c>
      <c r="D1687" s="44" t="str">
        <f t="shared" si="26"/>
        <v>佐賀県小城市</v>
      </c>
      <c r="E1687" s="47" t="s">
        <v>2507</v>
      </c>
    </row>
    <row r="1688" spans="1:5" x14ac:dyDescent="0.45">
      <c r="A1688" s="46" t="str">
        <f>B1688&amp;COUNTIF($B$2:B1688,B1688)</f>
        <v>佐賀県9</v>
      </c>
      <c r="B1688" s="44" t="s">
        <v>1920</v>
      </c>
      <c r="C1688" s="44" t="s">
        <v>1929</v>
      </c>
      <c r="D1688" s="44" t="str">
        <f t="shared" si="26"/>
        <v>佐賀県嬉野市</v>
      </c>
      <c r="E1688" s="47" t="s">
        <v>2251</v>
      </c>
    </row>
    <row r="1689" spans="1:5" x14ac:dyDescent="0.45">
      <c r="A1689" s="46" t="str">
        <f>B1689&amp;COUNTIF($B$2:B1689,B1689)</f>
        <v>佐賀県10</v>
      </c>
      <c r="B1689" s="44" t="s">
        <v>1920</v>
      </c>
      <c r="C1689" s="44" t="s">
        <v>1930</v>
      </c>
      <c r="D1689" s="44" t="str">
        <f t="shared" si="26"/>
        <v>佐賀県神埼市</v>
      </c>
      <c r="E1689" s="47" t="s">
        <v>2507</v>
      </c>
    </row>
    <row r="1690" spans="1:5" x14ac:dyDescent="0.45">
      <c r="A1690" s="46" t="str">
        <f>B1690&amp;COUNTIF($B$2:B1690,B1690)</f>
        <v>佐賀県11</v>
      </c>
      <c r="B1690" s="44" t="s">
        <v>1920</v>
      </c>
      <c r="C1690" s="44" t="s">
        <v>1931</v>
      </c>
      <c r="D1690" s="44" t="str">
        <f t="shared" si="26"/>
        <v>佐賀県吉野ヶ里町</v>
      </c>
      <c r="E1690" s="47" t="s">
        <v>2507</v>
      </c>
    </row>
    <row r="1691" spans="1:5" x14ac:dyDescent="0.45">
      <c r="A1691" s="46" t="str">
        <f>B1691&amp;COUNTIF($B$2:B1691,B1691)</f>
        <v>佐賀県12</v>
      </c>
      <c r="B1691" s="44" t="s">
        <v>1920</v>
      </c>
      <c r="C1691" s="44" t="s">
        <v>1932</v>
      </c>
      <c r="D1691" s="44" t="str">
        <f t="shared" si="26"/>
        <v>佐賀県基山町</v>
      </c>
      <c r="E1691" s="47" t="s">
        <v>2255</v>
      </c>
    </row>
    <row r="1692" spans="1:5" x14ac:dyDescent="0.45">
      <c r="A1692" s="46" t="str">
        <f>B1692&amp;COUNTIF($B$2:B1692,B1692)</f>
        <v>佐賀県13</v>
      </c>
      <c r="B1692" s="44" t="s">
        <v>1920</v>
      </c>
      <c r="C1692" s="44" t="s">
        <v>1933</v>
      </c>
      <c r="D1692" s="44" t="str">
        <f t="shared" si="26"/>
        <v>佐賀県上峰町</v>
      </c>
      <c r="E1692" s="47" t="s">
        <v>2255</v>
      </c>
    </row>
    <row r="1693" spans="1:5" x14ac:dyDescent="0.45">
      <c r="A1693" s="46" t="str">
        <f>B1693&amp;COUNTIF($B$2:B1693,B1693)</f>
        <v>佐賀県14</v>
      </c>
      <c r="B1693" s="44" t="s">
        <v>1920</v>
      </c>
      <c r="C1693" s="44" t="s">
        <v>1934</v>
      </c>
      <c r="D1693" s="44" t="str">
        <f t="shared" si="26"/>
        <v>佐賀県みやき町</v>
      </c>
      <c r="E1693" s="47" t="s">
        <v>2255</v>
      </c>
    </row>
    <row r="1694" spans="1:5" x14ac:dyDescent="0.45">
      <c r="A1694" s="46" t="str">
        <f>B1694&amp;COUNTIF($B$2:B1694,B1694)</f>
        <v>佐賀県15</v>
      </c>
      <c r="B1694" s="44" t="s">
        <v>1920</v>
      </c>
      <c r="C1694" s="44" t="s">
        <v>1935</v>
      </c>
      <c r="D1694" s="44" t="str">
        <f t="shared" si="26"/>
        <v>佐賀県玄海町</v>
      </c>
      <c r="E1694" s="47" t="s">
        <v>2250</v>
      </c>
    </row>
    <row r="1695" spans="1:5" x14ac:dyDescent="0.45">
      <c r="A1695" s="46" t="str">
        <f>B1695&amp;COUNTIF($B$2:B1695,B1695)</f>
        <v>佐賀県16</v>
      </c>
      <c r="B1695" s="44" t="s">
        <v>1920</v>
      </c>
      <c r="C1695" s="44" t="s">
        <v>1936</v>
      </c>
      <c r="D1695" s="44" t="str">
        <f t="shared" si="26"/>
        <v>佐賀県有田町</v>
      </c>
      <c r="E1695" s="47" t="s">
        <v>2254</v>
      </c>
    </row>
    <row r="1696" spans="1:5" x14ac:dyDescent="0.45">
      <c r="A1696" s="46" t="str">
        <f>B1696&amp;COUNTIF($B$2:B1696,B1696)</f>
        <v>佐賀県17</v>
      </c>
      <c r="B1696" s="44" t="s">
        <v>1920</v>
      </c>
      <c r="C1696" s="44" t="s">
        <v>1937</v>
      </c>
      <c r="D1696" s="44" t="str">
        <f t="shared" si="26"/>
        <v>佐賀県大町町</v>
      </c>
      <c r="E1696" s="47" t="s">
        <v>2251</v>
      </c>
    </row>
    <row r="1697" spans="1:5" x14ac:dyDescent="0.45">
      <c r="A1697" s="46" t="str">
        <f>B1697&amp;COUNTIF($B$2:B1697,B1697)</f>
        <v>佐賀県18</v>
      </c>
      <c r="B1697" s="44" t="s">
        <v>1920</v>
      </c>
      <c r="C1697" s="44" t="s">
        <v>1938</v>
      </c>
      <c r="D1697" s="44" t="str">
        <f t="shared" si="26"/>
        <v>佐賀県江北町</v>
      </c>
      <c r="E1697" s="47" t="s">
        <v>2251</v>
      </c>
    </row>
    <row r="1698" spans="1:5" x14ac:dyDescent="0.45">
      <c r="A1698" s="46" t="str">
        <f>B1698&amp;COUNTIF($B$2:B1698,B1698)</f>
        <v>佐賀県19</v>
      </c>
      <c r="B1698" s="44" t="s">
        <v>1920</v>
      </c>
      <c r="C1698" s="44" t="s">
        <v>1939</v>
      </c>
      <c r="D1698" s="44" t="str">
        <f t="shared" si="26"/>
        <v>佐賀県白石町</v>
      </c>
      <c r="E1698" s="47" t="s">
        <v>2251</v>
      </c>
    </row>
    <row r="1699" spans="1:5" x14ac:dyDescent="0.45">
      <c r="A1699" s="46" t="str">
        <f>B1699&amp;COUNTIF($B$2:B1699,B1699)</f>
        <v>佐賀県20</v>
      </c>
      <c r="B1699" s="44" t="s">
        <v>1920</v>
      </c>
      <c r="C1699" s="44" t="s">
        <v>1940</v>
      </c>
      <c r="D1699" s="44" t="str">
        <f t="shared" si="26"/>
        <v>佐賀県太良町</v>
      </c>
      <c r="E1699" s="47" t="s">
        <v>2251</v>
      </c>
    </row>
    <row r="1700" spans="1:5" x14ac:dyDescent="0.45">
      <c r="A1700" s="46" t="str">
        <f>B1700&amp;COUNTIF($B$2:B1700,B1700)</f>
        <v>長崎県1</v>
      </c>
      <c r="B1700" s="44" t="s">
        <v>1941</v>
      </c>
      <c r="C1700" s="44" t="s">
        <v>1942</v>
      </c>
      <c r="D1700" s="44" t="str">
        <f t="shared" si="26"/>
        <v>長崎県長崎市</v>
      </c>
      <c r="E1700" s="47" t="s">
        <v>2586</v>
      </c>
    </row>
    <row r="1701" spans="1:5" x14ac:dyDescent="0.45">
      <c r="A1701" s="46" t="str">
        <f>B1701&amp;COUNTIF($B$2:B1701,B1701)</f>
        <v>長崎県2</v>
      </c>
      <c r="B1701" s="44" t="s">
        <v>1941</v>
      </c>
      <c r="C1701" s="44" t="s">
        <v>1943</v>
      </c>
      <c r="D1701" s="44" t="str">
        <f t="shared" si="26"/>
        <v>長崎県佐世保市</v>
      </c>
      <c r="E1701" s="47" t="s">
        <v>2587</v>
      </c>
    </row>
    <row r="1702" spans="1:5" x14ac:dyDescent="0.45">
      <c r="A1702" s="46" t="str">
        <f>B1702&amp;COUNTIF($B$2:B1702,B1702)</f>
        <v>長崎県3</v>
      </c>
      <c r="B1702" s="44" t="s">
        <v>1941</v>
      </c>
      <c r="C1702" s="44" t="s">
        <v>1944</v>
      </c>
      <c r="D1702" s="44" t="str">
        <f t="shared" si="26"/>
        <v>長崎県島原市</v>
      </c>
      <c r="E1702" s="47" t="s">
        <v>2213</v>
      </c>
    </row>
    <row r="1703" spans="1:5" x14ac:dyDescent="0.45">
      <c r="A1703" s="46" t="str">
        <f>B1703&amp;COUNTIF($B$2:B1703,B1703)</f>
        <v>長崎県4</v>
      </c>
      <c r="B1703" s="44" t="s">
        <v>1941</v>
      </c>
      <c r="C1703" s="44" t="s">
        <v>1945</v>
      </c>
      <c r="D1703" s="44" t="str">
        <f t="shared" si="26"/>
        <v>長崎県諫早市</v>
      </c>
      <c r="E1703" s="47" t="s">
        <v>2256</v>
      </c>
    </row>
    <row r="1704" spans="1:5" x14ac:dyDescent="0.45">
      <c r="A1704" s="46" t="str">
        <f>B1704&amp;COUNTIF($B$2:B1704,B1704)</f>
        <v>長崎県5</v>
      </c>
      <c r="B1704" s="44" t="s">
        <v>1941</v>
      </c>
      <c r="C1704" s="44" t="s">
        <v>1946</v>
      </c>
      <c r="D1704" s="44" t="str">
        <f t="shared" si="26"/>
        <v>長崎県大村市</v>
      </c>
      <c r="E1704" s="47" t="s">
        <v>2256</v>
      </c>
    </row>
    <row r="1705" spans="1:5" x14ac:dyDescent="0.45">
      <c r="A1705" s="46" t="str">
        <f>B1705&amp;COUNTIF($B$2:B1705,B1705)</f>
        <v>長崎県6</v>
      </c>
      <c r="B1705" s="44" t="s">
        <v>1941</v>
      </c>
      <c r="C1705" s="44" t="s">
        <v>1947</v>
      </c>
      <c r="D1705" s="44" t="str">
        <f t="shared" si="26"/>
        <v>長崎県平戸市</v>
      </c>
      <c r="E1705" s="47" t="s">
        <v>2587</v>
      </c>
    </row>
    <row r="1706" spans="1:5" x14ac:dyDescent="0.45">
      <c r="A1706" s="46" t="str">
        <f>B1706&amp;COUNTIF($B$2:B1706,B1706)</f>
        <v>長崎県7</v>
      </c>
      <c r="B1706" s="44" t="s">
        <v>1941</v>
      </c>
      <c r="C1706" s="44" t="s">
        <v>1948</v>
      </c>
      <c r="D1706" s="44" t="str">
        <f t="shared" si="26"/>
        <v>長崎県松浦市</v>
      </c>
      <c r="E1706" s="47" t="s">
        <v>2587</v>
      </c>
    </row>
    <row r="1707" spans="1:5" x14ac:dyDescent="0.45">
      <c r="A1707" s="46" t="str">
        <f>B1707&amp;COUNTIF($B$2:B1707,B1707)</f>
        <v>長崎県8</v>
      </c>
      <c r="B1707" s="44" t="s">
        <v>1941</v>
      </c>
      <c r="C1707" s="44" t="s">
        <v>1949</v>
      </c>
      <c r="D1707" s="44" t="str">
        <f t="shared" si="26"/>
        <v>長崎県対馬市</v>
      </c>
      <c r="E1707" s="47" t="s">
        <v>2588</v>
      </c>
    </row>
    <row r="1708" spans="1:5" x14ac:dyDescent="0.45">
      <c r="A1708" s="46" t="str">
        <f>B1708&amp;COUNTIF($B$2:B1708,B1708)</f>
        <v>長崎県9</v>
      </c>
      <c r="B1708" s="44" t="s">
        <v>1941</v>
      </c>
      <c r="C1708" s="44" t="s">
        <v>1950</v>
      </c>
      <c r="D1708" s="44" t="str">
        <f t="shared" si="26"/>
        <v>長崎県壱岐市</v>
      </c>
      <c r="E1708" s="47" t="s">
        <v>2589</v>
      </c>
    </row>
    <row r="1709" spans="1:5" x14ac:dyDescent="0.45">
      <c r="A1709" s="46" t="str">
        <f>B1709&amp;COUNTIF($B$2:B1709,B1709)</f>
        <v>長崎県10</v>
      </c>
      <c r="B1709" s="44" t="s">
        <v>1941</v>
      </c>
      <c r="C1709" s="44" t="s">
        <v>1951</v>
      </c>
      <c r="D1709" s="44" t="str">
        <f t="shared" si="26"/>
        <v>長崎県五島市</v>
      </c>
      <c r="E1709" s="47" t="s">
        <v>2590</v>
      </c>
    </row>
    <row r="1710" spans="1:5" x14ac:dyDescent="0.45">
      <c r="A1710" s="46" t="str">
        <f>B1710&amp;COUNTIF($B$2:B1710,B1710)</f>
        <v>長崎県11</v>
      </c>
      <c r="B1710" s="44" t="s">
        <v>1941</v>
      </c>
      <c r="C1710" s="44" t="s">
        <v>1952</v>
      </c>
      <c r="D1710" s="44" t="str">
        <f t="shared" si="26"/>
        <v>長崎県西海市</v>
      </c>
      <c r="E1710" s="47" t="s">
        <v>2586</v>
      </c>
    </row>
    <row r="1711" spans="1:5" x14ac:dyDescent="0.45">
      <c r="A1711" s="46" t="str">
        <f>B1711&amp;COUNTIF($B$2:B1711,B1711)</f>
        <v>長崎県12</v>
      </c>
      <c r="B1711" s="44" t="s">
        <v>1941</v>
      </c>
      <c r="C1711" s="44" t="s">
        <v>1953</v>
      </c>
      <c r="D1711" s="44" t="str">
        <f t="shared" si="26"/>
        <v>長崎県雲仙市</v>
      </c>
      <c r="E1711" s="47" t="s">
        <v>2213</v>
      </c>
    </row>
    <row r="1712" spans="1:5" x14ac:dyDescent="0.45">
      <c r="A1712" s="46" t="str">
        <f>B1712&amp;COUNTIF($B$2:B1712,B1712)</f>
        <v>長崎県13</v>
      </c>
      <c r="B1712" s="44" t="s">
        <v>1941</v>
      </c>
      <c r="C1712" s="44" t="s">
        <v>1954</v>
      </c>
      <c r="D1712" s="44" t="str">
        <f t="shared" si="26"/>
        <v>長崎県南島原市</v>
      </c>
      <c r="E1712" s="47" t="s">
        <v>2213</v>
      </c>
    </row>
    <row r="1713" spans="1:5" x14ac:dyDescent="0.45">
      <c r="A1713" s="46" t="str">
        <f>B1713&amp;COUNTIF($B$2:B1713,B1713)</f>
        <v>長崎県14</v>
      </c>
      <c r="B1713" s="44" t="s">
        <v>1941</v>
      </c>
      <c r="C1713" s="44" t="s">
        <v>1955</v>
      </c>
      <c r="D1713" s="44" t="str">
        <f t="shared" si="26"/>
        <v>長崎県長与町</v>
      </c>
      <c r="E1713" s="47" t="s">
        <v>2586</v>
      </c>
    </row>
    <row r="1714" spans="1:5" x14ac:dyDescent="0.45">
      <c r="A1714" s="46" t="str">
        <f>B1714&amp;COUNTIF($B$2:B1714,B1714)</f>
        <v>長崎県15</v>
      </c>
      <c r="B1714" s="44" t="s">
        <v>1941</v>
      </c>
      <c r="C1714" s="44" t="s">
        <v>1956</v>
      </c>
      <c r="D1714" s="44" t="str">
        <f t="shared" si="26"/>
        <v>長崎県時津町</v>
      </c>
      <c r="E1714" s="47" t="s">
        <v>2586</v>
      </c>
    </row>
    <row r="1715" spans="1:5" x14ac:dyDescent="0.45">
      <c r="A1715" s="46" t="str">
        <f>B1715&amp;COUNTIF($B$2:B1715,B1715)</f>
        <v>長崎県16</v>
      </c>
      <c r="B1715" s="44" t="s">
        <v>1941</v>
      </c>
      <c r="C1715" s="44" t="s">
        <v>1957</v>
      </c>
      <c r="D1715" s="44" t="str">
        <f t="shared" si="26"/>
        <v>長崎県東彼杵町</v>
      </c>
      <c r="E1715" s="47" t="s">
        <v>2256</v>
      </c>
    </row>
    <row r="1716" spans="1:5" x14ac:dyDescent="0.45">
      <c r="A1716" s="46" t="str">
        <f>B1716&amp;COUNTIF($B$2:B1716,B1716)</f>
        <v>長崎県17</v>
      </c>
      <c r="B1716" s="44" t="s">
        <v>1941</v>
      </c>
      <c r="C1716" s="44" t="s">
        <v>1958</v>
      </c>
      <c r="D1716" s="44" t="str">
        <f t="shared" si="26"/>
        <v>長崎県川棚町</v>
      </c>
      <c r="E1716" s="47" t="s">
        <v>2256</v>
      </c>
    </row>
    <row r="1717" spans="1:5" x14ac:dyDescent="0.45">
      <c r="A1717" s="46" t="str">
        <f>B1717&amp;COUNTIF($B$2:B1717,B1717)</f>
        <v>長崎県18</v>
      </c>
      <c r="B1717" s="44" t="s">
        <v>1941</v>
      </c>
      <c r="C1717" s="44" t="s">
        <v>1959</v>
      </c>
      <c r="D1717" s="44" t="str">
        <f t="shared" si="26"/>
        <v>長崎県波佐見町</v>
      </c>
      <c r="E1717" s="47" t="s">
        <v>2256</v>
      </c>
    </row>
    <row r="1718" spans="1:5" x14ac:dyDescent="0.45">
      <c r="A1718" s="46" t="str">
        <f>B1718&amp;COUNTIF($B$2:B1718,B1718)</f>
        <v>長崎県19</v>
      </c>
      <c r="B1718" s="44" t="s">
        <v>1941</v>
      </c>
      <c r="C1718" s="44" t="s">
        <v>1960</v>
      </c>
      <c r="D1718" s="44" t="str">
        <f t="shared" si="26"/>
        <v>長崎県小値賀町</v>
      </c>
      <c r="E1718" s="47" t="s">
        <v>2591</v>
      </c>
    </row>
    <row r="1719" spans="1:5" x14ac:dyDescent="0.45">
      <c r="A1719" s="46" t="str">
        <f>B1719&amp;COUNTIF($B$2:B1719,B1719)</f>
        <v>長崎県20</v>
      </c>
      <c r="B1719" s="44" t="s">
        <v>1941</v>
      </c>
      <c r="C1719" s="44" t="s">
        <v>1961</v>
      </c>
      <c r="D1719" s="44" t="str">
        <f t="shared" si="26"/>
        <v>長崎県佐々町</v>
      </c>
      <c r="E1719" s="47" t="s">
        <v>2587</v>
      </c>
    </row>
    <row r="1720" spans="1:5" x14ac:dyDescent="0.45">
      <c r="A1720" s="46" t="str">
        <f>B1720&amp;COUNTIF($B$2:B1720,B1720)</f>
        <v>長崎県21</v>
      </c>
      <c r="B1720" s="44" t="s">
        <v>1941</v>
      </c>
      <c r="C1720" s="44" t="s">
        <v>1962</v>
      </c>
      <c r="D1720" s="44" t="str">
        <f t="shared" si="26"/>
        <v>長崎県新上五島町</v>
      </c>
      <c r="E1720" s="47" t="s">
        <v>2591</v>
      </c>
    </row>
    <row r="1721" spans="1:5" x14ac:dyDescent="0.45">
      <c r="A1721" s="46" t="str">
        <f>B1721&amp;COUNTIF($B$2:B1721,B1721)</f>
        <v>熊本県1</v>
      </c>
      <c r="B1721" s="44" t="s">
        <v>1963</v>
      </c>
      <c r="C1721" s="44" t="s">
        <v>2592</v>
      </c>
      <c r="D1721" s="44" t="str">
        <f t="shared" si="26"/>
        <v>熊本県熊本市中央区</v>
      </c>
      <c r="E1721" s="47" t="s">
        <v>2593</v>
      </c>
    </row>
    <row r="1722" spans="1:5" x14ac:dyDescent="0.45">
      <c r="A1722" s="46" t="str">
        <f>B1722&amp;COUNTIF($B$2:B1722,B1722)</f>
        <v>熊本県2</v>
      </c>
      <c r="B1722" s="44" t="s">
        <v>1963</v>
      </c>
      <c r="C1722" s="44" t="s">
        <v>2594</v>
      </c>
      <c r="D1722" s="44" t="str">
        <f t="shared" si="26"/>
        <v>熊本県熊本市東区</v>
      </c>
      <c r="E1722" s="47" t="s">
        <v>2593</v>
      </c>
    </row>
    <row r="1723" spans="1:5" x14ac:dyDescent="0.45">
      <c r="A1723" s="46" t="str">
        <f>B1723&amp;COUNTIF($B$2:B1723,B1723)</f>
        <v>熊本県3</v>
      </c>
      <c r="B1723" s="44" t="s">
        <v>1963</v>
      </c>
      <c r="C1723" s="44" t="s">
        <v>2595</v>
      </c>
      <c r="D1723" s="44" t="str">
        <f t="shared" si="26"/>
        <v>熊本県熊本市西区</v>
      </c>
      <c r="E1723" s="47" t="s">
        <v>2593</v>
      </c>
    </row>
    <row r="1724" spans="1:5" x14ac:dyDescent="0.45">
      <c r="A1724" s="46" t="str">
        <f>B1724&amp;COUNTIF($B$2:B1724,B1724)</f>
        <v>熊本県4</v>
      </c>
      <c r="B1724" s="44" t="s">
        <v>1963</v>
      </c>
      <c r="C1724" s="44" t="s">
        <v>2596</v>
      </c>
      <c r="D1724" s="44" t="str">
        <f t="shared" si="26"/>
        <v>熊本県熊本市南区</v>
      </c>
      <c r="E1724" s="47" t="s">
        <v>2593</v>
      </c>
    </row>
    <row r="1725" spans="1:5" x14ac:dyDescent="0.45">
      <c r="A1725" s="46" t="str">
        <f>B1725&amp;COUNTIF($B$2:B1725,B1725)</f>
        <v>熊本県5</v>
      </c>
      <c r="B1725" s="44" t="s">
        <v>1963</v>
      </c>
      <c r="C1725" s="44" t="s">
        <v>2597</v>
      </c>
      <c r="D1725" s="44" t="str">
        <f t="shared" si="26"/>
        <v>熊本県熊本市北区</v>
      </c>
      <c r="E1725" s="47" t="s">
        <v>2593</v>
      </c>
    </row>
    <row r="1726" spans="1:5" x14ac:dyDescent="0.45">
      <c r="A1726" s="46" t="str">
        <f>B1726&amp;COUNTIF($B$2:B1726,B1726)</f>
        <v>熊本県6</v>
      </c>
      <c r="B1726" s="44" t="s">
        <v>1963</v>
      </c>
      <c r="C1726" s="44" t="s">
        <v>1964</v>
      </c>
      <c r="D1726" s="44" t="str">
        <f t="shared" si="26"/>
        <v>熊本県八代市</v>
      </c>
      <c r="E1726" s="47" t="s">
        <v>2598</v>
      </c>
    </row>
    <row r="1727" spans="1:5" x14ac:dyDescent="0.45">
      <c r="A1727" s="46" t="str">
        <f>B1727&amp;COUNTIF($B$2:B1727,B1727)</f>
        <v>熊本県7</v>
      </c>
      <c r="B1727" s="44" t="s">
        <v>1963</v>
      </c>
      <c r="C1727" s="44" t="s">
        <v>1965</v>
      </c>
      <c r="D1727" s="44" t="str">
        <f t="shared" si="26"/>
        <v>熊本県人吉市</v>
      </c>
      <c r="E1727" s="47" t="s">
        <v>2599</v>
      </c>
    </row>
    <row r="1728" spans="1:5" x14ac:dyDescent="0.45">
      <c r="A1728" s="46" t="str">
        <f>B1728&amp;COUNTIF($B$2:B1728,B1728)</f>
        <v>熊本県8</v>
      </c>
      <c r="B1728" s="44" t="s">
        <v>1963</v>
      </c>
      <c r="C1728" s="44" t="s">
        <v>1966</v>
      </c>
      <c r="D1728" s="44" t="str">
        <f t="shared" si="26"/>
        <v>熊本県荒尾市</v>
      </c>
      <c r="E1728" s="47" t="s">
        <v>2574</v>
      </c>
    </row>
    <row r="1729" spans="1:5" x14ac:dyDescent="0.45">
      <c r="A1729" s="46" t="str">
        <f>B1729&amp;COUNTIF($B$2:B1729,B1729)</f>
        <v>熊本県9</v>
      </c>
      <c r="B1729" s="44" t="s">
        <v>1963</v>
      </c>
      <c r="C1729" s="44" t="s">
        <v>1967</v>
      </c>
      <c r="D1729" s="44" t="str">
        <f t="shared" si="26"/>
        <v>熊本県水俣市</v>
      </c>
      <c r="E1729" s="47" t="s">
        <v>2600</v>
      </c>
    </row>
    <row r="1730" spans="1:5" x14ac:dyDescent="0.45">
      <c r="A1730" s="46" t="str">
        <f>B1730&amp;COUNTIF($B$2:B1730,B1730)</f>
        <v>熊本県10</v>
      </c>
      <c r="B1730" s="44" t="s">
        <v>1963</v>
      </c>
      <c r="C1730" s="44" t="s">
        <v>1968</v>
      </c>
      <c r="D1730" s="44" t="str">
        <f t="shared" ref="D1730:D1793" si="27">B1730&amp;C1730</f>
        <v>熊本県玉名市</v>
      </c>
      <c r="E1730" s="47" t="s">
        <v>2574</v>
      </c>
    </row>
    <row r="1731" spans="1:5" x14ac:dyDescent="0.45">
      <c r="A1731" s="46" t="str">
        <f>B1731&amp;COUNTIF($B$2:B1731,B1731)</f>
        <v>熊本県11</v>
      </c>
      <c r="B1731" s="44" t="s">
        <v>1963</v>
      </c>
      <c r="C1731" s="44" t="s">
        <v>1969</v>
      </c>
      <c r="D1731" s="44" t="str">
        <f t="shared" si="27"/>
        <v>熊本県山鹿市</v>
      </c>
      <c r="E1731" s="47" t="s">
        <v>2601</v>
      </c>
    </row>
    <row r="1732" spans="1:5" x14ac:dyDescent="0.45">
      <c r="A1732" s="46" t="str">
        <f>B1732&amp;COUNTIF($B$2:B1732,B1732)</f>
        <v>熊本県12</v>
      </c>
      <c r="B1732" s="44" t="s">
        <v>1963</v>
      </c>
      <c r="C1732" s="44" t="s">
        <v>1970</v>
      </c>
      <c r="D1732" s="44" t="str">
        <f t="shared" si="27"/>
        <v>熊本県菊池市</v>
      </c>
      <c r="E1732" s="47" t="s">
        <v>2602</v>
      </c>
    </row>
    <row r="1733" spans="1:5" x14ac:dyDescent="0.45">
      <c r="A1733" s="46" t="str">
        <f>B1733&amp;COUNTIF($B$2:B1733,B1733)</f>
        <v>熊本県13</v>
      </c>
      <c r="B1733" s="44" t="s">
        <v>1963</v>
      </c>
      <c r="C1733" s="44" t="s">
        <v>1971</v>
      </c>
      <c r="D1733" s="44" t="str">
        <f t="shared" si="27"/>
        <v>熊本県宇土市</v>
      </c>
      <c r="E1733" s="47" t="s">
        <v>2603</v>
      </c>
    </row>
    <row r="1734" spans="1:5" x14ac:dyDescent="0.45">
      <c r="A1734" s="46" t="str">
        <f>B1734&amp;COUNTIF($B$2:B1734,B1734)</f>
        <v>熊本県14</v>
      </c>
      <c r="B1734" s="44" t="s">
        <v>1963</v>
      </c>
      <c r="C1734" s="44" t="s">
        <v>1972</v>
      </c>
      <c r="D1734" s="44" t="str">
        <f t="shared" si="27"/>
        <v>熊本県上天草市</v>
      </c>
      <c r="E1734" s="47" t="s">
        <v>2604</v>
      </c>
    </row>
    <row r="1735" spans="1:5" x14ac:dyDescent="0.45">
      <c r="A1735" s="46" t="str">
        <f>B1735&amp;COUNTIF($B$2:B1735,B1735)</f>
        <v>熊本県15</v>
      </c>
      <c r="B1735" s="44" t="s">
        <v>1963</v>
      </c>
      <c r="C1735" s="44" t="s">
        <v>1973</v>
      </c>
      <c r="D1735" s="44" t="str">
        <f t="shared" si="27"/>
        <v>熊本県宇城市</v>
      </c>
      <c r="E1735" s="47" t="s">
        <v>2603</v>
      </c>
    </row>
    <row r="1736" spans="1:5" x14ac:dyDescent="0.45">
      <c r="A1736" s="46" t="str">
        <f>B1736&amp;COUNTIF($B$2:B1736,B1736)</f>
        <v>熊本県16</v>
      </c>
      <c r="B1736" s="44" t="s">
        <v>1963</v>
      </c>
      <c r="C1736" s="44" t="s">
        <v>1974</v>
      </c>
      <c r="D1736" s="44" t="str">
        <f t="shared" si="27"/>
        <v>熊本県阿蘇市</v>
      </c>
      <c r="E1736" s="47" t="s">
        <v>2605</v>
      </c>
    </row>
    <row r="1737" spans="1:5" x14ac:dyDescent="0.45">
      <c r="A1737" s="46" t="str">
        <f>B1737&amp;COUNTIF($B$2:B1737,B1737)</f>
        <v>熊本県17</v>
      </c>
      <c r="B1737" s="44" t="s">
        <v>1963</v>
      </c>
      <c r="C1737" s="44" t="s">
        <v>1975</v>
      </c>
      <c r="D1737" s="44" t="str">
        <f t="shared" si="27"/>
        <v>熊本県天草市</v>
      </c>
      <c r="E1737" s="47" t="s">
        <v>2604</v>
      </c>
    </row>
    <row r="1738" spans="1:5" x14ac:dyDescent="0.45">
      <c r="A1738" s="46" t="str">
        <f>B1738&amp;COUNTIF($B$2:B1738,B1738)</f>
        <v>熊本県18</v>
      </c>
      <c r="B1738" s="44" t="s">
        <v>1963</v>
      </c>
      <c r="C1738" s="44" t="s">
        <v>1976</v>
      </c>
      <c r="D1738" s="44" t="str">
        <f t="shared" si="27"/>
        <v>熊本県合志市</v>
      </c>
      <c r="E1738" s="47" t="s">
        <v>2602</v>
      </c>
    </row>
    <row r="1739" spans="1:5" x14ac:dyDescent="0.45">
      <c r="A1739" s="46" t="str">
        <f>B1739&amp;COUNTIF($B$2:B1739,B1739)</f>
        <v>熊本県19</v>
      </c>
      <c r="B1739" s="44" t="s">
        <v>1963</v>
      </c>
      <c r="C1739" s="44" t="s">
        <v>688</v>
      </c>
      <c r="D1739" s="44" t="str">
        <f t="shared" si="27"/>
        <v>熊本県美里町</v>
      </c>
      <c r="E1739" s="47" t="s">
        <v>2603</v>
      </c>
    </row>
    <row r="1740" spans="1:5" x14ac:dyDescent="0.45">
      <c r="A1740" s="46" t="str">
        <f>B1740&amp;COUNTIF($B$2:B1740,B1740)</f>
        <v>熊本県20</v>
      </c>
      <c r="B1740" s="44" t="s">
        <v>1963</v>
      </c>
      <c r="C1740" s="44" t="s">
        <v>1977</v>
      </c>
      <c r="D1740" s="44" t="str">
        <f t="shared" si="27"/>
        <v>熊本県玉東町</v>
      </c>
      <c r="E1740" s="47" t="s">
        <v>2574</v>
      </c>
    </row>
    <row r="1741" spans="1:5" x14ac:dyDescent="0.45">
      <c r="A1741" s="46" t="str">
        <f>B1741&amp;COUNTIF($B$2:B1741,B1741)</f>
        <v>熊本県21</v>
      </c>
      <c r="B1741" s="44" t="s">
        <v>1963</v>
      </c>
      <c r="C1741" s="44" t="s">
        <v>1978</v>
      </c>
      <c r="D1741" s="44" t="str">
        <f t="shared" si="27"/>
        <v>熊本県南関町</v>
      </c>
      <c r="E1741" s="47" t="s">
        <v>2574</v>
      </c>
    </row>
    <row r="1742" spans="1:5" x14ac:dyDescent="0.45">
      <c r="A1742" s="46" t="str">
        <f>B1742&amp;COUNTIF($B$2:B1742,B1742)</f>
        <v>熊本県22</v>
      </c>
      <c r="B1742" s="44" t="s">
        <v>1963</v>
      </c>
      <c r="C1742" s="44" t="s">
        <v>1979</v>
      </c>
      <c r="D1742" s="44" t="str">
        <f t="shared" si="27"/>
        <v>熊本県長洲町</v>
      </c>
      <c r="E1742" s="47" t="s">
        <v>2574</v>
      </c>
    </row>
    <row r="1743" spans="1:5" x14ac:dyDescent="0.45">
      <c r="A1743" s="46" t="str">
        <f>B1743&amp;COUNTIF($B$2:B1743,B1743)</f>
        <v>熊本県23</v>
      </c>
      <c r="B1743" s="44" t="s">
        <v>1963</v>
      </c>
      <c r="C1743" s="44" t="s">
        <v>1980</v>
      </c>
      <c r="D1743" s="44" t="str">
        <f t="shared" si="27"/>
        <v>熊本県和水町</v>
      </c>
      <c r="E1743" s="47" t="s">
        <v>2574</v>
      </c>
    </row>
    <row r="1744" spans="1:5" x14ac:dyDescent="0.45">
      <c r="A1744" s="46" t="str">
        <f>B1744&amp;COUNTIF($B$2:B1744,B1744)</f>
        <v>熊本県24</v>
      </c>
      <c r="B1744" s="44" t="s">
        <v>1963</v>
      </c>
      <c r="C1744" s="44" t="s">
        <v>1981</v>
      </c>
      <c r="D1744" s="44" t="str">
        <f t="shared" si="27"/>
        <v>熊本県大津町</v>
      </c>
      <c r="E1744" s="47" t="s">
        <v>2602</v>
      </c>
    </row>
    <row r="1745" spans="1:5" x14ac:dyDescent="0.45">
      <c r="A1745" s="46" t="str">
        <f>B1745&amp;COUNTIF($B$2:B1745,B1745)</f>
        <v>熊本県25</v>
      </c>
      <c r="B1745" s="44" t="s">
        <v>1963</v>
      </c>
      <c r="C1745" s="44" t="s">
        <v>1982</v>
      </c>
      <c r="D1745" s="44" t="str">
        <f t="shared" si="27"/>
        <v>熊本県菊陽町</v>
      </c>
      <c r="E1745" s="47" t="s">
        <v>2602</v>
      </c>
    </row>
    <row r="1746" spans="1:5" x14ac:dyDescent="0.45">
      <c r="A1746" s="46" t="str">
        <f>B1746&amp;COUNTIF($B$2:B1746,B1746)</f>
        <v>熊本県26</v>
      </c>
      <c r="B1746" s="44" t="s">
        <v>1963</v>
      </c>
      <c r="C1746" s="44" t="s">
        <v>1983</v>
      </c>
      <c r="D1746" s="44" t="str">
        <f t="shared" si="27"/>
        <v>熊本県南小国町</v>
      </c>
      <c r="E1746" s="47" t="s">
        <v>2605</v>
      </c>
    </row>
    <row r="1747" spans="1:5" x14ac:dyDescent="0.45">
      <c r="A1747" s="46" t="str">
        <f>B1747&amp;COUNTIF($B$2:B1747,B1747)</f>
        <v>熊本県27</v>
      </c>
      <c r="B1747" s="44" t="s">
        <v>1963</v>
      </c>
      <c r="C1747" s="44" t="s">
        <v>747</v>
      </c>
      <c r="D1747" s="44" t="str">
        <f t="shared" si="27"/>
        <v>熊本県小国町</v>
      </c>
      <c r="E1747" s="47" t="s">
        <v>2605</v>
      </c>
    </row>
    <row r="1748" spans="1:5" x14ac:dyDescent="0.45">
      <c r="A1748" s="46" t="str">
        <f>B1748&amp;COUNTIF($B$2:B1748,B1748)</f>
        <v>熊本県28</v>
      </c>
      <c r="B1748" s="44" t="s">
        <v>1963</v>
      </c>
      <c r="C1748" s="44" t="s">
        <v>1984</v>
      </c>
      <c r="D1748" s="44" t="str">
        <f t="shared" si="27"/>
        <v>熊本県産山村</v>
      </c>
      <c r="E1748" s="47" t="s">
        <v>2605</v>
      </c>
    </row>
    <row r="1749" spans="1:5" x14ac:dyDescent="0.45">
      <c r="A1749" s="46" t="str">
        <f>B1749&amp;COUNTIF($B$2:B1749,B1749)</f>
        <v>熊本県29</v>
      </c>
      <c r="B1749" s="44" t="s">
        <v>1963</v>
      </c>
      <c r="C1749" s="44" t="s">
        <v>1274</v>
      </c>
      <c r="D1749" s="44" t="str">
        <f t="shared" si="27"/>
        <v>熊本県高森町</v>
      </c>
      <c r="E1749" s="47" t="s">
        <v>2605</v>
      </c>
    </row>
    <row r="1750" spans="1:5" x14ac:dyDescent="0.45">
      <c r="A1750" s="46" t="str">
        <f>B1750&amp;COUNTIF($B$2:B1750,B1750)</f>
        <v>熊本県30</v>
      </c>
      <c r="B1750" s="44" t="s">
        <v>1963</v>
      </c>
      <c r="C1750" s="44" t="s">
        <v>1985</v>
      </c>
      <c r="D1750" s="44" t="str">
        <f t="shared" si="27"/>
        <v>熊本県西原村</v>
      </c>
      <c r="E1750" s="47" t="s">
        <v>2605</v>
      </c>
    </row>
    <row r="1751" spans="1:5" x14ac:dyDescent="0.45">
      <c r="A1751" s="46" t="str">
        <f>B1751&amp;COUNTIF($B$2:B1751,B1751)</f>
        <v>熊本県31</v>
      </c>
      <c r="B1751" s="44" t="s">
        <v>1963</v>
      </c>
      <c r="C1751" s="44" t="s">
        <v>1986</v>
      </c>
      <c r="D1751" s="44" t="str">
        <f t="shared" si="27"/>
        <v>熊本県南阿蘇村</v>
      </c>
      <c r="E1751" s="47" t="s">
        <v>2605</v>
      </c>
    </row>
    <row r="1752" spans="1:5" x14ac:dyDescent="0.45">
      <c r="A1752" s="46" t="str">
        <f>B1752&amp;COUNTIF($B$2:B1752,B1752)</f>
        <v>熊本県32</v>
      </c>
      <c r="B1752" s="44" t="s">
        <v>1963</v>
      </c>
      <c r="C1752" s="44" t="s">
        <v>1987</v>
      </c>
      <c r="D1752" s="44" t="str">
        <f t="shared" si="27"/>
        <v>熊本県御船町</v>
      </c>
      <c r="E1752" s="47" t="s">
        <v>2593</v>
      </c>
    </row>
    <row r="1753" spans="1:5" x14ac:dyDescent="0.45">
      <c r="A1753" s="46" t="str">
        <f>B1753&amp;COUNTIF($B$2:B1753,B1753)</f>
        <v>熊本県33</v>
      </c>
      <c r="B1753" s="44" t="s">
        <v>1963</v>
      </c>
      <c r="C1753" s="44" t="s">
        <v>1988</v>
      </c>
      <c r="D1753" s="44" t="str">
        <f t="shared" si="27"/>
        <v>熊本県嘉島町</v>
      </c>
      <c r="E1753" s="47" t="s">
        <v>2593</v>
      </c>
    </row>
    <row r="1754" spans="1:5" x14ac:dyDescent="0.45">
      <c r="A1754" s="46" t="str">
        <f>B1754&amp;COUNTIF($B$2:B1754,B1754)</f>
        <v>熊本県34</v>
      </c>
      <c r="B1754" s="44" t="s">
        <v>1963</v>
      </c>
      <c r="C1754" s="44" t="s">
        <v>1989</v>
      </c>
      <c r="D1754" s="44" t="str">
        <f t="shared" si="27"/>
        <v>熊本県益城町</v>
      </c>
      <c r="E1754" s="47" t="s">
        <v>2593</v>
      </c>
    </row>
    <row r="1755" spans="1:5" x14ac:dyDescent="0.45">
      <c r="A1755" s="46" t="str">
        <f>B1755&amp;COUNTIF($B$2:B1755,B1755)</f>
        <v>熊本県35</v>
      </c>
      <c r="B1755" s="44" t="s">
        <v>1963</v>
      </c>
      <c r="C1755" s="44" t="s">
        <v>1990</v>
      </c>
      <c r="D1755" s="44" t="str">
        <f t="shared" si="27"/>
        <v>熊本県甲佐町</v>
      </c>
      <c r="E1755" s="47" t="s">
        <v>2593</v>
      </c>
    </row>
    <row r="1756" spans="1:5" x14ac:dyDescent="0.45">
      <c r="A1756" s="46" t="str">
        <f>B1756&amp;COUNTIF($B$2:B1756,B1756)</f>
        <v>熊本県36</v>
      </c>
      <c r="B1756" s="44" t="s">
        <v>1963</v>
      </c>
      <c r="C1756" s="44" t="s">
        <v>1991</v>
      </c>
      <c r="D1756" s="44" t="str">
        <f t="shared" si="27"/>
        <v>熊本県山都町</v>
      </c>
      <c r="E1756" s="47" t="s">
        <v>2593</v>
      </c>
    </row>
    <row r="1757" spans="1:5" x14ac:dyDescent="0.45">
      <c r="A1757" s="46" t="str">
        <f>B1757&amp;COUNTIF($B$2:B1757,B1757)</f>
        <v>熊本県37</v>
      </c>
      <c r="B1757" s="44" t="s">
        <v>1963</v>
      </c>
      <c r="C1757" s="44" t="s">
        <v>1992</v>
      </c>
      <c r="D1757" s="44" t="str">
        <f t="shared" si="27"/>
        <v>熊本県氷川町</v>
      </c>
      <c r="E1757" s="47" t="s">
        <v>2598</v>
      </c>
    </row>
    <row r="1758" spans="1:5" x14ac:dyDescent="0.45">
      <c r="A1758" s="46" t="str">
        <f>B1758&amp;COUNTIF($B$2:B1758,B1758)</f>
        <v>熊本県38</v>
      </c>
      <c r="B1758" s="44" t="s">
        <v>1963</v>
      </c>
      <c r="C1758" s="44" t="s">
        <v>1993</v>
      </c>
      <c r="D1758" s="44" t="str">
        <f t="shared" si="27"/>
        <v>熊本県芦北町</v>
      </c>
      <c r="E1758" s="47" t="s">
        <v>2600</v>
      </c>
    </row>
    <row r="1759" spans="1:5" x14ac:dyDescent="0.45">
      <c r="A1759" s="46" t="str">
        <f>B1759&amp;COUNTIF($B$2:B1759,B1759)</f>
        <v>熊本県39</v>
      </c>
      <c r="B1759" s="44" t="s">
        <v>1963</v>
      </c>
      <c r="C1759" s="44" t="s">
        <v>1994</v>
      </c>
      <c r="D1759" s="44" t="str">
        <f t="shared" si="27"/>
        <v>熊本県津奈木町</v>
      </c>
      <c r="E1759" s="47" t="s">
        <v>2600</v>
      </c>
    </row>
    <row r="1760" spans="1:5" x14ac:dyDescent="0.45">
      <c r="A1760" s="46" t="str">
        <f>B1760&amp;COUNTIF($B$2:B1760,B1760)</f>
        <v>熊本県40</v>
      </c>
      <c r="B1760" s="44" t="s">
        <v>1963</v>
      </c>
      <c r="C1760" s="44" t="s">
        <v>1995</v>
      </c>
      <c r="D1760" s="44" t="str">
        <f t="shared" si="27"/>
        <v>熊本県錦町</v>
      </c>
      <c r="E1760" s="47" t="s">
        <v>2599</v>
      </c>
    </row>
    <row r="1761" spans="1:5" x14ac:dyDescent="0.45">
      <c r="A1761" s="46" t="str">
        <f>B1761&amp;COUNTIF($B$2:B1761,B1761)</f>
        <v>熊本県41</v>
      </c>
      <c r="B1761" s="44" t="s">
        <v>1963</v>
      </c>
      <c r="C1761" s="44" t="s">
        <v>1996</v>
      </c>
      <c r="D1761" s="44" t="str">
        <f t="shared" si="27"/>
        <v>熊本県多良木町</v>
      </c>
      <c r="E1761" s="47" t="s">
        <v>2599</v>
      </c>
    </row>
    <row r="1762" spans="1:5" x14ac:dyDescent="0.45">
      <c r="A1762" s="46" t="str">
        <f>B1762&amp;COUNTIF($B$2:B1762,B1762)</f>
        <v>熊本県42</v>
      </c>
      <c r="B1762" s="44" t="s">
        <v>1963</v>
      </c>
      <c r="C1762" s="44" t="s">
        <v>1997</v>
      </c>
      <c r="D1762" s="44" t="str">
        <f t="shared" si="27"/>
        <v>熊本県湯前町</v>
      </c>
      <c r="E1762" s="47" t="s">
        <v>2599</v>
      </c>
    </row>
    <row r="1763" spans="1:5" x14ac:dyDescent="0.45">
      <c r="A1763" s="46" t="str">
        <f>B1763&amp;COUNTIF($B$2:B1763,B1763)</f>
        <v>熊本県43</v>
      </c>
      <c r="B1763" s="44" t="s">
        <v>1963</v>
      </c>
      <c r="C1763" s="44" t="s">
        <v>1998</v>
      </c>
      <c r="D1763" s="44" t="str">
        <f t="shared" si="27"/>
        <v>熊本県水上村</v>
      </c>
      <c r="E1763" s="47" t="s">
        <v>2599</v>
      </c>
    </row>
    <row r="1764" spans="1:5" x14ac:dyDescent="0.45">
      <c r="A1764" s="46" t="str">
        <f>B1764&amp;COUNTIF($B$2:B1764,B1764)</f>
        <v>熊本県44</v>
      </c>
      <c r="B1764" s="44" t="s">
        <v>1963</v>
      </c>
      <c r="C1764" s="44" t="s">
        <v>1999</v>
      </c>
      <c r="D1764" s="44" t="str">
        <f t="shared" si="27"/>
        <v>熊本県相良村</v>
      </c>
      <c r="E1764" s="47" t="s">
        <v>2599</v>
      </c>
    </row>
    <row r="1765" spans="1:5" x14ac:dyDescent="0.45">
      <c r="A1765" s="46" t="str">
        <f>B1765&amp;COUNTIF($B$2:B1765,B1765)</f>
        <v>熊本県45</v>
      </c>
      <c r="B1765" s="44" t="s">
        <v>1963</v>
      </c>
      <c r="C1765" s="44" t="s">
        <v>2000</v>
      </c>
      <c r="D1765" s="44" t="str">
        <f t="shared" si="27"/>
        <v>熊本県五木村</v>
      </c>
      <c r="E1765" s="47" t="s">
        <v>2599</v>
      </c>
    </row>
    <row r="1766" spans="1:5" x14ac:dyDescent="0.45">
      <c r="A1766" s="46" t="str">
        <f>B1766&amp;COUNTIF($B$2:B1766,B1766)</f>
        <v>熊本県46</v>
      </c>
      <c r="B1766" s="44" t="s">
        <v>1963</v>
      </c>
      <c r="C1766" s="44" t="s">
        <v>2001</v>
      </c>
      <c r="D1766" s="44" t="str">
        <f t="shared" si="27"/>
        <v>熊本県山江村</v>
      </c>
      <c r="E1766" s="47" t="s">
        <v>2599</v>
      </c>
    </row>
    <row r="1767" spans="1:5" x14ac:dyDescent="0.45">
      <c r="A1767" s="46" t="str">
        <f>B1767&amp;COUNTIF($B$2:B1767,B1767)</f>
        <v>熊本県47</v>
      </c>
      <c r="B1767" s="44" t="s">
        <v>1963</v>
      </c>
      <c r="C1767" s="44" t="s">
        <v>2002</v>
      </c>
      <c r="D1767" s="44" t="str">
        <f t="shared" si="27"/>
        <v>熊本県球磨村</v>
      </c>
      <c r="E1767" s="47" t="s">
        <v>2599</v>
      </c>
    </row>
    <row r="1768" spans="1:5" x14ac:dyDescent="0.45">
      <c r="A1768" s="46" t="str">
        <f>B1768&amp;COUNTIF($B$2:B1768,B1768)</f>
        <v>熊本県48</v>
      </c>
      <c r="B1768" s="44" t="s">
        <v>1963</v>
      </c>
      <c r="C1768" s="44" t="s">
        <v>2003</v>
      </c>
      <c r="D1768" s="44" t="str">
        <f t="shared" si="27"/>
        <v>熊本県あさぎり町</v>
      </c>
      <c r="E1768" s="47" t="s">
        <v>2599</v>
      </c>
    </row>
    <row r="1769" spans="1:5" x14ac:dyDescent="0.45">
      <c r="A1769" s="46" t="str">
        <f>B1769&amp;COUNTIF($B$2:B1769,B1769)</f>
        <v>熊本県49</v>
      </c>
      <c r="B1769" s="44" t="s">
        <v>1963</v>
      </c>
      <c r="C1769" s="44" t="s">
        <v>2004</v>
      </c>
      <c r="D1769" s="44" t="str">
        <f t="shared" si="27"/>
        <v>熊本県苓北町</v>
      </c>
      <c r="E1769" s="47" t="s">
        <v>2604</v>
      </c>
    </row>
    <row r="1770" spans="1:5" x14ac:dyDescent="0.45">
      <c r="A1770" s="46" t="str">
        <f>B1770&amp;COUNTIF($B$2:B1770,B1770)</f>
        <v>大分県1</v>
      </c>
      <c r="B1770" s="44" t="s">
        <v>2005</v>
      </c>
      <c r="C1770" s="44" t="s">
        <v>2006</v>
      </c>
      <c r="D1770" s="44" t="str">
        <f t="shared" si="27"/>
        <v>大分県大分市</v>
      </c>
      <c r="E1770" s="47" t="s">
        <v>2507</v>
      </c>
    </row>
    <row r="1771" spans="1:5" x14ac:dyDescent="0.45">
      <c r="A1771" s="46" t="str">
        <f>B1771&amp;COUNTIF($B$2:B1771,B1771)</f>
        <v>大分県2</v>
      </c>
      <c r="B1771" s="44" t="s">
        <v>2005</v>
      </c>
      <c r="C1771" s="44" t="s">
        <v>2007</v>
      </c>
      <c r="D1771" s="44" t="str">
        <f t="shared" si="27"/>
        <v>大分県別府市</v>
      </c>
      <c r="E1771" s="47" t="s">
        <v>2255</v>
      </c>
    </row>
    <row r="1772" spans="1:5" x14ac:dyDescent="0.45">
      <c r="A1772" s="46" t="str">
        <f>B1772&amp;COUNTIF($B$2:B1772,B1772)</f>
        <v>大分県3</v>
      </c>
      <c r="B1772" s="44" t="s">
        <v>2005</v>
      </c>
      <c r="C1772" s="44" t="s">
        <v>2008</v>
      </c>
      <c r="D1772" s="44" t="str">
        <f t="shared" si="27"/>
        <v>大分県中津市</v>
      </c>
      <c r="E1772" s="47" t="s">
        <v>2250</v>
      </c>
    </row>
    <row r="1773" spans="1:5" x14ac:dyDescent="0.45">
      <c r="A1773" s="46" t="str">
        <f>B1773&amp;COUNTIF($B$2:B1773,B1773)</f>
        <v>大分県4</v>
      </c>
      <c r="B1773" s="44" t="s">
        <v>2005</v>
      </c>
      <c r="C1773" s="44" t="s">
        <v>2009</v>
      </c>
      <c r="D1773" s="44" t="str">
        <f t="shared" si="27"/>
        <v>大分県日田市</v>
      </c>
      <c r="E1773" s="47" t="s">
        <v>2254</v>
      </c>
    </row>
    <row r="1774" spans="1:5" x14ac:dyDescent="0.45">
      <c r="A1774" s="46" t="str">
        <f>B1774&amp;COUNTIF($B$2:B1774,B1774)</f>
        <v>大分県5</v>
      </c>
      <c r="B1774" s="44" t="s">
        <v>2005</v>
      </c>
      <c r="C1774" s="44" t="s">
        <v>2010</v>
      </c>
      <c r="D1774" s="44" t="str">
        <f t="shared" si="27"/>
        <v>大分県佐伯市</v>
      </c>
      <c r="E1774" s="47" t="s">
        <v>2251</v>
      </c>
    </row>
    <row r="1775" spans="1:5" x14ac:dyDescent="0.45">
      <c r="A1775" s="46" t="str">
        <f>B1775&amp;COUNTIF($B$2:B1775,B1775)</f>
        <v>大分県6</v>
      </c>
      <c r="B1775" s="44" t="s">
        <v>2005</v>
      </c>
      <c r="C1775" s="44" t="s">
        <v>2011</v>
      </c>
      <c r="D1775" s="44" t="str">
        <f t="shared" si="27"/>
        <v>大分県臼杵市</v>
      </c>
      <c r="E1775" s="47" t="s">
        <v>2507</v>
      </c>
    </row>
    <row r="1776" spans="1:5" x14ac:dyDescent="0.45">
      <c r="A1776" s="46" t="str">
        <f>B1776&amp;COUNTIF($B$2:B1776,B1776)</f>
        <v>大分県7</v>
      </c>
      <c r="B1776" s="44" t="s">
        <v>2005</v>
      </c>
      <c r="C1776" s="44" t="s">
        <v>2012</v>
      </c>
      <c r="D1776" s="44" t="str">
        <f t="shared" si="27"/>
        <v>大分県津久見市</v>
      </c>
      <c r="E1776" s="47" t="s">
        <v>2507</v>
      </c>
    </row>
    <row r="1777" spans="1:5" x14ac:dyDescent="0.45">
      <c r="A1777" s="46" t="str">
        <f>B1777&amp;COUNTIF($B$2:B1777,B1777)</f>
        <v>大分県8</v>
      </c>
      <c r="B1777" s="44" t="s">
        <v>2005</v>
      </c>
      <c r="C1777" s="44" t="s">
        <v>2013</v>
      </c>
      <c r="D1777" s="44" t="str">
        <f t="shared" si="27"/>
        <v>大分県竹田市</v>
      </c>
      <c r="E1777" s="47" t="s">
        <v>2606</v>
      </c>
    </row>
    <row r="1778" spans="1:5" x14ac:dyDescent="0.45">
      <c r="A1778" s="46" t="str">
        <f>B1778&amp;COUNTIF($B$2:B1778,B1778)</f>
        <v>大分県9</v>
      </c>
      <c r="B1778" s="44" t="s">
        <v>2005</v>
      </c>
      <c r="C1778" s="44" t="s">
        <v>2014</v>
      </c>
      <c r="D1778" s="44" t="str">
        <f t="shared" si="27"/>
        <v>大分県豊後高田市</v>
      </c>
      <c r="E1778" s="47" t="s">
        <v>2250</v>
      </c>
    </row>
    <row r="1779" spans="1:5" x14ac:dyDescent="0.45">
      <c r="A1779" s="46" t="str">
        <f>B1779&amp;COUNTIF($B$2:B1779,B1779)</f>
        <v>大分県10</v>
      </c>
      <c r="B1779" s="44" t="s">
        <v>2005</v>
      </c>
      <c r="C1779" s="44" t="s">
        <v>2015</v>
      </c>
      <c r="D1779" s="44" t="str">
        <f t="shared" si="27"/>
        <v>大分県杵築市</v>
      </c>
      <c r="E1779" s="47" t="s">
        <v>2255</v>
      </c>
    </row>
    <row r="1780" spans="1:5" x14ac:dyDescent="0.45">
      <c r="A1780" s="46" t="str">
        <f>B1780&amp;COUNTIF($B$2:B1780,B1780)</f>
        <v>大分県11</v>
      </c>
      <c r="B1780" s="44" t="s">
        <v>2005</v>
      </c>
      <c r="C1780" s="44" t="s">
        <v>2016</v>
      </c>
      <c r="D1780" s="44" t="str">
        <f t="shared" si="27"/>
        <v>大分県宇佐市</v>
      </c>
      <c r="E1780" s="47" t="s">
        <v>2250</v>
      </c>
    </row>
    <row r="1781" spans="1:5" x14ac:dyDescent="0.45">
      <c r="A1781" s="46" t="str">
        <f>B1781&amp;COUNTIF($B$2:B1781,B1781)</f>
        <v>大分県12</v>
      </c>
      <c r="B1781" s="44" t="s">
        <v>2005</v>
      </c>
      <c r="C1781" s="44" t="s">
        <v>2017</v>
      </c>
      <c r="D1781" s="44" t="str">
        <f t="shared" si="27"/>
        <v>大分県豊後大野市</v>
      </c>
      <c r="E1781" s="47" t="s">
        <v>2606</v>
      </c>
    </row>
    <row r="1782" spans="1:5" x14ac:dyDescent="0.45">
      <c r="A1782" s="46" t="str">
        <f>B1782&amp;COUNTIF($B$2:B1782,B1782)</f>
        <v>大分県13</v>
      </c>
      <c r="B1782" s="44" t="s">
        <v>2005</v>
      </c>
      <c r="C1782" s="44" t="s">
        <v>2018</v>
      </c>
      <c r="D1782" s="44" t="str">
        <f t="shared" si="27"/>
        <v>大分県由布市</v>
      </c>
      <c r="E1782" s="47" t="s">
        <v>2507</v>
      </c>
    </row>
    <row r="1783" spans="1:5" x14ac:dyDescent="0.45">
      <c r="A1783" s="46" t="str">
        <f>B1783&amp;COUNTIF($B$2:B1783,B1783)</f>
        <v>大分県14</v>
      </c>
      <c r="B1783" s="44" t="s">
        <v>2005</v>
      </c>
      <c r="C1783" s="44" t="s">
        <v>2019</v>
      </c>
      <c r="D1783" s="44" t="str">
        <f t="shared" si="27"/>
        <v>大分県国東市</v>
      </c>
      <c r="E1783" s="47" t="s">
        <v>2255</v>
      </c>
    </row>
    <row r="1784" spans="1:5" x14ac:dyDescent="0.45">
      <c r="A1784" s="46" t="str">
        <f>B1784&amp;COUNTIF($B$2:B1784,B1784)</f>
        <v>大分県15</v>
      </c>
      <c r="B1784" s="44" t="s">
        <v>2005</v>
      </c>
      <c r="C1784" s="44" t="s">
        <v>2020</v>
      </c>
      <c r="D1784" s="44" t="str">
        <f t="shared" si="27"/>
        <v>大分県姫島村</v>
      </c>
      <c r="E1784" s="47" t="s">
        <v>2255</v>
      </c>
    </row>
    <row r="1785" spans="1:5" x14ac:dyDescent="0.45">
      <c r="A1785" s="46" t="str">
        <f>B1785&amp;COUNTIF($B$2:B1785,B1785)</f>
        <v>大分県16</v>
      </c>
      <c r="B1785" s="44" t="s">
        <v>2005</v>
      </c>
      <c r="C1785" s="44" t="s">
        <v>2021</v>
      </c>
      <c r="D1785" s="44" t="str">
        <f t="shared" si="27"/>
        <v>大分県日出町</v>
      </c>
      <c r="E1785" s="47" t="s">
        <v>2255</v>
      </c>
    </row>
    <row r="1786" spans="1:5" x14ac:dyDescent="0.45">
      <c r="A1786" s="46" t="str">
        <f>B1786&amp;COUNTIF($B$2:B1786,B1786)</f>
        <v>大分県17</v>
      </c>
      <c r="B1786" s="44" t="s">
        <v>2005</v>
      </c>
      <c r="C1786" s="44" t="s">
        <v>2022</v>
      </c>
      <c r="D1786" s="44" t="str">
        <f t="shared" si="27"/>
        <v>大分県九重町</v>
      </c>
      <c r="E1786" s="47" t="s">
        <v>2254</v>
      </c>
    </row>
    <row r="1787" spans="1:5" x14ac:dyDescent="0.45">
      <c r="A1787" s="46" t="str">
        <f>B1787&amp;COUNTIF($B$2:B1787,B1787)</f>
        <v>大分県18</v>
      </c>
      <c r="B1787" s="44" t="s">
        <v>2005</v>
      </c>
      <c r="C1787" s="44" t="s">
        <v>2023</v>
      </c>
      <c r="D1787" s="44" t="str">
        <f t="shared" si="27"/>
        <v>大分県玖珠町</v>
      </c>
      <c r="E1787" s="47" t="s">
        <v>2254</v>
      </c>
    </row>
    <row r="1788" spans="1:5" x14ac:dyDescent="0.45">
      <c r="A1788" s="46" t="str">
        <f>B1788&amp;COUNTIF($B$2:B1788,B1788)</f>
        <v>宮崎県1</v>
      </c>
      <c r="B1788" s="44" t="s">
        <v>2024</v>
      </c>
      <c r="C1788" s="44" t="s">
        <v>2025</v>
      </c>
      <c r="D1788" s="44" t="str">
        <f t="shared" si="27"/>
        <v>宮崎県宮崎市</v>
      </c>
      <c r="E1788" s="47" t="s">
        <v>2607</v>
      </c>
    </row>
    <row r="1789" spans="1:5" x14ac:dyDescent="0.45">
      <c r="A1789" s="46" t="str">
        <f>B1789&amp;COUNTIF($B$2:B1789,B1789)</f>
        <v>宮崎県2</v>
      </c>
      <c r="B1789" s="44" t="s">
        <v>2024</v>
      </c>
      <c r="C1789" s="44" t="s">
        <v>2026</v>
      </c>
      <c r="D1789" s="44" t="str">
        <f t="shared" si="27"/>
        <v>宮崎県都城市</v>
      </c>
      <c r="E1789" s="47" t="s">
        <v>2608</v>
      </c>
    </row>
    <row r="1790" spans="1:5" x14ac:dyDescent="0.45">
      <c r="A1790" s="46" t="str">
        <f>B1790&amp;COUNTIF($B$2:B1790,B1790)</f>
        <v>宮崎県3</v>
      </c>
      <c r="B1790" s="44" t="s">
        <v>2024</v>
      </c>
      <c r="C1790" s="44" t="s">
        <v>2027</v>
      </c>
      <c r="D1790" s="44" t="str">
        <f t="shared" si="27"/>
        <v>宮崎県延岡市</v>
      </c>
      <c r="E1790" s="47" t="s">
        <v>2609</v>
      </c>
    </row>
    <row r="1791" spans="1:5" x14ac:dyDescent="0.45">
      <c r="A1791" s="46" t="str">
        <f>B1791&amp;COUNTIF($B$2:B1791,B1791)</f>
        <v>宮崎県4</v>
      </c>
      <c r="B1791" s="44" t="s">
        <v>2024</v>
      </c>
      <c r="C1791" s="44" t="s">
        <v>2028</v>
      </c>
      <c r="D1791" s="44" t="str">
        <f t="shared" si="27"/>
        <v>宮崎県日南市</v>
      </c>
      <c r="E1791" s="47" t="s">
        <v>2610</v>
      </c>
    </row>
    <row r="1792" spans="1:5" x14ac:dyDescent="0.45">
      <c r="A1792" s="46" t="str">
        <f>B1792&amp;COUNTIF($B$2:B1792,B1792)</f>
        <v>宮崎県5</v>
      </c>
      <c r="B1792" s="44" t="s">
        <v>2024</v>
      </c>
      <c r="C1792" s="44" t="s">
        <v>2029</v>
      </c>
      <c r="D1792" s="44" t="str">
        <f t="shared" si="27"/>
        <v>宮崎県小林市</v>
      </c>
      <c r="E1792" s="47" t="s">
        <v>2611</v>
      </c>
    </row>
    <row r="1793" spans="1:5" x14ac:dyDescent="0.45">
      <c r="A1793" s="46" t="str">
        <f>B1793&amp;COUNTIF($B$2:B1793,B1793)</f>
        <v>宮崎県6</v>
      </c>
      <c r="B1793" s="44" t="s">
        <v>2024</v>
      </c>
      <c r="C1793" s="44" t="s">
        <v>2030</v>
      </c>
      <c r="D1793" s="44" t="str">
        <f t="shared" si="27"/>
        <v>宮崎県日向市</v>
      </c>
      <c r="E1793" s="47" t="s">
        <v>2612</v>
      </c>
    </row>
    <row r="1794" spans="1:5" x14ac:dyDescent="0.45">
      <c r="A1794" s="46" t="str">
        <f>B1794&amp;COUNTIF($B$2:B1794,B1794)</f>
        <v>宮崎県7</v>
      </c>
      <c r="B1794" s="44" t="s">
        <v>2024</v>
      </c>
      <c r="C1794" s="44" t="s">
        <v>2031</v>
      </c>
      <c r="D1794" s="44" t="str">
        <f t="shared" ref="D1794:D1857" si="28">B1794&amp;C1794</f>
        <v>宮崎県串間市</v>
      </c>
      <c r="E1794" s="47" t="s">
        <v>2610</v>
      </c>
    </row>
    <row r="1795" spans="1:5" x14ac:dyDescent="0.45">
      <c r="A1795" s="46" t="str">
        <f>B1795&amp;COUNTIF($B$2:B1795,B1795)</f>
        <v>宮崎県8</v>
      </c>
      <c r="B1795" s="44" t="s">
        <v>2024</v>
      </c>
      <c r="C1795" s="44" t="s">
        <v>2032</v>
      </c>
      <c r="D1795" s="44" t="str">
        <f t="shared" si="28"/>
        <v>宮崎県西都市</v>
      </c>
      <c r="E1795" s="47" t="s">
        <v>2613</v>
      </c>
    </row>
    <row r="1796" spans="1:5" x14ac:dyDescent="0.45">
      <c r="A1796" s="46" t="str">
        <f>B1796&amp;COUNTIF($B$2:B1796,B1796)</f>
        <v>宮崎県9</v>
      </c>
      <c r="B1796" s="44" t="s">
        <v>2024</v>
      </c>
      <c r="C1796" s="44" t="s">
        <v>2033</v>
      </c>
      <c r="D1796" s="44" t="str">
        <f t="shared" si="28"/>
        <v>宮崎県えびの市</v>
      </c>
      <c r="E1796" s="47" t="s">
        <v>2611</v>
      </c>
    </row>
    <row r="1797" spans="1:5" x14ac:dyDescent="0.45">
      <c r="A1797" s="46" t="str">
        <f>B1797&amp;COUNTIF($B$2:B1797,B1797)</f>
        <v>宮崎県10</v>
      </c>
      <c r="B1797" s="44" t="s">
        <v>2024</v>
      </c>
      <c r="C1797" s="44" t="s">
        <v>2034</v>
      </c>
      <c r="D1797" s="44" t="str">
        <f t="shared" si="28"/>
        <v>宮崎県三股町</v>
      </c>
      <c r="E1797" s="47" t="s">
        <v>2608</v>
      </c>
    </row>
    <row r="1798" spans="1:5" x14ac:dyDescent="0.45">
      <c r="A1798" s="46" t="str">
        <f>B1798&amp;COUNTIF($B$2:B1798,B1798)</f>
        <v>宮崎県11</v>
      </c>
      <c r="B1798" s="44" t="s">
        <v>2024</v>
      </c>
      <c r="C1798" s="44" t="s">
        <v>2035</v>
      </c>
      <c r="D1798" s="44" t="str">
        <f t="shared" si="28"/>
        <v>宮崎県高原町</v>
      </c>
      <c r="E1798" s="47" t="s">
        <v>2611</v>
      </c>
    </row>
    <row r="1799" spans="1:5" x14ac:dyDescent="0.45">
      <c r="A1799" s="46" t="str">
        <f>B1799&amp;COUNTIF($B$2:B1799,B1799)</f>
        <v>宮崎県12</v>
      </c>
      <c r="B1799" s="44" t="s">
        <v>2024</v>
      </c>
      <c r="C1799" s="44" t="s">
        <v>2036</v>
      </c>
      <c r="D1799" s="44" t="str">
        <f t="shared" si="28"/>
        <v>宮崎県国富町</v>
      </c>
      <c r="E1799" s="47" t="s">
        <v>2607</v>
      </c>
    </row>
    <row r="1800" spans="1:5" x14ac:dyDescent="0.45">
      <c r="A1800" s="46" t="str">
        <f>B1800&amp;COUNTIF($B$2:B1800,B1800)</f>
        <v>宮崎県13</v>
      </c>
      <c r="B1800" s="44" t="s">
        <v>2024</v>
      </c>
      <c r="C1800" s="44" t="s">
        <v>2037</v>
      </c>
      <c r="D1800" s="44" t="str">
        <f t="shared" si="28"/>
        <v>宮崎県綾町</v>
      </c>
      <c r="E1800" s="47" t="s">
        <v>2607</v>
      </c>
    </row>
    <row r="1801" spans="1:5" x14ac:dyDescent="0.45">
      <c r="A1801" s="46" t="str">
        <f>B1801&amp;COUNTIF($B$2:B1801,B1801)</f>
        <v>宮崎県14</v>
      </c>
      <c r="B1801" s="44" t="s">
        <v>2024</v>
      </c>
      <c r="C1801" s="44" t="s">
        <v>2038</v>
      </c>
      <c r="D1801" s="44" t="str">
        <f t="shared" si="28"/>
        <v>宮崎県高鍋町</v>
      </c>
      <c r="E1801" s="47" t="s">
        <v>2613</v>
      </c>
    </row>
    <row r="1802" spans="1:5" x14ac:dyDescent="0.45">
      <c r="A1802" s="46" t="str">
        <f>B1802&amp;COUNTIF($B$2:B1802,B1802)</f>
        <v>宮崎県15</v>
      </c>
      <c r="B1802" s="44" t="s">
        <v>2024</v>
      </c>
      <c r="C1802" s="44" t="s">
        <v>2039</v>
      </c>
      <c r="D1802" s="44" t="str">
        <f t="shared" si="28"/>
        <v>宮崎県新富町</v>
      </c>
      <c r="E1802" s="47" t="s">
        <v>2613</v>
      </c>
    </row>
    <row r="1803" spans="1:5" x14ac:dyDescent="0.45">
      <c r="A1803" s="46" t="str">
        <f>B1803&amp;COUNTIF($B$2:B1803,B1803)</f>
        <v>宮崎県16</v>
      </c>
      <c r="B1803" s="44" t="s">
        <v>2024</v>
      </c>
      <c r="C1803" s="44" t="s">
        <v>2040</v>
      </c>
      <c r="D1803" s="44" t="str">
        <f t="shared" si="28"/>
        <v>宮崎県西米良村</v>
      </c>
      <c r="E1803" s="47" t="s">
        <v>2613</v>
      </c>
    </row>
    <row r="1804" spans="1:5" x14ac:dyDescent="0.45">
      <c r="A1804" s="46" t="str">
        <f>B1804&amp;COUNTIF($B$2:B1804,B1804)</f>
        <v>宮崎県17</v>
      </c>
      <c r="B1804" s="44" t="s">
        <v>2024</v>
      </c>
      <c r="C1804" s="44" t="s">
        <v>2041</v>
      </c>
      <c r="D1804" s="44" t="str">
        <f t="shared" si="28"/>
        <v>宮崎県木城町</v>
      </c>
      <c r="E1804" s="47" t="s">
        <v>2613</v>
      </c>
    </row>
    <row r="1805" spans="1:5" x14ac:dyDescent="0.45">
      <c r="A1805" s="46" t="str">
        <f>B1805&amp;COUNTIF($B$2:B1805,B1805)</f>
        <v>宮崎県18</v>
      </c>
      <c r="B1805" s="44" t="s">
        <v>2024</v>
      </c>
      <c r="C1805" s="44" t="s">
        <v>2042</v>
      </c>
      <c r="D1805" s="44" t="str">
        <f t="shared" si="28"/>
        <v>宮崎県川南町</v>
      </c>
      <c r="E1805" s="47" t="s">
        <v>2613</v>
      </c>
    </row>
    <row r="1806" spans="1:5" x14ac:dyDescent="0.45">
      <c r="A1806" s="46" t="str">
        <f>B1806&amp;COUNTIF($B$2:B1806,B1806)</f>
        <v>宮崎県19</v>
      </c>
      <c r="B1806" s="44" t="s">
        <v>2024</v>
      </c>
      <c r="C1806" s="44" t="s">
        <v>2043</v>
      </c>
      <c r="D1806" s="44" t="str">
        <f t="shared" si="28"/>
        <v>宮崎県都農町</v>
      </c>
      <c r="E1806" s="47" t="s">
        <v>2613</v>
      </c>
    </row>
    <row r="1807" spans="1:5" x14ac:dyDescent="0.45">
      <c r="A1807" s="46" t="str">
        <f>B1807&amp;COUNTIF($B$2:B1807,B1807)</f>
        <v>宮崎県20</v>
      </c>
      <c r="B1807" s="44" t="s">
        <v>2024</v>
      </c>
      <c r="C1807" s="44" t="s">
        <v>2044</v>
      </c>
      <c r="D1807" s="44" t="str">
        <f t="shared" si="28"/>
        <v>宮崎県門川町</v>
      </c>
      <c r="E1807" s="47" t="s">
        <v>2612</v>
      </c>
    </row>
    <row r="1808" spans="1:5" x14ac:dyDescent="0.45">
      <c r="A1808" s="46" t="str">
        <f>B1808&amp;COUNTIF($B$2:B1808,B1808)</f>
        <v>宮崎県21</v>
      </c>
      <c r="B1808" s="44" t="s">
        <v>2024</v>
      </c>
      <c r="C1808" s="44" t="s">
        <v>2045</v>
      </c>
      <c r="D1808" s="44" t="str">
        <f t="shared" si="28"/>
        <v>宮崎県諸塚村</v>
      </c>
      <c r="E1808" s="47" t="s">
        <v>2612</v>
      </c>
    </row>
    <row r="1809" spans="1:5" x14ac:dyDescent="0.45">
      <c r="A1809" s="46" t="str">
        <f>B1809&amp;COUNTIF($B$2:B1809,B1809)</f>
        <v>宮崎県22</v>
      </c>
      <c r="B1809" s="44" t="s">
        <v>2024</v>
      </c>
      <c r="C1809" s="44" t="s">
        <v>2046</v>
      </c>
      <c r="D1809" s="44" t="str">
        <f t="shared" si="28"/>
        <v>宮崎県椎葉村</v>
      </c>
      <c r="E1809" s="47" t="s">
        <v>2612</v>
      </c>
    </row>
    <row r="1810" spans="1:5" x14ac:dyDescent="0.45">
      <c r="A1810" s="46" t="str">
        <f>B1810&amp;COUNTIF($B$2:B1810,B1810)</f>
        <v>宮崎県23</v>
      </c>
      <c r="B1810" s="44" t="s">
        <v>2024</v>
      </c>
      <c r="C1810" s="44" t="s">
        <v>714</v>
      </c>
      <c r="D1810" s="44" t="str">
        <f t="shared" si="28"/>
        <v>宮崎県美郷町</v>
      </c>
      <c r="E1810" s="47" t="s">
        <v>2612</v>
      </c>
    </row>
    <row r="1811" spans="1:5" x14ac:dyDescent="0.45">
      <c r="A1811" s="46" t="str">
        <f>B1811&amp;COUNTIF($B$2:B1811,B1811)</f>
        <v>宮崎県24</v>
      </c>
      <c r="B1811" s="44" t="s">
        <v>2024</v>
      </c>
      <c r="C1811" s="44" t="s">
        <v>2047</v>
      </c>
      <c r="D1811" s="44" t="str">
        <f t="shared" si="28"/>
        <v>宮崎県高千穂町</v>
      </c>
      <c r="E1811" s="47" t="s">
        <v>2609</v>
      </c>
    </row>
    <row r="1812" spans="1:5" x14ac:dyDescent="0.45">
      <c r="A1812" s="46" t="str">
        <f>B1812&amp;COUNTIF($B$2:B1812,B1812)</f>
        <v>宮崎県25</v>
      </c>
      <c r="B1812" s="44" t="s">
        <v>2024</v>
      </c>
      <c r="C1812" s="44" t="s">
        <v>2048</v>
      </c>
      <c r="D1812" s="44" t="str">
        <f t="shared" si="28"/>
        <v>宮崎県日之影町</v>
      </c>
      <c r="E1812" s="47" t="s">
        <v>2609</v>
      </c>
    </row>
    <row r="1813" spans="1:5" x14ac:dyDescent="0.45">
      <c r="A1813" s="46" t="str">
        <f>B1813&amp;COUNTIF($B$2:B1813,B1813)</f>
        <v>宮崎県26</v>
      </c>
      <c r="B1813" s="44" t="s">
        <v>2024</v>
      </c>
      <c r="C1813" s="44" t="s">
        <v>2049</v>
      </c>
      <c r="D1813" s="44" t="str">
        <f t="shared" si="28"/>
        <v>宮崎県五ヶ瀬町</v>
      </c>
      <c r="E1813" s="47" t="s">
        <v>2609</v>
      </c>
    </row>
    <row r="1814" spans="1:5" x14ac:dyDescent="0.45">
      <c r="A1814" s="46" t="str">
        <f>B1814&amp;COUNTIF($B$2:B1814,B1814)</f>
        <v>鹿児島県1</v>
      </c>
      <c r="B1814" s="44" t="s">
        <v>2050</v>
      </c>
      <c r="C1814" s="44" t="s">
        <v>2051</v>
      </c>
      <c r="D1814" s="44" t="str">
        <f t="shared" si="28"/>
        <v>鹿児島県鹿児島市</v>
      </c>
      <c r="E1814" s="47" t="s">
        <v>2614</v>
      </c>
    </row>
    <row r="1815" spans="1:5" x14ac:dyDescent="0.45">
      <c r="A1815" s="46" t="str">
        <f>B1815&amp;COUNTIF($B$2:B1815,B1815)</f>
        <v>鹿児島県2</v>
      </c>
      <c r="B1815" s="44" t="s">
        <v>2050</v>
      </c>
      <c r="C1815" s="44" t="s">
        <v>2052</v>
      </c>
      <c r="D1815" s="44" t="str">
        <f t="shared" si="28"/>
        <v>鹿児島県鹿屋市</v>
      </c>
      <c r="E1815" s="47" t="s">
        <v>2615</v>
      </c>
    </row>
    <row r="1816" spans="1:5" x14ac:dyDescent="0.45">
      <c r="A1816" s="46" t="str">
        <f>B1816&amp;COUNTIF($B$2:B1816,B1816)</f>
        <v>鹿児島県3</v>
      </c>
      <c r="B1816" s="44" t="s">
        <v>2050</v>
      </c>
      <c r="C1816" s="44" t="s">
        <v>2053</v>
      </c>
      <c r="D1816" s="44" t="str">
        <f t="shared" si="28"/>
        <v>鹿児島県枕崎市</v>
      </c>
      <c r="E1816" s="47" t="s">
        <v>2616</v>
      </c>
    </row>
    <row r="1817" spans="1:5" x14ac:dyDescent="0.45">
      <c r="A1817" s="46" t="str">
        <f>B1817&amp;COUNTIF($B$2:B1817,B1817)</f>
        <v>鹿児島県4</v>
      </c>
      <c r="B1817" s="44" t="s">
        <v>2050</v>
      </c>
      <c r="C1817" s="44" t="s">
        <v>2054</v>
      </c>
      <c r="D1817" s="44" t="str">
        <f t="shared" si="28"/>
        <v>鹿児島県阿久根市</v>
      </c>
      <c r="E1817" s="47" t="s">
        <v>2617</v>
      </c>
    </row>
    <row r="1818" spans="1:5" x14ac:dyDescent="0.45">
      <c r="A1818" s="46" t="str">
        <f>B1818&amp;COUNTIF($B$2:B1818,B1818)</f>
        <v>鹿児島県5</v>
      </c>
      <c r="B1818" s="44" t="s">
        <v>2050</v>
      </c>
      <c r="C1818" s="44" t="s">
        <v>2055</v>
      </c>
      <c r="D1818" s="44" t="str">
        <f t="shared" si="28"/>
        <v>鹿児島県出水市</v>
      </c>
      <c r="E1818" s="47" t="s">
        <v>2617</v>
      </c>
    </row>
    <row r="1819" spans="1:5" x14ac:dyDescent="0.45">
      <c r="A1819" s="46" t="str">
        <f>B1819&amp;COUNTIF($B$2:B1819,B1819)</f>
        <v>鹿児島県6</v>
      </c>
      <c r="B1819" s="44" t="s">
        <v>2050</v>
      </c>
      <c r="C1819" s="44" t="s">
        <v>2056</v>
      </c>
      <c r="D1819" s="44" t="str">
        <f t="shared" si="28"/>
        <v>鹿児島県指宿市</v>
      </c>
      <c r="E1819" s="47" t="s">
        <v>2616</v>
      </c>
    </row>
    <row r="1820" spans="1:5" x14ac:dyDescent="0.45">
      <c r="A1820" s="46" t="str">
        <f>B1820&amp;COUNTIF($B$2:B1820,B1820)</f>
        <v>鹿児島県7</v>
      </c>
      <c r="B1820" s="44" t="s">
        <v>2050</v>
      </c>
      <c r="C1820" s="44" t="s">
        <v>2057</v>
      </c>
      <c r="D1820" s="44" t="str">
        <f t="shared" si="28"/>
        <v>鹿児島県西之表市</v>
      </c>
      <c r="E1820" s="47" t="s">
        <v>2618</v>
      </c>
    </row>
    <row r="1821" spans="1:5" x14ac:dyDescent="0.45">
      <c r="A1821" s="46" t="str">
        <f>B1821&amp;COUNTIF($B$2:B1821,B1821)</f>
        <v>鹿児島県8</v>
      </c>
      <c r="B1821" s="44" t="s">
        <v>2050</v>
      </c>
      <c r="C1821" s="44" t="s">
        <v>2058</v>
      </c>
      <c r="D1821" s="44" t="str">
        <f t="shared" si="28"/>
        <v>鹿児島県垂水市</v>
      </c>
      <c r="E1821" s="47" t="s">
        <v>2615</v>
      </c>
    </row>
    <row r="1822" spans="1:5" x14ac:dyDescent="0.45">
      <c r="A1822" s="46" t="str">
        <f>B1822&amp;COUNTIF($B$2:B1822,B1822)</f>
        <v>鹿児島県9</v>
      </c>
      <c r="B1822" s="44" t="s">
        <v>2050</v>
      </c>
      <c r="C1822" s="44" t="s">
        <v>2059</v>
      </c>
      <c r="D1822" s="44" t="str">
        <f t="shared" si="28"/>
        <v>鹿児島県薩摩川内市</v>
      </c>
      <c r="E1822" s="47" t="s">
        <v>2619</v>
      </c>
    </row>
    <row r="1823" spans="1:5" x14ac:dyDescent="0.45">
      <c r="A1823" s="46" t="str">
        <f>B1823&amp;COUNTIF($B$2:B1823,B1823)</f>
        <v>鹿児島県10</v>
      </c>
      <c r="B1823" s="44" t="s">
        <v>2050</v>
      </c>
      <c r="C1823" s="44" t="s">
        <v>2060</v>
      </c>
      <c r="D1823" s="44" t="str">
        <f t="shared" si="28"/>
        <v>鹿児島県日置市</v>
      </c>
      <c r="E1823" s="47" t="s">
        <v>2614</v>
      </c>
    </row>
    <row r="1824" spans="1:5" x14ac:dyDescent="0.45">
      <c r="A1824" s="46" t="str">
        <f>B1824&amp;COUNTIF($B$2:B1824,B1824)</f>
        <v>鹿児島県11</v>
      </c>
      <c r="B1824" s="44" t="s">
        <v>2050</v>
      </c>
      <c r="C1824" s="44" t="s">
        <v>2061</v>
      </c>
      <c r="D1824" s="44" t="str">
        <f t="shared" si="28"/>
        <v>鹿児島県曽於市</v>
      </c>
      <c r="E1824" s="47" t="s">
        <v>2620</v>
      </c>
    </row>
    <row r="1825" spans="1:5" x14ac:dyDescent="0.45">
      <c r="A1825" s="46" t="str">
        <f>B1825&amp;COUNTIF($B$2:B1825,B1825)</f>
        <v>鹿児島県12</v>
      </c>
      <c r="B1825" s="44" t="s">
        <v>2050</v>
      </c>
      <c r="C1825" s="44" t="s">
        <v>2062</v>
      </c>
      <c r="D1825" s="44" t="str">
        <f t="shared" si="28"/>
        <v>鹿児島県霧島市</v>
      </c>
      <c r="E1825" s="47" t="s">
        <v>2621</v>
      </c>
    </row>
    <row r="1826" spans="1:5" x14ac:dyDescent="0.45">
      <c r="A1826" s="46" t="str">
        <f>B1826&amp;COUNTIF($B$2:B1826,B1826)</f>
        <v>鹿児島県13</v>
      </c>
      <c r="B1826" s="44" t="s">
        <v>2050</v>
      </c>
      <c r="C1826" s="44" t="s">
        <v>2063</v>
      </c>
      <c r="D1826" s="44" t="str">
        <f t="shared" si="28"/>
        <v>鹿児島県いちき串木野市</v>
      </c>
      <c r="E1826" s="47" t="s">
        <v>2614</v>
      </c>
    </row>
    <row r="1827" spans="1:5" x14ac:dyDescent="0.45">
      <c r="A1827" s="46" t="str">
        <f>B1827&amp;COUNTIF($B$2:B1827,B1827)</f>
        <v>鹿児島県14</v>
      </c>
      <c r="B1827" s="44" t="s">
        <v>2050</v>
      </c>
      <c r="C1827" s="44" t="s">
        <v>2064</v>
      </c>
      <c r="D1827" s="44" t="str">
        <f t="shared" si="28"/>
        <v>鹿児島県南さつま市</v>
      </c>
      <c r="E1827" s="47" t="s">
        <v>2616</v>
      </c>
    </row>
    <row r="1828" spans="1:5" x14ac:dyDescent="0.45">
      <c r="A1828" s="46" t="str">
        <f>B1828&amp;COUNTIF($B$2:B1828,B1828)</f>
        <v>鹿児島県15</v>
      </c>
      <c r="B1828" s="44" t="s">
        <v>2050</v>
      </c>
      <c r="C1828" s="44" t="s">
        <v>2065</v>
      </c>
      <c r="D1828" s="44" t="str">
        <f t="shared" si="28"/>
        <v>鹿児島県志布志市</v>
      </c>
      <c r="E1828" s="47" t="s">
        <v>2620</v>
      </c>
    </row>
    <row r="1829" spans="1:5" x14ac:dyDescent="0.45">
      <c r="A1829" s="46" t="str">
        <f>B1829&amp;COUNTIF($B$2:B1829,B1829)</f>
        <v>鹿児島県16</v>
      </c>
      <c r="B1829" s="44" t="s">
        <v>2050</v>
      </c>
      <c r="C1829" s="44" t="s">
        <v>2066</v>
      </c>
      <c r="D1829" s="44" t="str">
        <f t="shared" si="28"/>
        <v>鹿児島県奄美市</v>
      </c>
      <c r="E1829" s="47" t="s">
        <v>2622</v>
      </c>
    </row>
    <row r="1830" spans="1:5" x14ac:dyDescent="0.45">
      <c r="A1830" s="46" t="str">
        <f>B1830&amp;COUNTIF($B$2:B1830,B1830)</f>
        <v>鹿児島県17</v>
      </c>
      <c r="B1830" s="44" t="s">
        <v>2050</v>
      </c>
      <c r="C1830" s="44" t="s">
        <v>2067</v>
      </c>
      <c r="D1830" s="44" t="str">
        <f t="shared" si="28"/>
        <v>鹿児島県南九州市</v>
      </c>
      <c r="E1830" s="47" t="s">
        <v>2616</v>
      </c>
    </row>
    <row r="1831" spans="1:5" x14ac:dyDescent="0.45">
      <c r="A1831" s="46" t="str">
        <f>B1831&amp;COUNTIF($B$2:B1831,B1831)</f>
        <v>鹿児島県18</v>
      </c>
      <c r="B1831" s="44" t="s">
        <v>2050</v>
      </c>
      <c r="C1831" s="44" t="s">
        <v>2068</v>
      </c>
      <c r="D1831" s="44" t="str">
        <f t="shared" si="28"/>
        <v>鹿児島県伊佐市</v>
      </c>
      <c r="E1831" s="47" t="s">
        <v>2621</v>
      </c>
    </row>
    <row r="1832" spans="1:5" x14ac:dyDescent="0.45">
      <c r="A1832" s="46" t="str">
        <f>B1832&amp;COUNTIF($B$2:B1832,B1832)</f>
        <v>鹿児島県19</v>
      </c>
      <c r="B1832" s="44" t="s">
        <v>2050</v>
      </c>
      <c r="C1832" s="44" t="s">
        <v>2069</v>
      </c>
      <c r="D1832" s="44" t="str">
        <f t="shared" si="28"/>
        <v>鹿児島県姶良市</v>
      </c>
      <c r="E1832" s="47" t="s">
        <v>2621</v>
      </c>
    </row>
    <row r="1833" spans="1:5" x14ac:dyDescent="0.45">
      <c r="A1833" s="46" t="str">
        <f>B1833&amp;COUNTIF($B$2:B1833,B1833)</f>
        <v>鹿児島県20</v>
      </c>
      <c r="B1833" s="44" t="s">
        <v>2050</v>
      </c>
      <c r="C1833" s="44" t="s">
        <v>2070</v>
      </c>
      <c r="D1833" s="44" t="str">
        <f t="shared" si="28"/>
        <v>鹿児島県三島村</v>
      </c>
      <c r="E1833" s="47" t="s">
        <v>2614</v>
      </c>
    </row>
    <row r="1834" spans="1:5" x14ac:dyDescent="0.45">
      <c r="A1834" s="46" t="str">
        <f>B1834&amp;COUNTIF($B$2:B1834,B1834)</f>
        <v>鹿児島県21</v>
      </c>
      <c r="B1834" s="44" t="s">
        <v>2050</v>
      </c>
      <c r="C1834" s="44" t="s">
        <v>2071</v>
      </c>
      <c r="D1834" s="44" t="str">
        <f t="shared" si="28"/>
        <v>鹿児島県十島村</v>
      </c>
      <c r="E1834" s="47" t="s">
        <v>2614</v>
      </c>
    </row>
    <row r="1835" spans="1:5" x14ac:dyDescent="0.45">
      <c r="A1835" s="46" t="str">
        <f>B1835&amp;COUNTIF($B$2:B1835,B1835)</f>
        <v>鹿児島県22</v>
      </c>
      <c r="B1835" s="44" t="s">
        <v>2050</v>
      </c>
      <c r="C1835" s="44" t="s">
        <v>2072</v>
      </c>
      <c r="D1835" s="44" t="str">
        <f t="shared" si="28"/>
        <v>鹿児島県さつま町</v>
      </c>
      <c r="E1835" s="47" t="s">
        <v>2619</v>
      </c>
    </row>
    <row r="1836" spans="1:5" x14ac:dyDescent="0.45">
      <c r="A1836" s="46" t="str">
        <f>B1836&amp;COUNTIF($B$2:B1836,B1836)</f>
        <v>鹿児島県23</v>
      </c>
      <c r="B1836" s="44" t="s">
        <v>2050</v>
      </c>
      <c r="C1836" s="44" t="s">
        <v>2073</v>
      </c>
      <c r="D1836" s="44" t="str">
        <f t="shared" si="28"/>
        <v>鹿児島県長島町</v>
      </c>
      <c r="E1836" s="47" t="s">
        <v>2617</v>
      </c>
    </row>
    <row r="1837" spans="1:5" x14ac:dyDescent="0.45">
      <c r="A1837" s="46" t="str">
        <f>B1837&amp;COUNTIF($B$2:B1837,B1837)</f>
        <v>鹿児島県24</v>
      </c>
      <c r="B1837" s="44" t="s">
        <v>2050</v>
      </c>
      <c r="C1837" s="44" t="s">
        <v>2074</v>
      </c>
      <c r="D1837" s="44" t="str">
        <f t="shared" si="28"/>
        <v>鹿児島県湧水町</v>
      </c>
      <c r="E1837" s="47" t="s">
        <v>2621</v>
      </c>
    </row>
    <row r="1838" spans="1:5" x14ac:dyDescent="0.45">
      <c r="A1838" s="46" t="str">
        <f>B1838&amp;COUNTIF($B$2:B1838,B1838)</f>
        <v>鹿児島県25</v>
      </c>
      <c r="B1838" s="44" t="s">
        <v>2050</v>
      </c>
      <c r="C1838" s="44" t="s">
        <v>2075</v>
      </c>
      <c r="D1838" s="44" t="str">
        <f t="shared" si="28"/>
        <v>鹿児島県大崎町</v>
      </c>
      <c r="E1838" s="47" t="s">
        <v>2620</v>
      </c>
    </row>
    <row r="1839" spans="1:5" x14ac:dyDescent="0.45">
      <c r="A1839" s="46" t="str">
        <f>B1839&amp;COUNTIF($B$2:B1839,B1839)</f>
        <v>鹿児島県26</v>
      </c>
      <c r="B1839" s="44" t="s">
        <v>2050</v>
      </c>
      <c r="C1839" s="44" t="s">
        <v>2076</v>
      </c>
      <c r="D1839" s="44" t="str">
        <f t="shared" si="28"/>
        <v>鹿児島県東串良町</v>
      </c>
      <c r="E1839" s="47" t="s">
        <v>2615</v>
      </c>
    </row>
    <row r="1840" spans="1:5" x14ac:dyDescent="0.45">
      <c r="A1840" s="46" t="str">
        <f>B1840&amp;COUNTIF($B$2:B1840,B1840)</f>
        <v>鹿児島県27</v>
      </c>
      <c r="B1840" s="44" t="s">
        <v>2050</v>
      </c>
      <c r="C1840" s="44" t="s">
        <v>2077</v>
      </c>
      <c r="D1840" s="44" t="str">
        <f t="shared" si="28"/>
        <v>鹿児島県錦江町</v>
      </c>
      <c r="E1840" s="47" t="s">
        <v>2615</v>
      </c>
    </row>
    <row r="1841" spans="1:5" x14ac:dyDescent="0.45">
      <c r="A1841" s="46" t="str">
        <f>B1841&amp;COUNTIF($B$2:B1841,B1841)</f>
        <v>鹿児島県28</v>
      </c>
      <c r="B1841" s="44" t="s">
        <v>2050</v>
      </c>
      <c r="C1841" s="44" t="s">
        <v>2078</v>
      </c>
      <c r="D1841" s="44" t="str">
        <f t="shared" si="28"/>
        <v>鹿児島県南大隅町</v>
      </c>
      <c r="E1841" s="47" t="s">
        <v>2615</v>
      </c>
    </row>
    <row r="1842" spans="1:5" x14ac:dyDescent="0.45">
      <c r="A1842" s="46" t="str">
        <f>B1842&amp;COUNTIF($B$2:B1842,B1842)</f>
        <v>鹿児島県29</v>
      </c>
      <c r="B1842" s="44" t="s">
        <v>2050</v>
      </c>
      <c r="C1842" s="44" t="s">
        <v>2079</v>
      </c>
      <c r="D1842" s="44" t="str">
        <f t="shared" si="28"/>
        <v>鹿児島県肝付町</v>
      </c>
      <c r="E1842" s="47" t="s">
        <v>2615</v>
      </c>
    </row>
    <row r="1843" spans="1:5" x14ac:dyDescent="0.45">
      <c r="A1843" s="46" t="str">
        <f>B1843&amp;COUNTIF($B$2:B1843,B1843)</f>
        <v>鹿児島県30</v>
      </c>
      <c r="B1843" s="44" t="s">
        <v>2050</v>
      </c>
      <c r="C1843" s="44" t="s">
        <v>2080</v>
      </c>
      <c r="D1843" s="44" t="str">
        <f t="shared" si="28"/>
        <v>鹿児島県中種子町</v>
      </c>
      <c r="E1843" s="47" t="s">
        <v>2618</v>
      </c>
    </row>
    <row r="1844" spans="1:5" x14ac:dyDescent="0.45">
      <c r="A1844" s="46" t="str">
        <f>B1844&amp;COUNTIF($B$2:B1844,B1844)</f>
        <v>鹿児島県31</v>
      </c>
      <c r="B1844" s="44" t="s">
        <v>2050</v>
      </c>
      <c r="C1844" s="44" t="s">
        <v>2081</v>
      </c>
      <c r="D1844" s="44" t="str">
        <f t="shared" si="28"/>
        <v>鹿児島県南種子町</v>
      </c>
      <c r="E1844" s="47" t="s">
        <v>2618</v>
      </c>
    </row>
    <row r="1845" spans="1:5" x14ac:dyDescent="0.45">
      <c r="A1845" s="46" t="str">
        <f>B1845&amp;COUNTIF($B$2:B1845,B1845)</f>
        <v>鹿児島県32</v>
      </c>
      <c r="B1845" s="44" t="s">
        <v>2050</v>
      </c>
      <c r="C1845" s="44" t="s">
        <v>2082</v>
      </c>
      <c r="D1845" s="44" t="str">
        <f t="shared" si="28"/>
        <v>鹿児島県屋久島町</v>
      </c>
      <c r="E1845" s="47" t="s">
        <v>2618</v>
      </c>
    </row>
    <row r="1846" spans="1:5" x14ac:dyDescent="0.45">
      <c r="A1846" s="46" t="str">
        <f>B1846&amp;COUNTIF($B$2:B1846,B1846)</f>
        <v>鹿児島県33</v>
      </c>
      <c r="B1846" s="44" t="s">
        <v>2050</v>
      </c>
      <c r="C1846" s="44" t="s">
        <v>2083</v>
      </c>
      <c r="D1846" s="44" t="str">
        <f t="shared" si="28"/>
        <v>鹿児島県大和村</v>
      </c>
      <c r="E1846" s="47" t="s">
        <v>2622</v>
      </c>
    </row>
    <row r="1847" spans="1:5" x14ac:dyDescent="0.45">
      <c r="A1847" s="46" t="str">
        <f>B1847&amp;COUNTIF($B$2:B1847,B1847)</f>
        <v>鹿児島県34</v>
      </c>
      <c r="B1847" s="44" t="s">
        <v>2050</v>
      </c>
      <c r="C1847" s="44" t="s">
        <v>2084</v>
      </c>
      <c r="D1847" s="44" t="str">
        <f t="shared" si="28"/>
        <v>鹿児島県宇検村</v>
      </c>
      <c r="E1847" s="47" t="s">
        <v>2622</v>
      </c>
    </row>
    <row r="1848" spans="1:5" x14ac:dyDescent="0.45">
      <c r="A1848" s="46" t="str">
        <f>B1848&amp;COUNTIF($B$2:B1848,B1848)</f>
        <v>鹿児島県35</v>
      </c>
      <c r="B1848" s="44" t="s">
        <v>2050</v>
      </c>
      <c r="C1848" s="44" t="s">
        <v>2085</v>
      </c>
      <c r="D1848" s="44" t="str">
        <f t="shared" si="28"/>
        <v>鹿児島県瀬戸内町</v>
      </c>
      <c r="E1848" s="47" t="s">
        <v>2622</v>
      </c>
    </row>
    <row r="1849" spans="1:5" x14ac:dyDescent="0.45">
      <c r="A1849" s="46" t="str">
        <f>B1849&amp;COUNTIF($B$2:B1849,B1849)</f>
        <v>鹿児島県36</v>
      </c>
      <c r="B1849" s="44" t="s">
        <v>2050</v>
      </c>
      <c r="C1849" s="44" t="s">
        <v>2086</v>
      </c>
      <c r="D1849" s="44" t="str">
        <f t="shared" si="28"/>
        <v>鹿児島県龍郷町</v>
      </c>
      <c r="E1849" s="47" t="s">
        <v>2622</v>
      </c>
    </row>
    <row r="1850" spans="1:5" x14ac:dyDescent="0.45">
      <c r="A1850" s="46" t="str">
        <f>B1850&amp;COUNTIF($B$2:B1850,B1850)</f>
        <v>鹿児島県37</v>
      </c>
      <c r="B1850" s="44" t="s">
        <v>2050</v>
      </c>
      <c r="C1850" s="44" t="s">
        <v>2087</v>
      </c>
      <c r="D1850" s="44" t="str">
        <f t="shared" si="28"/>
        <v>鹿児島県喜界町</v>
      </c>
      <c r="E1850" s="47" t="s">
        <v>2622</v>
      </c>
    </row>
    <row r="1851" spans="1:5" x14ac:dyDescent="0.45">
      <c r="A1851" s="46" t="str">
        <f>B1851&amp;COUNTIF($B$2:B1851,B1851)</f>
        <v>鹿児島県38</v>
      </c>
      <c r="B1851" s="44" t="s">
        <v>2050</v>
      </c>
      <c r="C1851" s="44" t="s">
        <v>2088</v>
      </c>
      <c r="D1851" s="44" t="str">
        <f t="shared" si="28"/>
        <v>鹿児島県徳之島町</v>
      </c>
      <c r="E1851" s="47" t="s">
        <v>2622</v>
      </c>
    </row>
    <row r="1852" spans="1:5" x14ac:dyDescent="0.45">
      <c r="A1852" s="46" t="str">
        <f>B1852&amp;COUNTIF($B$2:B1852,B1852)</f>
        <v>鹿児島県39</v>
      </c>
      <c r="B1852" s="44" t="s">
        <v>2050</v>
      </c>
      <c r="C1852" s="44" t="s">
        <v>2089</v>
      </c>
      <c r="D1852" s="44" t="str">
        <f t="shared" si="28"/>
        <v>鹿児島県天城町</v>
      </c>
      <c r="E1852" s="47" t="s">
        <v>2622</v>
      </c>
    </row>
    <row r="1853" spans="1:5" x14ac:dyDescent="0.45">
      <c r="A1853" s="46" t="str">
        <f>B1853&amp;COUNTIF($B$2:B1853,B1853)</f>
        <v>鹿児島県40</v>
      </c>
      <c r="B1853" s="44" t="s">
        <v>2050</v>
      </c>
      <c r="C1853" s="44" t="s">
        <v>2090</v>
      </c>
      <c r="D1853" s="44" t="str">
        <f t="shared" si="28"/>
        <v>鹿児島県伊仙町</v>
      </c>
      <c r="E1853" s="47" t="s">
        <v>2622</v>
      </c>
    </row>
    <row r="1854" spans="1:5" x14ac:dyDescent="0.45">
      <c r="A1854" s="46" t="str">
        <f>B1854&amp;COUNTIF($B$2:B1854,B1854)</f>
        <v>鹿児島県41</v>
      </c>
      <c r="B1854" s="44" t="s">
        <v>2050</v>
      </c>
      <c r="C1854" s="44" t="s">
        <v>2091</v>
      </c>
      <c r="D1854" s="44" t="str">
        <f t="shared" si="28"/>
        <v>鹿児島県和泊町</v>
      </c>
      <c r="E1854" s="47" t="s">
        <v>2622</v>
      </c>
    </row>
    <row r="1855" spans="1:5" x14ac:dyDescent="0.45">
      <c r="A1855" s="46" t="str">
        <f>B1855&amp;COUNTIF($B$2:B1855,B1855)</f>
        <v>鹿児島県42</v>
      </c>
      <c r="B1855" s="44" t="s">
        <v>2050</v>
      </c>
      <c r="C1855" s="44" t="s">
        <v>2092</v>
      </c>
      <c r="D1855" s="44" t="str">
        <f t="shared" si="28"/>
        <v>鹿児島県知名町</v>
      </c>
      <c r="E1855" s="47" t="s">
        <v>2622</v>
      </c>
    </row>
    <row r="1856" spans="1:5" x14ac:dyDescent="0.45">
      <c r="A1856" s="46" t="str">
        <f>B1856&amp;COUNTIF($B$2:B1856,B1856)</f>
        <v>鹿児島県43</v>
      </c>
      <c r="B1856" s="44" t="s">
        <v>2050</v>
      </c>
      <c r="C1856" s="44" t="s">
        <v>2093</v>
      </c>
      <c r="D1856" s="44" t="str">
        <f t="shared" si="28"/>
        <v>鹿児島県与論町</v>
      </c>
      <c r="E1856" s="47" t="s">
        <v>2622</v>
      </c>
    </row>
    <row r="1857" spans="1:5" x14ac:dyDescent="0.45">
      <c r="A1857" s="46" t="str">
        <f>B1857&amp;COUNTIF($B$2:B1857,B1857)</f>
        <v>沖縄県1</v>
      </c>
      <c r="B1857" s="44" t="s">
        <v>2094</v>
      </c>
      <c r="C1857" s="44" t="s">
        <v>2095</v>
      </c>
      <c r="D1857" s="44" t="str">
        <f t="shared" si="28"/>
        <v>沖縄県那覇市</v>
      </c>
      <c r="E1857" s="47" t="s">
        <v>2251</v>
      </c>
    </row>
    <row r="1858" spans="1:5" x14ac:dyDescent="0.45">
      <c r="A1858" s="46" t="str">
        <f>B1858&amp;COUNTIF($B$2:B1858,B1858)</f>
        <v>沖縄県2</v>
      </c>
      <c r="B1858" s="44" t="s">
        <v>2094</v>
      </c>
      <c r="C1858" s="44" t="s">
        <v>2096</v>
      </c>
      <c r="D1858" s="44" t="str">
        <f t="shared" ref="D1858:D1897" si="29">B1858&amp;C1858</f>
        <v>沖縄県宜野湾市</v>
      </c>
      <c r="E1858" s="47" t="s">
        <v>2507</v>
      </c>
    </row>
    <row r="1859" spans="1:5" x14ac:dyDescent="0.45">
      <c r="A1859" s="46" t="str">
        <f>B1859&amp;COUNTIF($B$2:B1859,B1859)</f>
        <v>沖縄県3</v>
      </c>
      <c r="B1859" s="44" t="s">
        <v>2094</v>
      </c>
      <c r="C1859" s="44" t="s">
        <v>2097</v>
      </c>
      <c r="D1859" s="44" t="str">
        <f t="shared" si="29"/>
        <v>沖縄県石垣市</v>
      </c>
      <c r="E1859" s="47" t="s">
        <v>2623</v>
      </c>
    </row>
    <row r="1860" spans="1:5" x14ac:dyDescent="0.45">
      <c r="A1860" s="46" t="str">
        <f>B1860&amp;COUNTIF($B$2:B1860,B1860)</f>
        <v>沖縄県4</v>
      </c>
      <c r="B1860" s="44" t="s">
        <v>2094</v>
      </c>
      <c r="C1860" s="44" t="s">
        <v>2098</v>
      </c>
      <c r="D1860" s="44" t="str">
        <f t="shared" si="29"/>
        <v>沖縄県浦添市</v>
      </c>
      <c r="E1860" s="47" t="s">
        <v>2251</v>
      </c>
    </row>
    <row r="1861" spans="1:5" x14ac:dyDescent="0.45">
      <c r="A1861" s="46" t="str">
        <f>B1861&amp;COUNTIF($B$2:B1861,B1861)</f>
        <v>沖縄県5</v>
      </c>
      <c r="B1861" s="44" t="s">
        <v>2094</v>
      </c>
      <c r="C1861" s="44" t="s">
        <v>2099</v>
      </c>
      <c r="D1861" s="44" t="str">
        <f t="shared" si="29"/>
        <v>沖縄県名護市</v>
      </c>
      <c r="E1861" s="47" t="s">
        <v>2250</v>
      </c>
    </row>
    <row r="1862" spans="1:5" x14ac:dyDescent="0.45">
      <c r="A1862" s="46" t="str">
        <f>B1862&amp;COUNTIF($B$2:B1862,B1862)</f>
        <v>沖縄県6</v>
      </c>
      <c r="B1862" s="44" t="s">
        <v>2094</v>
      </c>
      <c r="C1862" s="44" t="s">
        <v>2100</v>
      </c>
      <c r="D1862" s="44" t="str">
        <f t="shared" si="29"/>
        <v>沖縄県糸満市</v>
      </c>
      <c r="E1862" s="47" t="s">
        <v>2251</v>
      </c>
    </row>
    <row r="1863" spans="1:5" x14ac:dyDescent="0.45">
      <c r="A1863" s="46" t="str">
        <f>B1863&amp;COUNTIF($B$2:B1863,B1863)</f>
        <v>沖縄県7</v>
      </c>
      <c r="B1863" s="44" t="s">
        <v>2094</v>
      </c>
      <c r="C1863" s="44" t="s">
        <v>2101</v>
      </c>
      <c r="D1863" s="44" t="str">
        <f t="shared" si="29"/>
        <v>沖縄県沖縄市</v>
      </c>
      <c r="E1863" s="47" t="s">
        <v>2507</v>
      </c>
    </row>
    <row r="1864" spans="1:5" x14ac:dyDescent="0.45">
      <c r="A1864" s="46" t="str">
        <f>B1864&amp;COUNTIF($B$2:B1864,B1864)</f>
        <v>沖縄県8</v>
      </c>
      <c r="B1864" s="44" t="s">
        <v>2094</v>
      </c>
      <c r="C1864" s="44" t="s">
        <v>2102</v>
      </c>
      <c r="D1864" s="44" t="str">
        <f t="shared" si="29"/>
        <v>沖縄県豊見城市</v>
      </c>
      <c r="E1864" s="47" t="s">
        <v>2251</v>
      </c>
    </row>
    <row r="1865" spans="1:5" x14ac:dyDescent="0.45">
      <c r="A1865" s="46" t="str">
        <f>B1865&amp;COUNTIF($B$2:B1865,B1865)</f>
        <v>沖縄県9</v>
      </c>
      <c r="B1865" s="44" t="s">
        <v>2094</v>
      </c>
      <c r="C1865" s="44" t="s">
        <v>2103</v>
      </c>
      <c r="D1865" s="44" t="str">
        <f t="shared" si="29"/>
        <v>沖縄県うるま市</v>
      </c>
      <c r="E1865" s="47" t="s">
        <v>2507</v>
      </c>
    </row>
    <row r="1866" spans="1:5" x14ac:dyDescent="0.45">
      <c r="A1866" s="46" t="str">
        <f>B1866&amp;COUNTIF($B$2:B1866,B1866)</f>
        <v>沖縄県10</v>
      </c>
      <c r="B1866" s="44" t="s">
        <v>2094</v>
      </c>
      <c r="C1866" s="44" t="s">
        <v>2104</v>
      </c>
      <c r="D1866" s="44" t="str">
        <f t="shared" si="29"/>
        <v>沖縄県宮古島市</v>
      </c>
      <c r="E1866" s="47" t="s">
        <v>2178</v>
      </c>
    </row>
    <row r="1867" spans="1:5" x14ac:dyDescent="0.45">
      <c r="A1867" s="46" t="str">
        <f>B1867&amp;COUNTIF($B$2:B1867,B1867)</f>
        <v>沖縄県11</v>
      </c>
      <c r="B1867" s="44" t="s">
        <v>2094</v>
      </c>
      <c r="C1867" s="44" t="s">
        <v>2105</v>
      </c>
      <c r="D1867" s="44" t="str">
        <f t="shared" si="29"/>
        <v>沖縄県南城市</v>
      </c>
      <c r="E1867" s="47" t="s">
        <v>2251</v>
      </c>
    </row>
    <row r="1868" spans="1:5" x14ac:dyDescent="0.45">
      <c r="A1868" s="46" t="str">
        <f>B1868&amp;COUNTIF($B$2:B1868,B1868)</f>
        <v>沖縄県12</v>
      </c>
      <c r="B1868" s="44" t="s">
        <v>2094</v>
      </c>
      <c r="C1868" s="44" t="s">
        <v>2106</v>
      </c>
      <c r="D1868" s="44" t="str">
        <f t="shared" si="29"/>
        <v>沖縄県国頭村</v>
      </c>
      <c r="E1868" s="47" t="s">
        <v>2250</v>
      </c>
    </row>
    <row r="1869" spans="1:5" x14ac:dyDescent="0.45">
      <c r="A1869" s="46" t="str">
        <f>B1869&amp;COUNTIF($B$2:B1869,B1869)</f>
        <v>沖縄県13</v>
      </c>
      <c r="B1869" s="44" t="s">
        <v>2094</v>
      </c>
      <c r="C1869" s="44" t="s">
        <v>2107</v>
      </c>
      <c r="D1869" s="44" t="str">
        <f t="shared" si="29"/>
        <v>沖縄県大宜味村</v>
      </c>
      <c r="E1869" s="47" t="s">
        <v>2250</v>
      </c>
    </row>
    <row r="1870" spans="1:5" x14ac:dyDescent="0.45">
      <c r="A1870" s="46" t="str">
        <f>B1870&amp;COUNTIF($B$2:B1870,B1870)</f>
        <v>沖縄県14</v>
      </c>
      <c r="B1870" s="44" t="s">
        <v>2094</v>
      </c>
      <c r="C1870" s="44" t="s">
        <v>2108</v>
      </c>
      <c r="D1870" s="44" t="str">
        <f t="shared" si="29"/>
        <v>沖縄県東村</v>
      </c>
      <c r="E1870" s="47" t="s">
        <v>2250</v>
      </c>
    </row>
    <row r="1871" spans="1:5" x14ac:dyDescent="0.45">
      <c r="A1871" s="46" t="str">
        <f>B1871&amp;COUNTIF($B$2:B1871,B1871)</f>
        <v>沖縄県15</v>
      </c>
      <c r="B1871" s="44" t="s">
        <v>2094</v>
      </c>
      <c r="C1871" s="44" t="s">
        <v>2109</v>
      </c>
      <c r="D1871" s="44" t="str">
        <f t="shared" si="29"/>
        <v>沖縄県今帰仁村</v>
      </c>
      <c r="E1871" s="47" t="s">
        <v>2250</v>
      </c>
    </row>
    <row r="1872" spans="1:5" x14ac:dyDescent="0.45">
      <c r="A1872" s="46" t="str">
        <f>B1872&amp;COUNTIF($B$2:B1872,B1872)</f>
        <v>沖縄県16</v>
      </c>
      <c r="B1872" s="44" t="s">
        <v>2094</v>
      </c>
      <c r="C1872" s="44" t="s">
        <v>2110</v>
      </c>
      <c r="D1872" s="44" t="str">
        <f t="shared" si="29"/>
        <v>沖縄県本部町</v>
      </c>
      <c r="E1872" s="47" t="s">
        <v>2250</v>
      </c>
    </row>
    <row r="1873" spans="1:5" x14ac:dyDescent="0.45">
      <c r="A1873" s="46" t="str">
        <f>B1873&amp;COUNTIF($B$2:B1873,B1873)</f>
        <v>沖縄県17</v>
      </c>
      <c r="B1873" s="44" t="s">
        <v>2094</v>
      </c>
      <c r="C1873" s="44" t="s">
        <v>2111</v>
      </c>
      <c r="D1873" s="44" t="str">
        <f t="shared" si="29"/>
        <v>沖縄県恩納村</v>
      </c>
      <c r="E1873" s="47" t="s">
        <v>2507</v>
      </c>
    </row>
    <row r="1874" spans="1:5" x14ac:dyDescent="0.45">
      <c r="A1874" s="46" t="str">
        <f>B1874&amp;COUNTIF($B$2:B1874,B1874)</f>
        <v>沖縄県18</v>
      </c>
      <c r="B1874" s="44" t="s">
        <v>2094</v>
      </c>
      <c r="C1874" s="44" t="s">
        <v>2112</v>
      </c>
      <c r="D1874" s="44" t="str">
        <f t="shared" si="29"/>
        <v>沖縄県宜野座村</v>
      </c>
      <c r="E1874" s="47" t="s">
        <v>2507</v>
      </c>
    </row>
    <row r="1875" spans="1:5" x14ac:dyDescent="0.45">
      <c r="A1875" s="46" t="str">
        <f>B1875&amp;COUNTIF($B$2:B1875,B1875)</f>
        <v>沖縄県19</v>
      </c>
      <c r="B1875" s="44" t="s">
        <v>2094</v>
      </c>
      <c r="C1875" s="44" t="s">
        <v>2113</v>
      </c>
      <c r="D1875" s="44" t="str">
        <f t="shared" si="29"/>
        <v>沖縄県金武町</v>
      </c>
      <c r="E1875" s="47" t="s">
        <v>2507</v>
      </c>
    </row>
    <row r="1876" spans="1:5" x14ac:dyDescent="0.45">
      <c r="A1876" s="46" t="str">
        <f>B1876&amp;COUNTIF($B$2:B1876,B1876)</f>
        <v>沖縄県20</v>
      </c>
      <c r="B1876" s="44" t="s">
        <v>2094</v>
      </c>
      <c r="C1876" s="44" t="s">
        <v>2114</v>
      </c>
      <c r="D1876" s="44" t="str">
        <f t="shared" si="29"/>
        <v>沖縄県伊江村</v>
      </c>
      <c r="E1876" s="47" t="s">
        <v>2250</v>
      </c>
    </row>
    <row r="1877" spans="1:5" x14ac:dyDescent="0.45">
      <c r="A1877" s="46" t="str">
        <f>B1877&amp;COUNTIF($B$2:B1877,B1877)</f>
        <v>沖縄県21</v>
      </c>
      <c r="B1877" s="44" t="s">
        <v>2094</v>
      </c>
      <c r="C1877" s="44" t="s">
        <v>2115</v>
      </c>
      <c r="D1877" s="44" t="str">
        <f t="shared" si="29"/>
        <v>沖縄県読谷村</v>
      </c>
      <c r="E1877" s="47" t="s">
        <v>2507</v>
      </c>
    </row>
    <row r="1878" spans="1:5" x14ac:dyDescent="0.45">
      <c r="A1878" s="46" t="str">
        <f>B1878&amp;COUNTIF($B$2:B1878,B1878)</f>
        <v>沖縄県22</v>
      </c>
      <c r="B1878" s="44" t="s">
        <v>2094</v>
      </c>
      <c r="C1878" s="44" t="s">
        <v>2116</v>
      </c>
      <c r="D1878" s="44" t="str">
        <f t="shared" si="29"/>
        <v>沖縄県嘉手納町</v>
      </c>
      <c r="E1878" s="47" t="s">
        <v>2507</v>
      </c>
    </row>
    <row r="1879" spans="1:5" x14ac:dyDescent="0.45">
      <c r="A1879" s="46" t="str">
        <f>B1879&amp;COUNTIF($B$2:B1879,B1879)</f>
        <v>沖縄県23</v>
      </c>
      <c r="B1879" s="44" t="s">
        <v>2094</v>
      </c>
      <c r="C1879" s="44" t="s">
        <v>2117</v>
      </c>
      <c r="D1879" s="44" t="str">
        <f t="shared" si="29"/>
        <v>沖縄県北谷町</v>
      </c>
      <c r="E1879" s="47" t="s">
        <v>2507</v>
      </c>
    </row>
    <row r="1880" spans="1:5" x14ac:dyDescent="0.45">
      <c r="A1880" s="46" t="str">
        <f>B1880&amp;COUNTIF($B$2:B1880,B1880)</f>
        <v>沖縄県24</v>
      </c>
      <c r="B1880" s="44" t="s">
        <v>2094</v>
      </c>
      <c r="C1880" s="44" t="s">
        <v>2118</v>
      </c>
      <c r="D1880" s="44" t="str">
        <f t="shared" si="29"/>
        <v>沖縄県北中城村</v>
      </c>
      <c r="E1880" s="47" t="s">
        <v>2507</v>
      </c>
    </row>
    <row r="1881" spans="1:5" x14ac:dyDescent="0.45">
      <c r="A1881" s="46" t="str">
        <f>B1881&amp;COUNTIF($B$2:B1881,B1881)</f>
        <v>沖縄県25</v>
      </c>
      <c r="B1881" s="44" t="s">
        <v>2094</v>
      </c>
      <c r="C1881" s="44" t="s">
        <v>2119</v>
      </c>
      <c r="D1881" s="44" t="str">
        <f t="shared" si="29"/>
        <v>沖縄県中城村</v>
      </c>
      <c r="E1881" s="47" t="s">
        <v>2507</v>
      </c>
    </row>
    <row r="1882" spans="1:5" x14ac:dyDescent="0.45">
      <c r="A1882" s="46" t="str">
        <f>B1882&amp;COUNTIF($B$2:B1882,B1882)</f>
        <v>沖縄県26</v>
      </c>
      <c r="B1882" s="44" t="s">
        <v>2094</v>
      </c>
      <c r="C1882" s="44" t="s">
        <v>2120</v>
      </c>
      <c r="D1882" s="44" t="str">
        <f t="shared" si="29"/>
        <v>沖縄県西原町</v>
      </c>
      <c r="E1882" s="47" t="s">
        <v>2251</v>
      </c>
    </row>
    <row r="1883" spans="1:5" x14ac:dyDescent="0.45">
      <c r="A1883" s="46" t="str">
        <f>B1883&amp;COUNTIF($B$2:B1883,B1883)</f>
        <v>沖縄県27</v>
      </c>
      <c r="B1883" s="44" t="s">
        <v>2094</v>
      </c>
      <c r="C1883" s="44" t="s">
        <v>2121</v>
      </c>
      <c r="D1883" s="44" t="str">
        <f t="shared" si="29"/>
        <v>沖縄県与那原町</v>
      </c>
      <c r="E1883" s="47" t="s">
        <v>2251</v>
      </c>
    </row>
    <row r="1884" spans="1:5" x14ac:dyDescent="0.45">
      <c r="A1884" s="46" t="str">
        <f>B1884&amp;COUNTIF($B$2:B1884,B1884)</f>
        <v>沖縄県28</v>
      </c>
      <c r="B1884" s="44" t="s">
        <v>2094</v>
      </c>
      <c r="C1884" s="44" t="s">
        <v>2122</v>
      </c>
      <c r="D1884" s="44" t="str">
        <f t="shared" si="29"/>
        <v>沖縄県南風原町</v>
      </c>
      <c r="E1884" s="47" t="s">
        <v>2251</v>
      </c>
    </row>
    <row r="1885" spans="1:5" x14ac:dyDescent="0.45">
      <c r="A1885" s="46" t="str">
        <f>B1885&amp;COUNTIF($B$2:B1885,B1885)</f>
        <v>沖縄県29</v>
      </c>
      <c r="B1885" s="44" t="s">
        <v>2094</v>
      </c>
      <c r="C1885" s="44" t="s">
        <v>2123</v>
      </c>
      <c r="D1885" s="44" t="str">
        <f t="shared" si="29"/>
        <v>沖縄県渡嘉敷村</v>
      </c>
      <c r="E1885" s="47" t="s">
        <v>2251</v>
      </c>
    </row>
    <row r="1886" spans="1:5" x14ac:dyDescent="0.45">
      <c r="A1886" s="46" t="str">
        <f>B1886&amp;COUNTIF($B$2:B1886,B1886)</f>
        <v>沖縄県30</v>
      </c>
      <c r="B1886" s="44" t="s">
        <v>2094</v>
      </c>
      <c r="C1886" s="44" t="s">
        <v>2124</v>
      </c>
      <c r="D1886" s="44" t="str">
        <f t="shared" si="29"/>
        <v>沖縄県座間味村</v>
      </c>
      <c r="E1886" s="47" t="s">
        <v>2251</v>
      </c>
    </row>
    <row r="1887" spans="1:5" x14ac:dyDescent="0.45">
      <c r="A1887" s="46" t="str">
        <f>B1887&amp;COUNTIF($B$2:B1887,B1887)</f>
        <v>沖縄県31</v>
      </c>
      <c r="B1887" s="44" t="s">
        <v>2094</v>
      </c>
      <c r="C1887" s="44" t="s">
        <v>2125</v>
      </c>
      <c r="D1887" s="44" t="str">
        <f t="shared" si="29"/>
        <v>沖縄県粟国村</v>
      </c>
      <c r="E1887" s="47" t="s">
        <v>2251</v>
      </c>
    </row>
    <row r="1888" spans="1:5" x14ac:dyDescent="0.45">
      <c r="A1888" s="46" t="str">
        <f>B1888&amp;COUNTIF($B$2:B1888,B1888)</f>
        <v>沖縄県32</v>
      </c>
      <c r="B1888" s="44" t="s">
        <v>2094</v>
      </c>
      <c r="C1888" s="44" t="s">
        <v>2126</v>
      </c>
      <c r="D1888" s="44" t="str">
        <f t="shared" si="29"/>
        <v>沖縄県渡名喜村</v>
      </c>
      <c r="E1888" s="47" t="s">
        <v>2251</v>
      </c>
    </row>
    <row r="1889" spans="1:5" x14ac:dyDescent="0.45">
      <c r="A1889" s="46" t="str">
        <f>B1889&amp;COUNTIF($B$2:B1889,B1889)</f>
        <v>沖縄県33</v>
      </c>
      <c r="B1889" s="44" t="s">
        <v>2094</v>
      </c>
      <c r="C1889" s="44" t="s">
        <v>2127</v>
      </c>
      <c r="D1889" s="44" t="str">
        <f t="shared" si="29"/>
        <v>沖縄県南大東村</v>
      </c>
      <c r="E1889" s="47" t="s">
        <v>2251</v>
      </c>
    </row>
    <row r="1890" spans="1:5" x14ac:dyDescent="0.45">
      <c r="A1890" s="46" t="str">
        <f>B1890&amp;COUNTIF($B$2:B1890,B1890)</f>
        <v>沖縄県34</v>
      </c>
      <c r="B1890" s="44" t="s">
        <v>2094</v>
      </c>
      <c r="C1890" s="44" t="s">
        <v>2128</v>
      </c>
      <c r="D1890" s="44" t="str">
        <f t="shared" si="29"/>
        <v>沖縄県北大東村</v>
      </c>
      <c r="E1890" s="47" t="s">
        <v>2251</v>
      </c>
    </row>
    <row r="1891" spans="1:5" x14ac:dyDescent="0.45">
      <c r="A1891" s="46" t="str">
        <f>B1891&amp;COUNTIF($B$2:B1891,B1891)</f>
        <v>沖縄県35</v>
      </c>
      <c r="B1891" s="44" t="s">
        <v>2094</v>
      </c>
      <c r="C1891" s="44" t="s">
        <v>2129</v>
      </c>
      <c r="D1891" s="44" t="str">
        <f t="shared" si="29"/>
        <v>沖縄県伊平屋村</v>
      </c>
      <c r="E1891" s="47" t="s">
        <v>2250</v>
      </c>
    </row>
    <row r="1892" spans="1:5" x14ac:dyDescent="0.45">
      <c r="A1892" s="46" t="str">
        <f>B1892&amp;COUNTIF($B$2:B1892,B1892)</f>
        <v>沖縄県36</v>
      </c>
      <c r="B1892" s="44" t="s">
        <v>2094</v>
      </c>
      <c r="C1892" s="44" t="s">
        <v>2130</v>
      </c>
      <c r="D1892" s="44" t="str">
        <f t="shared" si="29"/>
        <v>沖縄県伊是名村</v>
      </c>
      <c r="E1892" s="47" t="s">
        <v>2250</v>
      </c>
    </row>
    <row r="1893" spans="1:5" x14ac:dyDescent="0.45">
      <c r="A1893" s="46" t="str">
        <f>B1893&amp;COUNTIF($B$2:B1893,B1893)</f>
        <v>沖縄県37</v>
      </c>
      <c r="B1893" s="44" t="s">
        <v>2094</v>
      </c>
      <c r="C1893" s="44" t="s">
        <v>2131</v>
      </c>
      <c r="D1893" s="44" t="str">
        <f t="shared" si="29"/>
        <v>沖縄県久米島町</v>
      </c>
      <c r="E1893" s="47" t="s">
        <v>2251</v>
      </c>
    </row>
    <row r="1894" spans="1:5" x14ac:dyDescent="0.45">
      <c r="A1894" s="46" t="str">
        <f>B1894&amp;COUNTIF($B$2:B1894,B1894)</f>
        <v>沖縄県38</v>
      </c>
      <c r="B1894" s="44" t="s">
        <v>2094</v>
      </c>
      <c r="C1894" s="44" t="s">
        <v>2132</v>
      </c>
      <c r="D1894" s="44" t="str">
        <f t="shared" si="29"/>
        <v>沖縄県八重瀬町</v>
      </c>
      <c r="E1894" s="47" t="s">
        <v>2251</v>
      </c>
    </row>
    <row r="1895" spans="1:5" x14ac:dyDescent="0.45">
      <c r="A1895" s="46" t="str">
        <f>B1895&amp;COUNTIF($B$2:B1895,B1895)</f>
        <v>沖縄県39</v>
      </c>
      <c r="B1895" s="44" t="s">
        <v>2094</v>
      </c>
      <c r="C1895" s="44" t="s">
        <v>2133</v>
      </c>
      <c r="D1895" s="44" t="str">
        <f t="shared" si="29"/>
        <v>沖縄県多良間村</v>
      </c>
      <c r="E1895" s="47" t="s">
        <v>2178</v>
      </c>
    </row>
    <row r="1896" spans="1:5" x14ac:dyDescent="0.45">
      <c r="A1896" s="46" t="str">
        <f>B1896&amp;COUNTIF($B$2:B1896,B1896)</f>
        <v>沖縄県40</v>
      </c>
      <c r="B1896" s="44" t="s">
        <v>2094</v>
      </c>
      <c r="C1896" s="44" t="s">
        <v>2134</v>
      </c>
      <c r="D1896" s="44" t="str">
        <f t="shared" si="29"/>
        <v>沖縄県竹富町</v>
      </c>
      <c r="E1896" s="47" t="s">
        <v>2623</v>
      </c>
    </row>
    <row r="1897" spans="1:5" x14ac:dyDescent="0.45">
      <c r="A1897" s="43" t="str">
        <f>B1897&amp;COUNTIF($B$2:B1897,B1897)</f>
        <v>沖縄県41</v>
      </c>
      <c r="B1897" s="51" t="s">
        <v>2094</v>
      </c>
      <c r="C1897" s="51" t="s">
        <v>2135</v>
      </c>
      <c r="D1897" s="51" t="str">
        <f t="shared" si="29"/>
        <v>沖縄県与那国町</v>
      </c>
      <c r="E1897" s="52" t="s">
        <v>2623</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様式２－２</vt:lpstr>
      <vt:lpstr>科目（診療所）</vt:lpstr>
      <vt:lpstr>科目（職種）</vt:lpstr>
      <vt:lpstr>経営情報等CSV</vt:lpstr>
      <vt:lpstr>様式２－２リスト</vt:lpstr>
      <vt:lpstr>'科目（職種）'!Print_Area</vt:lpstr>
      <vt:lpstr>'科目（診療所）'!Print_Area</vt:lpstr>
      <vt:lpstr>'様式２－２'!Print_Area</vt:lpstr>
      <vt:lpstr>'様式２－２リスト'!Print_Area</vt:lpstr>
      <vt:lpstr>'科目（職種）'!Print_Titles</vt:lpstr>
      <vt:lpstr>'科目（診療所）'!Print_Titles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倉橋　亞弓</cp:lastModifiedBy>
  <cp:lastPrinted>2023-07-20T00:56:50Z</cp:lastPrinted>
  <dcterms:created xsi:type="dcterms:W3CDTF">2023-02-03T00:54:25Z</dcterms:created>
  <dcterms:modified xsi:type="dcterms:W3CDTF">2023-11-02T04:17:11Z</dcterms:modified>
</cp:coreProperties>
</file>