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250w$\作業用\リサーチセンター\RC_なにわの経済データ\なにわ2023年度版作成用\web版\確報版\エクセル\"/>
    </mc:Choice>
  </mc:AlternateContent>
  <xr:revisionPtr revIDLastSave="0" documentId="13_ncr:1_{76DFAE23-077B-43C4-9A27-8EAC9CC94363}" xr6:coauthVersionLast="47" xr6:coauthVersionMax="47" xr10:uidLastSave="{00000000-0000-0000-0000-000000000000}"/>
  <bookViews>
    <workbookView xWindow="-28920" yWindow="-120" windowWidth="29040" windowHeight="15840" xr2:uid="{7F913ACD-25C8-4447-9BFC-758A0D5DB0CB}"/>
  </bookViews>
  <sheets>
    <sheet name="第３章" sheetId="1" r:id="rId1"/>
    <sheet name="3-1" sheetId="2" r:id="rId2"/>
    <sheet name="3-2" sheetId="3" r:id="rId3"/>
    <sheet name="3-3" sheetId="4" r:id="rId4"/>
    <sheet name="3-4" sheetId="7" r:id="rId5"/>
    <sheet name="3-5" sheetId="8" r:id="rId6"/>
    <sheet name="3-6" sheetId="9" r:id="rId7"/>
    <sheet name="3-7" sheetId="10" r:id="rId8"/>
    <sheet name="3-8" sheetId="5" r:id="rId9"/>
    <sheet name="3-9" sheetId="6" r:id="rId10"/>
    <sheet name="3-10" sheetId="11" r:id="rId11"/>
    <sheet name="3-11" sheetId="12" r:id="rId12"/>
    <sheet name="3-12" sheetId="13" r:id="rId13"/>
  </sheets>
  <externalReferences>
    <externalReference r:id="rId14"/>
    <externalReference r:id="rId15"/>
    <externalReference r:id="rId16"/>
    <externalReference r:id="rId17"/>
    <externalReference r:id="rId18"/>
    <externalReference r:id="rId19"/>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8" i="12" l="1"/>
  <c r="K28" i="12"/>
  <c r="J28" i="12"/>
  <c r="L27" i="12"/>
  <c r="K27" i="12"/>
  <c r="J27" i="12"/>
  <c r="L26" i="12"/>
  <c r="K26" i="12"/>
  <c r="J26" i="12"/>
  <c r="L25" i="12"/>
  <c r="K25" i="12"/>
  <c r="J25" i="12"/>
  <c r="L24" i="12"/>
  <c r="K24" i="12"/>
  <c r="J24" i="12"/>
  <c r="G17" i="12"/>
  <c r="F17" i="12"/>
  <c r="E17" i="12"/>
  <c r="C17" i="12" s="1"/>
  <c r="D17" i="12"/>
  <c r="G16" i="12"/>
  <c r="F16" i="12"/>
  <c r="E16" i="12"/>
  <c r="D16" i="12"/>
  <c r="C16" i="12"/>
  <c r="G15" i="12"/>
  <c r="C15" i="12" s="1"/>
  <c r="F15" i="12"/>
  <c r="E15" i="12"/>
  <c r="D15" i="12"/>
  <c r="G14" i="12"/>
  <c r="F14" i="12"/>
  <c r="E14" i="12"/>
  <c r="D14" i="12"/>
  <c r="C14" i="12" s="1"/>
  <c r="G13" i="12"/>
  <c r="F13" i="12"/>
  <c r="E13" i="12"/>
  <c r="D13" i="12"/>
  <c r="C13" i="12"/>
  <c r="H21" i="11" l="1"/>
  <c r="F21" i="11"/>
  <c r="E21" i="11"/>
  <c r="D21" i="11"/>
  <c r="G20" i="11"/>
  <c r="G21" i="11" s="1"/>
  <c r="H19" i="11"/>
  <c r="F19" i="11"/>
  <c r="E19" i="11"/>
  <c r="D19" i="11"/>
  <c r="G18" i="11"/>
  <c r="G19" i="11" s="1"/>
  <c r="H17" i="11"/>
  <c r="F17" i="11"/>
  <c r="E17" i="11"/>
  <c r="D17" i="11"/>
  <c r="G16" i="11"/>
  <c r="G17" i="11" s="1"/>
  <c r="H15" i="11"/>
  <c r="F15" i="11"/>
  <c r="E15" i="11"/>
  <c r="D15" i="11"/>
  <c r="G14" i="11"/>
  <c r="G15" i="11" s="1"/>
  <c r="H13" i="11"/>
  <c r="F13" i="11"/>
  <c r="E13" i="11"/>
  <c r="D13" i="11"/>
  <c r="G12" i="11"/>
  <c r="G13" i="11" s="1"/>
  <c r="H11" i="11"/>
  <c r="F11" i="11"/>
  <c r="E11" i="11"/>
  <c r="D11" i="11"/>
  <c r="G10" i="11"/>
  <c r="G11" i="11" s="1"/>
  <c r="G9" i="11"/>
  <c r="F9" i="11"/>
  <c r="E9" i="11"/>
  <c r="D9" i="11"/>
  <c r="G8" i="11"/>
  <c r="I8" i="11" s="1"/>
  <c r="I9" i="11" s="1"/>
  <c r="G6" i="11"/>
  <c r="I10" i="11" l="1"/>
  <c r="I11" i="11" s="1"/>
  <c r="I12" i="11"/>
  <c r="I13" i="11" s="1"/>
  <c r="I14" i="11"/>
  <c r="I16" i="11"/>
  <c r="I17" i="11" s="1"/>
  <c r="I18" i="11"/>
  <c r="I19" i="11" s="1"/>
  <c r="I20" i="11"/>
  <c r="I21" i="11" s="1"/>
  <c r="I15" i="11" l="1"/>
  <c r="H47" i="6"/>
  <c r="F47" i="6"/>
  <c r="D47" i="6"/>
  <c r="J46" i="6"/>
  <c r="I46" i="6"/>
  <c r="G46" i="6"/>
  <c r="E46" i="6"/>
  <c r="K46" i="6" s="1"/>
  <c r="J45" i="6"/>
  <c r="G45" i="6" s="1"/>
  <c r="I45" i="6"/>
  <c r="J44" i="6"/>
  <c r="I44" i="6"/>
  <c r="G44" i="6"/>
  <c r="E44" i="6"/>
  <c r="K44" i="6" s="1"/>
  <c r="K43" i="6"/>
  <c r="J43" i="6"/>
  <c r="I43" i="6"/>
  <c r="G43" i="6"/>
  <c r="E43" i="6"/>
  <c r="J42" i="6"/>
  <c r="E42" i="6" s="1"/>
  <c r="K42" i="6" s="1"/>
  <c r="I42" i="6"/>
  <c r="G42" i="6"/>
  <c r="J30" i="6"/>
  <c r="I30" i="6"/>
  <c r="G30" i="6"/>
  <c r="E30" i="6"/>
  <c r="K30" i="6" s="1"/>
  <c r="J29" i="6"/>
  <c r="I29" i="6" s="1"/>
  <c r="J28" i="6"/>
  <c r="I28" i="6"/>
  <c r="G28" i="6"/>
  <c r="E28" i="6"/>
  <c r="K28" i="6" s="1"/>
  <c r="J27" i="6"/>
  <c r="I27" i="6"/>
  <c r="G27" i="6"/>
  <c r="E27" i="6"/>
  <c r="K27" i="6" s="1"/>
  <c r="J25" i="6"/>
  <c r="G25" i="6" s="1"/>
  <c r="I25" i="6"/>
  <c r="J24" i="6"/>
  <c r="I24" i="6"/>
  <c r="G24" i="6"/>
  <c r="E24" i="6"/>
  <c r="K24" i="6" s="1"/>
  <c r="K23" i="6"/>
  <c r="J23" i="6"/>
  <c r="I23" i="6"/>
  <c r="G23" i="6"/>
  <c r="E23" i="6"/>
  <c r="J22" i="6"/>
  <c r="E22" i="6" s="1"/>
  <c r="K22" i="6" s="1"/>
  <c r="I22" i="6"/>
  <c r="G22" i="6"/>
  <c r="J20" i="6"/>
  <c r="I20" i="6"/>
  <c r="G20" i="6"/>
  <c r="E20" i="6"/>
  <c r="K20" i="6" s="1"/>
  <c r="J19" i="6"/>
  <c r="I19" i="6" s="1"/>
  <c r="J18" i="6"/>
  <c r="I18" i="6"/>
  <c r="G18" i="6"/>
  <c r="E18" i="6"/>
  <c r="K18" i="6" s="1"/>
  <c r="J17" i="6"/>
  <c r="I17" i="6"/>
  <c r="G17" i="6"/>
  <c r="E17" i="6"/>
  <c r="K17" i="6" s="1"/>
  <c r="J15" i="6"/>
  <c r="G15" i="6" s="1"/>
  <c r="I15" i="6"/>
  <c r="J14" i="6"/>
  <c r="I14" i="6"/>
  <c r="G14" i="6"/>
  <c r="E14" i="6"/>
  <c r="K14" i="6" s="1"/>
  <c r="K13" i="6"/>
  <c r="J13" i="6"/>
  <c r="I13" i="6"/>
  <c r="G13" i="6"/>
  <c r="E13" i="6"/>
  <c r="J12" i="6"/>
  <c r="E12" i="6" s="1"/>
  <c r="K12" i="6" s="1"/>
  <c r="I12" i="6"/>
  <c r="G12" i="6"/>
  <c r="J10" i="6"/>
  <c r="I10" i="6"/>
  <c r="G10" i="6"/>
  <c r="E10" i="6"/>
  <c r="K10" i="6" s="1"/>
  <c r="J9" i="6"/>
  <c r="I9" i="6" s="1"/>
  <c r="J8" i="6"/>
  <c r="I8" i="6"/>
  <c r="G8" i="6"/>
  <c r="E8" i="6"/>
  <c r="K8" i="6" s="1"/>
  <c r="J7" i="6"/>
  <c r="I7" i="6"/>
  <c r="G7" i="6"/>
  <c r="E7" i="6"/>
  <c r="K7" i="6" s="1"/>
  <c r="I47" i="6" l="1"/>
  <c r="G47" i="6"/>
  <c r="E9" i="6"/>
  <c r="K9" i="6" s="1"/>
  <c r="E29" i="6"/>
  <c r="K29" i="6" s="1"/>
  <c r="G19" i="6"/>
  <c r="E25" i="6"/>
  <c r="K25" i="6" s="1"/>
  <c r="G29" i="6"/>
  <c r="E45" i="6"/>
  <c r="K45" i="6" s="1"/>
  <c r="J47" i="6"/>
  <c r="E47" i="6" s="1"/>
  <c r="K47" i="6" s="1"/>
  <c r="E19" i="6"/>
  <c r="K19" i="6" s="1"/>
  <c r="G9" i="6"/>
  <c r="E15" i="6"/>
  <c r="K15" i="6" s="1"/>
  <c r="I14" i="10" l="1"/>
  <c r="H14" i="10"/>
  <c r="G14" i="10"/>
  <c r="F14" i="10"/>
  <c r="E14" i="10"/>
  <c r="I13" i="10"/>
  <c r="H13" i="10"/>
  <c r="G13" i="10"/>
  <c r="F13" i="10"/>
  <c r="E13" i="10"/>
  <c r="I12" i="10"/>
  <c r="H12" i="10"/>
  <c r="G12" i="10"/>
  <c r="F12" i="10"/>
  <c r="E12" i="10"/>
  <c r="I11" i="10"/>
  <c r="H11" i="10"/>
  <c r="G11" i="10"/>
  <c r="F11" i="10"/>
  <c r="E11" i="10"/>
  <c r="I10" i="10"/>
  <c r="H10" i="10"/>
  <c r="G10" i="10"/>
  <c r="F10" i="10"/>
  <c r="E10" i="10"/>
  <c r="I9" i="10"/>
  <c r="H9" i="10"/>
  <c r="G9" i="10"/>
  <c r="F9" i="10"/>
  <c r="E9" i="10"/>
  <c r="I8" i="10"/>
  <c r="H8" i="10"/>
  <c r="G8" i="10"/>
  <c r="F8" i="10"/>
  <c r="E8" i="10"/>
  <c r="I7" i="10"/>
  <c r="H7" i="10"/>
  <c r="G7" i="10"/>
  <c r="F7" i="10"/>
  <c r="E7" i="10"/>
  <c r="I6" i="10"/>
  <c r="H6" i="10"/>
  <c r="G6" i="10"/>
  <c r="F6" i="10"/>
  <c r="E6" i="10"/>
  <c r="I5" i="10"/>
  <c r="H5" i="10"/>
  <c r="G5" i="10"/>
  <c r="F5" i="10"/>
  <c r="E5" i="10"/>
  <c r="J29" i="9"/>
  <c r="H29" i="9"/>
  <c r="F29" i="9"/>
  <c r="D29" i="9"/>
  <c r="J28" i="9"/>
  <c r="H28" i="9"/>
  <c r="F28" i="9"/>
  <c r="D28" i="9"/>
  <c r="J27" i="9"/>
  <c r="H27" i="9"/>
  <c r="F27" i="9"/>
  <c r="D27" i="9"/>
  <c r="K26" i="9"/>
  <c r="I26" i="9"/>
  <c r="J26" i="9" s="1"/>
  <c r="H26" i="9"/>
  <c r="G26" i="9"/>
  <c r="E26" i="9"/>
  <c r="F26" i="9" s="1"/>
  <c r="C26" i="9"/>
  <c r="D26" i="9" s="1"/>
  <c r="J25" i="9"/>
  <c r="H25" i="9"/>
  <c r="F25" i="9"/>
  <c r="D25" i="9"/>
  <c r="J24" i="9"/>
  <c r="H24" i="9"/>
  <c r="F24" i="9"/>
  <c r="D24" i="9"/>
  <c r="J19" i="9"/>
  <c r="H19" i="9"/>
  <c r="F19" i="9"/>
  <c r="D19" i="9"/>
  <c r="J18" i="9"/>
  <c r="H18" i="9"/>
  <c r="F18" i="9"/>
  <c r="D18" i="9"/>
  <c r="J17" i="9"/>
  <c r="H17" i="9"/>
  <c r="F17" i="9"/>
  <c r="D17" i="9"/>
  <c r="J16" i="9"/>
  <c r="H16" i="9"/>
  <c r="F16" i="9"/>
  <c r="D16" i="9"/>
  <c r="J15" i="9"/>
  <c r="H15" i="9"/>
  <c r="F15" i="9"/>
  <c r="D15" i="9"/>
  <c r="J10" i="9"/>
  <c r="H10" i="9"/>
  <c r="F10" i="9"/>
  <c r="D10" i="9"/>
  <c r="J9" i="9"/>
  <c r="H9" i="9"/>
  <c r="F9" i="9"/>
  <c r="D9" i="9"/>
  <c r="J8" i="9"/>
  <c r="H8" i="9"/>
  <c r="F8" i="9"/>
  <c r="D8" i="9"/>
  <c r="J7" i="9"/>
  <c r="H7" i="9"/>
  <c r="F7" i="9"/>
  <c r="D7" i="9"/>
  <c r="J6" i="9"/>
  <c r="H6" i="9"/>
  <c r="F6" i="9"/>
  <c r="D6" i="9"/>
  <c r="I27" i="5" l="1"/>
  <c r="H27" i="5"/>
  <c r="G27" i="5"/>
  <c r="F27" i="5"/>
  <c r="E27" i="5"/>
  <c r="I26" i="5"/>
  <c r="H26" i="5"/>
  <c r="G26" i="5"/>
  <c r="F26" i="5"/>
  <c r="E26" i="5"/>
  <c r="I25" i="5"/>
  <c r="H25" i="5"/>
  <c r="G25" i="5"/>
  <c r="F25" i="5"/>
  <c r="E25" i="5"/>
  <c r="I24" i="5"/>
  <c r="H24" i="5"/>
  <c r="G24" i="5"/>
  <c r="F24" i="5"/>
  <c r="E24" i="5"/>
  <c r="I23" i="5"/>
  <c r="H23" i="5"/>
  <c r="G23" i="5"/>
  <c r="F23" i="5"/>
  <c r="E23" i="5"/>
  <c r="I22" i="5"/>
  <c r="H22" i="5"/>
  <c r="G22" i="5"/>
  <c r="F22" i="5"/>
  <c r="E22" i="5"/>
  <c r="I21" i="5"/>
  <c r="H21" i="5"/>
  <c r="G21" i="5"/>
  <c r="F21" i="5"/>
  <c r="E21" i="5"/>
  <c r="I20" i="5"/>
  <c r="H20" i="5"/>
  <c r="G20" i="5"/>
  <c r="F20" i="5"/>
  <c r="E20" i="5"/>
  <c r="I19" i="5"/>
  <c r="H19" i="5"/>
  <c r="G19" i="5"/>
  <c r="F19" i="5"/>
  <c r="E19" i="5"/>
  <c r="I18" i="5"/>
  <c r="H18" i="5"/>
  <c r="G18" i="5"/>
  <c r="F18" i="5"/>
  <c r="E18" i="5"/>
  <c r="I17" i="5"/>
  <c r="H17" i="5"/>
  <c r="G17" i="5"/>
  <c r="F17" i="5"/>
  <c r="E17" i="5"/>
  <c r="I16" i="5"/>
  <c r="H16" i="5"/>
  <c r="G16" i="5"/>
  <c r="F16" i="5"/>
  <c r="E16" i="5"/>
  <c r="I15" i="5"/>
  <c r="H15" i="5"/>
  <c r="G15" i="5"/>
  <c r="F15" i="5"/>
  <c r="E15" i="5"/>
  <c r="I14" i="5"/>
  <c r="H14" i="5"/>
  <c r="G14" i="5"/>
  <c r="F14" i="5"/>
  <c r="E14" i="5"/>
  <c r="I13" i="5"/>
  <c r="H13" i="5"/>
  <c r="G13" i="5"/>
  <c r="F13" i="5"/>
  <c r="E13" i="5"/>
  <c r="I12" i="5"/>
  <c r="H12" i="5"/>
  <c r="G12" i="5"/>
  <c r="F12" i="5"/>
  <c r="E12" i="5"/>
  <c r="I11" i="5"/>
  <c r="H11" i="5"/>
  <c r="G11" i="5"/>
  <c r="F11" i="5"/>
  <c r="E11" i="5"/>
  <c r="I10" i="5"/>
  <c r="H10" i="5"/>
  <c r="G10" i="5"/>
  <c r="F10" i="5"/>
  <c r="E10" i="5"/>
  <c r="I9" i="5"/>
  <c r="H9" i="5"/>
  <c r="G9" i="5"/>
  <c r="F9" i="5"/>
  <c r="E9" i="5"/>
  <c r="I8" i="5"/>
  <c r="H8" i="5"/>
  <c r="G8" i="5"/>
  <c r="F8" i="5"/>
  <c r="E8" i="5"/>
  <c r="I7" i="5"/>
  <c r="H7" i="5"/>
  <c r="G7" i="5"/>
  <c r="F7" i="5"/>
  <c r="E7" i="5"/>
  <c r="I6" i="5"/>
  <c r="H6" i="5"/>
  <c r="G6" i="5"/>
  <c r="F6" i="5"/>
  <c r="E6" i="5"/>
  <c r="I5" i="5"/>
  <c r="H5" i="5"/>
  <c r="G5" i="5"/>
  <c r="F5" i="5"/>
  <c r="E5" i="5"/>
  <c r="J26" i="8" l="1"/>
  <c r="I26" i="8"/>
  <c r="H26" i="8"/>
  <c r="G26" i="8"/>
  <c r="F26" i="8"/>
  <c r="E26" i="8"/>
  <c r="J25" i="8"/>
  <c r="I25" i="8"/>
  <c r="H25" i="8"/>
  <c r="G25" i="8"/>
  <c r="F25" i="8"/>
  <c r="E25" i="8"/>
  <c r="J24" i="8"/>
  <c r="I24" i="8"/>
  <c r="H24" i="8"/>
  <c r="G24" i="8"/>
  <c r="F24" i="8"/>
  <c r="E24" i="8"/>
  <c r="J23" i="8"/>
  <c r="I23" i="8"/>
  <c r="H23" i="8"/>
  <c r="G23" i="8"/>
  <c r="F23" i="8"/>
  <c r="E23" i="8"/>
  <c r="J22" i="8"/>
  <c r="I22" i="8"/>
  <c r="H22" i="8"/>
  <c r="G22" i="8"/>
  <c r="F22" i="8"/>
  <c r="E22" i="8"/>
  <c r="J21" i="8"/>
  <c r="I21" i="8"/>
  <c r="H21" i="8"/>
  <c r="G21" i="8"/>
  <c r="F21" i="8"/>
  <c r="E21" i="8"/>
  <c r="J20" i="8"/>
  <c r="I20" i="8"/>
  <c r="H20" i="8"/>
  <c r="G20" i="8"/>
  <c r="F20" i="8"/>
  <c r="E20" i="8"/>
  <c r="J19" i="8"/>
  <c r="I19" i="8"/>
  <c r="H19" i="8"/>
  <c r="G19" i="8"/>
  <c r="F19" i="8"/>
  <c r="E19" i="8"/>
  <c r="J18" i="8"/>
  <c r="I18" i="8"/>
  <c r="H18" i="8"/>
  <c r="G18" i="8"/>
  <c r="F18" i="8"/>
  <c r="E18" i="8"/>
  <c r="J17" i="8"/>
  <c r="I17" i="8"/>
  <c r="H17" i="8"/>
  <c r="G17" i="8"/>
  <c r="F17" i="8"/>
  <c r="E17" i="8"/>
  <c r="J16" i="8"/>
  <c r="I16" i="8"/>
  <c r="H16" i="8"/>
  <c r="G16" i="8"/>
  <c r="F16" i="8"/>
  <c r="E16" i="8"/>
  <c r="J15" i="8"/>
  <c r="I15" i="8"/>
  <c r="H15" i="8"/>
  <c r="G15" i="8"/>
  <c r="F15" i="8"/>
  <c r="E15" i="8"/>
  <c r="J14" i="8"/>
  <c r="I14" i="8"/>
  <c r="H14" i="8"/>
  <c r="G14" i="8"/>
  <c r="F14" i="8"/>
  <c r="E14" i="8"/>
  <c r="J13" i="8"/>
  <c r="I13" i="8"/>
  <c r="H13" i="8"/>
  <c r="G13" i="8"/>
  <c r="F13" i="8"/>
  <c r="E13" i="8"/>
  <c r="J12" i="8"/>
  <c r="I12" i="8"/>
  <c r="H12" i="8"/>
  <c r="G12" i="8"/>
  <c r="F12" i="8"/>
  <c r="E12" i="8"/>
  <c r="J11" i="8"/>
  <c r="I11" i="8"/>
  <c r="H11" i="8"/>
  <c r="G11" i="8"/>
  <c r="F11" i="8"/>
  <c r="E11" i="8"/>
  <c r="J10" i="8"/>
  <c r="I10" i="8"/>
  <c r="H10" i="8"/>
  <c r="G10" i="8"/>
  <c r="F10" i="8"/>
  <c r="E10" i="8"/>
  <c r="J9" i="8"/>
  <c r="I9" i="8"/>
  <c r="H9" i="8"/>
  <c r="G9" i="8"/>
  <c r="F9" i="8"/>
  <c r="E9" i="8"/>
  <c r="J8" i="8"/>
  <c r="I8" i="8"/>
  <c r="H8" i="8"/>
  <c r="G8" i="8"/>
  <c r="F8" i="8"/>
  <c r="E8" i="8"/>
  <c r="J7" i="8"/>
  <c r="I7" i="8"/>
  <c r="H7" i="8"/>
  <c r="G7" i="8"/>
  <c r="F7" i="8"/>
  <c r="E7" i="8"/>
  <c r="J6" i="8"/>
  <c r="I6" i="8"/>
  <c r="H6" i="8"/>
  <c r="G6" i="8"/>
  <c r="F6" i="8"/>
  <c r="E6" i="8"/>
  <c r="J5" i="8"/>
  <c r="I5" i="8"/>
  <c r="H5" i="8"/>
  <c r="G5" i="8"/>
  <c r="F5" i="8"/>
  <c r="E5" i="8"/>
  <c r="J4" i="8"/>
  <c r="I4" i="8"/>
  <c r="H4" i="8"/>
  <c r="G4" i="8"/>
  <c r="F4" i="8"/>
  <c r="E4" i="8"/>
  <c r="J26" i="7" l="1"/>
  <c r="I26" i="7"/>
  <c r="H26" i="7"/>
  <c r="G26" i="7"/>
  <c r="F26" i="7"/>
  <c r="E26" i="7"/>
  <c r="J25" i="7"/>
  <c r="I25" i="7"/>
  <c r="H25" i="7"/>
  <c r="G25" i="7"/>
  <c r="F25" i="7"/>
  <c r="E25" i="7"/>
  <c r="J24" i="7"/>
  <c r="I24" i="7"/>
  <c r="H24" i="7"/>
  <c r="G24" i="7"/>
  <c r="F24" i="7"/>
  <c r="E24" i="7"/>
  <c r="J23" i="7"/>
  <c r="I23" i="7"/>
  <c r="H23" i="7"/>
  <c r="G23" i="7"/>
  <c r="F23" i="7"/>
  <c r="E23" i="7"/>
  <c r="J22" i="7"/>
  <c r="I22" i="7"/>
  <c r="H22" i="7"/>
  <c r="G22" i="7"/>
  <c r="F22" i="7"/>
  <c r="E22" i="7"/>
  <c r="J21" i="7"/>
  <c r="I21" i="7"/>
  <c r="H21" i="7"/>
  <c r="G21" i="7"/>
  <c r="F21" i="7"/>
  <c r="E21" i="7"/>
  <c r="J20" i="7"/>
  <c r="I20" i="7"/>
  <c r="H20" i="7"/>
  <c r="G20" i="7"/>
  <c r="F20" i="7"/>
  <c r="E20" i="7"/>
  <c r="J19" i="7"/>
  <c r="I19" i="7"/>
  <c r="H19" i="7"/>
  <c r="G19" i="7"/>
  <c r="F19" i="7"/>
  <c r="E19" i="7"/>
  <c r="J18" i="7"/>
  <c r="I18" i="7"/>
  <c r="H18" i="7"/>
  <c r="G18" i="7"/>
  <c r="F18" i="7"/>
  <c r="E18" i="7"/>
  <c r="J17" i="7"/>
  <c r="I17" i="7"/>
  <c r="H17" i="7"/>
  <c r="G17" i="7"/>
  <c r="F17" i="7"/>
  <c r="E17" i="7"/>
  <c r="J16" i="7"/>
  <c r="I16" i="7"/>
  <c r="H16" i="7"/>
  <c r="G16" i="7"/>
  <c r="F16" i="7"/>
  <c r="E16" i="7"/>
  <c r="J15" i="7"/>
  <c r="I15" i="7"/>
  <c r="H15" i="7"/>
  <c r="G15" i="7"/>
  <c r="F15" i="7"/>
  <c r="E15" i="7"/>
  <c r="J14" i="7"/>
  <c r="I14" i="7"/>
  <c r="H14" i="7"/>
  <c r="G14" i="7"/>
  <c r="F14" i="7"/>
  <c r="E14" i="7"/>
  <c r="J13" i="7"/>
  <c r="I13" i="7"/>
  <c r="H13" i="7"/>
  <c r="G13" i="7"/>
  <c r="F13" i="7"/>
  <c r="E13" i="7"/>
  <c r="J12" i="7"/>
  <c r="I12" i="7"/>
  <c r="H12" i="7"/>
  <c r="G12" i="7"/>
  <c r="F12" i="7"/>
  <c r="E12" i="7"/>
  <c r="J11" i="7"/>
  <c r="I11" i="7"/>
  <c r="H11" i="7"/>
  <c r="G11" i="7"/>
  <c r="F11" i="7"/>
  <c r="E11" i="7"/>
  <c r="J10" i="7"/>
  <c r="I10" i="7"/>
  <c r="H10" i="7"/>
  <c r="G10" i="7"/>
  <c r="F10" i="7"/>
  <c r="E10" i="7"/>
  <c r="J9" i="7"/>
  <c r="I9" i="7"/>
  <c r="H9" i="7"/>
  <c r="G9" i="7"/>
  <c r="F9" i="7"/>
  <c r="E9" i="7"/>
  <c r="J8" i="7"/>
  <c r="I8" i="7"/>
  <c r="H8" i="7"/>
  <c r="G8" i="7"/>
  <c r="F8" i="7"/>
  <c r="E8" i="7"/>
  <c r="J7" i="7"/>
  <c r="I7" i="7"/>
  <c r="H7" i="7"/>
  <c r="G7" i="7"/>
  <c r="F7" i="7"/>
  <c r="E7" i="7"/>
  <c r="J6" i="7"/>
  <c r="I6" i="7"/>
  <c r="H6" i="7"/>
  <c r="G6" i="7"/>
  <c r="F6" i="7"/>
  <c r="E6" i="7"/>
  <c r="J5" i="7"/>
  <c r="I5" i="7"/>
  <c r="H5" i="7"/>
  <c r="G5" i="7"/>
  <c r="F5" i="7"/>
  <c r="E5" i="7"/>
  <c r="J4" i="7"/>
  <c r="I4" i="7"/>
  <c r="H4" i="7"/>
  <c r="G4" i="7"/>
  <c r="F4" i="7"/>
  <c r="E4" i="7"/>
</calcChain>
</file>

<file path=xl/sharedStrings.xml><?xml version="1.0" encoding="utf-8"?>
<sst xmlns="http://schemas.openxmlformats.org/spreadsheetml/2006/main" count="662" uniqueCount="286">
  <si>
    <t>第３章</t>
    <rPh sb="0" eb="1">
      <t>ダイ</t>
    </rPh>
    <rPh sb="2" eb="3">
      <t>ショウ</t>
    </rPh>
    <phoneticPr fontId="5"/>
  </si>
  <si>
    <t>大阪の産業・企業</t>
    <rPh sb="0" eb="2">
      <t>オオサカ</t>
    </rPh>
    <rPh sb="3" eb="5">
      <t>サンギョウ</t>
    </rPh>
    <rPh sb="6" eb="8">
      <t>キギョウ</t>
    </rPh>
    <phoneticPr fontId="5"/>
  </si>
  <si>
    <t>3-1</t>
    <phoneticPr fontId="5"/>
  </si>
  <si>
    <t>3-2</t>
    <phoneticPr fontId="5"/>
  </si>
  <si>
    <t>3-3</t>
    <phoneticPr fontId="5"/>
  </si>
  <si>
    <t>3-4</t>
    <phoneticPr fontId="5"/>
  </si>
  <si>
    <t>3-5</t>
    <phoneticPr fontId="5"/>
  </si>
  <si>
    <t>3-6</t>
    <phoneticPr fontId="5"/>
  </si>
  <si>
    <t>3-8</t>
    <phoneticPr fontId="5"/>
  </si>
  <si>
    <t>3-9</t>
    <phoneticPr fontId="5"/>
  </si>
  <si>
    <t>全国・主要都府県・大阪府内地域別の規模別企業数の推移</t>
    <rPh sb="0" eb="2">
      <t>ゼンコク</t>
    </rPh>
    <rPh sb="3" eb="5">
      <t>シュヨウ</t>
    </rPh>
    <rPh sb="5" eb="8">
      <t>トフケン</t>
    </rPh>
    <rPh sb="9" eb="13">
      <t>オオサカフナイ</t>
    </rPh>
    <rPh sb="13" eb="16">
      <t>チイキベツ</t>
    </rPh>
    <rPh sb="17" eb="19">
      <t>キボ</t>
    </rPh>
    <rPh sb="19" eb="20">
      <t>ベツ</t>
    </rPh>
    <rPh sb="20" eb="23">
      <t>キギョウスウ</t>
    </rPh>
    <rPh sb="24" eb="26">
      <t>スイイ</t>
    </rPh>
    <phoneticPr fontId="5"/>
  </si>
  <si>
    <t>3-10</t>
    <phoneticPr fontId="5"/>
  </si>
  <si>
    <t>資本金100億円以上の大阪府内本社数の推移</t>
    <rPh sb="0" eb="3">
      <t>シホンキン</t>
    </rPh>
    <rPh sb="6" eb="8">
      <t>オクエン</t>
    </rPh>
    <rPh sb="8" eb="10">
      <t>イジョウ</t>
    </rPh>
    <rPh sb="11" eb="14">
      <t>オオサカフ</t>
    </rPh>
    <rPh sb="14" eb="15">
      <t>ナイ</t>
    </rPh>
    <rPh sb="15" eb="17">
      <t>ホンシャ</t>
    </rPh>
    <rPh sb="17" eb="18">
      <t>スウ</t>
    </rPh>
    <rPh sb="19" eb="21">
      <t>スイイ</t>
    </rPh>
    <phoneticPr fontId="5"/>
  </si>
  <si>
    <t>3-11</t>
    <phoneticPr fontId="5"/>
  </si>
  <si>
    <t>全国・主要都府県の産業財産権出願件数の推移</t>
    <rPh sb="0" eb="2">
      <t>ゼンコク</t>
    </rPh>
    <rPh sb="3" eb="5">
      <t>シュヨウ</t>
    </rPh>
    <rPh sb="5" eb="8">
      <t>トフケン</t>
    </rPh>
    <rPh sb="9" eb="11">
      <t>サンギョウ</t>
    </rPh>
    <rPh sb="11" eb="14">
      <t>ザイサンケン</t>
    </rPh>
    <rPh sb="14" eb="16">
      <t>シュツガン</t>
    </rPh>
    <rPh sb="16" eb="18">
      <t>ケンスウ</t>
    </rPh>
    <rPh sb="19" eb="21">
      <t>スイイ</t>
    </rPh>
    <phoneticPr fontId="5"/>
  </si>
  <si>
    <t>3-12</t>
    <phoneticPr fontId="5"/>
  </si>
  <si>
    <t>全国・大阪府の信用保証協会保証実績の推移</t>
    <rPh sb="0" eb="2">
      <t>ゼンコク</t>
    </rPh>
    <rPh sb="3" eb="6">
      <t>オオサカフ</t>
    </rPh>
    <rPh sb="7" eb="9">
      <t>シンヨウ</t>
    </rPh>
    <rPh sb="9" eb="11">
      <t>ホショウ</t>
    </rPh>
    <rPh sb="11" eb="13">
      <t>キョウカイ</t>
    </rPh>
    <rPh sb="13" eb="15">
      <t>ホショウ</t>
    </rPh>
    <rPh sb="15" eb="17">
      <t>ジッセキ</t>
    </rPh>
    <rPh sb="18" eb="20">
      <t>スイイ</t>
    </rPh>
    <phoneticPr fontId="5"/>
  </si>
  <si>
    <t>2023年度版なにわの経済データ</t>
    <rPh sb="4" eb="7">
      <t>ネンドバン</t>
    </rPh>
    <rPh sb="11" eb="13">
      <t>ケイザイ</t>
    </rPh>
    <phoneticPr fontId="3"/>
  </si>
  <si>
    <t>大阪府内の産業大分類別経営組織別事業所数【2021年】</t>
    <rPh sb="0" eb="4">
      <t>オオサカフナイ</t>
    </rPh>
    <rPh sb="5" eb="7">
      <t>サンギョウ</t>
    </rPh>
    <rPh sb="7" eb="10">
      <t>ダイブンルイ</t>
    </rPh>
    <rPh sb="10" eb="11">
      <t>ベツ</t>
    </rPh>
    <rPh sb="11" eb="13">
      <t>ケイエイ</t>
    </rPh>
    <rPh sb="13" eb="15">
      <t>ソシキ</t>
    </rPh>
    <rPh sb="15" eb="16">
      <t>ベツ</t>
    </rPh>
    <rPh sb="16" eb="19">
      <t>ジギョウショ</t>
    </rPh>
    <rPh sb="19" eb="20">
      <t>スウ</t>
    </rPh>
    <rPh sb="25" eb="26">
      <t>ネン</t>
    </rPh>
    <phoneticPr fontId="5"/>
  </si>
  <si>
    <t>全国・主要都府県の産業大分類別企業数【2021年】</t>
    <rPh sb="0" eb="2">
      <t>ゼンコク</t>
    </rPh>
    <rPh sb="3" eb="5">
      <t>シュヨウ</t>
    </rPh>
    <rPh sb="5" eb="8">
      <t>トフケン</t>
    </rPh>
    <rPh sb="9" eb="11">
      <t>サンギョウ</t>
    </rPh>
    <rPh sb="11" eb="14">
      <t>ダイブンルイ</t>
    </rPh>
    <rPh sb="14" eb="15">
      <t>ベツ</t>
    </rPh>
    <rPh sb="15" eb="18">
      <t>キギョウスウ</t>
    </rPh>
    <phoneticPr fontId="5"/>
  </si>
  <si>
    <t>全国・主要都府県の産業大分類別民営事業所数【2021年】</t>
    <rPh sb="0" eb="2">
      <t>ゼンコク</t>
    </rPh>
    <rPh sb="3" eb="5">
      <t>シュヨウ</t>
    </rPh>
    <rPh sb="5" eb="8">
      <t>トフケン</t>
    </rPh>
    <rPh sb="9" eb="11">
      <t>サンギョウ</t>
    </rPh>
    <rPh sb="11" eb="14">
      <t>ダイブンルイ</t>
    </rPh>
    <rPh sb="14" eb="15">
      <t>ベツ</t>
    </rPh>
    <rPh sb="15" eb="17">
      <t>ミンエイ</t>
    </rPh>
    <rPh sb="17" eb="20">
      <t>ジギョウショ</t>
    </rPh>
    <rPh sb="20" eb="21">
      <t>スウ</t>
    </rPh>
    <phoneticPr fontId="5"/>
  </si>
  <si>
    <t>全国・主要都府県の産業大分類別民営事業所従業者数【2021年】</t>
    <rPh sb="0" eb="2">
      <t>ゼンコク</t>
    </rPh>
    <rPh sb="3" eb="5">
      <t>シュヨウ</t>
    </rPh>
    <rPh sb="5" eb="8">
      <t>トフケン</t>
    </rPh>
    <rPh sb="9" eb="11">
      <t>サンギョウ</t>
    </rPh>
    <rPh sb="11" eb="14">
      <t>ダイブンルイ</t>
    </rPh>
    <rPh sb="14" eb="15">
      <t>ベツ</t>
    </rPh>
    <rPh sb="15" eb="17">
      <t>ミンエイ</t>
    </rPh>
    <rPh sb="17" eb="20">
      <t>ジギョウショ</t>
    </rPh>
    <rPh sb="20" eb="23">
      <t>ジュウギョウシャ</t>
    </rPh>
    <rPh sb="23" eb="24">
      <t>スウ</t>
    </rPh>
    <phoneticPr fontId="5"/>
  </si>
  <si>
    <t>大阪府内地域別の産業大分類別民営事業所数【2021年】</t>
    <rPh sb="0" eb="4">
      <t>オオサカフナイ</t>
    </rPh>
    <rPh sb="4" eb="7">
      <t>チイキベツ</t>
    </rPh>
    <rPh sb="8" eb="10">
      <t>サンギョウ</t>
    </rPh>
    <rPh sb="10" eb="13">
      <t>ダイブンルイ</t>
    </rPh>
    <rPh sb="13" eb="14">
      <t>ベツ</t>
    </rPh>
    <rPh sb="14" eb="16">
      <t>ミンエイ</t>
    </rPh>
    <rPh sb="16" eb="19">
      <t>ジギョウショ</t>
    </rPh>
    <rPh sb="19" eb="20">
      <t>スウ</t>
    </rPh>
    <phoneticPr fontId="5"/>
  </si>
  <si>
    <t>大阪府内地域別の産業大分類別民営事業所従業者数【2021年】</t>
    <rPh sb="0" eb="4">
      <t>オオサカフナイ</t>
    </rPh>
    <rPh sb="4" eb="7">
      <t>チイキベツ</t>
    </rPh>
    <rPh sb="8" eb="10">
      <t>サンギョウ</t>
    </rPh>
    <rPh sb="10" eb="13">
      <t>ダイブンルイ</t>
    </rPh>
    <rPh sb="13" eb="14">
      <t>ベツ</t>
    </rPh>
    <rPh sb="14" eb="16">
      <t>ミンエイ</t>
    </rPh>
    <rPh sb="16" eb="19">
      <t>ジギョウショ</t>
    </rPh>
    <rPh sb="19" eb="22">
      <t>ジュウギョウシャ</t>
    </rPh>
    <rPh sb="22" eb="23">
      <t>スウ</t>
    </rPh>
    <phoneticPr fontId="5"/>
  </si>
  <si>
    <t>全国・主要都府県の民営事業所数・従業者数の推移</t>
    <rPh sb="0" eb="2">
      <t>ゼンコク</t>
    </rPh>
    <rPh sb="3" eb="5">
      <t>シュヨウ</t>
    </rPh>
    <rPh sb="5" eb="8">
      <t>トフケン</t>
    </rPh>
    <rPh sb="9" eb="11">
      <t>ミンエイ</t>
    </rPh>
    <rPh sb="11" eb="14">
      <t>ジギョウショ</t>
    </rPh>
    <rPh sb="14" eb="15">
      <t>スウ</t>
    </rPh>
    <rPh sb="16" eb="19">
      <t>ジュウギョウシャ</t>
    </rPh>
    <rPh sb="19" eb="20">
      <t>スウ</t>
    </rPh>
    <rPh sb="21" eb="23">
      <t>スイイ</t>
    </rPh>
    <phoneticPr fontId="5"/>
  </si>
  <si>
    <t>３－１．大阪府内の産業大分類別経営組織別事業所数【2021年】</t>
    <rPh sb="4" eb="6">
      <t>オオサカ</t>
    </rPh>
    <rPh sb="6" eb="8">
      <t>フナイ</t>
    </rPh>
    <rPh sb="9" eb="11">
      <t>サンギョウ</t>
    </rPh>
    <rPh sb="11" eb="14">
      <t>ダイブンルイ</t>
    </rPh>
    <rPh sb="14" eb="15">
      <t>ベツ</t>
    </rPh>
    <rPh sb="15" eb="17">
      <t>ケイエイ</t>
    </rPh>
    <rPh sb="17" eb="19">
      <t>ソシキ</t>
    </rPh>
    <rPh sb="19" eb="20">
      <t>ベツ</t>
    </rPh>
    <rPh sb="20" eb="23">
      <t>ジギョウショ</t>
    </rPh>
    <rPh sb="23" eb="24">
      <t>スウ</t>
    </rPh>
    <rPh sb="29" eb="30">
      <t>ネン</t>
    </rPh>
    <phoneticPr fontId="10"/>
  </si>
  <si>
    <t>（単位：事業所）</t>
    <rPh sb="4" eb="7">
      <t>ジギョウショ</t>
    </rPh>
    <phoneticPr fontId="10"/>
  </si>
  <si>
    <t xml:space="preserve">                           経営組織
      産業大分類</t>
    <rPh sb="27" eb="29">
      <t>ケイエイ</t>
    </rPh>
    <rPh sb="29" eb="31">
      <t>ソシキ</t>
    </rPh>
    <rPh sb="40" eb="42">
      <t>サンギョウ</t>
    </rPh>
    <rPh sb="42" eb="45">
      <t>ダイブンルイ</t>
    </rPh>
    <phoneticPr fontId="10"/>
  </si>
  <si>
    <t>事業所数</t>
    <rPh sb="0" eb="3">
      <t>ジギョウショ</t>
    </rPh>
    <rPh sb="3" eb="4">
      <t>スウ</t>
    </rPh>
    <phoneticPr fontId="10"/>
  </si>
  <si>
    <t>国・地方
公共団体等</t>
    <rPh sb="0" eb="1">
      <t>クニ</t>
    </rPh>
    <rPh sb="2" eb="4">
      <t>チホウ</t>
    </rPh>
    <rPh sb="5" eb="7">
      <t>コウキョウ</t>
    </rPh>
    <rPh sb="7" eb="9">
      <t>ダンタイ</t>
    </rPh>
    <rPh sb="9" eb="10">
      <t>トウ</t>
    </rPh>
    <phoneticPr fontId="10"/>
  </si>
  <si>
    <t>民営</t>
    <rPh sb="0" eb="2">
      <t>ミンエイ</t>
    </rPh>
    <phoneticPr fontId="10"/>
  </si>
  <si>
    <t>経営組織別</t>
    <rPh sb="0" eb="2">
      <t>ケイエイ</t>
    </rPh>
    <rPh sb="2" eb="4">
      <t>ソシキ</t>
    </rPh>
    <rPh sb="4" eb="5">
      <t>ベツ</t>
    </rPh>
    <phoneticPr fontId="10"/>
  </si>
  <si>
    <t>本所・支所別</t>
    <rPh sb="0" eb="2">
      <t>ホンショ</t>
    </rPh>
    <rPh sb="3" eb="5">
      <t>シショ</t>
    </rPh>
    <rPh sb="5" eb="6">
      <t>ベツ</t>
    </rPh>
    <phoneticPr fontId="10"/>
  </si>
  <si>
    <t>個人</t>
    <rPh sb="0" eb="2">
      <t>コジン</t>
    </rPh>
    <phoneticPr fontId="10"/>
  </si>
  <si>
    <t>法人</t>
    <rPh sb="0" eb="2">
      <t>ホウジン</t>
    </rPh>
    <phoneticPr fontId="10"/>
  </si>
  <si>
    <t>法人
でない
団体</t>
    <rPh sb="0" eb="2">
      <t>ホウジン</t>
    </rPh>
    <rPh sb="7" eb="9">
      <t>ダンタイ</t>
    </rPh>
    <phoneticPr fontId="10"/>
  </si>
  <si>
    <t>単独
事業所</t>
    <rPh sb="0" eb="2">
      <t>タンドク</t>
    </rPh>
    <rPh sb="3" eb="5">
      <t>ジギョウ</t>
    </rPh>
    <rPh sb="5" eb="6">
      <t>ショ</t>
    </rPh>
    <phoneticPr fontId="10"/>
  </si>
  <si>
    <t>本所・本社・本店</t>
    <rPh sb="0" eb="2">
      <t>ホンショ</t>
    </rPh>
    <rPh sb="3" eb="5">
      <t>ホンシャ</t>
    </rPh>
    <rPh sb="6" eb="8">
      <t>ホンテン</t>
    </rPh>
    <phoneticPr fontId="10"/>
  </si>
  <si>
    <t>支所・支社・支店</t>
    <rPh sb="0" eb="2">
      <t>シショ</t>
    </rPh>
    <rPh sb="3" eb="5">
      <t>シシャ</t>
    </rPh>
    <rPh sb="6" eb="8">
      <t>シテン</t>
    </rPh>
    <phoneticPr fontId="10"/>
  </si>
  <si>
    <t>会社</t>
    <rPh sb="0" eb="2">
      <t>カイシャ</t>
    </rPh>
    <phoneticPr fontId="10"/>
  </si>
  <si>
    <t>会社以外
の法人</t>
    <rPh sb="0" eb="2">
      <t>カイシャ</t>
    </rPh>
    <rPh sb="2" eb="4">
      <t>イガイ</t>
    </rPh>
    <rPh sb="6" eb="8">
      <t>ホウジン</t>
    </rPh>
    <phoneticPr fontId="10"/>
  </si>
  <si>
    <t>A～S</t>
    <phoneticPr fontId="10"/>
  </si>
  <si>
    <t>全産業</t>
    <phoneticPr fontId="10"/>
  </si>
  <si>
    <t>A～B</t>
    <phoneticPr fontId="10"/>
  </si>
  <si>
    <t>農林漁業</t>
    <phoneticPr fontId="10"/>
  </si>
  <si>
    <t>Ｃ</t>
    <phoneticPr fontId="10"/>
  </si>
  <si>
    <t>鉱業，採石業，砂利採取業</t>
    <phoneticPr fontId="10"/>
  </si>
  <si>
    <t>-</t>
  </si>
  <si>
    <t>Ｄ</t>
    <phoneticPr fontId="10"/>
  </si>
  <si>
    <t>建設業</t>
    <phoneticPr fontId="10"/>
  </si>
  <si>
    <t>Ｅ</t>
    <phoneticPr fontId="10"/>
  </si>
  <si>
    <t>製造業</t>
    <phoneticPr fontId="10"/>
  </si>
  <si>
    <t>Ｆ</t>
    <phoneticPr fontId="10"/>
  </si>
  <si>
    <t>電気・ガス・熱供給・水道業</t>
    <phoneticPr fontId="10"/>
  </si>
  <si>
    <t>Ｇ</t>
    <phoneticPr fontId="10"/>
  </si>
  <si>
    <t>情報通信業</t>
    <phoneticPr fontId="10"/>
  </si>
  <si>
    <t>Ｈ</t>
    <phoneticPr fontId="10"/>
  </si>
  <si>
    <t>運輸業，郵便業</t>
    <phoneticPr fontId="10"/>
  </si>
  <si>
    <t>Ｉ</t>
    <phoneticPr fontId="10"/>
  </si>
  <si>
    <t>卸売業，小売業</t>
    <phoneticPr fontId="10"/>
  </si>
  <si>
    <t>Ｊ</t>
    <phoneticPr fontId="10"/>
  </si>
  <si>
    <t>金融業，保険業</t>
    <phoneticPr fontId="10"/>
  </si>
  <si>
    <t>Ｋ</t>
    <phoneticPr fontId="10"/>
  </si>
  <si>
    <t>不動産業，物品賃貸業</t>
    <phoneticPr fontId="10"/>
  </si>
  <si>
    <t>Ｌ</t>
    <phoneticPr fontId="10"/>
  </si>
  <si>
    <t>学術研究，専門・技術サービス業</t>
    <phoneticPr fontId="10"/>
  </si>
  <si>
    <t>Ｍ</t>
    <phoneticPr fontId="10"/>
  </si>
  <si>
    <t>宿泊業，飲食サービス業</t>
    <phoneticPr fontId="10"/>
  </si>
  <si>
    <t>Ｎ</t>
    <phoneticPr fontId="10"/>
  </si>
  <si>
    <t>生活関連サービス業，娯楽業</t>
    <phoneticPr fontId="10"/>
  </si>
  <si>
    <t>Ｏ</t>
    <phoneticPr fontId="10"/>
  </si>
  <si>
    <t>教育，学習支援業</t>
    <phoneticPr fontId="10"/>
  </si>
  <si>
    <t>Ｐ</t>
    <phoneticPr fontId="10"/>
  </si>
  <si>
    <t>医療，福祉</t>
    <phoneticPr fontId="10"/>
  </si>
  <si>
    <t>Ｑ</t>
    <phoneticPr fontId="10"/>
  </si>
  <si>
    <t>複合サービス事業</t>
    <phoneticPr fontId="10"/>
  </si>
  <si>
    <t>Ｒ</t>
    <phoneticPr fontId="10"/>
  </si>
  <si>
    <t>サービス業（他に分類されないもの）</t>
    <phoneticPr fontId="10"/>
  </si>
  <si>
    <t>Ｓ</t>
    <phoneticPr fontId="10"/>
  </si>
  <si>
    <t>公務（他に分類されるものを除く）</t>
    <rPh sb="0" eb="1">
      <t>コウム</t>
    </rPh>
    <rPh sb="2" eb="3">
      <t>タ</t>
    </rPh>
    <rPh sb="4" eb="6">
      <t>ブンルイ</t>
    </rPh>
    <rPh sb="12" eb="13">
      <t>ノゾ</t>
    </rPh>
    <phoneticPr fontId="10"/>
  </si>
  <si>
    <t>（総務省「令和３年経済センサス活動調査 産業横断的集計」）</t>
    <rPh sb="1" eb="4">
      <t>ソウムショウ</t>
    </rPh>
    <rPh sb="5" eb="7">
      <t>レイワ</t>
    </rPh>
    <rPh sb="8" eb="9">
      <t>ネン</t>
    </rPh>
    <rPh sb="9" eb="11">
      <t>ケイザイ</t>
    </rPh>
    <rPh sb="15" eb="17">
      <t>カツドウ</t>
    </rPh>
    <rPh sb="17" eb="19">
      <t>チョウサ</t>
    </rPh>
    <rPh sb="20" eb="22">
      <t>サンギョウ</t>
    </rPh>
    <rPh sb="22" eb="25">
      <t>オウダンテキ</t>
    </rPh>
    <rPh sb="25" eb="27">
      <t>シュウケイ</t>
    </rPh>
    <phoneticPr fontId="10"/>
  </si>
  <si>
    <t>(注）</t>
    <rPh sb="1" eb="2">
      <t>チュウ</t>
    </rPh>
    <phoneticPr fontId="10"/>
  </si>
  <si>
    <t>１.</t>
    <phoneticPr fontId="10"/>
  </si>
  <si>
    <t>経済センサスでは、農林漁業に属する個人経営の事業所、家事サービス業及び外国公務の事業所は、調査対象に含まれていない。</t>
    <rPh sb="0" eb="2">
      <t>ケイザイ</t>
    </rPh>
    <rPh sb="9" eb="11">
      <t>ノウリン</t>
    </rPh>
    <rPh sb="11" eb="13">
      <t>ギョギョウ</t>
    </rPh>
    <rPh sb="14" eb="15">
      <t>ゾク</t>
    </rPh>
    <rPh sb="17" eb="19">
      <t>コジン</t>
    </rPh>
    <rPh sb="19" eb="21">
      <t>ケイエイ</t>
    </rPh>
    <rPh sb="22" eb="25">
      <t>ジギョウショ</t>
    </rPh>
    <rPh sb="26" eb="28">
      <t>カジ</t>
    </rPh>
    <rPh sb="32" eb="33">
      <t>ギョウ</t>
    </rPh>
    <rPh sb="33" eb="34">
      <t>オヨ</t>
    </rPh>
    <rPh sb="35" eb="37">
      <t>ガイコク</t>
    </rPh>
    <rPh sb="37" eb="39">
      <t>コウム</t>
    </rPh>
    <rPh sb="40" eb="43">
      <t>ジギョウショ</t>
    </rPh>
    <rPh sb="45" eb="47">
      <t>チョウサ</t>
    </rPh>
    <rPh sb="47" eb="49">
      <t>タイショウ</t>
    </rPh>
    <rPh sb="50" eb="51">
      <t>フク</t>
    </rPh>
    <phoneticPr fontId="10"/>
  </si>
  <si>
    <t>２.</t>
    <phoneticPr fontId="10"/>
  </si>
  <si>
    <t>事業内容不詳の事業所を含まず。</t>
    <rPh sb="0" eb="2">
      <t>ジギョウ</t>
    </rPh>
    <rPh sb="2" eb="4">
      <t>ナイヨウ</t>
    </rPh>
    <rPh sb="4" eb="6">
      <t>フショウ</t>
    </rPh>
    <rPh sb="7" eb="10">
      <t>ジギョウショ</t>
    </rPh>
    <rPh sb="11" eb="12">
      <t>フク</t>
    </rPh>
    <phoneticPr fontId="10"/>
  </si>
  <si>
    <t>３.</t>
    <phoneticPr fontId="10"/>
  </si>
  <si>
    <t>「会社」には、「株式会社（有限会社を含む）」「合名会社・合資会社」「合同会社」「相互会社」「外国の会社（外国において設立された法人の支店、営業所等）」が含まれる。</t>
    <rPh sb="1" eb="3">
      <t>カイシャ</t>
    </rPh>
    <rPh sb="8" eb="10">
      <t>カブシキ</t>
    </rPh>
    <rPh sb="10" eb="12">
      <t>カイシャ</t>
    </rPh>
    <rPh sb="13" eb="15">
      <t>ユウゲン</t>
    </rPh>
    <rPh sb="15" eb="17">
      <t>カイシャ</t>
    </rPh>
    <rPh sb="18" eb="19">
      <t>フク</t>
    </rPh>
    <rPh sb="23" eb="25">
      <t>ゴウメイ</t>
    </rPh>
    <rPh sb="25" eb="27">
      <t>カイシャ</t>
    </rPh>
    <rPh sb="28" eb="30">
      <t>ゴウシ</t>
    </rPh>
    <rPh sb="30" eb="32">
      <t>カイシャ</t>
    </rPh>
    <rPh sb="34" eb="36">
      <t>ゴウドウ</t>
    </rPh>
    <rPh sb="36" eb="38">
      <t>カイシャ</t>
    </rPh>
    <rPh sb="40" eb="42">
      <t>ソウゴ</t>
    </rPh>
    <rPh sb="42" eb="44">
      <t>カイシャ</t>
    </rPh>
    <rPh sb="46" eb="48">
      <t>ガイコク</t>
    </rPh>
    <rPh sb="49" eb="51">
      <t>カイシャ</t>
    </rPh>
    <rPh sb="52" eb="54">
      <t>ガイコク</t>
    </rPh>
    <rPh sb="58" eb="60">
      <t>セツリツ</t>
    </rPh>
    <rPh sb="63" eb="65">
      <t>ホウジン</t>
    </rPh>
    <rPh sb="66" eb="68">
      <t>シテン</t>
    </rPh>
    <rPh sb="69" eb="72">
      <t>エイギョウショ</t>
    </rPh>
    <rPh sb="72" eb="73">
      <t>トウ</t>
    </rPh>
    <rPh sb="76" eb="77">
      <t>フク</t>
    </rPh>
    <phoneticPr fontId="10"/>
  </si>
  <si>
    <t>４.</t>
    <phoneticPr fontId="10"/>
  </si>
  <si>
    <t>「Ｓ 公務（他に分類されないもの）」には、国又は地方公共団体の機関の内、国会、裁判所、中央官庁及び、都道府県庁、市区役所、町村役場など、本来の立法、司法、行政事務を行う官公署が分類される。なお、社会公共のために主に権力によらない業務を行う官公署事業所は、それぞれの産業に分類される。</t>
    <rPh sb="3" eb="5">
      <t>コウム</t>
    </rPh>
    <rPh sb="6" eb="7">
      <t>タ</t>
    </rPh>
    <rPh sb="8" eb="10">
      <t>ブンルイ</t>
    </rPh>
    <rPh sb="21" eb="22">
      <t>クニ</t>
    </rPh>
    <rPh sb="22" eb="23">
      <t>マタ</t>
    </rPh>
    <rPh sb="24" eb="26">
      <t>チホウ</t>
    </rPh>
    <rPh sb="26" eb="28">
      <t>コウキョウ</t>
    </rPh>
    <rPh sb="28" eb="30">
      <t>ダンタイ</t>
    </rPh>
    <rPh sb="31" eb="33">
      <t>キカン</t>
    </rPh>
    <rPh sb="34" eb="35">
      <t>ウチ</t>
    </rPh>
    <rPh sb="36" eb="38">
      <t>コッカイ</t>
    </rPh>
    <rPh sb="39" eb="42">
      <t>サイバンショ</t>
    </rPh>
    <rPh sb="43" eb="45">
      <t>チュウオウ</t>
    </rPh>
    <rPh sb="45" eb="47">
      <t>カンチョウ</t>
    </rPh>
    <rPh sb="47" eb="48">
      <t>オヨ</t>
    </rPh>
    <rPh sb="50" eb="54">
      <t>トドウフケン</t>
    </rPh>
    <rPh sb="54" eb="55">
      <t>チョウ</t>
    </rPh>
    <rPh sb="56" eb="57">
      <t>シ</t>
    </rPh>
    <rPh sb="57" eb="60">
      <t>クヤクショ</t>
    </rPh>
    <rPh sb="61" eb="63">
      <t>チョウソン</t>
    </rPh>
    <rPh sb="63" eb="65">
      <t>ヤクバ</t>
    </rPh>
    <rPh sb="68" eb="70">
      <t>ホンライ</t>
    </rPh>
    <rPh sb="71" eb="73">
      <t>リッポウ</t>
    </rPh>
    <rPh sb="74" eb="76">
      <t>シホウ</t>
    </rPh>
    <rPh sb="77" eb="79">
      <t>ギョウセイ</t>
    </rPh>
    <rPh sb="79" eb="81">
      <t>ジム</t>
    </rPh>
    <rPh sb="82" eb="83">
      <t>オコナ</t>
    </rPh>
    <rPh sb="84" eb="85">
      <t>カン</t>
    </rPh>
    <rPh sb="99" eb="101">
      <t>コウキョウ</t>
    </rPh>
    <phoneticPr fontId="10"/>
  </si>
  <si>
    <t>３－２．全国・主要都府県の産業大分類別民営事業所数【2021年】</t>
    <rPh sb="4" eb="6">
      <t>ゼンコク</t>
    </rPh>
    <rPh sb="7" eb="9">
      <t>シュヨウ</t>
    </rPh>
    <rPh sb="9" eb="12">
      <t>トフケン</t>
    </rPh>
    <rPh sb="13" eb="15">
      <t>サンギョウ</t>
    </rPh>
    <rPh sb="15" eb="18">
      <t>ダイブンルイ</t>
    </rPh>
    <rPh sb="18" eb="19">
      <t>ベツ</t>
    </rPh>
    <rPh sb="19" eb="21">
      <t>ミンエイ</t>
    </rPh>
    <rPh sb="21" eb="24">
      <t>ジギョウショ</t>
    </rPh>
    <rPh sb="24" eb="25">
      <t>スウ</t>
    </rPh>
    <rPh sb="30" eb="31">
      <t>ネン</t>
    </rPh>
    <phoneticPr fontId="10"/>
  </si>
  <si>
    <t>（単位：事業所）</t>
    <rPh sb="1" eb="3">
      <t>タンイ</t>
    </rPh>
    <rPh sb="4" eb="7">
      <t>ジギョウショ</t>
    </rPh>
    <phoneticPr fontId="10"/>
  </si>
  <si>
    <t>産業大分類</t>
    <rPh sb="0" eb="2">
      <t>サンギョウ</t>
    </rPh>
    <rPh sb="2" eb="5">
      <t>ダイブンルイ</t>
    </rPh>
    <phoneticPr fontId="10"/>
  </si>
  <si>
    <t>大阪府</t>
  </si>
  <si>
    <t>東京都</t>
  </si>
  <si>
    <t>神奈川県</t>
    <rPh sb="0" eb="4">
      <t>カナガワケン</t>
    </rPh>
    <phoneticPr fontId="10"/>
  </si>
  <si>
    <t>愛知県</t>
    <rPh sb="0" eb="3">
      <t>アイチケン</t>
    </rPh>
    <phoneticPr fontId="10"/>
  </si>
  <si>
    <t>全   国</t>
    <phoneticPr fontId="10"/>
  </si>
  <si>
    <t>全産業（民営）総計</t>
    <rPh sb="4" eb="6">
      <t>ミンエイ</t>
    </rPh>
    <rPh sb="7" eb="9">
      <t>ソウケイ</t>
    </rPh>
    <phoneticPr fontId="10"/>
  </si>
  <si>
    <t>A～R</t>
    <phoneticPr fontId="10"/>
  </si>
  <si>
    <t>全産業（民営）</t>
    <rPh sb="4" eb="6">
      <t>ミンエイ</t>
    </rPh>
    <phoneticPr fontId="10"/>
  </si>
  <si>
    <t>（Ｉ１</t>
    <phoneticPr fontId="10"/>
  </si>
  <si>
    <t>卸売業）</t>
  </si>
  <si>
    <t>（Ｉ２</t>
    <rPh sb="0" eb="3">
      <t>コウリギョウ</t>
    </rPh>
    <phoneticPr fontId="10"/>
  </si>
  <si>
    <t>小売業）</t>
  </si>
  <si>
    <t>（Ｍ１</t>
    <phoneticPr fontId="10"/>
  </si>
  <si>
    <t>宿泊業）</t>
  </si>
  <si>
    <t>（Ｍ２</t>
    <phoneticPr fontId="10"/>
  </si>
  <si>
    <t>飲食店，持ち帰り・配達飲食サービス業）</t>
  </si>
  <si>
    <t>（Ｒ２</t>
    <phoneticPr fontId="10"/>
  </si>
  <si>
    <t>サービス業(政治・経済・文化団体，宗教を除く））</t>
    <phoneticPr fontId="10"/>
  </si>
  <si>
    <t>（総務省「令和３年経済センサス活動調査 産業横断別集計」）</t>
    <rPh sb="1" eb="4">
      <t>ソウムショウ</t>
    </rPh>
    <rPh sb="5" eb="7">
      <t>レイワ</t>
    </rPh>
    <rPh sb="8" eb="9">
      <t>ネン</t>
    </rPh>
    <rPh sb="9" eb="11">
      <t>ケイザイ</t>
    </rPh>
    <rPh sb="15" eb="17">
      <t>カツドウ</t>
    </rPh>
    <rPh sb="17" eb="19">
      <t>チョウサ</t>
    </rPh>
    <rPh sb="20" eb="22">
      <t>サンギョウ</t>
    </rPh>
    <rPh sb="22" eb="24">
      <t>オウダン</t>
    </rPh>
    <rPh sb="24" eb="25">
      <t>ベツ</t>
    </rPh>
    <rPh sb="25" eb="27">
      <t>シュウケイ</t>
    </rPh>
    <phoneticPr fontId="10"/>
  </si>
  <si>
    <t>2.</t>
    <phoneticPr fontId="10"/>
  </si>
  <si>
    <t>「全産業(民営）総計」には、事業内容等が不詳の事務所も含む。</t>
    <rPh sb="1" eb="4">
      <t>ゼンサンギョウ</t>
    </rPh>
    <rPh sb="5" eb="7">
      <t>ミンエイ</t>
    </rPh>
    <rPh sb="8" eb="10">
      <t>ソウケイ</t>
    </rPh>
    <rPh sb="14" eb="16">
      <t>ジギョウ</t>
    </rPh>
    <rPh sb="16" eb="18">
      <t>ナイヨウ</t>
    </rPh>
    <rPh sb="18" eb="19">
      <t>トウ</t>
    </rPh>
    <rPh sb="20" eb="22">
      <t>フショウ</t>
    </rPh>
    <rPh sb="23" eb="25">
      <t>ジム</t>
    </rPh>
    <rPh sb="25" eb="26">
      <t>ショ</t>
    </rPh>
    <rPh sb="27" eb="28">
      <t>フク</t>
    </rPh>
    <phoneticPr fontId="10"/>
  </si>
  <si>
    <t>（ ）の項目は、内数。</t>
    <rPh sb="4" eb="6">
      <t>コウモク</t>
    </rPh>
    <rPh sb="8" eb="10">
      <t>ウチスウ</t>
    </rPh>
    <phoneticPr fontId="10"/>
  </si>
  <si>
    <t>３－３．全国・主要都府県の産業大分類別民営事業所従業者数【2021年】</t>
    <rPh sb="4" eb="6">
      <t>ゼンコク</t>
    </rPh>
    <rPh sb="7" eb="9">
      <t>シュヨウ</t>
    </rPh>
    <rPh sb="9" eb="12">
      <t>トフケン</t>
    </rPh>
    <rPh sb="13" eb="15">
      <t>サンギョウ</t>
    </rPh>
    <rPh sb="15" eb="18">
      <t>ダイブンルイ</t>
    </rPh>
    <rPh sb="18" eb="19">
      <t>ベツ</t>
    </rPh>
    <rPh sb="19" eb="21">
      <t>ミンエイ</t>
    </rPh>
    <rPh sb="21" eb="24">
      <t>ジギョウショ</t>
    </rPh>
    <rPh sb="24" eb="27">
      <t>ジュウギョウシャ</t>
    </rPh>
    <rPh sb="27" eb="28">
      <t>スウ</t>
    </rPh>
    <rPh sb="33" eb="34">
      <t>ネン</t>
    </rPh>
    <phoneticPr fontId="10"/>
  </si>
  <si>
    <t>（単位：人）</t>
    <rPh sb="1" eb="3">
      <t>タンイ</t>
    </rPh>
    <rPh sb="4" eb="5">
      <t>ヒト</t>
    </rPh>
    <phoneticPr fontId="10"/>
  </si>
  <si>
    <t>従業者とは、当該事業所に所属している全ての人をいう。他の会社等の別経営の事業所へ出向又は派遣している人も含まれる一方、当該事業所で働いている人でも、当該事務所から賃金・給与を支給されていない出向者や派遣者等は含まれない。</t>
    <rPh sb="0" eb="3">
      <t>ジュウギョウシャ</t>
    </rPh>
    <rPh sb="6" eb="8">
      <t>トウガイ</t>
    </rPh>
    <rPh sb="8" eb="11">
      <t>ジギョウショ</t>
    </rPh>
    <rPh sb="12" eb="14">
      <t>ショゾク</t>
    </rPh>
    <rPh sb="18" eb="19">
      <t>スベ</t>
    </rPh>
    <rPh sb="21" eb="22">
      <t>ヒト</t>
    </rPh>
    <rPh sb="26" eb="27">
      <t>タ</t>
    </rPh>
    <rPh sb="28" eb="30">
      <t>カイシャ</t>
    </rPh>
    <rPh sb="30" eb="31">
      <t>ナド</t>
    </rPh>
    <rPh sb="32" eb="33">
      <t>ベツ</t>
    </rPh>
    <rPh sb="33" eb="35">
      <t>ケイエイ</t>
    </rPh>
    <rPh sb="36" eb="39">
      <t>ジギョウショ</t>
    </rPh>
    <rPh sb="40" eb="42">
      <t>シュッコウ</t>
    </rPh>
    <rPh sb="42" eb="43">
      <t>マタ</t>
    </rPh>
    <rPh sb="44" eb="46">
      <t>ハケン</t>
    </rPh>
    <rPh sb="50" eb="51">
      <t>ヒト</t>
    </rPh>
    <rPh sb="52" eb="53">
      <t>フク</t>
    </rPh>
    <rPh sb="56" eb="58">
      <t>イッポウ</t>
    </rPh>
    <rPh sb="59" eb="61">
      <t>トウガイ</t>
    </rPh>
    <rPh sb="61" eb="64">
      <t>ジギョウショ</t>
    </rPh>
    <rPh sb="65" eb="66">
      <t>ハタラ</t>
    </rPh>
    <rPh sb="70" eb="71">
      <t>ヒト</t>
    </rPh>
    <rPh sb="74" eb="76">
      <t>トウガイ</t>
    </rPh>
    <rPh sb="76" eb="78">
      <t>ジム</t>
    </rPh>
    <rPh sb="78" eb="79">
      <t>ショ</t>
    </rPh>
    <rPh sb="81" eb="83">
      <t>チンギン</t>
    </rPh>
    <rPh sb="84" eb="86">
      <t>キュウヨ</t>
    </rPh>
    <rPh sb="87" eb="89">
      <t>シキュウ</t>
    </rPh>
    <rPh sb="95" eb="98">
      <t>シュッコウシャ</t>
    </rPh>
    <rPh sb="99" eb="101">
      <t>ハケン</t>
    </rPh>
    <rPh sb="101" eb="102">
      <t>シャ</t>
    </rPh>
    <rPh sb="102" eb="103">
      <t>ナド</t>
    </rPh>
    <rPh sb="104" eb="105">
      <t>フク</t>
    </rPh>
    <phoneticPr fontId="10"/>
  </si>
  <si>
    <t>３－４．大阪府内地域別の産業大分類別民営事業所数【2021年】</t>
    <rPh sb="4" eb="7">
      <t>オオサカフ</t>
    </rPh>
    <rPh sb="7" eb="8">
      <t>ナイ</t>
    </rPh>
    <rPh sb="8" eb="10">
      <t>チイキ</t>
    </rPh>
    <rPh sb="10" eb="11">
      <t>ベツ</t>
    </rPh>
    <rPh sb="12" eb="14">
      <t>サンギョウ</t>
    </rPh>
    <rPh sb="14" eb="17">
      <t>ダイブンルイ</t>
    </rPh>
    <rPh sb="17" eb="18">
      <t>ベツ</t>
    </rPh>
    <rPh sb="18" eb="20">
      <t>ミンエイ</t>
    </rPh>
    <rPh sb="20" eb="23">
      <t>ジギョウショ</t>
    </rPh>
    <rPh sb="23" eb="24">
      <t>スウ</t>
    </rPh>
    <rPh sb="29" eb="30">
      <t>ネン</t>
    </rPh>
    <phoneticPr fontId="10"/>
  </si>
  <si>
    <t>大阪市地域</t>
    <rPh sb="0" eb="3">
      <t>オオサカシ</t>
    </rPh>
    <rPh sb="3" eb="5">
      <t>チイキ</t>
    </rPh>
    <phoneticPr fontId="10"/>
  </si>
  <si>
    <t>北大阪地域</t>
    <rPh sb="0" eb="1">
      <t>キタ</t>
    </rPh>
    <rPh sb="1" eb="3">
      <t>オオサカ</t>
    </rPh>
    <rPh sb="3" eb="5">
      <t>チイキ</t>
    </rPh>
    <phoneticPr fontId="10"/>
  </si>
  <si>
    <t>東大阪地域</t>
    <rPh sb="0" eb="3">
      <t>ヒガシオオサカ</t>
    </rPh>
    <rPh sb="3" eb="5">
      <t>チイキ</t>
    </rPh>
    <phoneticPr fontId="10"/>
  </si>
  <si>
    <t>南河内地域</t>
    <rPh sb="0" eb="1">
      <t>ミナミ</t>
    </rPh>
    <rPh sb="1" eb="3">
      <t>カワチ</t>
    </rPh>
    <rPh sb="3" eb="5">
      <t>チイキ</t>
    </rPh>
    <phoneticPr fontId="10"/>
  </si>
  <si>
    <t>泉州地域</t>
    <rPh sb="0" eb="2">
      <t>センシュウ</t>
    </rPh>
    <rPh sb="2" eb="4">
      <t>チイキ</t>
    </rPh>
    <phoneticPr fontId="10"/>
  </si>
  <si>
    <t>大阪府</t>
    <rPh sb="0" eb="3">
      <t>オオサカフ</t>
    </rPh>
    <phoneticPr fontId="10"/>
  </si>
  <si>
    <t>（Ｉ１</t>
  </si>
  <si>
    <t>（Ｍ１</t>
  </si>
  <si>
    <t>（Ｍ２</t>
  </si>
  <si>
    <t>（Ｒ２</t>
  </si>
  <si>
    <t>サービス業(政治・経済・文化団体，宗教を除く）)</t>
    <phoneticPr fontId="10"/>
  </si>
  <si>
    <t>1.</t>
    <phoneticPr fontId="10"/>
  </si>
  <si>
    <t>３－５．大阪府内地域別の産業大分類別民営事業所従業者数【2021年】</t>
    <rPh sb="4" eb="7">
      <t>オオサカフ</t>
    </rPh>
    <rPh sb="7" eb="8">
      <t>ナイ</t>
    </rPh>
    <rPh sb="8" eb="10">
      <t>チイキ</t>
    </rPh>
    <rPh sb="10" eb="11">
      <t>ベツ</t>
    </rPh>
    <rPh sb="12" eb="14">
      <t>サンギョウ</t>
    </rPh>
    <rPh sb="14" eb="17">
      <t>ダイブンルイ</t>
    </rPh>
    <rPh sb="17" eb="18">
      <t>ベツ</t>
    </rPh>
    <rPh sb="18" eb="20">
      <t>ミンエイ</t>
    </rPh>
    <rPh sb="20" eb="23">
      <t>ジギョウショ</t>
    </rPh>
    <rPh sb="23" eb="26">
      <t>ジュウギョウシャ</t>
    </rPh>
    <rPh sb="26" eb="27">
      <t>スウ</t>
    </rPh>
    <rPh sb="32" eb="33">
      <t>ネン</t>
    </rPh>
    <phoneticPr fontId="10"/>
  </si>
  <si>
    <t>１．</t>
    <phoneticPr fontId="10"/>
  </si>
  <si>
    <t>２．</t>
    <phoneticPr fontId="10"/>
  </si>
  <si>
    <t>３．</t>
    <phoneticPr fontId="10"/>
  </si>
  <si>
    <t>３-８.全国・主要都府県の産業大分類別企業数【2021年】</t>
    <rPh sb="3" eb="5">
      <t>ゼンコク</t>
    </rPh>
    <rPh sb="6" eb="8">
      <t>シュヨウ</t>
    </rPh>
    <rPh sb="8" eb="11">
      <t>トフケン</t>
    </rPh>
    <rPh sb="12" eb="14">
      <t>サンギョウ</t>
    </rPh>
    <rPh sb="13" eb="16">
      <t>ダイブンルイ</t>
    </rPh>
    <rPh sb="16" eb="17">
      <t>ベツ</t>
    </rPh>
    <rPh sb="17" eb="20">
      <t>キギョウスウ</t>
    </rPh>
    <rPh sb="26" eb="27">
      <t>ネン</t>
    </rPh>
    <phoneticPr fontId="10"/>
  </si>
  <si>
    <t>（単位：者）</t>
    <rPh sb="1" eb="3">
      <t>タンイ</t>
    </rPh>
    <rPh sb="4" eb="5">
      <t>シャ</t>
    </rPh>
    <phoneticPr fontId="10"/>
  </si>
  <si>
    <t>A～R</t>
  </si>
  <si>
    <t>全産業合計</t>
    <rPh sb="3" eb="5">
      <t>ゴウケイ</t>
    </rPh>
    <phoneticPr fontId="10"/>
  </si>
  <si>
    <t>A～B</t>
  </si>
  <si>
    <t>農林漁業</t>
  </si>
  <si>
    <t>Ｃ</t>
  </si>
  <si>
    <t>鉱業，採石業，砂利採取業</t>
  </si>
  <si>
    <t>Ｄ</t>
  </si>
  <si>
    <t>建設業</t>
  </si>
  <si>
    <t>Ｅ</t>
  </si>
  <si>
    <t>製造業</t>
  </si>
  <si>
    <t>Ｆ</t>
  </si>
  <si>
    <t>電気・ガス・熱供給・水道業</t>
  </si>
  <si>
    <t>Ｇ</t>
  </si>
  <si>
    <t>情報通信業</t>
  </si>
  <si>
    <t>Ｈ</t>
  </si>
  <si>
    <t>運輸業，郵便業</t>
  </si>
  <si>
    <t>Ｉ</t>
  </si>
  <si>
    <t>卸売業，小売業</t>
  </si>
  <si>
    <t>Ｊ</t>
  </si>
  <si>
    <t>金融業，保険業</t>
  </si>
  <si>
    <t>Ｋ</t>
  </si>
  <si>
    <t>不動産業，物品賃貸業</t>
  </si>
  <si>
    <t>Ｌ</t>
  </si>
  <si>
    <t>学術研究，専門・技術サービス業</t>
  </si>
  <si>
    <t>Ｍ</t>
  </si>
  <si>
    <t>宿泊業，飲食サービス業</t>
  </si>
  <si>
    <t>Ｎ</t>
  </si>
  <si>
    <t>生活関連サービス業，娯楽業</t>
  </si>
  <si>
    <t>Ｏ</t>
  </si>
  <si>
    <t>教育，学習支援業</t>
  </si>
  <si>
    <t>Ｐ</t>
  </si>
  <si>
    <t>医療，福祉</t>
  </si>
  <si>
    <t>Ｑ</t>
  </si>
  <si>
    <t>複合サービス事業</t>
  </si>
  <si>
    <t>Ｒ</t>
  </si>
  <si>
    <t>サービス業（他に分類されないもの）</t>
  </si>
  <si>
    <t>（総務省「令和３年経済センサス活動調査 産業横断別集計」）</t>
    <phoneticPr fontId="10"/>
  </si>
  <si>
    <t>経済センサスでは、農林漁業に属する個人経営の事業所、家事サービス業及び外国公務の事業所は、調査対象に含まれていない。</t>
    <phoneticPr fontId="10"/>
  </si>
  <si>
    <t>経済センサスの企業等集計の結果を用いている。</t>
    <rPh sb="0" eb="2">
      <t>ケイザイ</t>
    </rPh>
    <rPh sb="7" eb="9">
      <t>キギョウ</t>
    </rPh>
    <rPh sb="9" eb="10">
      <t>トウ</t>
    </rPh>
    <rPh sb="10" eb="12">
      <t>シュウケイ</t>
    </rPh>
    <rPh sb="13" eb="15">
      <t>ケッカ</t>
    </rPh>
    <rPh sb="16" eb="17">
      <t>モチ</t>
    </rPh>
    <phoneticPr fontId="10"/>
  </si>
  <si>
    <t>企業数＝個人経営＋会社企業</t>
    <rPh sb="0" eb="2">
      <t>キギョウ</t>
    </rPh>
    <rPh sb="2" eb="3">
      <t>スウ</t>
    </rPh>
    <rPh sb="4" eb="6">
      <t>コジン</t>
    </rPh>
    <rPh sb="6" eb="8">
      <t>ケイエイ</t>
    </rPh>
    <rPh sb="9" eb="11">
      <t>カイシャ</t>
    </rPh>
    <rPh sb="11" eb="13">
      <t>キギョウ</t>
    </rPh>
    <phoneticPr fontId="10"/>
  </si>
  <si>
    <t>４．</t>
    <phoneticPr fontId="3"/>
  </si>
  <si>
    <t>全国・主要都府県の民営事業所数の推移</t>
    <rPh sb="0" eb="2">
      <t>ゼンコク</t>
    </rPh>
    <rPh sb="3" eb="5">
      <t>シュヨウ</t>
    </rPh>
    <rPh sb="5" eb="8">
      <t>トフケン</t>
    </rPh>
    <rPh sb="9" eb="11">
      <t>ミンエイ</t>
    </rPh>
    <rPh sb="11" eb="14">
      <t>ジギョウショ</t>
    </rPh>
    <rPh sb="14" eb="15">
      <t>スウ</t>
    </rPh>
    <rPh sb="16" eb="18">
      <t>スイイ</t>
    </rPh>
    <phoneticPr fontId="10"/>
  </si>
  <si>
    <t>（単位：事業所、％）</t>
    <rPh sb="4" eb="7">
      <t>ジギョウショ</t>
    </rPh>
    <phoneticPr fontId="10"/>
  </si>
  <si>
    <t>シェア</t>
    <phoneticPr fontId="10"/>
  </si>
  <si>
    <t>2009年</t>
    <rPh sb="4" eb="5">
      <t>ネン</t>
    </rPh>
    <phoneticPr fontId="10"/>
  </si>
  <si>
    <t>2012</t>
    <phoneticPr fontId="10"/>
  </si>
  <si>
    <t>2014</t>
    <phoneticPr fontId="10"/>
  </si>
  <si>
    <t>2016</t>
    <phoneticPr fontId="10"/>
  </si>
  <si>
    <t>2021</t>
    <phoneticPr fontId="10"/>
  </si>
  <si>
    <t>全国・主要都府県の民営事業所従業者数の推移</t>
    <rPh sb="0" eb="2">
      <t>ゼンコク</t>
    </rPh>
    <rPh sb="3" eb="5">
      <t>シュヨウ</t>
    </rPh>
    <rPh sb="5" eb="8">
      <t>トフケン</t>
    </rPh>
    <rPh sb="9" eb="11">
      <t>ミンエイ</t>
    </rPh>
    <rPh sb="11" eb="14">
      <t>ジギョウショ</t>
    </rPh>
    <rPh sb="14" eb="17">
      <t>ジュウギョウシャ</t>
    </rPh>
    <rPh sb="17" eb="18">
      <t>スウ</t>
    </rPh>
    <rPh sb="19" eb="21">
      <t>スイイ</t>
    </rPh>
    <phoneticPr fontId="10"/>
  </si>
  <si>
    <t>（単位：人、％）</t>
    <rPh sb="4" eb="5">
      <t>ヒト</t>
    </rPh>
    <phoneticPr fontId="10"/>
  </si>
  <si>
    <t>2012</t>
  </si>
  <si>
    <t>2014</t>
  </si>
  <si>
    <t>2016</t>
  </si>
  <si>
    <t>（参考）全国・主要都府県の民営事業所数(事業内容等不詳を含む）</t>
    <rPh sb="1" eb="3">
      <t>サンコウ</t>
    </rPh>
    <rPh sb="4" eb="6">
      <t>ゼンコク</t>
    </rPh>
    <rPh sb="7" eb="9">
      <t>シュヨウ</t>
    </rPh>
    <rPh sb="9" eb="12">
      <t>トフケン</t>
    </rPh>
    <rPh sb="13" eb="15">
      <t>ミンエイ</t>
    </rPh>
    <rPh sb="15" eb="18">
      <t>ジギョウショ</t>
    </rPh>
    <rPh sb="18" eb="19">
      <t>スウ</t>
    </rPh>
    <rPh sb="20" eb="22">
      <t>ジギョウ</t>
    </rPh>
    <rPh sb="22" eb="24">
      <t>ナイヨウ</t>
    </rPh>
    <rPh sb="24" eb="25">
      <t>トウ</t>
    </rPh>
    <rPh sb="25" eb="27">
      <t>フショウ</t>
    </rPh>
    <rPh sb="28" eb="29">
      <t>フク</t>
    </rPh>
    <phoneticPr fontId="10"/>
  </si>
  <si>
    <t>2019</t>
    <phoneticPr fontId="10"/>
  </si>
  <si>
    <t>（総務省「経済センサス」）</t>
    <rPh sb="1" eb="4">
      <t>ソウムショウ</t>
    </rPh>
    <rPh sb="5" eb="7">
      <t>ケイザイ</t>
    </rPh>
    <phoneticPr fontId="10"/>
  </si>
  <si>
    <t>(注）１.</t>
    <rPh sb="1" eb="2">
      <t>チュウ</t>
    </rPh>
    <phoneticPr fontId="10"/>
  </si>
  <si>
    <t>事業内容等不詳とは、事業所としては存在しているが、経済センサスの調査票記入等に不備があり、事業内容が不明の事業所。</t>
    <rPh sb="0" eb="2">
      <t>ジギョウ</t>
    </rPh>
    <rPh sb="2" eb="4">
      <t>ナイヨウ</t>
    </rPh>
    <rPh sb="4" eb="5">
      <t>トウ</t>
    </rPh>
    <rPh sb="5" eb="7">
      <t>フショウ</t>
    </rPh>
    <rPh sb="10" eb="13">
      <t>ジギョウショ</t>
    </rPh>
    <rPh sb="17" eb="19">
      <t>ソンザイ</t>
    </rPh>
    <rPh sb="25" eb="27">
      <t>ケイザイ</t>
    </rPh>
    <rPh sb="32" eb="34">
      <t>チョウサ</t>
    </rPh>
    <rPh sb="34" eb="35">
      <t>ヒョウ</t>
    </rPh>
    <rPh sb="35" eb="37">
      <t>キニュウ</t>
    </rPh>
    <rPh sb="37" eb="38">
      <t>トウ</t>
    </rPh>
    <rPh sb="39" eb="41">
      <t>フビ</t>
    </rPh>
    <rPh sb="45" eb="47">
      <t>ジギョウ</t>
    </rPh>
    <rPh sb="47" eb="49">
      <t>ナイヨウ</t>
    </rPh>
    <rPh sb="50" eb="52">
      <t>フメイ</t>
    </rPh>
    <rPh sb="53" eb="56">
      <t>ジギョウショ</t>
    </rPh>
    <phoneticPr fontId="10"/>
  </si>
  <si>
    <t>2021年の調査では、国税庁に法人番号が登録されている法人の事業所を把握したものも加えている。それまでの調査方法とは異なるため、時系列比較にはなじまない。</t>
    <rPh sb="4" eb="5">
      <t>ネン</t>
    </rPh>
    <rPh sb="6" eb="8">
      <t>チョウサ</t>
    </rPh>
    <rPh sb="11" eb="14">
      <t>コクゼイチョウ</t>
    </rPh>
    <rPh sb="15" eb="17">
      <t>ホウジン</t>
    </rPh>
    <rPh sb="17" eb="19">
      <t>バンゴウ</t>
    </rPh>
    <rPh sb="20" eb="22">
      <t>トウロク</t>
    </rPh>
    <rPh sb="27" eb="29">
      <t>ホウジン</t>
    </rPh>
    <rPh sb="30" eb="33">
      <t>ジギョウショ</t>
    </rPh>
    <rPh sb="34" eb="36">
      <t>ハアク</t>
    </rPh>
    <rPh sb="41" eb="42">
      <t>クワ</t>
    </rPh>
    <rPh sb="52" eb="54">
      <t>チョウサ</t>
    </rPh>
    <rPh sb="54" eb="56">
      <t>ホウホウ</t>
    </rPh>
    <rPh sb="58" eb="59">
      <t>コト</t>
    </rPh>
    <rPh sb="64" eb="67">
      <t>ジケイレツ</t>
    </rPh>
    <rPh sb="67" eb="69">
      <t>ヒカク</t>
    </rPh>
    <phoneticPr fontId="10"/>
  </si>
  <si>
    <t>３-７ 全国・主要都府県・大阪府内地域別の開業率・廃業率【2016年～2021年】</t>
    <rPh sb="4" eb="6">
      <t>ゼンコク</t>
    </rPh>
    <rPh sb="7" eb="9">
      <t>シュヨウ</t>
    </rPh>
    <rPh sb="9" eb="12">
      <t>トフケン</t>
    </rPh>
    <rPh sb="13" eb="16">
      <t>オオサカフ</t>
    </rPh>
    <rPh sb="16" eb="17">
      <t>ナイ</t>
    </rPh>
    <rPh sb="17" eb="20">
      <t>チイキベツ</t>
    </rPh>
    <rPh sb="21" eb="23">
      <t>カイギョウ</t>
    </rPh>
    <rPh sb="23" eb="24">
      <t>リツ</t>
    </rPh>
    <rPh sb="25" eb="27">
      <t>ハイギョウ</t>
    </rPh>
    <rPh sb="27" eb="28">
      <t>リツ</t>
    </rPh>
    <rPh sb="33" eb="34">
      <t>ネン</t>
    </rPh>
    <rPh sb="39" eb="40">
      <t>ネン</t>
    </rPh>
    <phoneticPr fontId="10"/>
  </si>
  <si>
    <t>全国・主要都道府年平均事業所開業率・廃業率（民営）（2016年～2021年）</t>
    <rPh sb="0" eb="2">
      <t>ゼンコク</t>
    </rPh>
    <rPh sb="3" eb="5">
      <t>シュヨウ</t>
    </rPh>
    <rPh sb="5" eb="7">
      <t>トドウ</t>
    </rPh>
    <rPh sb="7" eb="8">
      <t>フ</t>
    </rPh>
    <rPh sb="8" eb="9">
      <t>ネン</t>
    </rPh>
    <rPh sb="9" eb="11">
      <t>ヘイキン</t>
    </rPh>
    <rPh sb="11" eb="14">
      <t>ジギョウショ</t>
    </rPh>
    <rPh sb="14" eb="16">
      <t>カイギョウ</t>
    </rPh>
    <rPh sb="16" eb="17">
      <t>リツ</t>
    </rPh>
    <rPh sb="18" eb="20">
      <t>ハイギョウ</t>
    </rPh>
    <rPh sb="20" eb="21">
      <t>リツ</t>
    </rPh>
    <rPh sb="22" eb="24">
      <t>ミンエイ</t>
    </rPh>
    <rPh sb="30" eb="31">
      <t>ネン</t>
    </rPh>
    <rPh sb="36" eb="37">
      <t>ネン</t>
    </rPh>
    <phoneticPr fontId="10"/>
  </si>
  <si>
    <t>（単位：％）</t>
    <rPh sb="1" eb="3">
      <t>タンイ</t>
    </rPh>
    <phoneticPr fontId="10"/>
  </si>
  <si>
    <t>東京都</t>
    <rPh sb="0" eb="3">
      <t>トウキョウト</t>
    </rPh>
    <phoneticPr fontId="10"/>
  </si>
  <si>
    <t>全国</t>
    <rPh sb="0" eb="2">
      <t>ゼンコク</t>
    </rPh>
    <phoneticPr fontId="10"/>
  </si>
  <si>
    <t>非一次産業全体</t>
    <rPh sb="0" eb="1">
      <t>ヒ</t>
    </rPh>
    <rPh sb="1" eb="3">
      <t>イチジ</t>
    </rPh>
    <rPh sb="3" eb="5">
      <t>サンギョウ</t>
    </rPh>
    <rPh sb="5" eb="7">
      <t>ゼンタイ</t>
    </rPh>
    <phoneticPr fontId="10"/>
  </si>
  <si>
    <t>開業率</t>
    <rPh sb="0" eb="2">
      <t>カイギョウ</t>
    </rPh>
    <rPh sb="2" eb="3">
      <t>リツ</t>
    </rPh>
    <phoneticPr fontId="10"/>
  </si>
  <si>
    <t>廃業率</t>
    <rPh sb="0" eb="2">
      <t>ハイギョウ</t>
    </rPh>
    <rPh sb="2" eb="3">
      <t>リツ</t>
    </rPh>
    <phoneticPr fontId="10"/>
  </si>
  <si>
    <t>製造業</t>
    <rPh sb="0" eb="3">
      <t>セイゾウギョウ</t>
    </rPh>
    <phoneticPr fontId="10"/>
  </si>
  <si>
    <t>卸売業</t>
    <rPh sb="0" eb="3">
      <t>オロシウリギョウ</t>
    </rPh>
    <phoneticPr fontId="10"/>
  </si>
  <si>
    <t>小売業</t>
    <rPh sb="0" eb="3">
      <t>コウリギョウ</t>
    </rPh>
    <phoneticPr fontId="10"/>
  </si>
  <si>
    <t>サービス業</t>
    <rPh sb="4" eb="5">
      <t>ギョウ</t>
    </rPh>
    <phoneticPr fontId="10"/>
  </si>
  <si>
    <t>（総務省「令和３年経済センサス活動調査」をもとに算出）</t>
    <rPh sb="5" eb="7">
      <t>レイワ</t>
    </rPh>
    <rPh sb="8" eb="9">
      <t>ネン</t>
    </rPh>
    <rPh sb="15" eb="17">
      <t>カツドウ</t>
    </rPh>
    <rPh sb="17" eb="19">
      <t>チョウサ</t>
    </rPh>
    <phoneticPr fontId="10"/>
  </si>
  <si>
    <t>(注）１．</t>
    <rPh sb="1" eb="2">
      <t>チュウ</t>
    </rPh>
    <phoneticPr fontId="10"/>
  </si>
  <si>
    <t>「サービス業」は、日本標準産業分類の「Ｒ サービス業（他に分類されないもの）」とした。</t>
    <rPh sb="5" eb="6">
      <t>ギョウ</t>
    </rPh>
    <rPh sb="9" eb="11">
      <t>ニホン</t>
    </rPh>
    <rPh sb="11" eb="13">
      <t>ヒョウジュン</t>
    </rPh>
    <rPh sb="13" eb="15">
      <t>サンギョウ</t>
    </rPh>
    <rPh sb="15" eb="17">
      <t>ブンルイ</t>
    </rPh>
    <rPh sb="25" eb="26">
      <t>ギョウ</t>
    </rPh>
    <rPh sb="27" eb="28">
      <t>ホカ</t>
    </rPh>
    <rPh sb="29" eb="31">
      <t>ブンルイ</t>
    </rPh>
    <phoneticPr fontId="10"/>
  </si>
  <si>
    <t>事業所を対象としており、本所だけでなく支店、工場の開設・閉鎖や、移転による場合も含む。</t>
    <rPh sb="0" eb="3">
      <t>ジギョウショ</t>
    </rPh>
    <rPh sb="4" eb="6">
      <t>タイショウ</t>
    </rPh>
    <rPh sb="12" eb="14">
      <t>ホンショ</t>
    </rPh>
    <rPh sb="19" eb="21">
      <t>シテン</t>
    </rPh>
    <rPh sb="22" eb="24">
      <t>コウジョウ</t>
    </rPh>
    <rPh sb="25" eb="27">
      <t>カイセツ</t>
    </rPh>
    <rPh sb="28" eb="30">
      <t>ヘイサ</t>
    </rPh>
    <rPh sb="32" eb="34">
      <t>イテン</t>
    </rPh>
    <rPh sb="37" eb="39">
      <t>バアイ</t>
    </rPh>
    <rPh sb="40" eb="41">
      <t>フク</t>
    </rPh>
    <phoneticPr fontId="10"/>
  </si>
  <si>
    <t>大阪府内地域別年平均事業所開業率・廃業率（民営）（2016年～2021年）</t>
    <rPh sb="0" eb="3">
      <t>オオサカフ</t>
    </rPh>
    <rPh sb="3" eb="4">
      <t>ナイ</t>
    </rPh>
    <rPh sb="4" eb="6">
      <t>チイキ</t>
    </rPh>
    <rPh sb="6" eb="7">
      <t>ベツ</t>
    </rPh>
    <rPh sb="7" eb="8">
      <t>ネン</t>
    </rPh>
    <rPh sb="8" eb="10">
      <t>ヘイキン</t>
    </rPh>
    <rPh sb="10" eb="13">
      <t>ジギョウショ</t>
    </rPh>
    <rPh sb="13" eb="15">
      <t>カイギョウ</t>
    </rPh>
    <rPh sb="15" eb="16">
      <t>リツ</t>
    </rPh>
    <rPh sb="17" eb="19">
      <t>ハイギョウ</t>
    </rPh>
    <rPh sb="19" eb="20">
      <t>リツ</t>
    </rPh>
    <rPh sb="21" eb="23">
      <t>ミンエイ</t>
    </rPh>
    <rPh sb="29" eb="30">
      <t>ネン</t>
    </rPh>
    <rPh sb="35" eb="36">
      <t>ネン</t>
    </rPh>
    <phoneticPr fontId="10"/>
  </si>
  <si>
    <t>卸売業・小売業</t>
    <rPh sb="0" eb="3">
      <t>オロシウリギョウ</t>
    </rPh>
    <rPh sb="4" eb="7">
      <t>コウリギョウ</t>
    </rPh>
    <phoneticPr fontId="10"/>
  </si>
  <si>
    <t>3-7</t>
    <phoneticPr fontId="5"/>
  </si>
  <si>
    <t>３-９ 全国・主要都府県・大阪府内地域別の規模別企業数の推移</t>
    <rPh sb="4" eb="6">
      <t>ゼンコク</t>
    </rPh>
    <rPh sb="7" eb="9">
      <t>シュヨウ</t>
    </rPh>
    <rPh sb="9" eb="12">
      <t>トフケン</t>
    </rPh>
    <rPh sb="13" eb="15">
      <t>オオサカ</t>
    </rPh>
    <rPh sb="15" eb="17">
      <t>フナイ</t>
    </rPh>
    <rPh sb="17" eb="20">
      <t>チイキベツ</t>
    </rPh>
    <rPh sb="21" eb="24">
      <t>キボベツ</t>
    </rPh>
    <rPh sb="24" eb="26">
      <t>キギョウ</t>
    </rPh>
    <rPh sb="26" eb="27">
      <t>スウ</t>
    </rPh>
    <rPh sb="28" eb="30">
      <t>スイイ</t>
    </rPh>
    <phoneticPr fontId="10"/>
  </si>
  <si>
    <t>全国・主要都道府県別規模別企業数の推移</t>
    <rPh sb="0" eb="2">
      <t>ゼンコク</t>
    </rPh>
    <rPh sb="3" eb="5">
      <t>シュヨウ</t>
    </rPh>
    <rPh sb="5" eb="9">
      <t>トドウフケン</t>
    </rPh>
    <rPh sb="9" eb="10">
      <t>ベツ</t>
    </rPh>
    <rPh sb="10" eb="13">
      <t>キボベツ</t>
    </rPh>
    <rPh sb="13" eb="15">
      <t>キギョウ</t>
    </rPh>
    <rPh sb="15" eb="16">
      <t>スウ</t>
    </rPh>
    <rPh sb="17" eb="19">
      <t>スイイ</t>
    </rPh>
    <phoneticPr fontId="10"/>
  </si>
  <si>
    <t>中小企業</t>
    <rPh sb="0" eb="2">
      <t>チュウショウ</t>
    </rPh>
    <rPh sb="2" eb="4">
      <t>キギョウ</t>
    </rPh>
    <phoneticPr fontId="10"/>
  </si>
  <si>
    <t>大企業</t>
    <rPh sb="0" eb="3">
      <t>ダイキギョウ</t>
    </rPh>
    <phoneticPr fontId="10"/>
  </si>
  <si>
    <t>合計</t>
    <rPh sb="0" eb="2">
      <t>ゴウケイ</t>
    </rPh>
    <phoneticPr fontId="10"/>
  </si>
  <si>
    <t>うち小規模企業</t>
    <rPh sb="2" eb="5">
      <t>ショウキボ</t>
    </rPh>
    <rPh sb="5" eb="7">
      <t>キギョウ</t>
    </rPh>
    <phoneticPr fontId="10"/>
  </si>
  <si>
    <t>企業数（者）</t>
    <rPh sb="0" eb="2">
      <t>キギョウ</t>
    </rPh>
    <rPh sb="2" eb="3">
      <t>スウ</t>
    </rPh>
    <rPh sb="4" eb="5">
      <t>シャ</t>
    </rPh>
    <phoneticPr fontId="10"/>
  </si>
  <si>
    <t>構成比（％）</t>
    <rPh sb="0" eb="3">
      <t>コウセイヒ</t>
    </rPh>
    <phoneticPr fontId="10"/>
  </si>
  <si>
    <t>全国計</t>
    <rPh sb="0" eb="2">
      <t>ゼンコク</t>
    </rPh>
    <rPh sb="2" eb="3">
      <t>ケイ</t>
    </rPh>
    <phoneticPr fontId="10"/>
  </si>
  <si>
    <t>（中小企業庁「中小企業白書」）</t>
    <rPh sb="1" eb="3">
      <t>チュウショウ</t>
    </rPh>
    <rPh sb="3" eb="5">
      <t>キギョウ</t>
    </rPh>
    <rPh sb="5" eb="6">
      <t>チョウ</t>
    </rPh>
    <rPh sb="7" eb="9">
      <t>チュウショウ</t>
    </rPh>
    <rPh sb="9" eb="11">
      <t>キギョウ</t>
    </rPh>
    <rPh sb="11" eb="13">
      <t>ハクショ</t>
    </rPh>
    <phoneticPr fontId="10"/>
  </si>
  <si>
    <t>企業数＝会社数+個人事業所（単独事業所と本所・本社・本店）数である。</t>
    <rPh sb="0" eb="2">
      <t>キギョウ</t>
    </rPh>
    <rPh sb="2" eb="3">
      <t>スウ</t>
    </rPh>
    <rPh sb="4" eb="6">
      <t>カイシャ</t>
    </rPh>
    <rPh sb="6" eb="7">
      <t>スウ</t>
    </rPh>
    <rPh sb="8" eb="10">
      <t>コジン</t>
    </rPh>
    <rPh sb="10" eb="13">
      <t>ジギョウショ</t>
    </rPh>
    <rPh sb="14" eb="16">
      <t>タンドク</t>
    </rPh>
    <rPh sb="16" eb="18">
      <t>ジギョウ</t>
    </rPh>
    <rPh sb="18" eb="19">
      <t>ショ</t>
    </rPh>
    <rPh sb="20" eb="22">
      <t>ホンショ</t>
    </rPh>
    <rPh sb="23" eb="25">
      <t>ホンシャ</t>
    </rPh>
    <rPh sb="26" eb="28">
      <t>ホンテン</t>
    </rPh>
    <rPh sb="29" eb="30">
      <t>スウ</t>
    </rPh>
    <phoneticPr fontId="10"/>
  </si>
  <si>
    <t>会社以外の法人及び、農林漁業は含まれていない。</t>
    <rPh sb="0" eb="2">
      <t>カイシャ</t>
    </rPh>
    <rPh sb="2" eb="4">
      <t>イガイ</t>
    </rPh>
    <rPh sb="5" eb="7">
      <t>ホウジン</t>
    </rPh>
    <rPh sb="7" eb="8">
      <t>オヨ</t>
    </rPh>
    <rPh sb="10" eb="12">
      <t>ノウリン</t>
    </rPh>
    <rPh sb="12" eb="14">
      <t>ギョギョウ</t>
    </rPh>
    <rPh sb="15" eb="16">
      <t>フク</t>
    </rPh>
    <phoneticPr fontId="10"/>
  </si>
  <si>
    <t>企業の規模区分については、中小企業基本法による。</t>
    <rPh sb="0" eb="2">
      <t>キギョウ</t>
    </rPh>
    <rPh sb="3" eb="5">
      <t>キボ</t>
    </rPh>
    <rPh sb="5" eb="7">
      <t>クブン</t>
    </rPh>
    <rPh sb="13" eb="15">
      <t>チュウショウ</t>
    </rPh>
    <rPh sb="15" eb="17">
      <t>キギョウ</t>
    </rPh>
    <rPh sb="17" eb="20">
      <t>キホンホウ</t>
    </rPh>
    <phoneticPr fontId="10"/>
  </si>
  <si>
    <t>４．</t>
    <phoneticPr fontId="10"/>
  </si>
  <si>
    <t>小規模企業の構成比は、全企業数に占める割合。</t>
    <rPh sb="0" eb="3">
      <t>ショウキボ</t>
    </rPh>
    <rPh sb="3" eb="5">
      <t>キギョウ</t>
    </rPh>
    <rPh sb="6" eb="9">
      <t>コウセイヒ</t>
    </rPh>
    <rPh sb="11" eb="12">
      <t>ゼン</t>
    </rPh>
    <rPh sb="12" eb="14">
      <t>キギョウ</t>
    </rPh>
    <rPh sb="14" eb="15">
      <t>スウ</t>
    </rPh>
    <rPh sb="16" eb="17">
      <t>シ</t>
    </rPh>
    <rPh sb="19" eb="21">
      <t>ワリアイ</t>
    </rPh>
    <phoneticPr fontId="10"/>
  </si>
  <si>
    <t>５．</t>
    <phoneticPr fontId="10"/>
  </si>
  <si>
    <t>総務省「経済センサス」の調査結果をもとに中小企業庁が集計。</t>
    <rPh sb="0" eb="3">
      <t>ソウムショウ</t>
    </rPh>
    <rPh sb="4" eb="6">
      <t>ケイザイ</t>
    </rPh>
    <rPh sb="12" eb="14">
      <t>チョウサ</t>
    </rPh>
    <rPh sb="14" eb="16">
      <t>ケッカ</t>
    </rPh>
    <rPh sb="20" eb="22">
      <t>チュウショウ</t>
    </rPh>
    <rPh sb="22" eb="24">
      <t>キギョウ</t>
    </rPh>
    <rPh sb="24" eb="25">
      <t>チョウ</t>
    </rPh>
    <rPh sb="26" eb="28">
      <t>シュウケイ</t>
    </rPh>
    <phoneticPr fontId="10"/>
  </si>
  <si>
    <t>大阪府内地域別規模別企業数【2016年】</t>
    <rPh sb="0" eb="3">
      <t>オオサカフ</t>
    </rPh>
    <rPh sb="3" eb="4">
      <t>ナイ</t>
    </rPh>
    <rPh sb="4" eb="6">
      <t>チイキ</t>
    </rPh>
    <rPh sb="6" eb="7">
      <t>ベツ</t>
    </rPh>
    <rPh sb="7" eb="10">
      <t>キボベツ</t>
    </rPh>
    <rPh sb="10" eb="12">
      <t>キギョウ</t>
    </rPh>
    <rPh sb="12" eb="13">
      <t>スウ</t>
    </rPh>
    <rPh sb="18" eb="19">
      <t>ネン</t>
    </rPh>
    <phoneticPr fontId="10"/>
  </si>
  <si>
    <t>大阪府計</t>
    <rPh sb="0" eb="3">
      <t>オオサカフ</t>
    </rPh>
    <rPh sb="3" eb="4">
      <t>ケイ</t>
    </rPh>
    <phoneticPr fontId="10"/>
  </si>
  <si>
    <t>（中小企業庁「中小企業の企業数・事業所数」）</t>
    <rPh sb="1" eb="3">
      <t>チュウショウ</t>
    </rPh>
    <rPh sb="3" eb="5">
      <t>キギョウ</t>
    </rPh>
    <rPh sb="5" eb="6">
      <t>チョウ</t>
    </rPh>
    <rPh sb="7" eb="9">
      <t>チュウショウ</t>
    </rPh>
    <rPh sb="9" eb="11">
      <t>キギョウ</t>
    </rPh>
    <rPh sb="12" eb="14">
      <t>キギョウ</t>
    </rPh>
    <rPh sb="14" eb="15">
      <t>スウ</t>
    </rPh>
    <rPh sb="16" eb="19">
      <t>ジギョウショ</t>
    </rPh>
    <rPh sb="19" eb="20">
      <t>スウ</t>
    </rPh>
    <phoneticPr fontId="10"/>
  </si>
  <si>
    <t>（注）</t>
    <rPh sb="1" eb="2">
      <t>チュウ</t>
    </rPh>
    <phoneticPr fontId="10"/>
  </si>
  <si>
    <t>上記１．～４．と同じ。</t>
    <rPh sb="0" eb="2">
      <t>ジョウキ</t>
    </rPh>
    <rPh sb="8" eb="9">
      <t>オナ</t>
    </rPh>
    <phoneticPr fontId="10"/>
  </si>
  <si>
    <t>総務省「平成28年経済センサス活動調査」の結果をもとに中小企業庁が集計。</t>
    <rPh sb="0" eb="3">
      <t>ソウムショウ</t>
    </rPh>
    <rPh sb="4" eb="6">
      <t>ヘイセイ</t>
    </rPh>
    <rPh sb="8" eb="9">
      <t>ネン</t>
    </rPh>
    <rPh sb="9" eb="11">
      <t>ケイザイ</t>
    </rPh>
    <rPh sb="15" eb="17">
      <t>カツドウ</t>
    </rPh>
    <rPh sb="17" eb="19">
      <t>チョウサ</t>
    </rPh>
    <rPh sb="21" eb="23">
      <t>ケッカ</t>
    </rPh>
    <rPh sb="27" eb="29">
      <t>チュウショウ</t>
    </rPh>
    <rPh sb="29" eb="31">
      <t>キギョウ</t>
    </rPh>
    <rPh sb="31" eb="32">
      <t>チョウ</t>
    </rPh>
    <rPh sb="33" eb="35">
      <t>シュウケイ</t>
    </rPh>
    <phoneticPr fontId="10"/>
  </si>
  <si>
    <t>３-10．資本金100億円以上の大阪府内本社数の推移</t>
    <rPh sb="16" eb="18">
      <t>オオサカ</t>
    </rPh>
    <rPh sb="18" eb="20">
      <t>フナイ</t>
    </rPh>
    <rPh sb="20" eb="22">
      <t>ホンシャ</t>
    </rPh>
    <rPh sb="22" eb="23">
      <t>スウ</t>
    </rPh>
    <rPh sb="24" eb="26">
      <t>スイイ</t>
    </rPh>
    <phoneticPr fontId="10"/>
  </si>
  <si>
    <t>（単位：社）</t>
    <phoneticPr fontId="10"/>
  </si>
  <si>
    <t>第I～第IV
分類企業数</t>
  </si>
  <si>
    <t>第I～第III
分類企業数</t>
  </si>
  <si>
    <t>第IV分類
（元大阪本社）</t>
    <rPh sb="7" eb="8">
      <t>モト</t>
    </rPh>
    <rPh sb="8" eb="10">
      <t>オオサカ</t>
    </rPh>
    <rPh sb="10" eb="12">
      <t>ホンシャ</t>
    </rPh>
    <phoneticPr fontId="10"/>
  </si>
  <si>
    <t>第I分類
（単独本社）</t>
    <phoneticPr fontId="10"/>
  </si>
  <si>
    <t>第II分類
(複数本社[主])</t>
    <phoneticPr fontId="10"/>
  </si>
  <si>
    <t>第III分類
(複数本社[従]）</t>
    <phoneticPr fontId="10"/>
  </si>
  <si>
    <t>年</t>
    <rPh sb="0" eb="1">
      <t>ネン</t>
    </rPh>
    <phoneticPr fontId="10"/>
  </si>
  <si>
    <t>―</t>
    <phoneticPr fontId="10"/>
  </si>
  <si>
    <t>―</t>
  </si>
  <si>
    <t>（注）各年末の企業数。上段は本社数。下段は本社数の対前期変化率。</t>
    <rPh sb="1" eb="2">
      <t>チュウ</t>
    </rPh>
    <rPh sb="3" eb="4">
      <t>カク</t>
    </rPh>
    <rPh sb="4" eb="6">
      <t>ネンマツ</t>
    </rPh>
    <rPh sb="7" eb="10">
      <t>キギョウスウ</t>
    </rPh>
    <rPh sb="11" eb="13">
      <t>ジョウダン</t>
    </rPh>
    <rPh sb="14" eb="16">
      <t>ホンシャ</t>
    </rPh>
    <rPh sb="16" eb="17">
      <t>スウ</t>
    </rPh>
    <rPh sb="18" eb="20">
      <t>カダン</t>
    </rPh>
    <rPh sb="21" eb="22">
      <t>ホン</t>
    </rPh>
    <rPh sb="22" eb="23">
      <t>シャ</t>
    </rPh>
    <phoneticPr fontId="10"/>
  </si>
  <si>
    <t>３－１１．全国・主要都府県の産業財産権出願件数の推移</t>
    <rPh sb="5" eb="7">
      <t>ゼンコク</t>
    </rPh>
    <rPh sb="8" eb="10">
      <t>シュヨウ</t>
    </rPh>
    <rPh sb="10" eb="13">
      <t>トフケン</t>
    </rPh>
    <rPh sb="14" eb="16">
      <t>サンギョウ</t>
    </rPh>
    <rPh sb="16" eb="18">
      <t>ザイサン</t>
    </rPh>
    <rPh sb="18" eb="19">
      <t>ケン</t>
    </rPh>
    <rPh sb="24" eb="26">
      <t>スイイ</t>
    </rPh>
    <phoneticPr fontId="10"/>
  </si>
  <si>
    <t>国内産業財産権出願件数</t>
    <rPh sb="0" eb="2">
      <t>コクナイ</t>
    </rPh>
    <rPh sb="2" eb="4">
      <t>サンギョウ</t>
    </rPh>
    <rPh sb="4" eb="6">
      <t>ザイサン</t>
    </rPh>
    <rPh sb="6" eb="7">
      <t>ケン</t>
    </rPh>
    <rPh sb="7" eb="9">
      <t>シュツガン</t>
    </rPh>
    <rPh sb="9" eb="11">
      <t>ケンスウ</t>
    </rPh>
    <phoneticPr fontId="10"/>
  </si>
  <si>
    <t>（単位：件）</t>
    <rPh sb="1" eb="3">
      <t>タンイ</t>
    </rPh>
    <rPh sb="4" eb="5">
      <t>ケン</t>
    </rPh>
    <phoneticPr fontId="10"/>
  </si>
  <si>
    <t>神奈川県</t>
  </si>
  <si>
    <t>愛知県</t>
  </si>
  <si>
    <t>2022年</t>
    <rPh sb="4" eb="5">
      <t>ネン</t>
    </rPh>
    <phoneticPr fontId="10"/>
  </si>
  <si>
    <t>特許</t>
    <rPh sb="0" eb="2">
      <t>トッキョ</t>
    </rPh>
    <phoneticPr fontId="10"/>
  </si>
  <si>
    <t>実用新案</t>
    <rPh sb="0" eb="2">
      <t>ジツヨウ</t>
    </rPh>
    <rPh sb="2" eb="4">
      <t>シンアン</t>
    </rPh>
    <phoneticPr fontId="10"/>
  </si>
  <si>
    <t>意匠</t>
    <rPh sb="0" eb="2">
      <t>イショウ</t>
    </rPh>
    <phoneticPr fontId="10"/>
  </si>
  <si>
    <t>商標</t>
    <rPh sb="0" eb="2">
      <t>ショウヒョウ</t>
    </rPh>
    <phoneticPr fontId="10"/>
  </si>
  <si>
    <t>（注）１．日本人による特許、実用新案、意匠、商標の出願合計件数。</t>
    <rPh sb="5" eb="7">
      <t>ニホン</t>
    </rPh>
    <rPh sb="7" eb="8">
      <t>ジン</t>
    </rPh>
    <rPh sb="25" eb="27">
      <t>シュツガン</t>
    </rPh>
    <rPh sb="29" eb="31">
      <t>ケンスウ</t>
    </rPh>
    <phoneticPr fontId="33"/>
  </si>
  <si>
    <t>　　　２．出願人の住所地で集計。複数の出願人の場合は、筆頭出願人の住所地で集計している。</t>
    <rPh sb="4" eb="5">
      <t>ニン</t>
    </rPh>
    <rPh sb="5" eb="7">
      <t>シュツガン</t>
    </rPh>
    <rPh sb="7" eb="8">
      <t>ニン</t>
    </rPh>
    <rPh sb="9" eb="11">
      <t>ジュウショ</t>
    </rPh>
    <rPh sb="11" eb="12">
      <t>チ</t>
    </rPh>
    <rPh sb="13" eb="15">
      <t>シュウケイ</t>
    </rPh>
    <rPh sb="19" eb="21">
      <t>バアイ</t>
    </rPh>
    <rPh sb="21" eb="22">
      <t>ニン</t>
    </rPh>
    <rPh sb="23" eb="25">
      <t>シュツガン</t>
    </rPh>
    <rPh sb="25" eb="26">
      <t>ニン</t>
    </rPh>
    <rPh sb="27" eb="29">
      <t>シュウケイ</t>
    </rPh>
    <rPh sb="33" eb="35">
      <t>ジュウショ</t>
    </rPh>
    <rPh sb="35" eb="36">
      <t>チ</t>
    </rPh>
    <phoneticPr fontId="10"/>
  </si>
  <si>
    <t>　　　３．PCT出願から国内移行された件数も含む。</t>
    <rPh sb="4" eb="5">
      <t>ニン</t>
    </rPh>
    <rPh sb="8" eb="10">
      <t>シュツガン</t>
    </rPh>
    <rPh sb="12" eb="14">
      <t>コクナイ</t>
    </rPh>
    <rPh sb="14" eb="16">
      <t>イコウ</t>
    </rPh>
    <rPh sb="19" eb="21">
      <t>ケンスウ</t>
    </rPh>
    <rPh sb="22" eb="23">
      <t>フク</t>
    </rPh>
    <phoneticPr fontId="10"/>
  </si>
  <si>
    <t>国際特許出願（PCT出願）件数</t>
    <rPh sb="0" eb="2">
      <t>コクサイ</t>
    </rPh>
    <rPh sb="2" eb="4">
      <t>トッキョ</t>
    </rPh>
    <rPh sb="4" eb="6">
      <t>シュツガン</t>
    </rPh>
    <rPh sb="10" eb="12">
      <t>シュツガン</t>
    </rPh>
    <rPh sb="13" eb="15">
      <t>ケンスウ</t>
    </rPh>
    <phoneticPr fontId="10"/>
  </si>
  <si>
    <t>全国（内国計）</t>
    <rPh sb="0" eb="2">
      <t>ゼンコク</t>
    </rPh>
    <rPh sb="3" eb="5">
      <t>ナイコク</t>
    </rPh>
    <rPh sb="5" eb="6">
      <t>ケイ</t>
    </rPh>
    <phoneticPr fontId="10"/>
  </si>
  <si>
    <t>(特許庁「特許行政年次報告書」各年版）</t>
    <rPh sb="5" eb="7">
      <t>トッキョ</t>
    </rPh>
    <rPh sb="7" eb="9">
      <t>ギョウセイ</t>
    </rPh>
    <rPh sb="9" eb="11">
      <t>ネンジ</t>
    </rPh>
    <rPh sb="11" eb="13">
      <t>ホウコク</t>
    </rPh>
    <rPh sb="13" eb="14">
      <t>ショ</t>
    </rPh>
    <rPh sb="15" eb="16">
      <t>カク</t>
    </rPh>
    <rPh sb="16" eb="17">
      <t>ネン</t>
    </rPh>
    <rPh sb="17" eb="18">
      <t>バン</t>
    </rPh>
    <phoneticPr fontId="33"/>
  </si>
  <si>
    <t>（注）日本に提出された国際出願（PCT出願）の受付年別・筆頭出願人の住所または居所のある都道府県別の統計</t>
    <rPh sb="1" eb="2">
      <t>チュウ</t>
    </rPh>
    <rPh sb="3" eb="5">
      <t>ニホン</t>
    </rPh>
    <rPh sb="6" eb="8">
      <t>テイシュツ</t>
    </rPh>
    <rPh sb="11" eb="13">
      <t>コクサイ</t>
    </rPh>
    <rPh sb="13" eb="15">
      <t>シュツガン</t>
    </rPh>
    <rPh sb="19" eb="21">
      <t>シュツガン</t>
    </rPh>
    <rPh sb="23" eb="25">
      <t>ウケツケ</t>
    </rPh>
    <rPh sb="25" eb="27">
      <t>ネンベツ</t>
    </rPh>
    <rPh sb="28" eb="30">
      <t>ヒットウ</t>
    </rPh>
    <rPh sb="30" eb="32">
      <t>シュツガン</t>
    </rPh>
    <rPh sb="32" eb="33">
      <t>ニン</t>
    </rPh>
    <rPh sb="34" eb="36">
      <t>ジュウショ</t>
    </rPh>
    <rPh sb="39" eb="41">
      <t>キョショ</t>
    </rPh>
    <rPh sb="44" eb="48">
      <t>トドウフケン</t>
    </rPh>
    <rPh sb="48" eb="49">
      <t>ベツ</t>
    </rPh>
    <rPh sb="50" eb="52">
      <t>トウケイ</t>
    </rPh>
    <phoneticPr fontId="10"/>
  </si>
  <si>
    <t>（単位：億円）</t>
    <rPh sb="1" eb="3">
      <t>タンイ</t>
    </rPh>
    <rPh sb="4" eb="6">
      <t>オクエン</t>
    </rPh>
    <phoneticPr fontId="10"/>
  </si>
  <si>
    <t>保証承諾金額</t>
    <rPh sb="0" eb="2">
      <t>ホショウ</t>
    </rPh>
    <rPh sb="2" eb="4">
      <t>ショウダク</t>
    </rPh>
    <rPh sb="4" eb="6">
      <t>キンガク</t>
    </rPh>
    <phoneticPr fontId="10"/>
  </si>
  <si>
    <t>保証債務残高</t>
    <rPh sb="0" eb="2">
      <t>ホショウ</t>
    </rPh>
    <rPh sb="2" eb="4">
      <t>サイム</t>
    </rPh>
    <rPh sb="4" eb="6">
      <t>ザンダカ</t>
    </rPh>
    <phoneticPr fontId="10"/>
  </si>
  <si>
    <t>代位弁済金額（元利合計）</t>
    <rPh sb="0" eb="2">
      <t>ダイイ</t>
    </rPh>
    <rPh sb="2" eb="4">
      <t>ベンサイ</t>
    </rPh>
    <rPh sb="4" eb="6">
      <t>キンガク</t>
    </rPh>
    <rPh sb="7" eb="9">
      <t>ガンリ</t>
    </rPh>
    <rPh sb="9" eb="11">
      <t>ゴウケイ</t>
    </rPh>
    <phoneticPr fontId="10"/>
  </si>
  <si>
    <t>大阪</t>
    <rPh sb="0" eb="2">
      <t>オオサカ</t>
    </rPh>
    <phoneticPr fontId="10"/>
  </si>
  <si>
    <t>年度</t>
    <rPh sb="0" eb="1">
      <t>ネン</t>
    </rPh>
    <rPh sb="1" eb="2">
      <t>ド</t>
    </rPh>
    <phoneticPr fontId="10"/>
  </si>
  <si>
    <t>（全国信用保証協会連合会「信用保証実績の推移」、大阪信用保証協会「事業概況」）</t>
    <rPh sb="1" eb="3">
      <t>ゼンコク</t>
    </rPh>
    <rPh sb="3" eb="5">
      <t>シンヨウ</t>
    </rPh>
    <rPh sb="5" eb="7">
      <t>ホショウ</t>
    </rPh>
    <rPh sb="7" eb="9">
      <t>キョウカイ</t>
    </rPh>
    <rPh sb="9" eb="12">
      <t>レンゴウカイ</t>
    </rPh>
    <rPh sb="13" eb="15">
      <t>シンヨウ</t>
    </rPh>
    <rPh sb="15" eb="17">
      <t>ホショウ</t>
    </rPh>
    <rPh sb="17" eb="19">
      <t>ジッセキ</t>
    </rPh>
    <rPh sb="20" eb="22">
      <t>スイイ</t>
    </rPh>
    <rPh sb="24" eb="26">
      <t>オオサカ</t>
    </rPh>
    <rPh sb="26" eb="28">
      <t>シンヨウ</t>
    </rPh>
    <rPh sb="28" eb="30">
      <t>ホショウ</t>
    </rPh>
    <rPh sb="30" eb="32">
      <t>キョウカイ</t>
    </rPh>
    <rPh sb="33" eb="35">
      <t>ジギョウ</t>
    </rPh>
    <rPh sb="35" eb="37">
      <t>ガイキョウ</t>
    </rPh>
    <phoneticPr fontId="10"/>
  </si>
  <si>
    <t>2014年に「大阪府中小企業信用保証協会」と「大阪市信用保証協会」が合併し、「大阪信用保証協会」となったため、表中の2013年度の大阪の数値は、合併前の２つの協会を合算。</t>
    <rPh sb="4" eb="5">
      <t>ネン</t>
    </rPh>
    <rPh sb="7" eb="10">
      <t>オオサカフ</t>
    </rPh>
    <rPh sb="10" eb="12">
      <t>チュウショウ</t>
    </rPh>
    <rPh sb="12" eb="14">
      <t>キギョウ</t>
    </rPh>
    <rPh sb="14" eb="16">
      <t>シンヨウ</t>
    </rPh>
    <rPh sb="16" eb="18">
      <t>ホショウ</t>
    </rPh>
    <rPh sb="18" eb="20">
      <t>キョウカイ</t>
    </rPh>
    <rPh sb="23" eb="26">
      <t>オオサカシ</t>
    </rPh>
    <rPh sb="26" eb="28">
      <t>シンヨウ</t>
    </rPh>
    <rPh sb="28" eb="30">
      <t>ホショウ</t>
    </rPh>
    <rPh sb="30" eb="32">
      <t>キョウカイ</t>
    </rPh>
    <rPh sb="34" eb="36">
      <t>ガッペイ</t>
    </rPh>
    <rPh sb="39" eb="41">
      <t>オオサカ</t>
    </rPh>
    <rPh sb="41" eb="43">
      <t>シンヨウ</t>
    </rPh>
    <rPh sb="43" eb="45">
      <t>ホショウ</t>
    </rPh>
    <rPh sb="45" eb="47">
      <t>キョウカイ</t>
    </rPh>
    <rPh sb="55" eb="56">
      <t>ヒョウ</t>
    </rPh>
    <rPh sb="56" eb="57">
      <t>チュウ</t>
    </rPh>
    <rPh sb="62" eb="64">
      <t>ネンド</t>
    </rPh>
    <rPh sb="65" eb="67">
      <t>オオサカ</t>
    </rPh>
    <rPh sb="68" eb="70">
      <t>スウチ</t>
    </rPh>
    <rPh sb="72" eb="74">
      <t>ガッペイ</t>
    </rPh>
    <rPh sb="74" eb="75">
      <t>マエ</t>
    </rPh>
    <rPh sb="79" eb="81">
      <t>キョウカイ</t>
    </rPh>
    <rPh sb="82" eb="84">
      <t>ガッサン</t>
    </rPh>
    <phoneticPr fontId="10"/>
  </si>
  <si>
    <t>全国・主要都府県・大阪府内地域別の開業率・廃業率【2016年～2021年】</t>
    <rPh sb="0" eb="2">
      <t>ゼンコク</t>
    </rPh>
    <rPh sb="3" eb="5">
      <t>シュヨウ</t>
    </rPh>
    <rPh sb="5" eb="8">
      <t>トフケン</t>
    </rPh>
    <rPh sb="9" eb="13">
      <t>オオサカフナイ</t>
    </rPh>
    <rPh sb="13" eb="16">
      <t>チイキベツ</t>
    </rPh>
    <rPh sb="17" eb="19">
      <t>カイギョウ</t>
    </rPh>
    <rPh sb="19" eb="20">
      <t>リツ</t>
    </rPh>
    <rPh sb="21" eb="24">
      <t>ハイギョウリツ</t>
    </rPh>
    <rPh sb="29" eb="30">
      <t>ネン</t>
    </rPh>
    <rPh sb="35" eb="36">
      <t>ネン</t>
    </rPh>
    <phoneticPr fontId="5"/>
  </si>
  <si>
    <t>３－６．全国・主要都府県の民営事業所数・従業者数の推移</t>
    <rPh sb="4" eb="6">
      <t>ゼンコク</t>
    </rPh>
    <rPh sb="7" eb="9">
      <t>シュヨウ</t>
    </rPh>
    <rPh sb="9" eb="12">
      <t>トフケン</t>
    </rPh>
    <rPh sb="13" eb="15">
      <t>ミンエイ</t>
    </rPh>
    <rPh sb="15" eb="18">
      <t>ジギョウショ</t>
    </rPh>
    <rPh sb="18" eb="19">
      <t>スウ</t>
    </rPh>
    <rPh sb="20" eb="23">
      <t>ジュウギョウシャ</t>
    </rPh>
    <rPh sb="23" eb="24">
      <t>スウ</t>
    </rPh>
    <rPh sb="25" eb="27">
      <t>スイイ</t>
    </rPh>
    <phoneticPr fontId="10"/>
  </si>
  <si>
    <t>【開業率・廃業率】</t>
    <rPh sb="1" eb="3">
      <t>カイギョウ</t>
    </rPh>
    <rPh sb="3" eb="4">
      <t>リツ</t>
    </rPh>
    <rPh sb="5" eb="7">
      <t>ハイギョウ</t>
    </rPh>
    <rPh sb="7" eb="8">
      <t>リツ</t>
    </rPh>
    <phoneticPr fontId="10"/>
  </si>
  <si>
    <t xml:space="preserve">  開業率（廃業率）は、「新設事業所数（廃業事業所数）を年平均にならした数」の「期首において既に存在している事業所」に対する割合として計算したものとした。 
  事業所数は、経済センサスの調査結果を用いている。令和３年経済センサス調査では、国税庁法人番号検索サイトをもとに新たに把握された事業所が「新設事業所」区分に含まれているため、今回の開業率の算出では、2016年から2021年を開設時期とする事業所数を足し合わせて「期間内新設事業所数」とした。なお、2016年については、平成28年調査の時点が2016年6月1日であることから、月平均数×７カ月を対象数とした。また期首の事業所数には、令和３年調査での「存続事業所」と「廃業事業所」、それに今回の調査で新たに把握された事業所の内、前回の調査時期以前に開設した事業所を合わせた数（新たなに把握された事業の内、開設時期不詳の事業所を含む。）とした。
  なお、過去の開廃業率の算出方法とは異なるため、時系列比較にはなじまない。</t>
    <rPh sb="2" eb="4">
      <t>カイギョウ</t>
    </rPh>
    <rPh sb="4" eb="5">
      <t>リツ</t>
    </rPh>
    <rPh sb="6" eb="8">
      <t>ハイギョウ</t>
    </rPh>
    <rPh sb="8" eb="9">
      <t>リツ</t>
    </rPh>
    <rPh sb="13" eb="15">
      <t>シンセツ</t>
    </rPh>
    <rPh sb="15" eb="18">
      <t>ジギョウショ</t>
    </rPh>
    <rPh sb="18" eb="19">
      <t>スウ</t>
    </rPh>
    <rPh sb="20" eb="22">
      <t>ハイギョウ</t>
    </rPh>
    <rPh sb="22" eb="25">
      <t>ジギョウショ</t>
    </rPh>
    <rPh sb="25" eb="26">
      <t>スウ</t>
    </rPh>
    <rPh sb="28" eb="29">
      <t>ネン</t>
    </rPh>
    <rPh sb="29" eb="31">
      <t>ヘイキン</t>
    </rPh>
    <rPh sb="36" eb="37">
      <t>スウ</t>
    </rPh>
    <rPh sb="40" eb="42">
      <t>キシュ</t>
    </rPh>
    <rPh sb="46" eb="47">
      <t>スデ</t>
    </rPh>
    <rPh sb="48" eb="50">
      <t>ソンザイ</t>
    </rPh>
    <rPh sb="54" eb="57">
      <t>ジギョウショ</t>
    </rPh>
    <rPh sb="59" eb="60">
      <t>タイ</t>
    </rPh>
    <rPh sb="62" eb="64">
      <t>ワリアイ</t>
    </rPh>
    <rPh sb="67" eb="69">
      <t>ケイサン</t>
    </rPh>
    <rPh sb="136" eb="137">
      <t>アラ</t>
    </rPh>
    <rPh sb="167" eb="169">
      <t>コンカイ</t>
    </rPh>
    <rPh sb="204" eb="205">
      <t>タ</t>
    </rPh>
    <rPh sb="206" eb="207">
      <t>ア</t>
    </rPh>
    <rPh sb="211" eb="213">
      <t>キカン</t>
    </rPh>
    <rPh sb="213" eb="214">
      <t>ナイ</t>
    </rPh>
    <rPh sb="214" eb="216">
      <t>シンセツ</t>
    </rPh>
    <rPh sb="216" eb="219">
      <t>ジギョウショ</t>
    </rPh>
    <rPh sb="219" eb="220">
      <t>スウ</t>
    </rPh>
    <rPh sb="322" eb="324">
      <t>コンカイ</t>
    </rPh>
    <rPh sb="325" eb="327">
      <t>チョウサ</t>
    </rPh>
    <rPh sb="328" eb="329">
      <t>アラ</t>
    </rPh>
    <rPh sb="331" eb="333">
      <t>ハアク</t>
    </rPh>
    <rPh sb="336" eb="339">
      <t>ジギョウショ</t>
    </rPh>
    <rPh sb="340" eb="341">
      <t>ウチ</t>
    </rPh>
    <rPh sb="342" eb="344">
      <t>ゼンカイ</t>
    </rPh>
    <rPh sb="345" eb="347">
      <t>チョウサ</t>
    </rPh>
    <rPh sb="347" eb="349">
      <t>ジキ</t>
    </rPh>
    <rPh sb="349" eb="351">
      <t>イゼン</t>
    </rPh>
    <rPh sb="352" eb="354">
      <t>カイセツ</t>
    </rPh>
    <rPh sb="356" eb="358">
      <t>ジギョウ</t>
    </rPh>
    <rPh sb="358" eb="359">
      <t>ショ</t>
    </rPh>
    <rPh sb="360" eb="361">
      <t>ア</t>
    </rPh>
    <rPh sb="364" eb="365">
      <t>スウ</t>
    </rPh>
    <rPh sb="366" eb="367">
      <t>アラ</t>
    </rPh>
    <rPh sb="370" eb="372">
      <t>ハアク</t>
    </rPh>
    <rPh sb="375" eb="377">
      <t>ジギョウ</t>
    </rPh>
    <rPh sb="378" eb="379">
      <t>ウチ</t>
    </rPh>
    <rPh sb="380" eb="382">
      <t>カイセツ</t>
    </rPh>
    <rPh sb="382" eb="384">
      <t>ジキ</t>
    </rPh>
    <rPh sb="384" eb="386">
      <t>フショウ</t>
    </rPh>
    <rPh sb="387" eb="389">
      <t>ジギョウ</t>
    </rPh>
    <rPh sb="389" eb="390">
      <t>ショ</t>
    </rPh>
    <rPh sb="391" eb="392">
      <t>フク</t>
    </rPh>
    <phoneticPr fontId="10"/>
  </si>
  <si>
    <t>※開業率</t>
    <rPh sb="1" eb="3">
      <t>カイギョウ</t>
    </rPh>
    <rPh sb="3" eb="4">
      <t>リツ</t>
    </rPh>
    <phoneticPr fontId="10"/>
  </si>
  <si>
    <t>＝（期間内新設事業所数÷調査間隔年（月数÷12カ月))÷（存続事業所数＋廃業事業所数＋</t>
    <rPh sb="2" eb="4">
      <t>キカン</t>
    </rPh>
    <rPh sb="4" eb="5">
      <t>ナイ</t>
    </rPh>
    <rPh sb="5" eb="7">
      <t>シンセツ</t>
    </rPh>
    <rPh sb="7" eb="10">
      <t>ジギョウショ</t>
    </rPh>
    <rPh sb="10" eb="11">
      <t>スウ</t>
    </rPh>
    <rPh sb="12" eb="14">
      <t>チョウサ</t>
    </rPh>
    <rPh sb="14" eb="16">
      <t>カンカク</t>
    </rPh>
    <rPh sb="16" eb="17">
      <t>ネン</t>
    </rPh>
    <rPh sb="18" eb="19">
      <t>ツキ</t>
    </rPh>
    <rPh sb="19" eb="20">
      <t>スウ</t>
    </rPh>
    <rPh sb="24" eb="25">
      <t>ゲツ</t>
    </rPh>
    <rPh sb="29" eb="31">
      <t>ソンゾク</t>
    </rPh>
    <rPh sb="31" eb="33">
      <t>ジギョウ</t>
    </rPh>
    <rPh sb="33" eb="34">
      <t>ショ</t>
    </rPh>
    <rPh sb="34" eb="35">
      <t>スウ</t>
    </rPh>
    <rPh sb="36" eb="38">
      <t>ハイギョウ</t>
    </rPh>
    <rPh sb="38" eb="41">
      <t>ジギョウショ</t>
    </rPh>
    <rPh sb="41" eb="42">
      <t>スウ</t>
    </rPh>
    <phoneticPr fontId="10"/>
  </si>
  <si>
    <t xml:space="preserve">（新設事業所数－期間内新設事業所数））×100 </t>
    <phoneticPr fontId="10"/>
  </si>
  <si>
    <t>＝（廃業事業所数÷調査間隔年（月数÷12カ月))÷（存続事業所数＋廃業事業所数＋</t>
    <rPh sb="2" eb="4">
      <t>ハイギョウ</t>
    </rPh>
    <rPh sb="4" eb="7">
      <t>ジギョウショ</t>
    </rPh>
    <rPh sb="7" eb="8">
      <t>スウ</t>
    </rPh>
    <rPh sb="9" eb="11">
      <t>チョウサ</t>
    </rPh>
    <rPh sb="11" eb="13">
      <t>カンカク</t>
    </rPh>
    <rPh sb="13" eb="14">
      <t>ネン</t>
    </rPh>
    <rPh sb="15" eb="16">
      <t>ツキ</t>
    </rPh>
    <rPh sb="16" eb="17">
      <t>スウ</t>
    </rPh>
    <rPh sb="21" eb="22">
      <t>ゲツ</t>
    </rPh>
    <rPh sb="26" eb="28">
      <t>ソンゾク</t>
    </rPh>
    <rPh sb="28" eb="31">
      <t>ジギョウショ</t>
    </rPh>
    <rPh sb="31" eb="32">
      <t>スウ</t>
    </rPh>
    <rPh sb="33" eb="35">
      <t>ハイギョウ</t>
    </rPh>
    <rPh sb="35" eb="38">
      <t>ジギョウショ</t>
    </rPh>
    <rPh sb="38" eb="39">
      <t>スウ</t>
    </rPh>
    <phoneticPr fontId="10"/>
  </si>
  <si>
    <t>（東洋経済新報社「会社四季報」1985～2020年の５年毎の各第１集をもとに集計）</t>
    <rPh sb="1" eb="3">
      <t>トウヨウ</t>
    </rPh>
    <rPh sb="24" eb="25">
      <t>ネン</t>
    </rPh>
    <rPh sb="27" eb="29">
      <t>ネンゴト</t>
    </rPh>
    <rPh sb="30" eb="31">
      <t>カク</t>
    </rPh>
    <rPh sb="31" eb="32">
      <t>ダイ</t>
    </rPh>
    <rPh sb="33" eb="34">
      <t>シュウ</t>
    </rPh>
    <rPh sb="38" eb="40">
      <t>シュウケイ</t>
    </rPh>
    <phoneticPr fontId="10"/>
  </si>
  <si>
    <t>３－１２．全国・大阪の信用保証協会大阪府内保証実績の推移</t>
    <rPh sb="5" eb="7">
      <t>ゼンコク</t>
    </rPh>
    <rPh sb="8" eb="10">
      <t>オオサカ</t>
    </rPh>
    <rPh sb="11" eb="13">
      <t>シンヨウ</t>
    </rPh>
    <rPh sb="13" eb="15">
      <t>ホショウ</t>
    </rPh>
    <rPh sb="15" eb="17">
      <t>キョウカイ</t>
    </rPh>
    <rPh sb="17" eb="20">
      <t>オオサカフ</t>
    </rPh>
    <rPh sb="20" eb="21">
      <t>ナイ</t>
    </rPh>
    <rPh sb="21" eb="23">
      <t>ホショウ</t>
    </rPh>
    <rPh sb="23" eb="25">
      <t>ジッセキ</t>
    </rPh>
    <rPh sb="26" eb="28">
      <t>スイイ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</si>
</sst>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_);[Red]\(#,##0\)"/>
    <numFmt numFmtId="178" formatCode="#,##0;[Red]#,##0"/>
    <numFmt numFmtId="179" formatCode="#,##0.0;[Red]#,##0.0"/>
    <numFmt numFmtId="180" formatCode="0.0_ "/>
    <numFmt numFmtId="181" formatCode="#,##0.0_ ;[Red]\-#,##0.0\ "/>
    <numFmt numFmtId="182" formatCode="0.0_);[Red]\(0.0\)"/>
    <numFmt numFmtId="183" formatCode="0;&quot;▲ &quot;0"/>
    <numFmt numFmtId="184" formatCode="0.0%"/>
    <numFmt numFmtId="185" formatCode="#,##0_);\(#,##0\)"/>
    <numFmt numFmtId="186" formatCode="#,##0_ ;[Red]\-#,##0\ "/>
  </numFmts>
  <fonts count="38" x14ac:knownFonts="1">
    <font>
      <sz val="10"/>
      <color theme="1"/>
      <name val="BIZ UDゴシック"/>
      <family val="2"/>
      <charset val="128"/>
    </font>
    <font>
      <b/>
      <sz val="10"/>
      <color theme="1"/>
      <name val="BIZ UDゴシック"/>
      <family val="2"/>
      <charset val="128"/>
    </font>
    <font>
      <u/>
      <sz val="10"/>
      <color theme="10"/>
      <name val="BIZ UDゴシック"/>
      <family val="2"/>
      <charset val="128"/>
    </font>
    <font>
      <sz val="6"/>
      <name val="BIZ UDゴシック"/>
      <family val="2"/>
      <charset val="128"/>
    </font>
    <font>
      <sz val="14"/>
      <color theme="1"/>
      <name val="BIZ UDゴシック"/>
      <family val="3"/>
      <charset val="128"/>
    </font>
    <font>
      <sz val="6"/>
      <name val="BIZ UD明朝 Medium"/>
      <family val="2"/>
      <charset val="128"/>
    </font>
    <font>
      <sz val="14"/>
      <color theme="1"/>
      <name val="BIZ UD明朝 Medium"/>
      <family val="2"/>
      <charset val="128"/>
    </font>
    <font>
      <sz val="14"/>
      <color theme="1"/>
      <name val="BIZ UD明朝 Medium"/>
      <family val="1"/>
      <charset val="128"/>
    </font>
    <font>
      <sz val="10"/>
      <color theme="1"/>
      <name val="BIZ UDゴシック"/>
      <family val="2"/>
      <charset val="128"/>
    </font>
    <font>
      <sz val="16"/>
      <name val="BIZ UD明朝 Medium"/>
      <family val="1"/>
      <charset val="128"/>
    </font>
    <font>
      <sz val="6"/>
      <name val="ＭＳ Ｐゴシック"/>
      <family val="3"/>
      <charset val="128"/>
    </font>
    <font>
      <sz val="11"/>
      <name val="ＭＳ 明朝"/>
      <family val="1"/>
      <charset val="128"/>
    </font>
    <font>
      <sz val="11"/>
      <name val="UD デジタル 教科書体 N-B"/>
      <family val="1"/>
      <charset val="128"/>
    </font>
    <font>
      <sz val="12"/>
      <name val="UD デジタル 教科書体 N-B"/>
      <family val="1"/>
      <charset val="128"/>
    </font>
    <font>
      <sz val="12"/>
      <name val="BIZ UDゴシック"/>
      <family val="3"/>
      <charset val="128"/>
    </font>
    <font>
      <sz val="13"/>
      <name val="UD デジタル 教科書体 N-B"/>
      <family val="1"/>
      <charset val="128"/>
    </font>
    <font>
      <sz val="14"/>
      <name val="BIZ UD明朝 Medium"/>
      <family val="1"/>
      <charset val="128"/>
    </font>
    <font>
      <sz val="12"/>
      <name val="BIZ UD明朝 Medium"/>
      <family val="1"/>
      <charset val="128"/>
    </font>
    <font>
      <sz val="11"/>
      <name val="BIZ UD明朝 Medium"/>
      <family val="1"/>
      <charset val="128"/>
    </font>
    <font>
      <b/>
      <sz val="11"/>
      <name val="ＭＳ ゴシック"/>
      <family val="3"/>
      <charset val="128"/>
    </font>
    <font>
      <sz val="11"/>
      <name val="UD デジタル 教科書体 NP-R"/>
      <family val="1"/>
      <charset val="128"/>
    </font>
    <font>
      <sz val="11"/>
      <name val="BIZ UDゴシック"/>
      <family val="3"/>
      <charset val="128"/>
    </font>
    <font>
      <sz val="11"/>
      <name val="BIZ UDP明朝 Medium"/>
      <family val="1"/>
      <charset val="128"/>
    </font>
    <font>
      <sz val="14"/>
      <name val="UD デジタル 教科書体 N-B"/>
      <family val="1"/>
      <charset val="128"/>
    </font>
    <font>
      <sz val="11"/>
      <color theme="1"/>
      <name val="BIZ UDゴシック"/>
      <family val="2"/>
      <charset val="128"/>
    </font>
    <font>
      <sz val="11"/>
      <color theme="1"/>
      <name val="BIZ UD明朝 Medium"/>
      <family val="1"/>
      <charset val="128"/>
    </font>
    <font>
      <sz val="16"/>
      <name val="BIZ UDP明朝 Medium"/>
      <family val="1"/>
      <charset val="128"/>
    </font>
    <font>
      <sz val="14"/>
      <name val="BIZ UDP明朝 Medium"/>
      <family val="1"/>
      <charset val="128"/>
    </font>
    <font>
      <sz val="12"/>
      <name val="UD デジタル 教科書体 NP-R"/>
      <family val="1"/>
      <charset val="128"/>
    </font>
    <font>
      <sz val="13"/>
      <name val="UD デジタル 教科書体 NP-R"/>
      <family val="1"/>
      <charset val="128"/>
    </font>
    <font>
      <sz val="11"/>
      <name val="ＭＳ ゴシック"/>
      <family val="3"/>
      <charset val="128"/>
    </font>
    <font>
      <sz val="14"/>
      <name val="Terminal"/>
      <family val="3"/>
      <charset val="255"/>
    </font>
    <font>
      <sz val="11"/>
      <color theme="1"/>
      <name val="BIZ UDゴシック"/>
      <family val="3"/>
      <charset val="128"/>
    </font>
    <font>
      <sz val="7"/>
      <name val="Terminal"/>
      <family val="3"/>
      <charset val="255"/>
    </font>
    <font>
      <sz val="11"/>
      <color theme="1"/>
      <name val="UD デジタル 教科書体 NP-R"/>
      <family val="1"/>
      <charset val="128"/>
    </font>
    <font>
      <sz val="11"/>
      <color theme="1"/>
      <name val="UD デジタル 教科書体 N-B"/>
      <family val="1"/>
      <charset val="128"/>
    </font>
    <font>
      <u/>
      <sz val="14"/>
      <color theme="10"/>
      <name val="BIZ UD明朝 Medium"/>
      <family val="1"/>
      <charset val="128"/>
    </font>
    <font>
      <b/>
      <sz val="14"/>
      <name val="BIZ UD明朝 Medium"/>
      <family val="1"/>
      <charset val="128"/>
    </font>
  </fonts>
  <fills count="5">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2"/>
        <bgColor indexed="64"/>
      </patternFill>
    </fill>
  </fills>
  <borders count="67">
    <border>
      <left/>
      <right/>
      <top/>
      <bottom/>
      <diagonal/>
    </border>
    <border diagonalDown="1">
      <left/>
      <right/>
      <top/>
      <bottom/>
      <diagonal style="medium">
        <color theme="0"/>
      </diagonal>
    </border>
    <border diagonalDown="1">
      <left/>
      <right style="medium">
        <color theme="0"/>
      </right>
      <top/>
      <bottom/>
      <diagonal style="medium">
        <color theme="0"/>
      </diagonal>
    </border>
    <border>
      <left style="medium">
        <color theme="0"/>
      </left>
      <right/>
      <top/>
      <bottom/>
      <diagonal/>
    </border>
    <border>
      <left/>
      <right/>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diagonal/>
    </border>
    <border>
      <left style="medium">
        <color theme="0"/>
      </left>
      <right/>
      <top style="medium">
        <color theme="0"/>
      </top>
      <bottom style="medium">
        <color theme="0"/>
      </bottom>
      <diagonal/>
    </border>
    <border>
      <left/>
      <right/>
      <top style="medium">
        <color theme="0"/>
      </top>
      <bottom/>
      <diagonal/>
    </border>
    <border>
      <left style="medium">
        <color indexed="64"/>
      </left>
      <right style="medium">
        <color indexed="64"/>
      </right>
      <top style="medium">
        <color indexed="64"/>
      </top>
      <bottom/>
      <diagonal/>
    </border>
    <border>
      <left/>
      <right style="medium">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style="medium">
        <color indexed="64"/>
      </left>
      <right style="medium">
        <color indexed="64"/>
      </right>
      <top/>
      <bottom style="medium">
        <color indexed="64"/>
      </bottom>
      <diagonal/>
    </border>
    <border>
      <left/>
      <right style="thick">
        <color theme="0"/>
      </right>
      <top/>
      <bottom/>
      <diagonal/>
    </border>
    <border>
      <left style="thick">
        <color theme="0"/>
      </left>
      <right style="thick">
        <color theme="0"/>
      </right>
      <top/>
      <bottom/>
      <diagonal/>
    </border>
    <border>
      <left/>
      <right style="medium">
        <color indexed="64"/>
      </right>
      <top/>
      <bottom/>
      <diagonal/>
    </border>
    <border>
      <left/>
      <right style="thick">
        <color theme="0"/>
      </right>
      <top/>
      <bottom style="thin">
        <color indexed="64"/>
      </bottom>
      <diagonal/>
    </border>
    <border>
      <left style="thick">
        <color theme="0"/>
      </left>
      <right style="thick">
        <color theme="0"/>
      </right>
      <top/>
      <bottom style="thin">
        <color indexed="64"/>
      </bottom>
      <diagonal/>
    </border>
    <border>
      <left/>
      <right/>
      <top style="dashed">
        <color auto="1"/>
      </top>
      <bottom style="dashed">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dashed">
        <color indexed="64"/>
      </left>
      <right style="medium">
        <color indexed="64"/>
      </right>
      <top style="dashed">
        <color indexed="64"/>
      </top>
      <bottom/>
      <diagonal/>
    </border>
    <border>
      <left style="dashed">
        <color indexed="64"/>
      </left>
      <right style="dashed">
        <color indexed="64"/>
      </right>
      <top style="dashed">
        <color indexed="64"/>
      </top>
      <bottom/>
      <diagonal/>
    </border>
    <border>
      <left style="dashed">
        <color indexed="64"/>
      </left>
      <right/>
      <top/>
      <bottom/>
      <diagonal/>
    </border>
    <border>
      <left style="dashed">
        <color indexed="64"/>
      </left>
      <right style="medium">
        <color indexed="64"/>
      </right>
      <top/>
      <bottom/>
      <diagonal/>
    </border>
    <border>
      <left style="dashed">
        <color indexed="64"/>
      </left>
      <right style="dashed">
        <color indexed="64"/>
      </right>
      <top/>
      <bottom/>
      <diagonal/>
    </border>
    <border>
      <left/>
      <right style="medium">
        <color indexed="64"/>
      </right>
      <top style="hair">
        <color indexed="64"/>
      </top>
      <bottom style="dashed">
        <color indexed="64"/>
      </bottom>
      <diagonal/>
    </border>
    <border>
      <left style="medium">
        <color indexed="64"/>
      </left>
      <right/>
      <top/>
      <bottom style="medium">
        <color indexed="64"/>
      </bottom>
      <diagonal/>
    </border>
    <border>
      <left style="dashed">
        <color indexed="64"/>
      </left>
      <right style="medium">
        <color indexed="64"/>
      </right>
      <top/>
      <bottom style="medium">
        <color indexed="64"/>
      </bottom>
      <diagonal/>
    </border>
    <border>
      <left style="dashed">
        <color indexed="64"/>
      </left>
      <right style="dashed">
        <color indexed="64"/>
      </right>
      <top/>
      <bottom style="dashed">
        <color indexed="64"/>
      </bottom>
      <diagonal/>
    </border>
    <border>
      <left/>
      <right/>
      <top/>
      <bottom style="dashed">
        <color indexed="64"/>
      </bottom>
      <diagonal/>
    </border>
    <border>
      <left/>
      <right/>
      <top style="dashed">
        <color indexed="64"/>
      </top>
      <bottom/>
      <diagonal/>
    </border>
    <border>
      <left/>
      <right style="medium">
        <color indexed="64"/>
      </right>
      <top style="dashed">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ck">
        <color theme="0"/>
      </top>
      <bottom style="thick">
        <color theme="0"/>
      </bottom>
      <diagonal/>
    </border>
    <border>
      <left/>
      <right/>
      <top style="thick">
        <color theme="0"/>
      </top>
      <bottom/>
      <diagonal/>
    </border>
    <border>
      <left/>
      <right/>
      <top/>
      <bottom style="thick">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auto="1"/>
      </left>
      <right/>
      <top style="dashed">
        <color auto="1"/>
      </top>
      <bottom/>
      <diagonal/>
    </border>
    <border>
      <left style="dashed">
        <color indexed="64"/>
      </left>
      <right/>
      <top style="medium">
        <color indexed="64"/>
      </top>
      <bottom style="medium">
        <color indexed="64"/>
      </bottom>
      <diagonal/>
    </border>
    <border>
      <left style="thick">
        <color theme="0"/>
      </left>
      <right/>
      <top/>
      <bottom/>
      <diagonal/>
    </border>
    <border>
      <left/>
      <right style="medium">
        <color indexed="64"/>
      </right>
      <top/>
      <bottom style="medium">
        <color indexed="64"/>
      </bottom>
      <diagonal/>
    </border>
    <border>
      <left/>
      <right style="dashed">
        <color indexed="64"/>
      </right>
      <top style="dashed">
        <color indexed="64"/>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s>
  <cellStyleXfs count="5">
    <xf numFmtId="0" fontId="0" fillId="0" borderId="0">
      <alignment vertical="center"/>
    </xf>
    <xf numFmtId="0" fontId="2" fillId="0" borderId="0" applyNumberForma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31" fillId="0" borderId="0"/>
  </cellStyleXfs>
  <cellXfs count="339">
    <xf numFmtId="0" fontId="0" fillId="0" borderId="0" xfId="0">
      <alignment vertical="center"/>
    </xf>
    <xf numFmtId="49" fontId="0" fillId="0" borderId="0" xfId="0" applyNumberFormat="1">
      <alignment vertical="center"/>
    </xf>
    <xf numFmtId="0" fontId="4" fillId="0" borderId="0" xfId="0" applyFont="1">
      <alignment vertical="center"/>
    </xf>
    <xf numFmtId="49" fontId="6" fillId="0" borderId="0" xfId="0" applyNumberFormat="1" applyFont="1">
      <alignment vertical="center"/>
    </xf>
    <xf numFmtId="0" fontId="7" fillId="0" borderId="0" xfId="0" applyFont="1">
      <alignment vertical="center"/>
    </xf>
    <xf numFmtId="0" fontId="1" fillId="0" borderId="0" xfId="0" applyFont="1">
      <alignment vertical="center"/>
    </xf>
    <xf numFmtId="0" fontId="7" fillId="0" borderId="0" xfId="0" applyFont="1" applyAlignment="1">
      <alignment vertical="center"/>
    </xf>
    <xf numFmtId="0" fontId="9" fillId="0" borderId="0" xfId="0" quotePrefix="1" applyFont="1" applyAlignment="1">
      <alignment horizontal="left" vertical="center"/>
    </xf>
    <xf numFmtId="0" fontId="11" fillId="0" borderId="0" xfId="0" applyFont="1">
      <alignment vertical="center"/>
    </xf>
    <xf numFmtId="0" fontId="12" fillId="0" borderId="0" xfId="0" applyFont="1">
      <alignment vertical="center"/>
    </xf>
    <xf numFmtId="0" fontId="12" fillId="2" borderId="6" xfId="0" applyFont="1" applyFill="1" applyBorder="1" applyAlignment="1">
      <alignment horizontal="center" vertical="center"/>
    </xf>
    <xf numFmtId="0" fontId="11" fillId="2" borderId="0" xfId="0" applyFont="1" applyFill="1">
      <alignment vertical="center"/>
    </xf>
    <xf numFmtId="0" fontId="12" fillId="2" borderId="3" xfId="0" applyFont="1" applyFill="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178" fontId="14" fillId="0" borderId="0" xfId="2" applyNumberFormat="1" applyFont="1" applyBorder="1" applyAlignment="1">
      <alignment horizontal="right" vertical="center"/>
    </xf>
    <xf numFmtId="0" fontId="12" fillId="0" borderId="0" xfId="0" applyFont="1" applyAlignment="1"/>
    <xf numFmtId="49" fontId="18" fillId="0" borderId="0" xfId="0" applyNumberFormat="1" applyFont="1">
      <alignment vertical="center"/>
    </xf>
    <xf numFmtId="49" fontId="18" fillId="0" borderId="0" xfId="0" applyNumberFormat="1" applyFont="1" applyAlignment="1">
      <alignment vertical="top"/>
    </xf>
    <xf numFmtId="0" fontId="19" fillId="0" borderId="0" xfId="0" applyFont="1" applyAlignment="1">
      <alignment vertical="top"/>
    </xf>
    <xf numFmtId="0" fontId="20" fillId="0" borderId="0" xfId="0" applyFont="1" applyAlignment="1">
      <alignment horizontal="right"/>
    </xf>
    <xf numFmtId="0" fontId="12" fillId="2" borderId="0" xfId="0" applyFont="1" applyFill="1">
      <alignment vertical="center"/>
    </xf>
    <xf numFmtId="0" fontId="12" fillId="2" borderId="11" xfId="0" applyFont="1" applyFill="1" applyBorder="1" applyAlignment="1">
      <alignment horizontal="center" vertical="center" wrapText="1" shrinkToFit="1"/>
    </xf>
    <xf numFmtId="0" fontId="12" fillId="2" borderId="0" xfId="0" applyFont="1" applyFill="1" applyAlignment="1">
      <alignment horizontal="center" vertical="center"/>
    </xf>
    <xf numFmtId="176" fontId="21" fillId="0" borderId="0" xfId="0" applyNumberFormat="1" applyFont="1" applyAlignment="1">
      <alignment horizontal="right" vertical="center"/>
    </xf>
    <xf numFmtId="177" fontId="21" fillId="0" borderId="0" xfId="0" applyNumberFormat="1" applyFont="1" applyAlignment="1">
      <alignment horizontal="right" vertical="center"/>
    </xf>
    <xf numFmtId="177" fontId="21" fillId="0" borderId="0" xfId="0" applyNumberFormat="1" applyFont="1" applyAlignment="1">
      <alignment horizontal="right" vertical="center" shrinkToFit="1"/>
    </xf>
    <xf numFmtId="177" fontId="21" fillId="0" borderId="0" xfId="0" applyNumberFormat="1" applyFont="1" applyAlignment="1">
      <alignment horizontal="right" vertical="center" wrapText="1" shrinkToFit="1"/>
    </xf>
    <xf numFmtId="178" fontId="21" fillId="0" borderId="0" xfId="2" applyNumberFormat="1" applyFont="1" applyAlignment="1">
      <alignment horizontal="right" vertical="center"/>
    </xf>
    <xf numFmtId="176" fontId="21" fillId="0" borderId="0" xfId="2" applyNumberFormat="1" applyFont="1" applyBorder="1" applyAlignment="1">
      <alignment horizontal="right" vertical="center"/>
    </xf>
    <xf numFmtId="177" fontId="21" fillId="0" borderId="0" xfId="2" applyNumberFormat="1" applyFont="1" applyBorder="1" applyAlignment="1">
      <alignment horizontal="right" vertical="center"/>
    </xf>
    <xf numFmtId="177" fontId="21" fillId="0" borderId="0" xfId="2" applyNumberFormat="1" applyFont="1" applyBorder="1" applyAlignment="1">
      <alignment horizontal="center" vertical="center"/>
    </xf>
    <xf numFmtId="178" fontId="21" fillId="0" borderId="0" xfId="0" applyNumberFormat="1" applyFont="1">
      <alignment vertical="center"/>
    </xf>
    <xf numFmtId="178" fontId="21" fillId="0" borderId="0" xfId="0" applyNumberFormat="1" applyFont="1" applyAlignment="1"/>
    <xf numFmtId="176" fontId="21" fillId="0" borderId="0" xfId="2" applyNumberFormat="1" applyFont="1" applyBorder="1" applyAlignment="1">
      <alignment horizontal="center" vertical="center"/>
    </xf>
    <xf numFmtId="178" fontId="21" fillId="0" borderId="0" xfId="2" applyNumberFormat="1" applyFont="1" applyBorder="1" applyAlignment="1">
      <alignment horizontal="right" vertical="center"/>
    </xf>
    <xf numFmtId="179" fontId="21" fillId="0" borderId="0" xfId="3" applyNumberFormat="1" applyFont="1" applyBorder="1" applyAlignment="1">
      <alignment horizontal="right" vertical="center"/>
    </xf>
    <xf numFmtId="0" fontId="18" fillId="0" borderId="0" xfId="0" quotePrefix="1" applyFont="1" applyAlignment="1">
      <alignment horizontal="right" vertical="top" wrapText="1"/>
    </xf>
    <xf numFmtId="49" fontId="18" fillId="0" borderId="0" xfId="0" applyNumberFormat="1" applyFont="1" applyAlignment="1">
      <alignment horizontal="right" vertical="center"/>
    </xf>
    <xf numFmtId="0" fontId="18" fillId="0" borderId="0" xfId="0" applyFont="1" applyAlignment="1">
      <alignment horizontal="left" vertical="center" wrapText="1"/>
    </xf>
    <xf numFmtId="0" fontId="18" fillId="0" borderId="0" xfId="0" applyFont="1">
      <alignment vertical="center"/>
    </xf>
    <xf numFmtId="0" fontId="18" fillId="0" borderId="0" xfId="0" applyFont="1" applyAlignment="1">
      <alignment horizontal="center"/>
    </xf>
    <xf numFmtId="0" fontId="18" fillId="0" borderId="0" xfId="0" applyFont="1" applyAlignment="1">
      <alignment horizontal="center" vertical="center"/>
    </xf>
    <xf numFmtId="49" fontId="18" fillId="0" borderId="0" xfId="0" applyNumberFormat="1" applyFont="1" applyAlignment="1">
      <alignment vertical="center"/>
    </xf>
    <xf numFmtId="0" fontId="13" fillId="3" borderId="0" xfId="0" applyFont="1" applyFill="1" applyAlignment="1">
      <alignment horizontal="center" vertical="center"/>
    </xf>
    <xf numFmtId="0" fontId="18" fillId="0" borderId="0" xfId="0" applyFont="1" applyAlignment="1">
      <alignment horizontal="right" vertical="center" wrapText="1"/>
    </xf>
    <xf numFmtId="49" fontId="18" fillId="0" borderId="0" xfId="0" applyNumberFormat="1" applyFont="1" applyAlignment="1">
      <alignment horizontal="center" vertical="center"/>
    </xf>
    <xf numFmtId="0" fontId="17" fillId="0" borderId="0" xfId="0" applyFont="1">
      <alignment vertical="center"/>
    </xf>
    <xf numFmtId="0" fontId="19" fillId="0" borderId="0" xfId="0" applyFont="1" applyAlignment="1">
      <alignment horizontal="center" vertical="center"/>
    </xf>
    <xf numFmtId="0" fontId="18" fillId="0" borderId="0" xfId="0" applyFont="1" applyAlignment="1">
      <alignment horizontal="right"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0" xfId="0" applyFont="1" applyFill="1" applyAlignment="1">
      <alignment horizontal="center" vertical="center"/>
    </xf>
    <xf numFmtId="0" fontId="12" fillId="3" borderId="14"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15" xfId="0" applyFont="1" applyFill="1" applyBorder="1" applyAlignment="1">
      <alignment horizontal="left" vertical="center"/>
    </xf>
    <xf numFmtId="3" fontId="21" fillId="0" borderId="16" xfId="2" applyNumberFormat="1" applyFont="1" applyFill="1" applyBorder="1" applyAlignment="1">
      <alignment horizontal="right" vertical="center"/>
    </xf>
    <xf numFmtId="3" fontId="21" fillId="0" borderId="15" xfId="2" applyNumberFormat="1" applyFont="1" applyFill="1" applyBorder="1" applyAlignment="1">
      <alignment horizontal="right" vertical="center"/>
    </xf>
    <xf numFmtId="3" fontId="21" fillId="0" borderId="17" xfId="2" applyNumberFormat="1" applyFont="1" applyFill="1" applyBorder="1" applyAlignment="1">
      <alignment horizontal="right" vertical="center"/>
    </xf>
    <xf numFmtId="49" fontId="12" fillId="3" borderId="0" xfId="0" quotePrefix="1" applyNumberFormat="1" applyFont="1" applyFill="1" applyAlignment="1">
      <alignment horizontal="center" vertical="center"/>
    </xf>
    <xf numFmtId="49" fontId="12" fillId="3" borderId="18" xfId="0" quotePrefix="1" applyNumberFormat="1" applyFont="1" applyFill="1" applyBorder="1" applyAlignment="1">
      <alignment horizontal="center" vertical="center"/>
    </xf>
    <xf numFmtId="49" fontId="12" fillId="3" borderId="18" xfId="0" quotePrefix="1" applyNumberFormat="1" applyFont="1" applyFill="1" applyBorder="1" applyAlignment="1">
      <alignment horizontal="left" vertical="center"/>
    </xf>
    <xf numFmtId="3" fontId="21" fillId="0" borderId="19" xfId="2" applyNumberFormat="1" applyFont="1" applyBorder="1" applyAlignment="1">
      <alignment horizontal="right" vertical="center"/>
    </xf>
    <xf numFmtId="3" fontId="21" fillId="0" borderId="0" xfId="2" applyNumberFormat="1" applyFont="1" applyBorder="1" applyAlignment="1">
      <alignment horizontal="right" vertical="center"/>
    </xf>
    <xf numFmtId="49" fontId="12" fillId="3" borderId="20" xfId="0" quotePrefix="1" applyNumberFormat="1" applyFont="1" applyFill="1" applyBorder="1" applyAlignment="1">
      <alignment horizontal="center" vertical="center"/>
    </xf>
    <xf numFmtId="49" fontId="12" fillId="3" borderId="20" xfId="0" quotePrefix="1" applyNumberFormat="1" applyFont="1" applyFill="1" applyBorder="1" applyAlignment="1">
      <alignment horizontal="left" vertical="center"/>
    </xf>
    <xf numFmtId="49" fontId="12" fillId="3" borderId="20" xfId="0" quotePrefix="1" applyNumberFormat="1" applyFont="1" applyFill="1" applyBorder="1">
      <alignment vertical="center"/>
    </xf>
    <xf numFmtId="49" fontId="12" fillId="3" borderId="21" xfId="0" quotePrefix="1" applyNumberFormat="1" applyFont="1" applyFill="1" applyBorder="1">
      <alignment vertical="center"/>
    </xf>
    <xf numFmtId="49" fontId="12" fillId="3" borderId="22" xfId="0" quotePrefix="1" applyNumberFormat="1" applyFont="1" applyFill="1" applyBorder="1">
      <alignment vertical="center"/>
    </xf>
    <xf numFmtId="3" fontId="21" fillId="0" borderId="23" xfId="2" applyNumberFormat="1" applyFont="1" applyBorder="1" applyAlignment="1">
      <alignment horizontal="right" vertical="center"/>
    </xf>
    <xf numFmtId="0" fontId="18" fillId="0" borderId="0" xfId="0" applyFont="1" applyAlignment="1">
      <alignment horizontal="right" vertical="top" wrapText="1"/>
    </xf>
    <xf numFmtId="49" fontId="18" fillId="0" borderId="0" xfId="0" applyNumberFormat="1" applyFont="1" applyAlignment="1">
      <alignment horizontal="center" vertical="top" wrapText="1"/>
    </xf>
    <xf numFmtId="178" fontId="21" fillId="0" borderId="19" xfId="2" applyNumberFormat="1" applyFont="1" applyBorder="1" applyAlignment="1">
      <alignment horizontal="right" vertical="center"/>
    </xf>
    <xf numFmtId="178" fontId="21" fillId="0" borderId="23" xfId="2" applyNumberFormat="1" applyFont="1" applyBorder="1" applyAlignment="1">
      <alignment horizontal="right" vertical="center"/>
    </xf>
    <xf numFmtId="49" fontId="18" fillId="0" borderId="0" xfId="0" applyNumberFormat="1" applyFont="1" applyAlignment="1">
      <alignment horizontal="center" vertical="center" wrapText="1"/>
    </xf>
    <xf numFmtId="0" fontId="12" fillId="3" borderId="24" xfId="0" applyFont="1" applyFill="1" applyBorder="1" applyAlignment="1">
      <alignment horizontal="center" vertical="center"/>
    </xf>
    <xf numFmtId="0" fontId="12" fillId="3" borderId="25" xfId="0" applyFont="1" applyFill="1" applyBorder="1" applyAlignment="1">
      <alignment horizontal="center" vertical="center"/>
    </xf>
    <xf numFmtId="0" fontId="12" fillId="3" borderId="26" xfId="0" applyFont="1" applyFill="1" applyBorder="1" applyAlignment="1">
      <alignment horizontal="center" vertical="center"/>
    </xf>
    <xf numFmtId="49" fontId="12" fillId="3" borderId="14" xfId="0" quotePrefix="1" applyNumberFormat="1" applyFont="1" applyFill="1" applyBorder="1" applyAlignment="1">
      <alignment horizontal="center" vertical="center"/>
    </xf>
    <xf numFmtId="49" fontId="12" fillId="3" borderId="15" xfId="0" quotePrefix="1" applyNumberFormat="1" applyFont="1" applyFill="1" applyBorder="1" applyAlignment="1">
      <alignment horizontal="center" vertical="center"/>
    </xf>
    <xf numFmtId="49" fontId="12" fillId="3" borderId="15" xfId="0" quotePrefix="1" applyNumberFormat="1" applyFont="1" applyFill="1" applyBorder="1" applyAlignment="1">
      <alignment horizontal="left" vertical="center"/>
    </xf>
    <xf numFmtId="178" fontId="21" fillId="0" borderId="15" xfId="2" applyNumberFormat="1" applyFont="1" applyBorder="1" applyAlignment="1">
      <alignment horizontal="right" vertical="center"/>
    </xf>
    <xf numFmtId="178" fontId="21" fillId="0" borderId="16" xfId="2" applyNumberFormat="1" applyFont="1" applyBorder="1" applyAlignment="1">
      <alignment horizontal="right" vertical="center"/>
    </xf>
    <xf numFmtId="49" fontId="12" fillId="3" borderId="0" xfId="0" quotePrefix="1" applyNumberFormat="1" applyFont="1" applyFill="1" applyAlignment="1">
      <alignment horizontal="left" vertical="center"/>
    </xf>
    <xf numFmtId="0" fontId="18" fillId="0" borderId="0" xfId="0" applyFont="1" applyAlignment="1">
      <alignment horizontal="left" vertical="top" wrapText="1"/>
    </xf>
    <xf numFmtId="0" fontId="12" fillId="3" borderId="27" xfId="0" applyFont="1" applyFill="1" applyBorder="1" applyAlignment="1">
      <alignment horizontal="center" vertical="center"/>
    </xf>
    <xf numFmtId="0" fontId="12" fillId="3" borderId="28" xfId="0" applyFont="1" applyFill="1" applyBorder="1" applyAlignment="1">
      <alignment horizontal="center" vertical="center"/>
    </xf>
    <xf numFmtId="0" fontId="22" fillId="0" borderId="0" xfId="0" applyFont="1" applyAlignment="1">
      <alignment horizontal="right" vertical="center"/>
    </xf>
    <xf numFmtId="49" fontId="15" fillId="3" borderId="0" xfId="0" quotePrefix="1" applyNumberFormat="1" applyFont="1" applyFill="1" applyAlignment="1">
      <alignment horizontal="left" vertical="center"/>
    </xf>
    <xf numFmtId="0" fontId="12" fillId="3" borderId="0" xfId="0" applyFont="1" applyFill="1">
      <alignment vertical="center"/>
    </xf>
    <xf numFmtId="49" fontId="12" fillId="3" borderId="0" xfId="0" applyNumberFormat="1" applyFont="1" applyFill="1" applyAlignment="1">
      <alignment horizontal="left" vertical="center"/>
    </xf>
    <xf numFmtId="49" fontId="12" fillId="3" borderId="29" xfId="0" quotePrefix="1" applyNumberFormat="1" applyFont="1" applyFill="1" applyBorder="1" applyAlignment="1">
      <alignment horizontal="left" vertical="center"/>
    </xf>
    <xf numFmtId="0" fontId="24" fillId="0" borderId="0" xfId="0" applyFont="1">
      <alignment vertical="center"/>
    </xf>
    <xf numFmtId="49" fontId="25" fillId="0" borderId="0" xfId="0" applyNumberFormat="1" applyFont="1" applyAlignment="1">
      <alignment horizontal="center" vertical="center"/>
    </xf>
    <xf numFmtId="0" fontId="26" fillId="0" borderId="0" xfId="0" quotePrefix="1" applyFont="1" applyAlignment="1">
      <alignment horizontal="left" vertical="center"/>
    </xf>
    <xf numFmtId="0" fontId="27" fillId="0" borderId="0" xfId="0" applyFont="1" applyAlignment="1">
      <alignment horizontal="right"/>
    </xf>
    <xf numFmtId="0" fontId="13" fillId="3" borderId="32" xfId="0" applyFont="1" applyFill="1" applyBorder="1" applyAlignment="1">
      <alignment horizontal="center" vertical="center" shrinkToFit="1"/>
    </xf>
    <xf numFmtId="0" fontId="13" fillId="3" borderId="33" xfId="0" applyFont="1" applyFill="1" applyBorder="1" applyAlignment="1">
      <alignment horizontal="center" vertical="center"/>
    </xf>
    <xf numFmtId="0" fontId="12" fillId="3" borderId="0" xfId="0" applyFont="1" applyFill="1" applyAlignment="1">
      <alignment horizontal="center" vertical="center" shrinkToFit="1"/>
    </xf>
    <xf numFmtId="0" fontId="13" fillId="3" borderId="34" xfId="0" applyFont="1" applyFill="1" applyBorder="1" applyAlignment="1">
      <alignment horizontal="center" vertical="center"/>
    </xf>
    <xf numFmtId="0" fontId="12" fillId="3" borderId="35" xfId="0" applyFont="1" applyFill="1" applyBorder="1" applyAlignment="1">
      <alignment horizontal="center" vertical="center" shrinkToFit="1"/>
    </xf>
    <xf numFmtId="49" fontId="15" fillId="3" borderId="0" xfId="0" applyNumberFormat="1" applyFont="1" applyFill="1" applyAlignment="1">
      <alignment horizontal="left" vertical="center"/>
    </xf>
    <xf numFmtId="178" fontId="14" fillId="0" borderId="32" xfId="2" applyNumberFormat="1" applyFont="1" applyBorder="1" applyAlignment="1">
      <alignment horizontal="right" vertical="center"/>
    </xf>
    <xf numFmtId="179" fontId="14" fillId="0" borderId="36" xfId="3" applyNumberFormat="1" applyFont="1" applyBorder="1" applyAlignment="1">
      <alignment horizontal="right" vertical="center"/>
    </xf>
    <xf numFmtId="179" fontId="14" fillId="0" borderId="37" xfId="3" applyNumberFormat="1" applyFont="1" applyBorder="1" applyAlignment="1">
      <alignment horizontal="right" vertical="center"/>
    </xf>
    <xf numFmtId="49" fontId="15" fillId="3" borderId="20" xfId="0" quotePrefix="1" applyNumberFormat="1" applyFont="1" applyFill="1" applyBorder="1" applyAlignment="1">
      <alignment horizontal="left" vertical="center"/>
    </xf>
    <xf numFmtId="49" fontId="15" fillId="3" borderId="38" xfId="0" quotePrefix="1" applyNumberFormat="1" applyFont="1" applyFill="1" applyBorder="1" applyAlignment="1">
      <alignment horizontal="left" vertical="center"/>
    </xf>
    <xf numFmtId="178" fontId="14" fillId="0" borderId="39" xfId="2" applyNumberFormat="1" applyFont="1" applyBorder="1" applyAlignment="1">
      <alignment horizontal="right" vertical="center"/>
    </xf>
    <xf numFmtId="179" fontId="14" fillId="0" borderId="40" xfId="3" applyNumberFormat="1" applyFont="1" applyBorder="1" applyAlignment="1">
      <alignment horizontal="right" vertical="center"/>
    </xf>
    <xf numFmtId="179" fontId="14" fillId="0" borderId="41" xfId="3" applyNumberFormat="1" applyFont="1" applyBorder="1" applyAlignment="1">
      <alignment horizontal="right" vertical="center"/>
    </xf>
    <xf numFmtId="49" fontId="29" fillId="0" borderId="0" xfId="0" quotePrefix="1" applyNumberFormat="1" applyFont="1" applyAlignment="1">
      <alignment horizontal="left" vertical="center"/>
    </xf>
    <xf numFmtId="178" fontId="28" fillId="0" borderId="0" xfId="2" applyNumberFormat="1" applyFont="1" applyFill="1" applyBorder="1" applyAlignment="1">
      <alignment horizontal="right" vertical="center"/>
    </xf>
    <xf numFmtId="179" fontId="28" fillId="0" borderId="0" xfId="3" applyNumberFormat="1" applyFont="1" applyFill="1" applyBorder="1" applyAlignment="1">
      <alignment horizontal="right" vertical="center"/>
    </xf>
    <xf numFmtId="49" fontId="15" fillId="3" borderId="18" xfId="0" quotePrefix="1" applyNumberFormat="1" applyFont="1" applyFill="1" applyBorder="1" applyAlignment="1">
      <alignment horizontal="left" vertical="center"/>
    </xf>
    <xf numFmtId="0" fontId="23" fillId="0" borderId="0" xfId="0" applyFont="1" applyAlignment="1">
      <alignment vertical="center" wrapText="1"/>
    </xf>
    <xf numFmtId="0" fontId="23" fillId="0" borderId="0" xfId="0" applyFont="1" applyAlignment="1">
      <alignment vertical="top" wrapText="1"/>
    </xf>
    <xf numFmtId="0" fontId="17" fillId="0" borderId="0" xfId="0" applyFont="1" applyAlignment="1">
      <alignment horizontal="right" vertical="center"/>
    </xf>
    <xf numFmtId="0" fontId="18" fillId="0" borderId="0" xfId="0" applyFont="1" applyAlignment="1">
      <alignment horizontal="right" vertical="top"/>
    </xf>
    <xf numFmtId="49" fontId="18" fillId="0" borderId="0" xfId="0" applyNumberFormat="1" applyFont="1" applyAlignment="1">
      <alignment horizontal="right" vertical="top"/>
    </xf>
    <xf numFmtId="0" fontId="18" fillId="0" borderId="0" xfId="0" applyFont="1" applyAlignment="1"/>
    <xf numFmtId="0" fontId="18" fillId="0" borderId="0" xfId="0" applyFont="1" applyAlignment="1">
      <alignment horizontal="right"/>
    </xf>
    <xf numFmtId="0" fontId="12" fillId="2" borderId="0" xfId="0" applyFont="1" applyFill="1" applyAlignment="1"/>
    <xf numFmtId="0" fontId="12" fillId="2" borderId="12" xfId="0" applyFont="1" applyFill="1" applyBorder="1" applyAlignment="1">
      <alignment horizontal="center" vertical="center"/>
    </xf>
    <xf numFmtId="0" fontId="12" fillId="2" borderId="42" xfId="0" applyFont="1" applyFill="1" applyBorder="1" applyAlignment="1">
      <alignment horizontal="center" vertical="center"/>
    </xf>
    <xf numFmtId="180" fontId="21" fillId="0" borderId="19" xfId="0" applyNumberFormat="1" applyFont="1" applyBorder="1" applyAlignment="1">
      <alignment horizontal="center" vertical="center"/>
    </xf>
    <xf numFmtId="180" fontId="21" fillId="0" borderId="0" xfId="0" applyNumberFormat="1" applyFont="1" applyAlignment="1">
      <alignment horizontal="center" vertical="center"/>
    </xf>
    <xf numFmtId="0" fontId="12" fillId="2" borderId="29" xfId="0" applyFont="1" applyFill="1" applyBorder="1" applyAlignment="1">
      <alignment horizontal="center" vertical="center"/>
    </xf>
    <xf numFmtId="0" fontId="12" fillId="2" borderId="44" xfId="0" applyFont="1" applyFill="1" applyBorder="1" applyAlignment="1">
      <alignment horizontal="center" vertical="center"/>
    </xf>
    <xf numFmtId="180" fontId="21" fillId="0" borderId="23" xfId="0" applyNumberFormat="1" applyFont="1" applyBorder="1" applyAlignment="1">
      <alignment horizontal="center" vertical="center"/>
    </xf>
    <xf numFmtId="0" fontId="0" fillId="0" borderId="0" xfId="0" applyAlignment="1"/>
    <xf numFmtId="0" fontId="0" fillId="2" borderId="0" xfId="0" applyFill="1" applyAlignment="1"/>
    <xf numFmtId="0" fontId="18" fillId="0" borderId="0" xfId="0" applyFont="1" applyAlignment="1">
      <alignment horizontal="left"/>
    </xf>
    <xf numFmtId="0" fontId="12" fillId="0" borderId="0" xfId="0" applyFont="1" applyAlignment="1">
      <alignment horizontal="center" vertical="center"/>
    </xf>
    <xf numFmtId="0" fontId="9" fillId="0" borderId="0" xfId="0" applyFont="1">
      <alignment vertical="center"/>
    </xf>
    <xf numFmtId="0" fontId="18" fillId="2" borderId="0" xfId="0" applyFont="1" applyFill="1" applyAlignment="1"/>
    <xf numFmtId="0" fontId="18" fillId="2" borderId="0" xfId="0" applyFont="1" applyFill="1" applyAlignment="1">
      <alignment horizontal="center" vertical="center"/>
    </xf>
    <xf numFmtId="0" fontId="12" fillId="2" borderId="13" xfId="0" applyFont="1" applyFill="1" applyBorder="1" applyAlignment="1">
      <alignment horizontal="center" vertical="center"/>
    </xf>
    <xf numFmtId="0" fontId="12" fillId="2" borderId="46" xfId="0" applyFont="1" applyFill="1" applyBorder="1" applyAlignment="1">
      <alignment horizontal="left" vertical="center"/>
    </xf>
    <xf numFmtId="38" fontId="21" fillId="0" borderId="46" xfId="2" applyFont="1" applyBorder="1" applyAlignment="1">
      <alignment horizontal="right" vertical="center"/>
    </xf>
    <xf numFmtId="181" fontId="21" fillId="0" borderId="46" xfId="2" applyNumberFormat="1" applyFont="1" applyBorder="1" applyAlignment="1">
      <alignment horizontal="right" vertical="center"/>
    </xf>
    <xf numFmtId="181" fontId="21" fillId="0" borderId="47" xfId="2" applyNumberFormat="1" applyFont="1" applyBorder="1" applyAlignment="1">
      <alignment horizontal="right" vertical="center"/>
    </xf>
    <xf numFmtId="0" fontId="12" fillId="2" borderId="29" xfId="0" applyFont="1" applyFill="1" applyBorder="1" applyAlignment="1">
      <alignment horizontal="left" vertical="center"/>
    </xf>
    <xf numFmtId="38" fontId="21" fillId="0" borderId="0" xfId="2" applyFont="1" applyBorder="1" applyAlignment="1">
      <alignment horizontal="right" vertical="center"/>
    </xf>
    <xf numFmtId="181" fontId="21" fillId="0" borderId="0" xfId="2" applyNumberFormat="1" applyFont="1" applyBorder="1" applyAlignment="1">
      <alignment horizontal="right" vertical="center"/>
    </xf>
    <xf numFmtId="181" fontId="21" fillId="0" borderId="49" xfId="2" applyNumberFormat="1" applyFont="1" applyBorder="1" applyAlignment="1">
      <alignment horizontal="right" vertical="center"/>
    </xf>
    <xf numFmtId="0" fontId="12" fillId="2" borderId="51" xfId="0" applyFont="1" applyFill="1" applyBorder="1" applyAlignment="1">
      <alignment horizontal="left" vertical="center"/>
    </xf>
    <xf numFmtId="38" fontId="21" fillId="0" borderId="51" xfId="2" applyFont="1" applyBorder="1" applyAlignment="1">
      <alignment horizontal="right" vertical="center"/>
    </xf>
    <xf numFmtId="181" fontId="21" fillId="0" borderId="51" xfId="2" applyNumberFormat="1" applyFont="1" applyBorder="1" applyAlignment="1">
      <alignment horizontal="right" vertical="center"/>
    </xf>
    <xf numFmtId="181" fontId="21" fillId="0" borderId="52" xfId="2" applyNumberFormat="1" applyFont="1" applyBorder="1" applyAlignment="1">
      <alignment horizontal="right" vertical="center"/>
    </xf>
    <xf numFmtId="0" fontId="12" fillId="2" borderId="0" xfId="0" applyFont="1" applyFill="1" applyAlignment="1">
      <alignment horizontal="left" vertical="center"/>
    </xf>
    <xf numFmtId="38" fontId="21" fillId="0" borderId="0" xfId="2" applyFont="1" applyAlignment="1">
      <alignment horizontal="right" vertical="center"/>
    </xf>
    <xf numFmtId="181" fontId="21" fillId="0" borderId="0" xfId="2" applyNumberFormat="1" applyFont="1" applyAlignment="1">
      <alignment horizontal="right" vertical="center"/>
    </xf>
    <xf numFmtId="182" fontId="21" fillId="0" borderId="0" xfId="2" applyNumberFormat="1" applyFont="1" applyAlignment="1">
      <alignment horizontal="right" vertical="center"/>
    </xf>
    <xf numFmtId="181" fontId="18" fillId="0" borderId="0" xfId="0" applyNumberFormat="1" applyFont="1" applyAlignment="1"/>
    <xf numFmtId="182" fontId="18" fillId="0" borderId="0" xfId="0" applyNumberFormat="1" applyFont="1" applyAlignment="1"/>
    <xf numFmtId="0" fontId="12" fillId="0" borderId="0" xfId="0" applyFont="1" applyAlignment="1">
      <alignment horizontal="center" vertical="center" textRotation="255"/>
    </xf>
    <xf numFmtId="180" fontId="21" fillId="0" borderId="0" xfId="0" applyNumberFormat="1" applyFont="1" applyAlignment="1">
      <alignment horizontal="right" vertical="center"/>
    </xf>
    <xf numFmtId="38" fontId="21" fillId="0" borderId="15" xfId="2" applyFont="1" applyBorder="1" applyAlignment="1">
      <alignment horizontal="right" vertical="center"/>
    </xf>
    <xf numFmtId="180" fontId="21" fillId="0" borderId="15" xfId="0" applyNumberFormat="1" applyFont="1" applyBorder="1" applyAlignment="1">
      <alignment horizontal="right" vertical="center"/>
    </xf>
    <xf numFmtId="180" fontId="21" fillId="0" borderId="17" xfId="0" applyNumberFormat="1" applyFont="1" applyBorder="1" applyAlignment="1">
      <alignment horizontal="right" vertical="center"/>
    </xf>
    <xf numFmtId="0" fontId="20" fillId="0" borderId="0" xfId="0" applyFont="1" applyAlignment="1"/>
    <xf numFmtId="183" fontId="0" fillId="0" borderId="0" xfId="0" applyNumberFormat="1" applyAlignment="1"/>
    <xf numFmtId="0" fontId="30" fillId="0" borderId="0" xfId="0" applyFont="1" applyAlignment="1"/>
    <xf numFmtId="0" fontId="20" fillId="3" borderId="0" xfId="0" applyFont="1" applyFill="1" applyAlignment="1">
      <alignment horizontal="center" vertical="center"/>
    </xf>
    <xf numFmtId="0" fontId="12" fillId="3" borderId="0" xfId="0" applyFont="1" applyFill="1" applyAlignment="1">
      <alignment horizontal="centerContinuous"/>
    </xf>
    <xf numFmtId="0" fontId="12" fillId="3" borderId="0" xfId="0" applyFont="1" applyFill="1" applyAlignment="1">
      <alignment horizontal="center" vertical="center" wrapText="1"/>
    </xf>
    <xf numFmtId="183" fontId="21" fillId="0" borderId="0" xfId="0" applyNumberFormat="1" applyFont="1" applyAlignment="1">
      <alignment horizontal="center" vertical="center"/>
    </xf>
    <xf numFmtId="183" fontId="21" fillId="0" borderId="43" xfId="0" applyNumberFormat="1" applyFont="1" applyBorder="1" applyAlignment="1">
      <alignment horizontal="center" vertical="center"/>
    </xf>
    <xf numFmtId="0" fontId="12" fillId="2" borderId="54" xfId="0" applyFont="1" applyFill="1" applyBorder="1" applyAlignment="1">
      <alignment horizontal="center" vertical="center"/>
    </xf>
    <xf numFmtId="183" fontId="21" fillId="4" borderId="42" xfId="0" applyNumberFormat="1" applyFont="1" applyFill="1" applyBorder="1" applyAlignment="1">
      <alignment horizontal="center" vertical="center"/>
    </xf>
    <xf numFmtId="0" fontId="12" fillId="2" borderId="55" xfId="0" applyFont="1" applyFill="1" applyBorder="1" applyAlignment="1">
      <alignment horizontal="center" vertical="center"/>
    </xf>
    <xf numFmtId="184" fontId="21" fillId="4" borderId="0" xfId="3" applyNumberFormat="1" applyFont="1" applyFill="1" applyBorder="1" applyAlignment="1">
      <alignment horizontal="center" vertical="center"/>
    </xf>
    <xf numFmtId="183" fontId="21" fillId="4" borderId="0" xfId="0" applyNumberFormat="1" applyFont="1" applyFill="1" applyAlignment="1">
      <alignment horizontal="center" vertical="center"/>
    </xf>
    <xf numFmtId="0" fontId="12" fillId="2" borderId="0" xfId="0" quotePrefix="1" applyFont="1" applyFill="1" applyAlignment="1">
      <alignment horizontal="center" vertical="center"/>
    </xf>
    <xf numFmtId="0" fontId="12" fillId="2" borderId="55" xfId="0" quotePrefix="1" applyFont="1" applyFill="1" applyBorder="1" applyAlignment="1">
      <alignment horizontal="center" vertical="center"/>
    </xf>
    <xf numFmtId="184" fontId="21" fillId="0" borderId="43" xfId="3" applyNumberFormat="1" applyFont="1" applyBorder="1" applyAlignment="1">
      <alignment horizontal="center" vertical="center"/>
    </xf>
    <xf numFmtId="0" fontId="12" fillId="2" borderId="54" xfId="0" quotePrefix="1" applyFont="1" applyFill="1" applyBorder="1" applyAlignment="1">
      <alignment horizontal="center" vertical="center"/>
    </xf>
    <xf numFmtId="0" fontId="18" fillId="0" borderId="0" xfId="4" applyFont="1" applyAlignment="1">
      <alignment horizontal="right" vertical="center"/>
    </xf>
    <xf numFmtId="178" fontId="21" fillId="0" borderId="57" xfId="4" applyNumberFormat="1" applyFont="1" applyBorder="1" applyAlignment="1">
      <alignment horizontal="right" vertical="center"/>
    </xf>
    <xf numFmtId="178" fontId="32" fillId="0" borderId="57" xfId="2" applyNumberFormat="1" applyFont="1" applyBorder="1" applyAlignment="1">
      <alignment horizontal="right" vertical="center"/>
    </xf>
    <xf numFmtId="38" fontId="21" fillId="0" borderId="57" xfId="2" applyFont="1" applyBorder="1" applyAlignment="1">
      <alignment vertical="center"/>
    </xf>
    <xf numFmtId="38" fontId="21" fillId="0" borderId="58" xfId="2" applyFont="1" applyBorder="1" applyAlignment="1">
      <alignment vertical="center"/>
    </xf>
    <xf numFmtId="178" fontId="21" fillId="0" borderId="0" xfId="4" applyNumberFormat="1" applyFont="1" applyAlignment="1">
      <alignment horizontal="right" vertical="center"/>
    </xf>
    <xf numFmtId="178" fontId="32" fillId="0" borderId="0" xfId="2" applyNumberFormat="1" applyFont="1" applyBorder="1" applyAlignment="1">
      <alignment horizontal="right" vertical="center"/>
    </xf>
    <xf numFmtId="38" fontId="21" fillId="0" borderId="0" xfId="2" applyFont="1" applyAlignment="1">
      <alignment vertical="center"/>
    </xf>
    <xf numFmtId="0" fontId="20" fillId="0" borderId="0" xfId="0" applyFont="1" applyAlignment="1">
      <alignment horizontal="center" vertical="center"/>
    </xf>
    <xf numFmtId="0" fontId="20" fillId="0" borderId="0" xfId="0" applyFont="1">
      <alignment vertical="center"/>
    </xf>
    <xf numFmtId="178" fontId="32" fillId="0" borderId="60" xfId="2" applyNumberFormat="1" applyFont="1" applyBorder="1" applyAlignment="1">
      <alignment horizontal="right" vertical="center"/>
    </xf>
    <xf numFmtId="178" fontId="32" fillId="0" borderId="57" xfId="2" applyNumberFormat="1" applyFont="1" applyFill="1" applyBorder="1" applyAlignment="1" applyProtection="1">
      <alignment horizontal="right" vertical="center"/>
    </xf>
    <xf numFmtId="178" fontId="32" fillId="0" borderId="58" xfId="2" applyNumberFormat="1" applyFont="1" applyBorder="1" applyAlignment="1">
      <alignment horizontal="right" vertical="center"/>
    </xf>
    <xf numFmtId="178" fontId="32" fillId="0" borderId="35" xfId="2" applyNumberFormat="1" applyFont="1" applyBorder="1" applyAlignment="1">
      <alignment horizontal="right" vertical="center"/>
    </xf>
    <xf numFmtId="178" fontId="32" fillId="0" borderId="0" xfId="2" applyNumberFormat="1" applyFont="1" applyFill="1" applyBorder="1" applyAlignment="1" applyProtection="1">
      <alignment horizontal="right" vertical="center"/>
    </xf>
    <xf numFmtId="0" fontId="18" fillId="0" borderId="0" xfId="4" quotePrefix="1" applyFont="1" applyAlignment="1">
      <alignment horizontal="left" vertical="center"/>
    </xf>
    <xf numFmtId="0" fontId="34" fillId="0" borderId="0" xfId="0" applyFont="1">
      <alignment vertical="center"/>
    </xf>
    <xf numFmtId="49" fontId="18" fillId="0" borderId="0" xfId="4" quotePrefix="1" applyNumberFormat="1" applyFont="1" applyAlignment="1">
      <alignment horizontal="left" vertical="center"/>
    </xf>
    <xf numFmtId="178" fontId="21" fillId="0" borderId="57" xfId="0" applyNumberFormat="1" applyFont="1" applyBorder="1" applyAlignment="1">
      <alignment horizontal="right" vertical="center"/>
    </xf>
    <xf numFmtId="178" fontId="21" fillId="0" borderId="0" xfId="0" applyNumberFormat="1" applyFont="1" applyAlignment="1">
      <alignment horizontal="right" vertical="center"/>
    </xf>
    <xf numFmtId="0" fontId="18" fillId="0" borderId="0" xfId="4" applyFont="1" applyAlignment="1">
      <alignment horizontal="right" vertical="top"/>
    </xf>
    <xf numFmtId="0" fontId="18" fillId="0" borderId="0" xfId="4" applyFont="1" applyAlignment="1">
      <alignment vertical="center"/>
    </xf>
    <xf numFmtId="0" fontId="30" fillId="0" borderId="0" xfId="4" applyFont="1" applyAlignment="1">
      <alignment horizontal="left" vertical="center"/>
    </xf>
    <xf numFmtId="0" fontId="11" fillId="0" borderId="0" xfId="4" applyFont="1" applyAlignment="1">
      <alignment vertical="center"/>
    </xf>
    <xf numFmtId="0" fontId="20" fillId="0" borderId="0" xfId="4" applyFont="1" applyAlignment="1">
      <alignment vertical="center"/>
    </xf>
    <xf numFmtId="0" fontId="20" fillId="3" borderId="0" xfId="4" applyFont="1" applyFill="1" applyAlignment="1">
      <alignment horizontal="center" vertical="center"/>
    </xf>
    <xf numFmtId="0" fontId="12" fillId="3" borderId="56" xfId="4" applyFont="1" applyFill="1" applyBorder="1" applyAlignment="1">
      <alignment horizontal="center" vertical="center"/>
    </xf>
    <xf numFmtId="0" fontId="12" fillId="3" borderId="0" xfId="4" applyFont="1" applyFill="1" applyAlignment="1">
      <alignment horizontal="center" vertical="center"/>
    </xf>
    <xf numFmtId="0" fontId="12" fillId="3" borderId="29" xfId="4" applyFont="1" applyFill="1" applyBorder="1" applyAlignment="1">
      <alignment horizontal="center" vertical="center"/>
    </xf>
    <xf numFmtId="0" fontId="12" fillId="3" borderId="42" xfId="4" applyFont="1" applyFill="1" applyBorder="1" applyAlignment="1">
      <alignment horizontal="center" vertical="center"/>
    </xf>
    <xf numFmtId="0" fontId="20" fillId="0" borderId="0" xfId="4" applyFont="1" applyAlignment="1">
      <alignment horizontal="center" vertical="center"/>
    </xf>
    <xf numFmtId="0" fontId="12" fillId="3" borderId="59" xfId="4" applyFont="1" applyFill="1" applyBorder="1" applyAlignment="1">
      <alignment horizontal="center" vertical="center"/>
    </xf>
    <xf numFmtId="0" fontId="12" fillId="3" borderId="43" xfId="0" applyFont="1" applyFill="1" applyBorder="1" applyAlignment="1">
      <alignment horizontal="center" vertical="center"/>
    </xf>
    <xf numFmtId="0" fontId="12" fillId="3" borderId="43" xfId="4" applyFont="1" applyFill="1" applyBorder="1" applyAlignment="1">
      <alignment horizontal="center" vertical="center"/>
    </xf>
    <xf numFmtId="185" fontId="34" fillId="0" borderId="0" xfId="2" applyNumberFormat="1" applyFont="1" applyFill="1" applyBorder="1" applyAlignment="1" applyProtection="1">
      <alignment horizontal="right" vertical="center"/>
    </xf>
    <xf numFmtId="49" fontId="34" fillId="0" borderId="0" xfId="0" applyNumberFormat="1" applyFont="1">
      <alignment vertical="center"/>
    </xf>
    <xf numFmtId="0" fontId="34" fillId="0" borderId="0" xfId="4" applyFont="1" applyAlignment="1">
      <alignment horizontal="right" vertical="center"/>
    </xf>
    <xf numFmtId="0" fontId="20" fillId="0" borderId="0" xfId="4" applyFont="1" applyAlignment="1">
      <alignment horizontal="right"/>
    </xf>
    <xf numFmtId="0" fontId="35" fillId="3" borderId="0" xfId="0" applyFont="1" applyFill="1" applyAlignment="1">
      <alignment horizontal="center" vertical="center"/>
    </xf>
    <xf numFmtId="0" fontId="20" fillId="0" borderId="0" xfId="4" quotePrefix="1" applyFont="1" applyAlignment="1">
      <alignment horizontal="left" vertical="center"/>
    </xf>
    <xf numFmtId="176" fontId="20" fillId="0" borderId="0" xfId="4" applyNumberFormat="1" applyFont="1" applyAlignment="1">
      <alignment vertical="center"/>
    </xf>
    <xf numFmtId="38" fontId="20" fillId="0" borderId="0" xfId="2" applyFont="1" applyBorder="1" applyAlignment="1">
      <alignment vertical="center"/>
    </xf>
    <xf numFmtId="0" fontId="30" fillId="0" borderId="0" xfId="0" applyFont="1">
      <alignment vertical="center"/>
    </xf>
    <xf numFmtId="3" fontId="12" fillId="2" borderId="0" xfId="0" applyNumberFormat="1" applyFont="1" applyFill="1" applyAlignment="1">
      <alignment horizontal="center" vertical="center"/>
    </xf>
    <xf numFmtId="186" fontId="21" fillId="0" borderId="32" xfId="2" applyNumberFormat="1" applyFont="1" applyBorder="1" applyAlignment="1">
      <alignment vertical="center"/>
    </xf>
    <xf numFmtId="186" fontId="21" fillId="0" borderId="26" xfId="2" applyNumberFormat="1" applyFont="1" applyBorder="1" applyAlignment="1">
      <alignment vertical="center"/>
    </xf>
    <xf numFmtId="186" fontId="21" fillId="0" borderId="0" xfId="2" applyNumberFormat="1" applyFont="1" applyBorder="1" applyAlignment="1">
      <alignment vertical="center"/>
    </xf>
    <xf numFmtId="186" fontId="21" fillId="0" borderId="32" xfId="2" applyNumberFormat="1" applyFont="1" applyBorder="1" applyAlignment="1">
      <alignment horizontal="right" vertical="center"/>
    </xf>
    <xf numFmtId="186" fontId="21" fillId="0" borderId="26" xfId="2" applyNumberFormat="1" applyFont="1" applyBorder="1" applyAlignment="1">
      <alignment horizontal="right" vertical="center"/>
    </xf>
    <xf numFmtId="0" fontId="12" fillId="2" borderId="29" xfId="0" applyFont="1" applyFill="1" applyBorder="1">
      <alignment vertical="center"/>
    </xf>
    <xf numFmtId="0" fontId="12" fillId="2" borderId="44" xfId="0" applyFont="1" applyFill="1" applyBorder="1">
      <alignment vertical="center"/>
    </xf>
    <xf numFmtId="186" fontId="21" fillId="0" borderId="39" xfId="2" applyNumberFormat="1" applyFont="1" applyBorder="1" applyAlignment="1">
      <alignment horizontal="right" vertical="center"/>
    </xf>
    <xf numFmtId="186" fontId="21" fillId="0" borderId="62" xfId="2" applyNumberFormat="1" applyFont="1" applyBorder="1" applyAlignment="1">
      <alignment horizontal="right" vertical="center"/>
    </xf>
    <xf numFmtId="186" fontId="21" fillId="0" borderId="39" xfId="2" applyNumberFormat="1" applyFont="1" applyBorder="1" applyAlignment="1">
      <alignment vertical="center"/>
    </xf>
    <xf numFmtId="186" fontId="21" fillId="0" borderId="62" xfId="2" applyNumberFormat="1" applyFont="1" applyBorder="1" applyAlignment="1">
      <alignment vertical="center"/>
    </xf>
    <xf numFmtId="0" fontId="19" fillId="0" borderId="0" xfId="0" applyFont="1">
      <alignment vertical="center"/>
    </xf>
    <xf numFmtId="49" fontId="18" fillId="0" borderId="0" xfId="0" applyNumberFormat="1" applyFont="1" applyAlignment="1">
      <alignment horizontal="left" vertical="center" wrapText="1"/>
    </xf>
    <xf numFmtId="49" fontId="18" fillId="0" borderId="0" xfId="0" applyNumberFormat="1" applyFont="1" applyAlignment="1">
      <alignment horizontal="left" vertical="center"/>
    </xf>
    <xf numFmtId="0" fontId="0" fillId="0" borderId="0" xfId="0" applyFont="1">
      <alignment vertical="center"/>
    </xf>
    <xf numFmtId="0" fontId="12" fillId="0" borderId="59" xfId="0" applyFont="1" applyBorder="1" applyAlignment="1">
      <alignment horizontal="left" vertical="center"/>
    </xf>
    <xf numFmtId="0" fontId="18" fillId="0" borderId="43" xfId="0" applyFont="1" applyBorder="1" applyAlignment="1"/>
    <xf numFmtId="0" fontId="0" fillId="0" borderId="63" xfId="0" applyBorder="1" applyAlignment="1"/>
    <xf numFmtId="0" fontId="18" fillId="0" borderId="35" xfId="0" applyFont="1" applyBorder="1" applyAlignment="1">
      <alignment horizontal="left" vertical="justify" wrapText="1"/>
    </xf>
    <xf numFmtId="0" fontId="18" fillId="0" borderId="0" xfId="0" applyFont="1" applyAlignment="1">
      <alignment horizontal="left" vertical="justify" wrapText="1"/>
    </xf>
    <xf numFmtId="0" fontId="18" fillId="0" borderId="64" xfId="0" applyFont="1" applyBorder="1" applyAlignment="1">
      <alignment horizontal="left" vertical="justify" wrapText="1"/>
    </xf>
    <xf numFmtId="0" fontId="18" fillId="0" borderId="35" xfId="0" applyFont="1" applyBorder="1" applyAlignment="1">
      <alignment horizontal="center" vertical="center"/>
    </xf>
    <xf numFmtId="0" fontId="18" fillId="0" borderId="35" xfId="0" applyFont="1" applyBorder="1" applyAlignment="1">
      <alignment horizontal="right" vertical="center"/>
    </xf>
    <xf numFmtId="49" fontId="18" fillId="0" borderId="64" xfId="0" applyNumberFormat="1" applyFont="1" applyBorder="1" applyAlignment="1">
      <alignment horizontal="left" vertical="center"/>
    </xf>
    <xf numFmtId="0" fontId="0" fillId="0" borderId="65" xfId="0" applyBorder="1" applyAlignment="1"/>
    <xf numFmtId="0" fontId="0" fillId="0" borderId="42" xfId="0" applyBorder="1" applyAlignment="1"/>
    <xf numFmtId="0" fontId="16" fillId="0" borderId="0" xfId="4" applyFont="1" applyAlignment="1">
      <alignment vertical="center"/>
    </xf>
    <xf numFmtId="0" fontId="36" fillId="0" borderId="0" xfId="1" applyFont="1" applyAlignment="1">
      <alignment horizontal="left" vertical="center"/>
    </xf>
    <xf numFmtId="0" fontId="4" fillId="0" borderId="0" xfId="0" applyFont="1" applyAlignment="1">
      <alignment horizontal="left" vertical="center"/>
    </xf>
    <xf numFmtId="0" fontId="16" fillId="0" borderId="0" xfId="0" quotePrefix="1" applyFont="1" applyAlignment="1">
      <alignment horizontal="left"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top" wrapText="1"/>
    </xf>
    <xf numFmtId="0" fontId="12" fillId="2" borderId="9" xfId="0" applyFont="1" applyFill="1" applyBorder="1" applyAlignment="1">
      <alignment horizontal="center" vertical="top" wrapText="1"/>
    </xf>
    <xf numFmtId="0" fontId="12" fillId="2" borderId="7" xfId="0" applyFont="1" applyFill="1" applyBorder="1" applyAlignment="1">
      <alignment horizontal="center" vertical="center"/>
    </xf>
    <xf numFmtId="49" fontId="12" fillId="3" borderId="0" xfId="0" applyNumberFormat="1" applyFont="1" applyFill="1" applyAlignment="1">
      <alignment horizontal="left" vertical="center"/>
    </xf>
    <xf numFmtId="0" fontId="12" fillId="2" borderId="8"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0" xfId="0" applyFont="1" applyFill="1" applyAlignment="1">
      <alignment horizontal="center" vertical="center" shrinkToFit="1"/>
    </xf>
    <xf numFmtId="0" fontId="12" fillId="2" borderId="0" xfId="0" applyFont="1" applyFill="1" applyAlignment="1">
      <alignment horizontal="center" vertical="center"/>
    </xf>
    <xf numFmtId="0" fontId="12" fillId="2" borderId="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0" xfId="0" applyFont="1" applyFill="1" applyAlignment="1">
      <alignment horizontal="left" vertical="center" wrapText="1"/>
    </xf>
    <xf numFmtId="49" fontId="12" fillId="3" borderId="0" xfId="0" quotePrefix="1" applyNumberFormat="1" applyFont="1" applyFill="1" applyAlignment="1">
      <alignment horizontal="left" vertical="center"/>
    </xf>
    <xf numFmtId="0" fontId="18" fillId="0" borderId="0" xfId="0" quotePrefix="1" applyFont="1" applyAlignment="1">
      <alignment horizontal="right" vertical="top" wrapText="1"/>
    </xf>
    <xf numFmtId="0" fontId="18" fillId="0" borderId="0" xfId="0" applyFont="1" applyAlignment="1">
      <alignment horizontal="left" vertical="center" wrapText="1"/>
    </xf>
    <xf numFmtId="0" fontId="18" fillId="0" borderId="0" xfId="0" applyFont="1" applyAlignment="1">
      <alignment horizontal="left" vertical="top" wrapText="1"/>
    </xf>
    <xf numFmtId="0" fontId="12" fillId="3" borderId="0" xfId="0" applyFont="1" applyFill="1" applyAlignment="1">
      <alignment horizontal="center" vertical="center"/>
    </xf>
    <xf numFmtId="0" fontId="18" fillId="0" borderId="0" xfId="0" applyFont="1" applyAlignment="1">
      <alignment vertical="center" wrapText="1"/>
    </xf>
    <xf numFmtId="0" fontId="18" fillId="0" borderId="0" xfId="0" quotePrefix="1" applyFont="1" applyAlignment="1">
      <alignment horizontal="right" vertical="center" wrapText="1"/>
    </xf>
    <xf numFmtId="0" fontId="28" fillId="3" borderId="0" xfId="0" applyFont="1" applyFill="1" applyAlignment="1">
      <alignment horizontal="center" vertical="center"/>
    </xf>
    <xf numFmtId="0" fontId="23" fillId="3" borderId="30" xfId="0" applyFont="1" applyFill="1" applyBorder="1" applyAlignment="1">
      <alignment horizontal="center" vertical="center"/>
    </xf>
    <xf numFmtId="0" fontId="23" fillId="3" borderId="31" xfId="0" applyFont="1" applyFill="1" applyBorder="1" applyAlignment="1">
      <alignment horizontal="center" vertical="center"/>
    </xf>
    <xf numFmtId="0" fontId="23" fillId="3" borderId="0" xfId="0" applyFont="1" applyFill="1" applyAlignment="1">
      <alignment horizontal="center" vertical="center"/>
    </xf>
    <xf numFmtId="0" fontId="16" fillId="0" borderId="0" xfId="0" applyFont="1" applyAlignment="1">
      <alignment horizontal="left" vertical="top"/>
    </xf>
    <xf numFmtId="38" fontId="14" fillId="0" borderId="0" xfId="2" applyFont="1" applyBorder="1" applyAlignment="1">
      <alignment horizontal="right" vertical="center"/>
    </xf>
    <xf numFmtId="178" fontId="14" fillId="0" borderId="35" xfId="2" applyNumberFormat="1" applyFont="1" applyBorder="1" applyAlignment="1">
      <alignment horizontal="right" vertical="center"/>
    </xf>
    <xf numFmtId="178" fontId="14" fillId="0" borderId="0" xfId="2" applyNumberFormat="1" applyFont="1" applyBorder="1" applyAlignment="1">
      <alignment horizontal="right" vertical="center"/>
    </xf>
    <xf numFmtId="38" fontId="14" fillId="0" borderId="35" xfId="2" applyFont="1" applyBorder="1" applyAlignment="1">
      <alignment horizontal="right" vertical="center"/>
    </xf>
    <xf numFmtId="49" fontId="18" fillId="0" borderId="0" xfId="0" applyNumberFormat="1" applyFont="1" applyAlignment="1">
      <alignment horizontal="left" vertical="center" wrapText="1"/>
    </xf>
    <xf numFmtId="178" fontId="14" fillId="0" borderId="35" xfId="3" applyNumberFormat="1" applyFont="1" applyBorder="1" applyAlignment="1">
      <alignment horizontal="right" vertical="center"/>
    </xf>
    <xf numFmtId="178" fontId="14" fillId="0" borderId="0" xfId="3" applyNumberFormat="1" applyFont="1" applyBorder="1" applyAlignment="1">
      <alignment horizontal="right" vertical="center"/>
    </xf>
    <xf numFmtId="38" fontId="14" fillId="0" borderId="0" xfId="2" applyFont="1" applyBorder="1" applyAlignment="1">
      <alignment vertical="center"/>
    </xf>
    <xf numFmtId="0" fontId="16" fillId="0" borderId="0" xfId="0" quotePrefix="1" applyFont="1" applyAlignment="1">
      <alignment horizontal="right" vertical="top" wrapText="1"/>
    </xf>
    <xf numFmtId="0" fontId="16" fillId="0" borderId="0" xfId="0" applyFont="1" applyAlignment="1">
      <alignment horizontal="left" vertical="center" wrapText="1"/>
    </xf>
    <xf numFmtId="0" fontId="12" fillId="2" borderId="43" xfId="0" applyFont="1" applyFill="1" applyBorder="1" applyAlignment="1">
      <alignment horizontal="center" vertical="center"/>
    </xf>
    <xf numFmtId="0" fontId="12" fillId="2" borderId="42" xfId="0" applyFont="1" applyFill="1" applyBorder="1" applyAlignment="1">
      <alignment horizontal="center" vertical="center"/>
    </xf>
    <xf numFmtId="0" fontId="16" fillId="0" borderId="0" xfId="0" applyFont="1" applyAlignment="1">
      <alignment horizontal="left" vertical="center"/>
    </xf>
    <xf numFmtId="0" fontId="18" fillId="0" borderId="0" xfId="0" applyFont="1" applyAlignment="1">
      <alignment horizontal="right" vertical="center"/>
    </xf>
    <xf numFmtId="0" fontId="18" fillId="0" borderId="0" xfId="0" applyFont="1" applyAlignment="1">
      <alignment horizontal="left" vertical="center"/>
    </xf>
    <xf numFmtId="0" fontId="18" fillId="0" borderId="35" xfId="0" applyFont="1" applyBorder="1" applyAlignment="1">
      <alignment horizontal="left" vertical="justify" wrapText="1"/>
    </xf>
    <xf numFmtId="0" fontId="18" fillId="0" borderId="0" xfId="0" applyFont="1" applyAlignment="1">
      <alignment horizontal="left" vertical="justify" wrapText="1"/>
    </xf>
    <xf numFmtId="0" fontId="18" fillId="0" borderId="64" xfId="0" applyFont="1" applyBorder="1" applyAlignment="1">
      <alignment horizontal="left" vertical="justify" wrapText="1"/>
    </xf>
    <xf numFmtId="49" fontId="18" fillId="0" borderId="0" xfId="0" applyNumberFormat="1" applyFont="1" applyAlignment="1">
      <alignment horizontal="left" vertical="center"/>
    </xf>
    <xf numFmtId="49" fontId="18" fillId="0" borderId="64" xfId="0" applyNumberFormat="1" applyFont="1" applyBorder="1" applyAlignment="1">
      <alignment horizontal="left" vertical="center"/>
    </xf>
    <xf numFmtId="49" fontId="18" fillId="0" borderId="0" xfId="0" applyNumberFormat="1" applyFont="1" applyAlignment="1">
      <alignment horizontal="right" vertical="center"/>
    </xf>
    <xf numFmtId="49" fontId="18" fillId="0" borderId="64" xfId="0" applyNumberFormat="1" applyFont="1" applyBorder="1" applyAlignment="1">
      <alignment horizontal="right" vertical="center"/>
    </xf>
    <xf numFmtId="49" fontId="18" fillId="0" borderId="42" xfId="0" applyNumberFormat="1" applyFont="1" applyBorder="1" applyAlignment="1">
      <alignment horizontal="right" vertical="center"/>
    </xf>
    <xf numFmtId="49" fontId="18" fillId="0" borderId="66" xfId="0" applyNumberFormat="1" applyFont="1" applyBorder="1" applyAlignment="1">
      <alignment horizontal="right" vertical="center"/>
    </xf>
    <xf numFmtId="0" fontId="9" fillId="0" borderId="0" xfId="0" quotePrefix="1" applyFont="1" applyAlignment="1">
      <alignment horizontal="left" vertical="center"/>
    </xf>
    <xf numFmtId="38" fontId="18" fillId="0" borderId="0" xfId="2" applyFont="1" applyAlignment="1">
      <alignment horizontal="right" vertical="center"/>
    </xf>
    <xf numFmtId="0" fontId="12" fillId="2" borderId="13"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45" xfId="0" applyFont="1" applyFill="1" applyBorder="1" applyAlignment="1">
      <alignment horizontal="center" vertical="center" textRotation="255"/>
    </xf>
    <xf numFmtId="0" fontId="12" fillId="2" borderId="48" xfId="0" applyFont="1" applyFill="1" applyBorder="1" applyAlignment="1">
      <alignment horizontal="center" vertical="center" textRotation="255"/>
    </xf>
    <xf numFmtId="0" fontId="12" fillId="2" borderId="50" xfId="0" applyFont="1" applyFill="1" applyBorder="1" applyAlignment="1">
      <alignment horizontal="center" vertical="center" textRotation="255"/>
    </xf>
    <xf numFmtId="0" fontId="12" fillId="2" borderId="0" xfId="0" applyFont="1" applyFill="1" applyAlignment="1">
      <alignment horizontal="center" vertical="center" textRotation="255"/>
    </xf>
    <xf numFmtId="49" fontId="18" fillId="0" borderId="0" xfId="2" applyNumberFormat="1" applyFont="1" applyAlignment="1">
      <alignment horizontal="left" vertical="center"/>
    </xf>
    <xf numFmtId="0" fontId="12" fillId="2" borderId="14"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53" xfId="0" quotePrefix="1" applyFont="1" applyFill="1" applyBorder="1" applyAlignment="1">
      <alignment horizontal="right" vertical="center"/>
    </xf>
    <xf numFmtId="0" fontId="20" fillId="3" borderId="0" xfId="0" applyFont="1" applyFill="1" applyAlignment="1">
      <alignment horizontal="center" vertical="center"/>
    </xf>
    <xf numFmtId="0" fontId="12" fillId="3" borderId="0" xfId="0" applyFont="1" applyFill="1" applyAlignment="1">
      <alignment horizontal="center"/>
    </xf>
    <xf numFmtId="0" fontId="12" fillId="3" borderId="0" xfId="0" applyFont="1" applyFill="1" applyAlignment="1">
      <alignment horizontal="center" vertical="center" wrapText="1"/>
    </xf>
    <xf numFmtId="0" fontId="12" fillId="2" borderId="0" xfId="0" applyFont="1" applyFill="1" applyAlignment="1">
      <alignment horizontal="right" vertical="center"/>
    </xf>
    <xf numFmtId="0" fontId="12" fillId="2" borderId="53" xfId="0" applyFont="1" applyFill="1" applyBorder="1" applyAlignment="1">
      <alignment horizontal="right" vertical="center"/>
    </xf>
    <xf numFmtId="0" fontId="12" fillId="2" borderId="54" xfId="0" quotePrefix="1" applyFont="1" applyFill="1" applyBorder="1" applyAlignment="1">
      <alignment horizontal="right" vertical="center"/>
    </xf>
    <xf numFmtId="0" fontId="12" fillId="2" borderId="55" xfId="0" quotePrefix="1" applyFont="1" applyFill="1" applyBorder="1" applyAlignment="1">
      <alignment horizontal="right" vertical="center"/>
    </xf>
    <xf numFmtId="0" fontId="12" fillId="2" borderId="0" xfId="0" quotePrefix="1" applyFont="1" applyFill="1" applyAlignment="1">
      <alignment horizontal="right" vertical="center"/>
    </xf>
    <xf numFmtId="0" fontId="18" fillId="0" borderId="0" xfId="0" applyFont="1" applyAlignment="1">
      <alignment horizontal="right" shrinkToFit="1"/>
    </xf>
    <xf numFmtId="0" fontId="20" fillId="3" borderId="0" xfId="4" applyFont="1" applyFill="1" applyAlignment="1">
      <alignment horizontal="center" vertical="center"/>
    </xf>
    <xf numFmtId="0" fontId="16" fillId="0" borderId="0" xfId="4" applyFont="1" applyAlignment="1">
      <alignment horizontal="left" vertical="center"/>
    </xf>
    <xf numFmtId="0" fontId="37" fillId="0" borderId="0" xfId="0" applyFont="1" applyAlignment="1">
      <alignment horizontal="left"/>
    </xf>
    <xf numFmtId="0" fontId="12" fillId="2" borderId="29" xfId="0" applyFont="1" applyFill="1" applyBorder="1" applyAlignment="1">
      <alignment horizontal="center" vertical="center"/>
    </xf>
    <xf numFmtId="0" fontId="12" fillId="2" borderId="44" xfId="0" applyFont="1" applyFill="1" applyBorder="1" applyAlignment="1">
      <alignment horizontal="center" vertical="center"/>
    </xf>
    <xf numFmtId="0" fontId="18" fillId="0" borderId="0" xfId="0" applyFont="1" applyAlignment="1">
      <alignment horizontal="right"/>
    </xf>
    <xf numFmtId="0" fontId="20" fillId="2" borderId="0" xfId="0" applyFont="1" applyFill="1" applyAlignment="1">
      <alignment horizontal="center" vertical="center" wrapText="1"/>
    </xf>
    <xf numFmtId="0" fontId="12" fillId="3" borderId="61" xfId="0" applyFont="1" applyFill="1" applyBorder="1" applyAlignment="1">
      <alignment horizontal="center" vertical="center"/>
    </xf>
    <xf numFmtId="0" fontId="12" fillId="2" borderId="24" xfId="0" applyFont="1" applyFill="1" applyBorder="1" applyAlignment="1">
      <alignment horizontal="center" vertical="center"/>
    </xf>
    <xf numFmtId="3" fontId="12" fillId="2" borderId="30" xfId="0" applyNumberFormat="1" applyFont="1" applyFill="1" applyBorder="1" applyAlignment="1">
      <alignment horizontal="center" vertical="center"/>
    </xf>
    <xf numFmtId="3" fontId="12" fillId="2" borderId="31" xfId="0" applyNumberFormat="1" applyFont="1" applyFill="1" applyBorder="1" applyAlignment="1">
      <alignment horizontal="center" vertical="center"/>
    </xf>
    <xf numFmtId="49" fontId="18" fillId="0" borderId="0" xfId="0" applyNumberFormat="1" applyFont="1" applyAlignment="1">
      <alignment horizontal="left" vertical="top" wrapText="1"/>
    </xf>
    <xf numFmtId="0" fontId="18" fillId="0" borderId="0" xfId="0" applyFont="1" applyAlignment="1">
      <alignment horizontal="center" vertical="top"/>
    </xf>
  </cellXfs>
  <cellStyles count="5">
    <cellStyle name="パーセント" xfId="3" builtinId="5"/>
    <cellStyle name="ハイパーリンク" xfId="1" builtinId="8"/>
    <cellStyle name="桁区切り" xfId="2" builtinId="6"/>
    <cellStyle name="標準" xfId="0" builtinId="0"/>
    <cellStyle name="標準_Sheet1" xfId="4" xr:uid="{62C5D58E-ABE9-44A1-B677-69EEB93800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316;&#26989;&#29992;/&#12522;&#12469;&#12540;&#12481;&#12475;&#12531;&#12479;&#12540;/RC_&#12394;&#12395;&#12431;&#12398;&#32076;&#28168;&#12487;&#12540;&#12479;/&#12394;&#12395;&#12431;2023&#24180;&#24230;&#29256;&#20316;&#25104;&#29992;/&#20316;&#25104;&#28168;/&#31532;&#65299;&#31456;/N2023_03_04%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316;&#26989;&#29992;/&#12522;&#12469;&#12540;&#12481;&#12475;&#12531;&#12479;&#12540;/RC_&#12394;&#12395;&#12431;&#12398;&#32076;&#28168;&#12487;&#12540;&#12479;/&#12394;&#12395;&#12431;2023&#24180;&#24230;&#29256;&#20316;&#25104;&#29992;/&#20316;&#25104;&#28168;/&#31532;&#65299;&#31456;/N2023_03_0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316;&#26989;&#29992;/&#12522;&#12469;&#12540;&#12481;&#12475;&#12531;&#12479;&#12540;/RC_&#12394;&#12395;&#12431;&#12398;&#32076;&#28168;&#12487;&#12540;&#12479;/&#12394;&#12395;&#12431;2023&#24180;&#24230;&#29256;&#20316;&#25104;&#29992;/&#20316;&#25104;&#28168;/&#31532;&#65299;&#31456;/N2023_03_0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316;&#26989;&#29992;/&#12522;&#12469;&#12540;&#12481;&#12475;&#12531;&#12479;&#12540;/RC_&#12394;&#12395;&#12431;&#12398;&#32076;&#28168;&#12487;&#12540;&#12479;/&#12394;&#12395;&#12431;2023&#24180;&#24230;&#29256;&#20316;&#25104;&#29992;/&#20316;&#25104;&#28168;/&#31532;&#65299;&#31456;/N2023_03_07.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316;&#26989;&#29992;/&#12522;&#12469;&#12540;&#12481;&#12475;&#12531;&#12479;&#12540;/RC_&#12394;&#12395;&#12431;&#12398;&#32076;&#28168;&#12487;&#12540;&#12479;/&#12394;&#12395;&#12431;2023&#24180;&#24230;&#29256;&#20316;&#25104;&#29992;/&#20316;&#25104;&#28168;/&#31532;&#65299;&#31456;/N2023_03_08.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316;&#26989;&#29992;/&#12522;&#12469;&#12540;&#12481;&#12475;&#12531;&#12479;&#12540;/RC_&#12394;&#12395;&#12431;&#12398;&#32076;&#28168;&#12487;&#12540;&#12479;/&#12394;&#12395;&#12431;2023&#24180;&#24230;&#29256;&#20316;&#25104;&#29992;/&#20316;&#25104;&#28168;/&#31532;&#65299;&#31456;/N2023_03_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n2023_03_04"/>
      <sheetName val="Data"/>
      <sheetName val="更新方法"/>
      <sheetName val="備考"/>
    </sheetNames>
    <sheetDataSet>
      <sheetData sheetId="0" refreshError="1"/>
      <sheetData sheetId="1" refreshError="1"/>
      <sheetData sheetId="2">
        <row r="38">
          <cell r="E38">
            <v>177184</v>
          </cell>
          <cell r="F38">
            <v>56120</v>
          </cell>
          <cell r="G38">
            <v>73114</v>
          </cell>
          <cell r="H38">
            <v>19213</v>
          </cell>
          <cell r="I38">
            <v>58701</v>
          </cell>
          <cell r="J38">
            <v>384332</v>
          </cell>
        </row>
        <row r="39">
          <cell r="E39">
            <v>58</v>
          </cell>
          <cell r="F39">
            <v>109</v>
          </cell>
          <cell r="G39">
            <v>66</v>
          </cell>
          <cell r="H39">
            <v>40</v>
          </cell>
          <cell r="I39">
            <v>93</v>
          </cell>
          <cell r="J39">
            <v>366</v>
          </cell>
        </row>
        <row r="40">
          <cell r="E40">
            <v>4</v>
          </cell>
          <cell r="F40">
            <v>9</v>
          </cell>
          <cell r="G40">
            <v>0</v>
          </cell>
          <cell r="H40">
            <v>1</v>
          </cell>
          <cell r="I40">
            <v>3</v>
          </cell>
          <cell r="J40">
            <v>17</v>
          </cell>
        </row>
        <row r="41">
          <cell r="E41">
            <v>9619</v>
          </cell>
          <cell r="F41">
            <v>4511</v>
          </cell>
          <cell r="G41">
            <v>6068</v>
          </cell>
          <cell r="H41">
            <v>1759</v>
          </cell>
          <cell r="I41">
            <v>5297</v>
          </cell>
          <cell r="J41">
            <v>27254</v>
          </cell>
        </row>
        <row r="42">
          <cell r="E42">
            <v>14860</v>
          </cell>
          <cell r="F42">
            <v>3464</v>
          </cell>
          <cell r="G42">
            <v>12282</v>
          </cell>
          <cell r="H42">
            <v>2204</v>
          </cell>
          <cell r="I42">
            <v>6133</v>
          </cell>
          <cell r="J42">
            <v>38943</v>
          </cell>
        </row>
        <row r="43">
          <cell r="E43">
            <v>148</v>
          </cell>
          <cell r="F43">
            <v>59</v>
          </cell>
          <cell r="G43">
            <v>49</v>
          </cell>
          <cell r="H43">
            <v>25</v>
          </cell>
          <cell r="I43">
            <v>59</v>
          </cell>
          <cell r="J43">
            <v>340</v>
          </cell>
        </row>
        <row r="44">
          <cell r="E44">
            <v>5489</v>
          </cell>
          <cell r="F44">
            <v>591</v>
          </cell>
          <cell r="G44">
            <v>399</v>
          </cell>
          <cell r="H44">
            <v>93</v>
          </cell>
          <cell r="I44">
            <v>337</v>
          </cell>
          <cell r="J44">
            <v>6909</v>
          </cell>
        </row>
        <row r="45">
          <cell r="E45">
            <v>3860</v>
          </cell>
          <cell r="F45">
            <v>1613</v>
          </cell>
          <cell r="G45">
            <v>2102</v>
          </cell>
          <cell r="H45">
            <v>391</v>
          </cell>
          <cell r="I45">
            <v>2155</v>
          </cell>
          <cell r="J45">
            <v>10121</v>
          </cell>
        </row>
        <row r="46">
          <cell r="E46">
            <v>44879</v>
          </cell>
          <cell r="F46">
            <v>12646</v>
          </cell>
          <cell r="G46">
            <v>15391</v>
          </cell>
          <cell r="H46">
            <v>4109</v>
          </cell>
          <cell r="I46">
            <v>12983</v>
          </cell>
          <cell r="J46">
            <v>90008</v>
          </cell>
        </row>
        <row r="47">
          <cell r="E47">
            <v>21580</v>
          </cell>
          <cell r="F47">
            <v>4054</v>
          </cell>
          <cell r="G47">
            <v>4711</v>
          </cell>
          <cell r="H47">
            <v>945</v>
          </cell>
          <cell r="I47">
            <v>3367</v>
          </cell>
          <cell r="J47">
            <v>34657</v>
          </cell>
        </row>
        <row r="48">
          <cell r="E48">
            <v>23299</v>
          </cell>
          <cell r="F48">
            <v>8592</v>
          </cell>
          <cell r="G48">
            <v>10680</v>
          </cell>
          <cell r="H48">
            <v>3164</v>
          </cell>
          <cell r="I48">
            <v>9616</v>
          </cell>
          <cell r="J48">
            <v>55351</v>
          </cell>
        </row>
        <row r="49">
          <cell r="E49">
            <v>3001</v>
          </cell>
          <cell r="F49">
            <v>706</v>
          </cell>
          <cell r="G49">
            <v>806</v>
          </cell>
          <cell r="H49">
            <v>191</v>
          </cell>
          <cell r="I49">
            <v>708</v>
          </cell>
          <cell r="J49">
            <v>5412</v>
          </cell>
        </row>
        <row r="50">
          <cell r="E50">
            <v>16744</v>
          </cell>
          <cell r="F50">
            <v>6441</v>
          </cell>
          <cell r="G50">
            <v>6395</v>
          </cell>
          <cell r="H50">
            <v>2051</v>
          </cell>
          <cell r="I50">
            <v>4694</v>
          </cell>
          <cell r="J50">
            <v>36325</v>
          </cell>
        </row>
        <row r="51">
          <cell r="E51">
            <v>14583</v>
          </cell>
          <cell r="F51">
            <v>2401</v>
          </cell>
          <cell r="G51">
            <v>2099</v>
          </cell>
          <cell r="H51">
            <v>584</v>
          </cell>
          <cell r="I51">
            <v>1973</v>
          </cell>
          <cell r="J51">
            <v>21640</v>
          </cell>
        </row>
        <row r="52">
          <cell r="E52">
            <v>22806</v>
          </cell>
          <cell r="F52">
            <v>6101</v>
          </cell>
          <cell r="G52">
            <v>7532</v>
          </cell>
          <cell r="H52">
            <v>1878</v>
          </cell>
          <cell r="I52">
            <v>6412</v>
          </cell>
          <cell r="J52">
            <v>44729</v>
          </cell>
        </row>
        <row r="53">
          <cell r="E53">
            <v>775</v>
          </cell>
          <cell r="F53">
            <v>134</v>
          </cell>
          <cell r="G53">
            <v>102</v>
          </cell>
          <cell r="H53">
            <v>40</v>
          </cell>
          <cell r="I53">
            <v>184</v>
          </cell>
          <cell r="J53">
            <v>1235</v>
          </cell>
        </row>
        <row r="54">
          <cell r="E54">
            <v>22031</v>
          </cell>
          <cell r="F54">
            <v>5967</v>
          </cell>
          <cell r="G54">
            <v>7430</v>
          </cell>
          <cell r="H54">
            <v>1838</v>
          </cell>
          <cell r="I54">
            <v>6228</v>
          </cell>
          <cell r="J54">
            <v>43494</v>
          </cell>
        </row>
        <row r="55">
          <cell r="E55">
            <v>10410</v>
          </cell>
          <cell r="F55">
            <v>4634</v>
          </cell>
          <cell r="G55">
            <v>5618</v>
          </cell>
          <cell r="H55">
            <v>1549</v>
          </cell>
          <cell r="I55">
            <v>4821</v>
          </cell>
          <cell r="J55">
            <v>27032</v>
          </cell>
        </row>
        <row r="56">
          <cell r="E56">
            <v>4020</v>
          </cell>
          <cell r="F56">
            <v>2416</v>
          </cell>
          <cell r="G56">
            <v>2286</v>
          </cell>
          <cell r="H56">
            <v>771</v>
          </cell>
          <cell r="I56">
            <v>2253</v>
          </cell>
          <cell r="J56">
            <v>11746</v>
          </cell>
        </row>
        <row r="57">
          <cell r="E57">
            <v>14577</v>
          </cell>
          <cell r="F57">
            <v>6798</v>
          </cell>
          <cell r="G57">
            <v>7770</v>
          </cell>
          <cell r="H57">
            <v>2255</v>
          </cell>
          <cell r="I57">
            <v>6692</v>
          </cell>
          <cell r="J57">
            <v>38092</v>
          </cell>
        </row>
        <row r="58">
          <cell r="E58">
            <v>440</v>
          </cell>
          <cell r="F58">
            <v>238</v>
          </cell>
          <cell r="G58">
            <v>295</v>
          </cell>
          <cell r="H58">
            <v>101</v>
          </cell>
          <cell r="I58">
            <v>299</v>
          </cell>
          <cell r="J58">
            <v>1373</v>
          </cell>
        </row>
        <row r="59">
          <cell r="E59">
            <v>11686</v>
          </cell>
          <cell r="F59">
            <v>3383</v>
          </cell>
          <cell r="G59">
            <v>3956</v>
          </cell>
          <cell r="H59">
            <v>1211</v>
          </cell>
          <cell r="I59">
            <v>3789</v>
          </cell>
          <cell r="J59">
            <v>24025</v>
          </cell>
        </row>
        <row r="60">
          <cell r="E60">
            <v>7807</v>
          </cell>
          <cell r="F60">
            <v>2139</v>
          </cell>
          <cell r="G60">
            <v>2437</v>
          </cell>
          <cell r="H60">
            <v>656</v>
          </cell>
          <cell r="I60">
            <v>2379</v>
          </cell>
          <cell r="J60">
            <v>15418</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n2023_03_05"/>
      <sheetName val="Data"/>
      <sheetName val="更新方法"/>
      <sheetName val="備考"/>
    </sheetNames>
    <sheetDataSet>
      <sheetData sheetId="0" refreshError="1"/>
      <sheetData sheetId="1" refreshError="1"/>
      <sheetData sheetId="2">
        <row r="35">
          <cell r="E35">
            <v>2308581</v>
          </cell>
          <cell r="F35">
            <v>640051</v>
          </cell>
          <cell r="G35">
            <v>763102</v>
          </cell>
          <cell r="H35">
            <v>180839</v>
          </cell>
          <cell r="I35">
            <v>635635</v>
          </cell>
          <cell r="J35">
            <v>4528208</v>
          </cell>
        </row>
        <row r="36">
          <cell r="E36">
            <v>521</v>
          </cell>
          <cell r="F36">
            <v>870</v>
          </cell>
          <cell r="G36">
            <v>399</v>
          </cell>
          <cell r="H36">
            <v>384</v>
          </cell>
          <cell r="I36">
            <v>758</v>
          </cell>
          <cell r="J36">
            <v>2932</v>
          </cell>
        </row>
        <row r="37">
          <cell r="E37">
            <v>66</v>
          </cell>
          <cell r="F37">
            <v>114</v>
          </cell>
          <cell r="G37">
            <v>0</v>
          </cell>
          <cell r="H37">
            <v>5</v>
          </cell>
          <cell r="I37">
            <v>22</v>
          </cell>
          <cell r="J37">
            <v>207</v>
          </cell>
        </row>
        <row r="38">
          <cell r="E38">
            <v>125021</v>
          </cell>
          <cell r="F38">
            <v>34987</v>
          </cell>
          <cell r="G38">
            <v>37626</v>
          </cell>
          <cell r="H38">
            <v>9632</v>
          </cell>
          <cell r="I38">
            <v>35402</v>
          </cell>
          <cell r="J38">
            <v>242668</v>
          </cell>
        </row>
        <row r="39">
          <cell r="E39">
            <v>191643</v>
          </cell>
          <cell r="F39">
            <v>72431</v>
          </cell>
          <cell r="G39">
            <v>184665</v>
          </cell>
          <cell r="H39">
            <v>30825</v>
          </cell>
          <cell r="I39">
            <v>113717</v>
          </cell>
          <cell r="J39">
            <v>593281</v>
          </cell>
        </row>
        <row r="40">
          <cell r="E40">
            <v>12837</v>
          </cell>
          <cell r="F40">
            <v>727</v>
          </cell>
          <cell r="G40">
            <v>805</v>
          </cell>
          <cell r="H40">
            <v>357</v>
          </cell>
          <cell r="I40">
            <v>1048</v>
          </cell>
          <cell r="J40">
            <v>15774</v>
          </cell>
        </row>
        <row r="41">
          <cell r="E41">
            <v>167777</v>
          </cell>
          <cell r="F41">
            <v>8429</v>
          </cell>
          <cell r="G41">
            <v>3331</v>
          </cell>
          <cell r="H41">
            <v>352</v>
          </cell>
          <cell r="I41">
            <v>2510</v>
          </cell>
          <cell r="J41">
            <v>182399</v>
          </cell>
        </row>
        <row r="42">
          <cell r="E42">
            <v>110265</v>
          </cell>
          <cell r="F42">
            <v>49471</v>
          </cell>
          <cell r="G42">
            <v>51036</v>
          </cell>
          <cell r="H42">
            <v>8563</v>
          </cell>
          <cell r="I42">
            <v>53012</v>
          </cell>
          <cell r="J42">
            <v>272347</v>
          </cell>
        </row>
        <row r="43">
          <cell r="E43">
            <v>527474</v>
          </cell>
          <cell r="F43">
            <v>135845</v>
          </cell>
          <cell r="G43">
            <v>151051</v>
          </cell>
          <cell r="H43">
            <v>35399</v>
          </cell>
          <cell r="I43">
            <v>120295</v>
          </cell>
          <cell r="J43">
            <v>970064</v>
          </cell>
        </row>
        <row r="44">
          <cell r="E44">
            <v>311168</v>
          </cell>
          <cell r="F44">
            <v>45448</v>
          </cell>
          <cell r="G44">
            <v>49186</v>
          </cell>
          <cell r="H44">
            <v>6438</v>
          </cell>
          <cell r="I44">
            <v>29395</v>
          </cell>
          <cell r="J44">
            <v>441635</v>
          </cell>
        </row>
        <row r="45">
          <cell r="E45">
            <v>216306</v>
          </cell>
          <cell r="F45">
            <v>90397</v>
          </cell>
          <cell r="G45">
            <v>101865</v>
          </cell>
          <cell r="H45">
            <v>28961</v>
          </cell>
          <cell r="I45">
            <v>90900</v>
          </cell>
          <cell r="J45">
            <v>528429</v>
          </cell>
        </row>
        <row r="46">
          <cell r="E46">
            <v>82455</v>
          </cell>
          <cell r="F46">
            <v>12091</v>
          </cell>
          <cell r="G46">
            <v>11085</v>
          </cell>
          <cell r="H46">
            <v>2354</v>
          </cell>
          <cell r="I46">
            <v>9800</v>
          </cell>
          <cell r="J46">
            <v>117785</v>
          </cell>
        </row>
        <row r="47">
          <cell r="E47">
            <v>98565</v>
          </cell>
          <cell r="F47">
            <v>23083</v>
          </cell>
          <cell r="G47">
            <v>22898</v>
          </cell>
          <cell r="H47">
            <v>5723</v>
          </cell>
          <cell r="I47">
            <v>17650</v>
          </cell>
          <cell r="J47">
            <v>167919</v>
          </cell>
        </row>
        <row r="48">
          <cell r="E48">
            <v>124940</v>
          </cell>
          <cell r="F48">
            <v>21801</v>
          </cell>
          <cell r="G48">
            <v>13657</v>
          </cell>
          <cell r="H48">
            <v>2886</v>
          </cell>
          <cell r="I48">
            <v>11774</v>
          </cell>
          <cell r="J48">
            <v>175058</v>
          </cell>
        </row>
        <row r="49">
          <cell r="E49">
            <v>186768</v>
          </cell>
          <cell r="F49">
            <v>52203</v>
          </cell>
          <cell r="G49">
            <v>57880</v>
          </cell>
          <cell r="H49">
            <v>14336</v>
          </cell>
          <cell r="I49">
            <v>51207</v>
          </cell>
          <cell r="J49">
            <v>362394</v>
          </cell>
        </row>
        <row r="50">
          <cell r="E50">
            <v>21880</v>
          </cell>
          <cell r="F50">
            <v>1742</v>
          </cell>
          <cell r="G50">
            <v>1650</v>
          </cell>
          <cell r="H50">
            <v>430</v>
          </cell>
          <cell r="I50">
            <v>2203</v>
          </cell>
          <cell r="J50">
            <v>27905</v>
          </cell>
        </row>
        <row r="51">
          <cell r="E51">
            <v>164888</v>
          </cell>
          <cell r="F51">
            <v>50461</v>
          </cell>
          <cell r="G51">
            <v>56230</v>
          </cell>
          <cell r="H51">
            <v>13906</v>
          </cell>
          <cell r="I51">
            <v>49004</v>
          </cell>
          <cell r="J51">
            <v>334489</v>
          </cell>
        </row>
        <row r="52">
          <cell r="E52">
            <v>73610</v>
          </cell>
          <cell r="F52">
            <v>24166</v>
          </cell>
          <cell r="G52">
            <v>24835</v>
          </cell>
          <cell r="H52">
            <v>7114</v>
          </cell>
          <cell r="I52">
            <v>22941</v>
          </cell>
          <cell r="J52">
            <v>152666</v>
          </cell>
        </row>
        <row r="53">
          <cell r="E53">
            <v>51237</v>
          </cell>
          <cell r="F53">
            <v>41879</v>
          </cell>
          <cell r="G53">
            <v>31170</v>
          </cell>
          <cell r="H53">
            <v>10510</v>
          </cell>
          <cell r="I53">
            <v>24523</v>
          </cell>
          <cell r="J53">
            <v>159319</v>
          </cell>
        </row>
        <row r="54">
          <cell r="E54">
            <v>238411</v>
          </cell>
          <cell r="F54">
            <v>117490</v>
          </cell>
          <cell r="G54">
            <v>129111</v>
          </cell>
          <cell r="H54">
            <v>42090</v>
          </cell>
          <cell r="I54">
            <v>121165</v>
          </cell>
          <cell r="J54">
            <v>648267</v>
          </cell>
        </row>
        <row r="55">
          <cell r="E55">
            <v>7334</v>
          </cell>
          <cell r="F55">
            <v>3049</v>
          </cell>
          <cell r="G55">
            <v>3978</v>
          </cell>
          <cell r="H55">
            <v>1321</v>
          </cell>
          <cell r="I55">
            <v>4695</v>
          </cell>
          <cell r="J55">
            <v>20377</v>
          </cell>
        </row>
        <row r="56">
          <cell r="E56">
            <v>309657</v>
          </cell>
          <cell r="F56">
            <v>41415</v>
          </cell>
          <cell r="G56">
            <v>39575</v>
          </cell>
          <cell r="H56">
            <v>8988</v>
          </cell>
          <cell r="I56">
            <v>45116</v>
          </cell>
          <cell r="J56">
            <v>444751</v>
          </cell>
        </row>
        <row r="57">
          <cell r="E57">
            <v>294114</v>
          </cell>
          <cell r="F57">
            <v>36730</v>
          </cell>
          <cell r="G57">
            <v>35071</v>
          </cell>
          <cell r="H57">
            <v>6947</v>
          </cell>
          <cell r="I57">
            <v>40654</v>
          </cell>
          <cell r="J57">
            <v>413516</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n2023_03_06"/>
      <sheetName val="Data"/>
      <sheetName val="更新方法"/>
      <sheetName val="備考"/>
    </sheetNames>
    <sheetDataSet>
      <sheetData sheetId="0" refreshError="1"/>
      <sheetData sheetId="1" refreshError="1"/>
      <sheetData sheetId="2">
        <row r="31">
          <cell r="E31">
            <v>5779072</v>
          </cell>
        </row>
        <row r="32">
          <cell r="E32">
            <v>720169</v>
          </cell>
        </row>
        <row r="33">
          <cell r="E33">
            <v>318966</v>
          </cell>
        </row>
        <row r="34">
          <cell r="E34">
            <v>332233</v>
          </cell>
        </row>
        <row r="35">
          <cell r="E35">
            <v>440705</v>
          </cell>
        </row>
      </sheetData>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n2023_03_07_01"/>
      <sheetName val="n2023_03_07_02"/>
      <sheetName val="センR3開設_都道府県"/>
      <sheetName val="センR3存続・廃業_都道府県"/>
      <sheetName val="センR3開設_府内市町村"/>
      <sheetName val="センR3存続・廃業_府内市町村"/>
      <sheetName val="更新方法"/>
      <sheetName val="備考"/>
    </sheetNames>
    <sheetDataSet>
      <sheetData sheetId="0"/>
      <sheetData sheetId="1"/>
      <sheetData sheetId="2"/>
      <sheetData sheetId="3">
        <row r="31">
          <cell r="E31">
            <v>2.1039043045912158</v>
          </cell>
          <cell r="F31">
            <v>2.2413157198941054</v>
          </cell>
          <cell r="G31">
            <v>2.0448880550068651</v>
          </cell>
          <cell r="H31">
            <v>1.9419712868735113</v>
          </cell>
          <cell r="I31">
            <v>1.8764325358551475</v>
          </cell>
        </row>
        <row r="32">
          <cell r="E32">
            <v>0.9326650920202616</v>
          </cell>
          <cell r="F32">
            <v>0.95931329768429252</v>
          </cell>
          <cell r="G32">
            <v>1.0137119469984437</v>
          </cell>
          <cell r="H32">
            <v>0.83509892760520232</v>
          </cell>
          <cell r="I32">
            <v>0.90058520088361449</v>
          </cell>
        </row>
        <row r="33">
          <cell r="E33">
            <v>1.6119012065702585</v>
          </cell>
          <cell r="F33">
            <v>1.8881950870535542</v>
          </cell>
          <cell r="G33">
            <v>1.6227555192529923</v>
          </cell>
          <cell r="H33">
            <v>1.4211721299843907</v>
          </cell>
          <cell r="I33">
            <v>1.4480931321885171</v>
          </cell>
        </row>
        <row r="34">
          <cell r="E34">
            <v>2.1195285028331892</v>
          </cell>
          <cell r="F34">
            <v>2.2698764463175465</v>
          </cell>
          <cell r="G34">
            <v>2.2075719306843733</v>
          </cell>
          <cell r="H34">
            <v>2.0986047000960006</v>
          </cell>
          <cell r="I34">
            <v>1.878738590769663</v>
          </cell>
        </row>
        <row r="35">
          <cell r="E35">
            <v>1.8980280427487661</v>
          </cell>
          <cell r="F35">
            <v>2.2810696002614099</v>
          </cell>
          <cell r="G35">
            <v>1.686428171594321</v>
          </cell>
          <cell r="H35">
            <v>1.6605750881392114</v>
          </cell>
          <cell r="I35">
            <v>1.5046134568879579</v>
          </cell>
        </row>
        <row r="38">
          <cell r="E38">
            <v>5.2373523977388468</v>
          </cell>
          <cell r="F38">
            <v>5.4361936764317056</v>
          </cell>
          <cell r="G38">
            <v>4.9611233494776386</v>
          </cell>
          <cell r="H38">
            <v>4.8486527896986482</v>
          </cell>
          <cell r="I38">
            <v>4.8709478794482166</v>
          </cell>
        </row>
        <row r="39">
          <cell r="E39">
            <v>4.2212920563797312</v>
          </cell>
          <cell r="F39">
            <v>5.0695190453662793</v>
          </cell>
          <cell r="G39">
            <v>4.0290332199180625</v>
          </cell>
          <cell r="H39">
            <v>3.859838977802406</v>
          </cell>
          <cell r="I39">
            <v>4.0679722350839036</v>
          </cell>
        </row>
        <row r="40">
          <cell r="E40">
            <v>5.0072266451597445</v>
          </cell>
          <cell r="F40">
            <v>5.3530742851810666</v>
          </cell>
          <cell r="G40">
            <v>4.6001123110552138</v>
          </cell>
          <cell r="H40">
            <v>4.5175251880232725</v>
          </cell>
          <cell r="I40">
            <v>4.6176797272509091</v>
          </cell>
        </row>
        <row r="41">
          <cell r="E41">
            <v>6.512328454898662</v>
          </cell>
          <cell r="F41">
            <v>6.320178015292802</v>
          </cell>
          <cell r="G41">
            <v>6.0065276791605848</v>
          </cell>
          <cell r="H41">
            <v>5.7793383394046192</v>
          </cell>
          <cell r="I41">
            <v>5.6806118013308371</v>
          </cell>
        </row>
        <row r="42">
          <cell r="E42">
            <v>4.1955439845018834</v>
          </cell>
          <cell r="F42">
            <v>4.8103420106742192</v>
          </cell>
          <cell r="G42">
            <v>4.0191338863162178</v>
          </cell>
          <cell r="H42">
            <v>3.7795818913003632</v>
          </cell>
          <cell r="I42">
            <v>3.7452635857376659</v>
          </cell>
        </row>
      </sheetData>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N2023_03_08"/>
      <sheetName val="Data"/>
      <sheetName val="更新方法"/>
      <sheetName val="備考"/>
    </sheetNames>
    <sheetDataSet>
      <sheetData sheetId="0" refreshError="1"/>
      <sheetData sheetId="1" refreshError="1"/>
      <sheetData sheetId="2">
        <row r="36">
          <cell r="E36">
            <v>262877</v>
          </cell>
          <cell r="F36">
            <v>424079</v>
          </cell>
          <cell r="G36">
            <v>184791</v>
          </cell>
          <cell r="H36">
            <v>196632</v>
          </cell>
          <cell r="I36">
            <v>3399888</v>
          </cell>
        </row>
        <row r="37">
          <cell r="E37">
            <v>258</v>
          </cell>
          <cell r="F37">
            <v>484</v>
          </cell>
          <cell r="G37">
            <v>594</v>
          </cell>
          <cell r="H37">
            <v>720</v>
          </cell>
          <cell r="I37">
            <v>24633</v>
          </cell>
        </row>
        <row r="38">
          <cell r="E38">
            <v>13</v>
          </cell>
          <cell r="F38">
            <v>73</v>
          </cell>
          <cell r="G38">
            <v>18</v>
          </cell>
          <cell r="H38">
            <v>57</v>
          </cell>
          <cell r="I38">
            <v>1345</v>
          </cell>
        </row>
        <row r="39">
          <cell r="E39">
            <v>23605</v>
          </cell>
          <cell r="F39">
            <v>35626</v>
          </cell>
          <cell r="G39">
            <v>25567</v>
          </cell>
          <cell r="H39">
            <v>23261</v>
          </cell>
          <cell r="I39">
            <v>425250</v>
          </cell>
        </row>
        <row r="40">
          <cell r="E40">
            <v>34211</v>
          </cell>
          <cell r="F40">
            <v>36357</v>
          </cell>
          <cell r="G40">
            <v>14090</v>
          </cell>
          <cell r="H40">
            <v>26808</v>
          </cell>
          <cell r="I40">
            <v>337490</v>
          </cell>
        </row>
        <row r="41">
          <cell r="E41">
            <v>136</v>
          </cell>
          <cell r="F41">
            <v>582</v>
          </cell>
          <cell r="G41">
            <v>129</v>
          </cell>
          <cell r="H41">
            <v>224</v>
          </cell>
          <cell r="I41">
            <v>5317</v>
          </cell>
        </row>
        <row r="42">
          <cell r="E42">
            <v>4687</v>
          </cell>
          <cell r="F42">
            <v>23511</v>
          </cell>
          <cell r="G42">
            <v>4003</v>
          </cell>
          <cell r="H42">
            <v>2456</v>
          </cell>
          <cell r="I42">
            <v>55731</v>
          </cell>
        </row>
        <row r="43">
          <cell r="E43">
            <v>5339</v>
          </cell>
          <cell r="F43">
            <v>7466</v>
          </cell>
          <cell r="G43">
            <v>3385</v>
          </cell>
          <cell r="H43">
            <v>3493</v>
          </cell>
          <cell r="I43">
            <v>65106</v>
          </cell>
        </row>
        <row r="44">
          <cell r="E44">
            <v>54883</v>
          </cell>
          <cell r="F44">
            <v>83051</v>
          </cell>
          <cell r="G44">
            <v>33387</v>
          </cell>
          <cell r="H44">
            <v>40289</v>
          </cell>
          <cell r="I44">
            <v>733042</v>
          </cell>
        </row>
        <row r="45">
          <cell r="E45">
            <v>21429</v>
          </cell>
          <cell r="F45">
            <v>35371</v>
          </cell>
          <cell r="G45">
            <v>9573</v>
          </cell>
          <cell r="H45">
            <v>13498</v>
          </cell>
          <cell r="I45">
            <v>203831</v>
          </cell>
        </row>
        <row r="46">
          <cell r="E46">
            <v>33454</v>
          </cell>
          <cell r="F46">
            <v>47680</v>
          </cell>
          <cell r="G46">
            <v>23814</v>
          </cell>
          <cell r="H46">
            <v>26791</v>
          </cell>
          <cell r="I46">
            <v>529211</v>
          </cell>
        </row>
        <row r="47">
          <cell r="E47">
            <v>1953</v>
          </cell>
          <cell r="F47">
            <v>5619</v>
          </cell>
          <cell r="G47">
            <v>1353</v>
          </cell>
          <cell r="H47">
            <v>1593</v>
          </cell>
          <cell r="I47">
            <v>28923</v>
          </cell>
        </row>
        <row r="48">
          <cell r="E48">
            <v>32269</v>
          </cell>
          <cell r="F48">
            <v>56867</v>
          </cell>
          <cell r="G48">
            <v>25328</v>
          </cell>
          <cell r="H48">
            <v>17101</v>
          </cell>
          <cell r="I48">
            <v>324544</v>
          </cell>
        </row>
        <row r="49">
          <cell r="E49">
            <v>18022</v>
          </cell>
          <cell r="F49">
            <v>43095</v>
          </cell>
          <cell r="G49">
            <v>12881</v>
          </cell>
          <cell r="H49">
            <v>12246</v>
          </cell>
          <cell r="I49">
            <v>203556</v>
          </cell>
        </row>
        <row r="50">
          <cell r="E50">
            <v>32147</v>
          </cell>
          <cell r="F50">
            <v>47022</v>
          </cell>
          <cell r="G50">
            <v>20849</v>
          </cell>
          <cell r="H50">
            <v>23284</v>
          </cell>
          <cell r="I50">
            <v>425056</v>
          </cell>
        </row>
        <row r="51">
          <cell r="E51">
            <v>638</v>
          </cell>
          <cell r="F51">
            <v>1512</v>
          </cell>
          <cell r="G51">
            <v>794</v>
          </cell>
          <cell r="H51">
            <v>680</v>
          </cell>
          <cell r="I51">
            <v>31128</v>
          </cell>
        </row>
        <row r="52">
          <cell r="E52">
            <v>31509</v>
          </cell>
          <cell r="F52">
            <v>45510</v>
          </cell>
          <cell r="G52">
            <v>20055</v>
          </cell>
          <cell r="H52">
            <v>22604</v>
          </cell>
          <cell r="I52">
            <v>393928</v>
          </cell>
        </row>
        <row r="53">
          <cell r="E53">
            <v>19973</v>
          </cell>
          <cell r="F53">
            <v>30996</v>
          </cell>
          <cell r="G53">
            <v>16526</v>
          </cell>
          <cell r="H53">
            <v>17489</v>
          </cell>
          <cell r="I53">
            <v>330889</v>
          </cell>
        </row>
        <row r="54">
          <cell r="E54">
            <v>6575</v>
          </cell>
          <cell r="F54">
            <v>10572</v>
          </cell>
          <cell r="G54">
            <v>6040</v>
          </cell>
          <cell r="H54">
            <v>6740</v>
          </cell>
          <cell r="I54">
            <v>94185</v>
          </cell>
        </row>
        <row r="55">
          <cell r="E55">
            <v>19264</v>
          </cell>
          <cell r="F55">
            <v>25021</v>
          </cell>
          <cell r="G55">
            <v>13439</v>
          </cell>
          <cell r="H55">
            <v>12706</v>
          </cell>
          <cell r="I55">
            <v>205984</v>
          </cell>
        </row>
        <row r="56">
          <cell r="E56">
            <v>24</v>
          </cell>
          <cell r="F56">
            <v>11</v>
          </cell>
          <cell r="G56">
            <v>15</v>
          </cell>
          <cell r="H56">
            <v>63</v>
          </cell>
          <cell r="I56">
            <v>3246</v>
          </cell>
        </row>
        <row r="57">
          <cell r="E57">
            <v>9518</v>
          </cell>
          <cell r="F57">
            <v>17726</v>
          </cell>
          <cell r="G57">
            <v>7187</v>
          </cell>
          <cell r="H57">
            <v>8102</v>
          </cell>
          <cell r="I57">
            <v>135591</v>
          </cell>
        </row>
        <row r="58">
          <cell r="E58">
            <v>9455</v>
          </cell>
          <cell r="F58">
            <v>17671</v>
          </cell>
          <cell r="G58">
            <v>7150</v>
          </cell>
          <cell r="H58">
            <v>8064</v>
          </cell>
          <cell r="I58">
            <v>134682</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N2023_03_11"/>
      <sheetName val="Data"/>
      <sheetName val="更新方法"/>
      <sheetName val="備考"/>
    </sheetNames>
    <sheetDataSet>
      <sheetData sheetId="0"/>
      <sheetData sheetId="1"/>
      <sheetData sheetId="2">
        <row r="3">
          <cell r="C3">
            <v>218813</v>
          </cell>
          <cell r="O3">
            <v>2964</v>
          </cell>
          <cell r="V3">
            <v>21479</v>
          </cell>
          <cell r="AC3">
            <v>125364</v>
          </cell>
        </row>
        <row r="4">
          <cell r="AJ4">
            <v>48307</v>
          </cell>
          <cell r="AK4">
            <v>48564</v>
          </cell>
          <cell r="AL4">
            <v>48893</v>
          </cell>
        </row>
        <row r="16">
          <cell r="C16">
            <v>110747</v>
          </cell>
          <cell r="O16">
            <v>757</v>
          </cell>
          <cell r="V16">
            <v>8167</v>
          </cell>
          <cell r="AC16">
            <v>56256</v>
          </cell>
        </row>
        <row r="17">
          <cell r="C17">
            <v>12695</v>
          </cell>
          <cell r="O17">
            <v>172</v>
          </cell>
          <cell r="V17">
            <v>856</v>
          </cell>
          <cell r="AC17">
            <v>5783</v>
          </cell>
        </row>
        <row r="18">
          <cell r="AJ18">
            <v>26137</v>
          </cell>
          <cell r="AK18">
            <v>26272</v>
          </cell>
          <cell r="AL18">
            <v>26795</v>
          </cell>
        </row>
        <row r="19">
          <cell r="AJ19">
            <v>2489</v>
          </cell>
          <cell r="AK19">
            <v>2479</v>
          </cell>
          <cell r="AL19">
            <v>2472</v>
          </cell>
        </row>
        <row r="26">
          <cell r="C26">
            <v>25353</v>
          </cell>
          <cell r="O26">
            <v>208</v>
          </cell>
          <cell r="V26">
            <v>1419</v>
          </cell>
          <cell r="AC26">
            <v>6444</v>
          </cell>
        </row>
        <row r="28">
          <cell r="AJ28">
            <v>2813</v>
          </cell>
          <cell r="AK28">
            <v>2511</v>
          </cell>
          <cell r="AL28">
            <v>2791</v>
          </cell>
        </row>
        <row r="30">
          <cell r="C30">
            <v>26174</v>
          </cell>
          <cell r="O30">
            <v>392</v>
          </cell>
          <cell r="V30">
            <v>3633</v>
          </cell>
          <cell r="AC30">
            <v>14744</v>
          </cell>
        </row>
        <row r="32">
          <cell r="AJ32">
            <v>6157</v>
          </cell>
          <cell r="AK32">
            <v>6280</v>
          </cell>
          <cell r="AL32">
            <v>6512</v>
          </cell>
        </row>
      </sheetData>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4F9E6-E0A9-4D05-8A55-DEDB2FBFA082}">
  <dimension ref="A1:R34"/>
  <sheetViews>
    <sheetView showGridLines="0" tabSelected="1" workbookViewId="0">
      <selection sqref="A1:F1"/>
    </sheetView>
  </sheetViews>
  <sheetFormatPr defaultRowHeight="25.05" customHeight="1" x14ac:dyDescent="0.15"/>
  <cols>
    <col min="2" max="2" width="10.44140625" customWidth="1"/>
    <col min="3" max="3" width="8" style="1" customWidth="1"/>
    <col min="4" max="4" width="9.77734375" customWidth="1"/>
  </cols>
  <sheetData>
    <row r="1" spans="1:18" ht="25.05" customHeight="1" x14ac:dyDescent="0.15">
      <c r="A1" s="250" t="s">
        <v>17</v>
      </c>
      <c r="B1" s="250"/>
      <c r="C1" s="250"/>
      <c r="D1" s="250"/>
      <c r="E1" s="250"/>
      <c r="F1" s="250"/>
      <c r="G1" s="6"/>
    </row>
    <row r="2" spans="1:18" ht="24.9" customHeight="1" x14ac:dyDescent="0.15"/>
    <row r="3" spans="1:18" ht="24.9" customHeight="1" x14ac:dyDescent="0.15">
      <c r="B3" s="2" t="s">
        <v>0</v>
      </c>
      <c r="C3" s="250" t="s">
        <v>1</v>
      </c>
      <c r="D3" s="250"/>
      <c r="E3" s="250"/>
      <c r="F3" s="250"/>
      <c r="G3" s="250"/>
      <c r="H3" s="250"/>
      <c r="I3" s="250"/>
      <c r="J3" s="250"/>
    </row>
    <row r="4" spans="1:18" ht="24.9" customHeight="1" x14ac:dyDescent="0.15">
      <c r="E4" s="5"/>
      <c r="F4" s="5"/>
      <c r="G4" s="5"/>
      <c r="H4" s="5"/>
      <c r="I4" s="5"/>
      <c r="J4" s="5"/>
      <c r="K4" s="5"/>
      <c r="L4" s="5"/>
      <c r="M4" s="5"/>
      <c r="N4" s="5"/>
    </row>
    <row r="5" spans="1:18" ht="24.9" customHeight="1" x14ac:dyDescent="0.15">
      <c r="C5" s="3" t="s">
        <v>2</v>
      </c>
      <c r="D5" s="4"/>
      <c r="E5" s="249" t="s">
        <v>18</v>
      </c>
      <c r="F5" s="249"/>
      <c r="G5" s="249"/>
      <c r="H5" s="249"/>
      <c r="I5" s="249"/>
      <c r="J5" s="249"/>
      <c r="K5" s="249"/>
      <c r="L5" s="249"/>
      <c r="M5" s="249"/>
      <c r="N5" s="4"/>
      <c r="O5" s="236"/>
      <c r="P5" s="236"/>
      <c r="Q5" s="236"/>
      <c r="R5" s="236"/>
    </row>
    <row r="6" spans="1:18" ht="24.9" customHeight="1" x14ac:dyDescent="0.15">
      <c r="C6" s="3" t="s">
        <v>3</v>
      </c>
      <c r="D6" s="4"/>
      <c r="E6" s="249" t="s">
        <v>20</v>
      </c>
      <c r="F6" s="249"/>
      <c r="G6" s="249"/>
      <c r="H6" s="249"/>
      <c r="I6" s="249"/>
      <c r="J6" s="249"/>
      <c r="K6" s="249"/>
      <c r="L6" s="249"/>
      <c r="M6" s="249"/>
      <c r="N6" s="4"/>
      <c r="O6" s="236"/>
      <c r="P6" s="236"/>
      <c r="Q6" s="236"/>
      <c r="R6" s="236"/>
    </row>
    <row r="7" spans="1:18" ht="24.9" customHeight="1" x14ac:dyDescent="0.15">
      <c r="C7" s="3" t="s">
        <v>4</v>
      </c>
      <c r="D7" s="4"/>
      <c r="E7" s="249" t="s">
        <v>21</v>
      </c>
      <c r="F7" s="249"/>
      <c r="G7" s="249"/>
      <c r="H7" s="249"/>
      <c r="I7" s="249"/>
      <c r="J7" s="249"/>
      <c r="K7" s="249"/>
      <c r="L7" s="249"/>
      <c r="M7" s="249"/>
      <c r="N7" s="4"/>
      <c r="O7" s="236"/>
      <c r="P7" s="236"/>
      <c r="Q7" s="236"/>
      <c r="R7" s="236"/>
    </row>
    <row r="8" spans="1:18" ht="24.9" customHeight="1" x14ac:dyDescent="0.15">
      <c r="C8" s="3" t="s">
        <v>5</v>
      </c>
      <c r="D8" s="4"/>
      <c r="E8" s="249" t="s">
        <v>22</v>
      </c>
      <c r="F8" s="249"/>
      <c r="G8" s="249"/>
      <c r="H8" s="249"/>
      <c r="I8" s="249"/>
      <c r="J8" s="249"/>
      <c r="K8" s="249"/>
      <c r="L8" s="249"/>
      <c r="M8" s="249"/>
      <c r="N8" s="4"/>
      <c r="O8" s="236"/>
      <c r="P8" s="236"/>
      <c r="Q8" s="236"/>
      <c r="R8" s="236"/>
    </row>
    <row r="9" spans="1:18" ht="24.9" customHeight="1" x14ac:dyDescent="0.15">
      <c r="C9" s="3" t="s">
        <v>6</v>
      </c>
      <c r="D9" s="4"/>
      <c r="E9" s="249" t="s">
        <v>23</v>
      </c>
      <c r="F9" s="249"/>
      <c r="G9" s="249"/>
      <c r="H9" s="249"/>
      <c r="I9" s="249"/>
      <c r="J9" s="249"/>
      <c r="K9" s="249"/>
      <c r="L9" s="249"/>
      <c r="M9" s="249"/>
      <c r="N9" s="4"/>
      <c r="O9" s="236"/>
      <c r="P9" s="236"/>
      <c r="Q9" s="236"/>
      <c r="R9" s="236"/>
    </row>
    <row r="10" spans="1:18" ht="24.9" customHeight="1" x14ac:dyDescent="0.15">
      <c r="C10" s="3" t="s">
        <v>7</v>
      </c>
      <c r="D10" s="4"/>
      <c r="E10" s="249" t="s">
        <v>24</v>
      </c>
      <c r="F10" s="249"/>
      <c r="G10" s="249"/>
      <c r="H10" s="249"/>
      <c r="I10" s="249"/>
      <c r="J10" s="249"/>
      <c r="K10" s="249"/>
      <c r="L10" s="249"/>
      <c r="M10" s="249"/>
      <c r="N10" s="4"/>
      <c r="O10" s="236"/>
      <c r="P10" s="236"/>
      <c r="Q10" s="236"/>
      <c r="R10" s="236"/>
    </row>
    <row r="11" spans="1:18" ht="24.9" customHeight="1" x14ac:dyDescent="0.15">
      <c r="C11" s="3" t="s">
        <v>215</v>
      </c>
      <c r="D11" s="4"/>
      <c r="E11" s="249" t="s">
        <v>276</v>
      </c>
      <c r="F11" s="249"/>
      <c r="G11" s="249"/>
      <c r="H11" s="249"/>
      <c r="I11" s="249"/>
      <c r="J11" s="249"/>
      <c r="K11" s="249"/>
      <c r="L11" s="249"/>
      <c r="M11" s="249"/>
      <c r="N11" s="249"/>
      <c r="O11" s="249"/>
      <c r="P11" s="249"/>
      <c r="Q11" s="249"/>
      <c r="R11" s="249"/>
    </row>
    <row r="12" spans="1:18" ht="24.9" customHeight="1" x14ac:dyDescent="0.15">
      <c r="C12" s="3" t="s">
        <v>8</v>
      </c>
      <c r="D12" s="4"/>
      <c r="E12" s="249" t="s">
        <v>19</v>
      </c>
      <c r="F12" s="249"/>
      <c r="G12" s="249"/>
      <c r="H12" s="249"/>
      <c r="I12" s="249"/>
      <c r="J12" s="249"/>
      <c r="K12" s="249"/>
      <c r="L12" s="249"/>
      <c r="M12" s="249"/>
      <c r="N12" s="4"/>
      <c r="O12" s="236"/>
      <c r="P12" s="236"/>
      <c r="Q12" s="236"/>
      <c r="R12" s="236"/>
    </row>
    <row r="13" spans="1:18" ht="24.9" customHeight="1" x14ac:dyDescent="0.15">
      <c r="C13" s="3" t="s">
        <v>9</v>
      </c>
      <c r="D13" s="4"/>
      <c r="E13" s="249" t="s">
        <v>10</v>
      </c>
      <c r="F13" s="249"/>
      <c r="G13" s="249"/>
      <c r="H13" s="249"/>
      <c r="I13" s="249"/>
      <c r="J13" s="249"/>
      <c r="K13" s="249"/>
      <c r="L13" s="249"/>
      <c r="M13" s="249"/>
      <c r="N13" s="4"/>
      <c r="O13" s="236"/>
      <c r="P13" s="236"/>
      <c r="Q13" s="236"/>
      <c r="R13" s="236"/>
    </row>
    <row r="14" spans="1:18" ht="24.9" customHeight="1" x14ac:dyDescent="0.15">
      <c r="C14" s="3" t="s">
        <v>11</v>
      </c>
      <c r="D14" s="4"/>
      <c r="E14" s="249" t="s">
        <v>12</v>
      </c>
      <c r="F14" s="249"/>
      <c r="G14" s="249"/>
      <c r="H14" s="249"/>
      <c r="I14" s="249"/>
      <c r="J14" s="249"/>
      <c r="K14" s="249"/>
      <c r="L14" s="249"/>
      <c r="M14" s="249"/>
      <c r="N14" s="4"/>
      <c r="O14" s="236"/>
      <c r="P14" s="236"/>
      <c r="Q14" s="236"/>
      <c r="R14" s="236"/>
    </row>
    <row r="15" spans="1:18" ht="24.9" customHeight="1" x14ac:dyDescent="0.15">
      <c r="C15" s="3" t="s">
        <v>13</v>
      </c>
      <c r="D15" s="4"/>
      <c r="E15" s="249" t="s">
        <v>14</v>
      </c>
      <c r="F15" s="249"/>
      <c r="G15" s="249"/>
      <c r="H15" s="249"/>
      <c r="I15" s="249"/>
      <c r="J15" s="249"/>
      <c r="K15" s="249"/>
      <c r="L15" s="249"/>
      <c r="M15" s="249"/>
      <c r="N15" s="4"/>
      <c r="O15" s="236"/>
      <c r="P15" s="236"/>
      <c r="Q15" s="236"/>
      <c r="R15" s="236"/>
    </row>
    <row r="16" spans="1:18" ht="24.9" customHeight="1" x14ac:dyDescent="0.15">
      <c r="C16" s="3" t="s">
        <v>15</v>
      </c>
      <c r="D16" s="4"/>
      <c r="E16" s="249" t="s">
        <v>16</v>
      </c>
      <c r="F16" s="249"/>
      <c r="G16" s="249"/>
      <c r="H16" s="249"/>
      <c r="I16" s="249"/>
      <c r="J16" s="249"/>
      <c r="K16" s="249"/>
      <c r="L16" s="249"/>
      <c r="M16" s="249"/>
      <c r="N16" s="4"/>
      <c r="O16" s="236"/>
      <c r="P16" s="236"/>
      <c r="Q16" s="236"/>
      <c r="R16" s="236"/>
    </row>
    <row r="17" spans="5:14" ht="24.9" customHeight="1" x14ac:dyDescent="0.15">
      <c r="E17" s="4"/>
      <c r="F17" s="4"/>
      <c r="G17" s="4"/>
      <c r="H17" s="4"/>
      <c r="I17" s="4"/>
      <c r="J17" s="4"/>
      <c r="K17" s="4"/>
      <c r="L17" s="4"/>
      <c r="M17" s="4"/>
      <c r="N17" s="4"/>
    </row>
    <row r="18" spans="5:14" ht="24.9" customHeight="1" x14ac:dyDescent="0.15"/>
    <row r="19" spans="5:14" ht="24.9" customHeight="1" x14ac:dyDescent="0.15"/>
    <row r="20" spans="5:14" ht="24.9" customHeight="1" x14ac:dyDescent="0.15"/>
    <row r="21" spans="5:14" ht="24.9" customHeight="1" x14ac:dyDescent="0.15"/>
    <row r="22" spans="5:14" ht="24.9" customHeight="1" x14ac:dyDescent="0.15"/>
    <row r="23" spans="5:14" ht="24.9" customHeight="1" x14ac:dyDescent="0.15"/>
    <row r="24" spans="5:14" ht="24.9" customHeight="1" x14ac:dyDescent="0.15"/>
    <row r="25" spans="5:14" ht="24.9" customHeight="1" x14ac:dyDescent="0.15"/>
    <row r="26" spans="5:14" ht="24.9" customHeight="1" x14ac:dyDescent="0.15"/>
    <row r="27" spans="5:14" ht="24.9" customHeight="1" x14ac:dyDescent="0.15"/>
    <row r="28" spans="5:14" ht="24.9" customHeight="1" x14ac:dyDescent="0.15"/>
    <row r="29" spans="5:14" ht="24.9" customHeight="1" x14ac:dyDescent="0.15"/>
    <row r="30" spans="5:14" ht="24.9" customHeight="1" x14ac:dyDescent="0.15"/>
    <row r="31" spans="5:14" ht="24.9" customHeight="1" x14ac:dyDescent="0.15"/>
    <row r="32" spans="5:14" ht="24.9" customHeight="1" x14ac:dyDescent="0.15"/>
    <row r="33" ht="24.9" customHeight="1" x14ac:dyDescent="0.15"/>
    <row r="34" ht="24.9" customHeight="1" x14ac:dyDescent="0.15"/>
  </sheetData>
  <mergeCells count="14">
    <mergeCell ref="E9:M9"/>
    <mergeCell ref="A1:F1"/>
    <mergeCell ref="E11:R11"/>
    <mergeCell ref="C3:J3"/>
    <mergeCell ref="E5:M5"/>
    <mergeCell ref="E6:M6"/>
    <mergeCell ref="E7:M7"/>
    <mergeCell ref="E8:M8"/>
    <mergeCell ref="E14:M14"/>
    <mergeCell ref="E15:M15"/>
    <mergeCell ref="E16:M16"/>
    <mergeCell ref="E10:M10"/>
    <mergeCell ref="E12:M12"/>
    <mergeCell ref="E13:M13"/>
  </mergeCells>
  <phoneticPr fontId="3"/>
  <hyperlinks>
    <hyperlink ref="E5:M5" location="'3-1'!A1" display="大阪府内の産業大分類別経営組織別事業所数【2016年】" xr:uid="{BC1EAE3A-7E4E-41D9-A258-0A1B6457E8E7}"/>
    <hyperlink ref="E6:M6" location="'3-2'!A1" display="全国・主要都府県の産業大分類別事業所数【2016年】" xr:uid="{664EC0C5-7579-42BC-B447-ED882DDB3032}"/>
    <hyperlink ref="E7:M7" location="'3-3'!A1" display="全国・主要都府県の産業大分類別従業者数【2016年】" xr:uid="{E0A66E29-219F-44C6-A452-6B5556739FF7}"/>
    <hyperlink ref="E8:M8" location="'3-4'!A1" display="大阪府内地域別の産業大分類別民営事業所数【2016年】" xr:uid="{F2B3B931-6F60-4DA6-85E1-DE46479F80D9}"/>
    <hyperlink ref="E9:M9" location="'3-5'!A1" display="大阪府内地域別の産業大分類別従業者数【2016年】" xr:uid="{577F358B-58EB-4D24-9496-3C63FEECA777}"/>
    <hyperlink ref="E10:M10" location="'3-6'!A1" display="全国・主要都府県の民営事業所数・従業者数の推移" xr:uid="{2B9DB9A7-CD54-4048-B554-0B41D7456FEA}"/>
    <hyperlink ref="E11:N11" location="'3-7'!A1" display="全国・主要都府県・大阪府内地域別の開業率・廃業率【2014年～2016年】" xr:uid="{BCC41252-88E0-4AEC-AAE2-41D17A137DA3}"/>
    <hyperlink ref="E12:M12" location="'3-8'!A1" display="全国・主要都府県の産業大分類別企業数【2016年】" xr:uid="{F000A4F5-408C-455D-A78F-7C397E7EE1D9}"/>
    <hyperlink ref="E13:M13" location="'3-9'!A1" display="全国・主要都府県・大阪府内地域別の規模別企業数の推移" xr:uid="{05F4B378-1E98-49B6-90CF-6361C2600584}"/>
    <hyperlink ref="E14:M14" location="'3-10'!A1" display="資本金100億円以上の大阪府内本社数の推移" xr:uid="{0E469402-54C8-4EE0-85C6-071BA91FAB53}"/>
    <hyperlink ref="E15:M15" location="'3-11'!A1" display="全国・主要都府県の産業財産権出願件数の推移" xr:uid="{3075AA4D-8271-4C5F-BCB8-7ED1AEDDA521}"/>
    <hyperlink ref="E16:M16" location="'3-12'!A1" display="全国・大阪府の信用保証協会保証実績の推移" xr:uid="{980D4167-FAC5-4DBB-A417-04AFECD53D5C}"/>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541FA-47D5-4703-AAC8-6A6E530D9706}">
  <dimension ref="B1:K50"/>
  <sheetViews>
    <sheetView showGridLines="0" workbookViewId="0">
      <selection activeCell="B1" sqref="B1:J1"/>
    </sheetView>
  </sheetViews>
  <sheetFormatPr defaultRowHeight="12" x14ac:dyDescent="0.15"/>
  <cols>
    <col min="1" max="1" width="0.88671875" customWidth="1"/>
    <col min="2" max="2" width="7.44140625" customWidth="1"/>
    <col min="3" max="3" width="8.21875" customWidth="1"/>
    <col min="4" max="11" width="15.77734375" customWidth="1"/>
    <col min="12" max="12" width="0.88671875" customWidth="1"/>
  </cols>
  <sheetData>
    <row r="1" spans="2:11" ht="25.05" customHeight="1" x14ac:dyDescent="0.15">
      <c r="B1" s="292" t="s">
        <v>216</v>
      </c>
      <c r="C1" s="292"/>
      <c r="D1" s="292"/>
      <c r="E1" s="292"/>
      <c r="F1" s="292"/>
      <c r="G1" s="292"/>
      <c r="H1" s="292"/>
      <c r="I1" s="292"/>
      <c r="J1" s="292"/>
      <c r="K1" s="120"/>
    </row>
    <row r="2" spans="2:11" ht="25.05" customHeight="1" x14ac:dyDescent="0.15">
      <c r="B2" s="134"/>
      <c r="C2" s="120"/>
      <c r="D2" s="120"/>
      <c r="E2" s="120"/>
      <c r="F2" s="120"/>
      <c r="G2" s="120"/>
      <c r="H2" s="120"/>
      <c r="I2" s="120"/>
      <c r="J2" s="120"/>
      <c r="K2" s="120"/>
    </row>
    <row r="3" spans="2:11" ht="25.05" customHeight="1" x14ac:dyDescent="0.15">
      <c r="B3" s="292" t="s">
        <v>217</v>
      </c>
      <c r="C3" s="292"/>
      <c r="D3" s="292"/>
      <c r="E3" s="292"/>
      <c r="F3" s="292"/>
      <c r="G3" s="292"/>
      <c r="H3" s="292"/>
      <c r="I3" s="120"/>
      <c r="J3" s="120"/>
      <c r="K3" s="120"/>
    </row>
    <row r="4" spans="2:11" ht="25.05" customHeight="1" thickBot="1" x14ac:dyDescent="0.2">
      <c r="B4" s="135"/>
      <c r="C4" s="135"/>
      <c r="D4" s="263" t="s">
        <v>218</v>
      </c>
      <c r="E4" s="263"/>
      <c r="F4" s="263"/>
      <c r="G4" s="263"/>
      <c r="H4" s="260" t="s">
        <v>219</v>
      </c>
      <c r="I4" s="306"/>
      <c r="J4" s="263" t="s">
        <v>220</v>
      </c>
      <c r="K4" s="263"/>
    </row>
    <row r="5" spans="2:11" ht="25.05" customHeight="1" x14ac:dyDescent="0.15">
      <c r="B5" s="135"/>
      <c r="C5" s="135"/>
      <c r="D5" s="263"/>
      <c r="E5" s="263"/>
      <c r="F5" s="307" t="s">
        <v>221</v>
      </c>
      <c r="G5" s="308"/>
      <c r="H5" s="260"/>
      <c r="I5" s="306"/>
      <c r="J5" s="263"/>
      <c r="K5" s="263"/>
    </row>
    <row r="6" spans="2:11" ht="25.05" customHeight="1" x14ac:dyDescent="0.15">
      <c r="B6" s="136"/>
      <c r="C6" s="23"/>
      <c r="D6" s="23" t="s">
        <v>222</v>
      </c>
      <c r="E6" s="23" t="s">
        <v>223</v>
      </c>
      <c r="F6" s="12" t="s">
        <v>222</v>
      </c>
      <c r="G6" s="23" t="s">
        <v>223</v>
      </c>
      <c r="H6" s="12" t="s">
        <v>222</v>
      </c>
      <c r="I6" s="137" t="s">
        <v>223</v>
      </c>
      <c r="J6" s="23" t="s">
        <v>222</v>
      </c>
      <c r="K6" s="23" t="s">
        <v>223</v>
      </c>
    </row>
    <row r="7" spans="2:11" ht="25.05" customHeight="1" x14ac:dyDescent="0.15">
      <c r="B7" s="309" t="s">
        <v>124</v>
      </c>
      <c r="C7" s="138" t="s">
        <v>181</v>
      </c>
      <c r="D7" s="139">
        <v>326793</v>
      </c>
      <c r="E7" s="140">
        <f>D7/$J7*100</f>
        <v>99.621989251081445</v>
      </c>
      <c r="F7" s="139">
        <v>282486</v>
      </c>
      <c r="G7" s="140">
        <f t="shared" ref="G7:G30" si="0">F7/$J7*100</f>
        <v>86.115116466940819</v>
      </c>
      <c r="H7" s="139">
        <v>1240</v>
      </c>
      <c r="I7" s="140">
        <f t="shared" ref="I7:I30" si="1">H7/$J7*100</f>
        <v>0.37801074891855391</v>
      </c>
      <c r="J7" s="139">
        <f>D7+H7</f>
        <v>328033</v>
      </c>
      <c r="K7" s="141">
        <f>E7+I7</f>
        <v>100</v>
      </c>
    </row>
    <row r="8" spans="2:11" ht="25.05" customHeight="1" x14ac:dyDescent="0.15">
      <c r="B8" s="310"/>
      <c r="C8" s="142">
        <v>2012</v>
      </c>
      <c r="D8" s="143">
        <v>298381</v>
      </c>
      <c r="E8" s="144">
        <f t="shared" ref="E8:E10" si="2">D8/$J8*100</f>
        <v>99.644343220480494</v>
      </c>
      <c r="F8" s="143">
        <v>256293</v>
      </c>
      <c r="G8" s="144">
        <f t="shared" si="0"/>
        <v>85.589054453891521</v>
      </c>
      <c r="H8" s="143">
        <v>1065</v>
      </c>
      <c r="I8" s="144">
        <f t="shared" si="1"/>
        <v>0.35565677951951269</v>
      </c>
      <c r="J8" s="143">
        <f t="shared" ref="J8:K10" si="3">D8+H8</f>
        <v>299446</v>
      </c>
      <c r="K8" s="145">
        <f t="shared" si="3"/>
        <v>100</v>
      </c>
    </row>
    <row r="9" spans="2:11" ht="25.05" customHeight="1" x14ac:dyDescent="0.15">
      <c r="B9" s="310"/>
      <c r="C9" s="142">
        <v>2014</v>
      </c>
      <c r="D9" s="143">
        <v>292993</v>
      </c>
      <c r="E9" s="144">
        <f t="shared" si="2"/>
        <v>99.623936157552379</v>
      </c>
      <c r="F9" s="143">
        <v>246927</v>
      </c>
      <c r="G9" s="144">
        <f t="shared" si="0"/>
        <v>83.960503095896271</v>
      </c>
      <c r="H9" s="143">
        <v>1106</v>
      </c>
      <c r="I9" s="144">
        <f t="shared" si="1"/>
        <v>0.37606384244761121</v>
      </c>
      <c r="J9" s="143">
        <f t="shared" si="3"/>
        <v>294099</v>
      </c>
      <c r="K9" s="145">
        <f t="shared" si="3"/>
        <v>99.999999999999986</v>
      </c>
    </row>
    <row r="10" spans="2:11" ht="25.05" customHeight="1" x14ac:dyDescent="0.15">
      <c r="B10" s="311"/>
      <c r="C10" s="146">
        <v>2016</v>
      </c>
      <c r="D10" s="147">
        <v>270874</v>
      </c>
      <c r="E10" s="148">
        <f t="shared" si="2"/>
        <v>99.609466933396092</v>
      </c>
      <c r="F10" s="147">
        <v>227963</v>
      </c>
      <c r="G10" s="148">
        <f t="shared" si="0"/>
        <v>83.829651094375151</v>
      </c>
      <c r="H10" s="147">
        <v>1062</v>
      </c>
      <c r="I10" s="148">
        <f t="shared" si="1"/>
        <v>0.3905330666039068</v>
      </c>
      <c r="J10" s="147">
        <f t="shared" si="3"/>
        <v>271936</v>
      </c>
      <c r="K10" s="149">
        <f t="shared" si="3"/>
        <v>100</v>
      </c>
    </row>
    <row r="11" spans="2:11" ht="10.050000000000001" customHeight="1" x14ac:dyDescent="0.15">
      <c r="B11" s="120"/>
      <c r="C11" s="120"/>
      <c r="D11" s="120"/>
      <c r="E11" s="120"/>
      <c r="F11" s="120"/>
      <c r="G11" s="120"/>
      <c r="H11" s="120"/>
      <c r="I11" s="120"/>
      <c r="J11" s="120"/>
      <c r="K11" s="120"/>
    </row>
    <row r="12" spans="2:11" ht="25.05" customHeight="1" x14ac:dyDescent="0.15">
      <c r="B12" s="312" t="s">
        <v>200</v>
      </c>
      <c r="C12" s="150" t="s">
        <v>181</v>
      </c>
      <c r="D12" s="151">
        <v>487729</v>
      </c>
      <c r="E12" s="152">
        <f>D12/$J12*100</f>
        <v>99.053191467756321</v>
      </c>
      <c r="F12" s="151">
        <v>408714</v>
      </c>
      <c r="G12" s="152">
        <f t="shared" si="0"/>
        <v>83.005985080962091</v>
      </c>
      <c r="H12" s="151">
        <v>4662</v>
      </c>
      <c r="I12" s="152">
        <f t="shared" si="1"/>
        <v>0.94680853224368444</v>
      </c>
      <c r="J12" s="151">
        <f t="shared" ref="J12:K15" si="4">D12+H12</f>
        <v>492391</v>
      </c>
      <c r="K12" s="152">
        <f>E12+I12</f>
        <v>100</v>
      </c>
    </row>
    <row r="13" spans="2:11" ht="25.05" customHeight="1" x14ac:dyDescent="0.15">
      <c r="B13" s="312"/>
      <c r="C13" s="142">
        <v>2012</v>
      </c>
      <c r="D13" s="151">
        <v>442952</v>
      </c>
      <c r="E13" s="152">
        <f t="shared" ref="E13:E15" si="5">D13/$J13*100</f>
        <v>99.06936277853697</v>
      </c>
      <c r="F13" s="151">
        <v>369710</v>
      </c>
      <c r="G13" s="152">
        <f t="shared" si="0"/>
        <v>82.688268961090372</v>
      </c>
      <c r="H13" s="151">
        <v>4161</v>
      </c>
      <c r="I13" s="152">
        <f t="shared" si="1"/>
        <v>0.93063722146303074</v>
      </c>
      <c r="J13" s="151">
        <f t="shared" si="4"/>
        <v>447113</v>
      </c>
      <c r="K13" s="152">
        <f t="shared" si="4"/>
        <v>100</v>
      </c>
    </row>
    <row r="14" spans="2:11" ht="25.05" customHeight="1" x14ac:dyDescent="0.15">
      <c r="B14" s="312"/>
      <c r="C14" s="142">
        <v>2014</v>
      </c>
      <c r="D14" s="151">
        <v>447659</v>
      </c>
      <c r="E14" s="152">
        <f t="shared" si="5"/>
        <v>98.996455084841344</v>
      </c>
      <c r="F14" s="151">
        <v>364265</v>
      </c>
      <c r="G14" s="152">
        <f t="shared" si="0"/>
        <v>80.554492842721203</v>
      </c>
      <c r="H14" s="151">
        <v>4538</v>
      </c>
      <c r="I14" s="152">
        <f t="shared" si="1"/>
        <v>1.0035449151586586</v>
      </c>
      <c r="J14" s="151">
        <f t="shared" si="4"/>
        <v>452197</v>
      </c>
      <c r="K14" s="152">
        <f t="shared" si="4"/>
        <v>100</v>
      </c>
    </row>
    <row r="15" spans="2:11" ht="25.05" customHeight="1" x14ac:dyDescent="0.15">
      <c r="B15" s="312"/>
      <c r="C15" s="150">
        <v>2016</v>
      </c>
      <c r="D15" s="151">
        <v>413408</v>
      </c>
      <c r="E15" s="152">
        <f t="shared" si="5"/>
        <v>98.904274763868813</v>
      </c>
      <c r="F15" s="151">
        <v>336759</v>
      </c>
      <c r="G15" s="152">
        <f t="shared" si="0"/>
        <v>80.56666698565509</v>
      </c>
      <c r="H15" s="151">
        <v>4580</v>
      </c>
      <c r="I15" s="152">
        <f t="shared" si="1"/>
        <v>1.0957252361311807</v>
      </c>
      <c r="J15" s="151">
        <f t="shared" si="4"/>
        <v>417988</v>
      </c>
      <c r="K15" s="152">
        <f t="shared" si="4"/>
        <v>100</v>
      </c>
    </row>
    <row r="16" spans="2:11" ht="10.050000000000001" customHeight="1" x14ac:dyDescent="0.15">
      <c r="B16" s="120"/>
      <c r="C16" s="132"/>
      <c r="D16" s="120"/>
      <c r="E16" s="120"/>
      <c r="F16" s="120"/>
      <c r="G16" s="120"/>
      <c r="H16" s="120"/>
      <c r="I16" s="120"/>
      <c r="J16" s="120"/>
      <c r="K16" s="120"/>
    </row>
    <row r="17" spans="2:11" ht="25.05" customHeight="1" x14ac:dyDescent="0.15">
      <c r="B17" s="312" t="s">
        <v>95</v>
      </c>
      <c r="C17" s="150" t="s">
        <v>181</v>
      </c>
      <c r="D17" s="151">
        <v>216503</v>
      </c>
      <c r="E17" s="152">
        <f>D17/$J17*100</f>
        <v>99.723633482724793</v>
      </c>
      <c r="F17" s="151">
        <v>187674</v>
      </c>
      <c r="G17" s="153">
        <f t="shared" si="0"/>
        <v>86.444682938513054</v>
      </c>
      <c r="H17" s="151">
        <v>600</v>
      </c>
      <c r="I17" s="153">
        <f t="shared" si="1"/>
        <v>0.27636651727521039</v>
      </c>
      <c r="J17" s="151">
        <f t="shared" ref="J17:K20" si="6">D17+H17</f>
        <v>217103</v>
      </c>
      <c r="K17" s="153">
        <f>E17+I17</f>
        <v>100</v>
      </c>
    </row>
    <row r="18" spans="2:11" ht="25.05" customHeight="1" x14ac:dyDescent="0.15">
      <c r="B18" s="312"/>
      <c r="C18" s="142">
        <v>2012</v>
      </c>
      <c r="D18" s="151">
        <v>200146</v>
      </c>
      <c r="E18" s="152">
        <f t="shared" ref="E18:E20" si="7">D18/$J18*100</f>
        <v>99.728935173650896</v>
      </c>
      <c r="F18" s="151">
        <v>172717</v>
      </c>
      <c r="G18" s="153">
        <f t="shared" si="0"/>
        <v>86.061587523045489</v>
      </c>
      <c r="H18" s="151">
        <v>544</v>
      </c>
      <c r="I18" s="153">
        <f t="shared" si="1"/>
        <v>0.27106482634909562</v>
      </c>
      <c r="J18" s="151">
        <f t="shared" si="6"/>
        <v>200690</v>
      </c>
      <c r="K18" s="153">
        <f t="shared" si="6"/>
        <v>99.999999999999986</v>
      </c>
    </row>
    <row r="19" spans="2:11" ht="25.05" customHeight="1" x14ac:dyDescent="0.15">
      <c r="B19" s="312"/>
      <c r="C19" s="142">
        <v>2014</v>
      </c>
      <c r="D19" s="151">
        <v>199958</v>
      </c>
      <c r="E19" s="152">
        <f t="shared" si="7"/>
        <v>99.714755896873285</v>
      </c>
      <c r="F19" s="151">
        <v>169491</v>
      </c>
      <c r="G19" s="153">
        <f t="shared" si="0"/>
        <v>84.521517977359991</v>
      </c>
      <c r="H19" s="151">
        <v>572</v>
      </c>
      <c r="I19" s="153">
        <f t="shared" si="1"/>
        <v>0.28524410312671417</v>
      </c>
      <c r="J19" s="151">
        <f t="shared" si="6"/>
        <v>200530</v>
      </c>
      <c r="K19" s="153">
        <f t="shared" si="6"/>
        <v>100</v>
      </c>
    </row>
    <row r="20" spans="2:11" ht="25.05" customHeight="1" x14ac:dyDescent="0.15">
      <c r="B20" s="312"/>
      <c r="C20" s="150">
        <v>2016</v>
      </c>
      <c r="D20" s="151">
        <v>187428</v>
      </c>
      <c r="E20" s="152">
        <f t="shared" si="7"/>
        <v>99.687790867749911</v>
      </c>
      <c r="F20" s="151">
        <v>158796</v>
      </c>
      <c r="G20" s="153">
        <f t="shared" si="0"/>
        <v>84.459218679360688</v>
      </c>
      <c r="H20" s="151">
        <v>587</v>
      </c>
      <c r="I20" s="153">
        <f t="shared" si="1"/>
        <v>0.3122091322500864</v>
      </c>
      <c r="J20" s="151">
        <f t="shared" si="6"/>
        <v>188015</v>
      </c>
      <c r="K20" s="153">
        <f t="shared" si="6"/>
        <v>100</v>
      </c>
    </row>
    <row r="21" spans="2:11" ht="10.050000000000001" customHeight="1" x14ac:dyDescent="0.15">
      <c r="B21" s="120"/>
      <c r="C21" s="132"/>
      <c r="D21" s="120"/>
      <c r="E21" s="154"/>
      <c r="F21" s="120"/>
      <c r="G21" s="155"/>
      <c r="H21" s="120"/>
      <c r="I21" s="155"/>
      <c r="J21" s="120"/>
      <c r="K21" s="155"/>
    </row>
    <row r="22" spans="2:11" ht="25.05" customHeight="1" x14ac:dyDescent="0.15">
      <c r="B22" s="312" t="s">
        <v>96</v>
      </c>
      <c r="C22" s="150" t="s">
        <v>181</v>
      </c>
      <c r="D22" s="151">
        <v>240809</v>
      </c>
      <c r="E22" s="152">
        <f>D22/$J22*100</f>
        <v>99.703963167221474</v>
      </c>
      <c r="F22" s="151">
        <v>206323</v>
      </c>
      <c r="G22" s="153">
        <f t="shared" si="0"/>
        <v>85.425464964144354</v>
      </c>
      <c r="H22" s="151">
        <v>715</v>
      </c>
      <c r="I22" s="153">
        <f t="shared" si="1"/>
        <v>0.29603683277852305</v>
      </c>
      <c r="J22" s="151">
        <f t="shared" ref="J22:K25" si="8">D22+H22</f>
        <v>241524</v>
      </c>
      <c r="K22" s="153">
        <f>E22+I22</f>
        <v>100</v>
      </c>
    </row>
    <row r="23" spans="2:11" ht="25.05" customHeight="1" x14ac:dyDescent="0.15">
      <c r="B23" s="312"/>
      <c r="C23" s="142">
        <v>2012</v>
      </c>
      <c r="D23" s="151">
        <v>223698</v>
      </c>
      <c r="E23" s="152">
        <f t="shared" ref="E23:E25" si="9">D23/$J23*100</f>
        <v>99.71249381527393</v>
      </c>
      <c r="F23" s="151">
        <v>189829</v>
      </c>
      <c r="G23" s="153">
        <f t="shared" si="0"/>
        <v>84.615521768007028</v>
      </c>
      <c r="H23" s="151">
        <v>645</v>
      </c>
      <c r="I23" s="153">
        <f t="shared" si="1"/>
        <v>0.28750618472606676</v>
      </c>
      <c r="J23" s="151">
        <f t="shared" si="8"/>
        <v>224343</v>
      </c>
      <c r="K23" s="153">
        <f t="shared" si="8"/>
        <v>100</v>
      </c>
    </row>
    <row r="24" spans="2:11" ht="25.05" customHeight="1" x14ac:dyDescent="0.15">
      <c r="B24" s="312"/>
      <c r="C24" s="142">
        <v>2014</v>
      </c>
      <c r="D24" s="151">
        <v>220767</v>
      </c>
      <c r="E24" s="152">
        <f t="shared" si="9"/>
        <v>99.709138209032062</v>
      </c>
      <c r="F24" s="151">
        <v>183800</v>
      </c>
      <c r="G24" s="153">
        <f t="shared" si="0"/>
        <v>83.013039099231747</v>
      </c>
      <c r="H24" s="151">
        <v>644</v>
      </c>
      <c r="I24" s="153">
        <f t="shared" si="1"/>
        <v>0.29086179096792841</v>
      </c>
      <c r="J24" s="151">
        <f t="shared" si="8"/>
        <v>221411</v>
      </c>
      <c r="K24" s="153">
        <f t="shared" si="8"/>
        <v>99.999999999999986</v>
      </c>
    </row>
    <row r="25" spans="2:11" ht="25.05" customHeight="1" x14ac:dyDescent="0.15">
      <c r="B25" s="312"/>
      <c r="C25" s="150">
        <v>2016</v>
      </c>
      <c r="D25" s="151">
        <v>208310</v>
      </c>
      <c r="E25" s="152">
        <f t="shared" si="9"/>
        <v>99.694660872561585</v>
      </c>
      <c r="F25" s="151">
        <v>172235</v>
      </c>
      <c r="G25" s="153">
        <f t="shared" si="0"/>
        <v>82.429599709018504</v>
      </c>
      <c r="H25" s="151">
        <v>638</v>
      </c>
      <c r="I25" s="153">
        <f t="shared" si="1"/>
        <v>0.30533912743840574</v>
      </c>
      <c r="J25" s="151">
        <f t="shared" si="8"/>
        <v>208948</v>
      </c>
      <c r="K25" s="153">
        <f t="shared" si="8"/>
        <v>99.999999999999986</v>
      </c>
    </row>
    <row r="26" spans="2:11" ht="10.050000000000001" customHeight="1" x14ac:dyDescent="0.15">
      <c r="B26" s="120"/>
      <c r="C26" s="132"/>
      <c r="D26" s="120"/>
      <c r="E26" s="154"/>
      <c r="F26" s="120"/>
      <c r="G26" s="155"/>
      <c r="H26" s="120"/>
      <c r="I26" s="155"/>
      <c r="J26" s="120"/>
      <c r="K26" s="155"/>
    </row>
    <row r="27" spans="2:11" ht="25.05" customHeight="1" x14ac:dyDescent="0.15">
      <c r="B27" s="312" t="s">
        <v>224</v>
      </c>
      <c r="C27" s="150" t="s">
        <v>181</v>
      </c>
      <c r="D27" s="151">
        <v>4201264</v>
      </c>
      <c r="E27" s="152">
        <f>D27/$J27*100</f>
        <v>99.71693657300051</v>
      </c>
      <c r="F27" s="151">
        <v>3665361</v>
      </c>
      <c r="G27" s="153">
        <f t="shared" si="0"/>
        <v>86.997287091253895</v>
      </c>
      <c r="H27" s="151">
        <v>11926</v>
      </c>
      <c r="I27" s="153">
        <f t="shared" si="1"/>
        <v>0.28306342699949444</v>
      </c>
      <c r="J27" s="151">
        <f t="shared" ref="J27:K30" si="10">D27+H27</f>
        <v>4213190</v>
      </c>
      <c r="K27" s="153">
        <f>E27+I27</f>
        <v>100</v>
      </c>
    </row>
    <row r="28" spans="2:11" ht="25.05" customHeight="1" x14ac:dyDescent="0.15">
      <c r="B28" s="312"/>
      <c r="C28" s="142">
        <v>2012</v>
      </c>
      <c r="D28" s="151">
        <v>3852934</v>
      </c>
      <c r="E28" s="152">
        <f t="shared" ref="E28:E30" si="11">D28/$J28*100</f>
        <v>99.725743038102465</v>
      </c>
      <c r="F28" s="151">
        <v>3342814</v>
      </c>
      <c r="G28" s="153">
        <f t="shared" si="0"/>
        <v>86.522273672004616</v>
      </c>
      <c r="H28" s="151">
        <v>10596</v>
      </c>
      <c r="I28" s="153">
        <f t="shared" si="1"/>
        <v>0.27425696189753929</v>
      </c>
      <c r="J28" s="151">
        <f t="shared" si="10"/>
        <v>3863530</v>
      </c>
      <c r="K28" s="153">
        <f t="shared" si="10"/>
        <v>100</v>
      </c>
    </row>
    <row r="29" spans="2:11" ht="25.05" customHeight="1" x14ac:dyDescent="0.15">
      <c r="B29" s="312"/>
      <c r="C29" s="142">
        <v>2014</v>
      </c>
      <c r="D29" s="151">
        <v>3809228</v>
      </c>
      <c r="E29" s="152">
        <f t="shared" si="11"/>
        <v>99.709188035194799</v>
      </c>
      <c r="F29" s="151">
        <v>3252254</v>
      </c>
      <c r="G29" s="153">
        <f t="shared" si="0"/>
        <v>85.130006821385962</v>
      </c>
      <c r="H29" s="151">
        <v>11110</v>
      </c>
      <c r="I29" s="153">
        <f t="shared" si="1"/>
        <v>0.29081196480520832</v>
      </c>
      <c r="J29" s="151">
        <f t="shared" si="10"/>
        <v>3820338</v>
      </c>
      <c r="K29" s="153">
        <f t="shared" si="10"/>
        <v>100.00000000000001</v>
      </c>
    </row>
    <row r="30" spans="2:11" ht="25.05" customHeight="1" x14ac:dyDescent="0.15">
      <c r="B30" s="312"/>
      <c r="C30" s="150">
        <v>2016</v>
      </c>
      <c r="D30" s="151">
        <v>3578176</v>
      </c>
      <c r="E30" s="152">
        <f t="shared" si="11"/>
        <v>99.68916230397123</v>
      </c>
      <c r="F30" s="151">
        <v>3048390</v>
      </c>
      <c r="G30" s="153">
        <f t="shared" si="0"/>
        <v>84.929149789111236</v>
      </c>
      <c r="H30" s="151">
        <v>11157</v>
      </c>
      <c r="I30" s="153">
        <f t="shared" si="1"/>
        <v>0.31083769602876077</v>
      </c>
      <c r="J30" s="151">
        <f t="shared" si="10"/>
        <v>3589333</v>
      </c>
      <c r="K30" s="153">
        <f t="shared" si="10"/>
        <v>99.999999999999986</v>
      </c>
    </row>
    <row r="31" spans="2:11" ht="25.05" customHeight="1" x14ac:dyDescent="0.15">
      <c r="B31" s="156"/>
      <c r="C31" s="133"/>
      <c r="D31" s="151"/>
      <c r="E31" s="151"/>
      <c r="F31" s="151"/>
      <c r="G31" s="151"/>
      <c r="H31" s="305" t="s">
        <v>225</v>
      </c>
      <c r="I31" s="305"/>
      <c r="J31" s="305"/>
      <c r="K31" s="305"/>
    </row>
    <row r="32" spans="2:11" ht="25.05" customHeight="1" x14ac:dyDescent="0.15">
      <c r="B32" s="49" t="s">
        <v>81</v>
      </c>
      <c r="C32" s="38" t="s">
        <v>132</v>
      </c>
      <c r="D32" s="313" t="s">
        <v>226</v>
      </c>
      <c r="E32" s="313"/>
      <c r="F32" s="313"/>
      <c r="G32" s="313"/>
      <c r="H32" s="313"/>
      <c r="I32" s="313"/>
      <c r="J32" s="313"/>
      <c r="K32" s="313"/>
    </row>
    <row r="33" spans="2:11" ht="25.05" customHeight="1" x14ac:dyDescent="0.15">
      <c r="B33" s="42"/>
      <c r="C33" s="38" t="s">
        <v>133</v>
      </c>
      <c r="D33" s="313" t="s">
        <v>227</v>
      </c>
      <c r="E33" s="313"/>
      <c r="F33" s="313"/>
      <c r="G33" s="313"/>
      <c r="H33" s="313"/>
      <c r="I33" s="313"/>
      <c r="J33" s="313"/>
      <c r="K33" s="313"/>
    </row>
    <row r="34" spans="2:11" ht="25.05" customHeight="1" x14ac:dyDescent="0.15">
      <c r="B34" s="42"/>
      <c r="C34" s="38" t="s">
        <v>134</v>
      </c>
      <c r="D34" s="313" t="s">
        <v>228</v>
      </c>
      <c r="E34" s="313"/>
      <c r="F34" s="313"/>
      <c r="G34" s="313"/>
      <c r="H34" s="313"/>
      <c r="I34" s="313"/>
      <c r="J34" s="313"/>
      <c r="K34" s="313"/>
    </row>
    <row r="35" spans="2:11" ht="25.05" customHeight="1" x14ac:dyDescent="0.15">
      <c r="B35" s="42"/>
      <c r="C35" s="38" t="s">
        <v>229</v>
      </c>
      <c r="D35" s="313" t="s">
        <v>230</v>
      </c>
      <c r="E35" s="313"/>
      <c r="F35" s="313"/>
      <c r="G35" s="313"/>
      <c r="H35" s="313"/>
      <c r="I35" s="313"/>
      <c r="J35" s="313"/>
      <c r="K35" s="313"/>
    </row>
    <row r="36" spans="2:11" ht="25.05" customHeight="1" x14ac:dyDescent="0.15">
      <c r="B36" s="42"/>
      <c r="C36" s="38" t="s">
        <v>231</v>
      </c>
      <c r="D36" s="313" t="s">
        <v>232</v>
      </c>
      <c r="E36" s="313"/>
      <c r="F36" s="313"/>
      <c r="G36" s="313"/>
      <c r="H36" s="313"/>
      <c r="I36" s="313"/>
      <c r="J36" s="313"/>
      <c r="K36" s="313"/>
    </row>
    <row r="37" spans="2:11" ht="25.05" customHeight="1" x14ac:dyDescent="0.15">
      <c r="B37" s="120"/>
      <c r="C37" s="120"/>
      <c r="D37" s="120"/>
      <c r="E37" s="120"/>
      <c r="F37" s="120"/>
      <c r="G37" s="120"/>
      <c r="H37" s="120"/>
      <c r="I37" s="120"/>
      <c r="J37" s="120"/>
      <c r="K37" s="120"/>
    </row>
    <row r="38" spans="2:11" ht="25.05" customHeight="1" x14ac:dyDescent="0.15">
      <c r="B38" s="292" t="s">
        <v>233</v>
      </c>
      <c r="C38" s="292"/>
      <c r="D38" s="292"/>
      <c r="E38" s="292"/>
      <c r="F38" s="292"/>
      <c r="G38" s="292"/>
      <c r="H38" s="292"/>
      <c r="I38" s="292"/>
      <c r="J38" s="120"/>
      <c r="K38" s="120"/>
    </row>
    <row r="39" spans="2:11" ht="25.05" customHeight="1" thickBot="1" x14ac:dyDescent="0.2">
      <c r="B39" s="135"/>
      <c r="C39" s="135"/>
      <c r="D39" s="263" t="s">
        <v>218</v>
      </c>
      <c r="E39" s="263"/>
      <c r="F39" s="263"/>
      <c r="G39" s="263"/>
      <c r="H39" s="260" t="s">
        <v>219</v>
      </c>
      <c r="I39" s="306"/>
      <c r="J39" s="263" t="s">
        <v>220</v>
      </c>
      <c r="K39" s="263"/>
    </row>
    <row r="40" spans="2:11" ht="25.05" customHeight="1" x14ac:dyDescent="0.15">
      <c r="B40" s="135"/>
      <c r="C40" s="135"/>
      <c r="D40" s="263"/>
      <c r="E40" s="263"/>
      <c r="F40" s="307" t="s">
        <v>221</v>
      </c>
      <c r="G40" s="308"/>
      <c r="H40" s="260"/>
      <c r="I40" s="306"/>
      <c r="J40" s="263"/>
      <c r="K40" s="263"/>
    </row>
    <row r="41" spans="2:11" ht="25.05" customHeight="1" x14ac:dyDescent="0.15">
      <c r="B41" s="136"/>
      <c r="C41" s="23"/>
      <c r="D41" s="23" t="s">
        <v>222</v>
      </c>
      <c r="E41" s="23" t="s">
        <v>223</v>
      </c>
      <c r="F41" s="12" t="s">
        <v>222</v>
      </c>
      <c r="G41" s="23" t="s">
        <v>223</v>
      </c>
      <c r="H41" s="12" t="s">
        <v>222</v>
      </c>
      <c r="I41" s="137" t="s">
        <v>223</v>
      </c>
      <c r="J41" s="23" t="s">
        <v>222</v>
      </c>
      <c r="K41" s="23" t="s">
        <v>223</v>
      </c>
    </row>
    <row r="42" spans="2:11" ht="25.05" customHeight="1" x14ac:dyDescent="0.15">
      <c r="B42" s="263" t="s">
        <v>119</v>
      </c>
      <c r="C42" s="263"/>
      <c r="D42" s="151">
        <v>120703</v>
      </c>
      <c r="E42" s="157">
        <f>D42/$J42*100</f>
        <v>99.308886566894017</v>
      </c>
      <c r="F42" s="151">
        <v>99143</v>
      </c>
      <c r="G42" s="157">
        <f>F42/$J42*100</f>
        <v>81.570308450507227</v>
      </c>
      <c r="H42" s="151">
        <v>840</v>
      </c>
      <c r="I42" s="157">
        <f>H42/$J42*100</f>
        <v>0.69111343310597895</v>
      </c>
      <c r="J42" s="151">
        <f>D42+H42</f>
        <v>121543</v>
      </c>
      <c r="K42" s="157">
        <f>E42+I42</f>
        <v>100</v>
      </c>
    </row>
    <row r="43" spans="2:11" ht="25.05" customHeight="1" x14ac:dyDescent="0.15">
      <c r="B43" s="263" t="s">
        <v>120</v>
      </c>
      <c r="C43" s="263"/>
      <c r="D43" s="151">
        <v>36620</v>
      </c>
      <c r="E43" s="157">
        <f t="shared" ref="E43:E47" si="12">D43/$J43*100</f>
        <v>99.768423920446807</v>
      </c>
      <c r="F43" s="151">
        <v>30910</v>
      </c>
      <c r="G43" s="157">
        <f t="shared" ref="G43:G47" si="13">F43/$J43*100</f>
        <v>84.211960223402798</v>
      </c>
      <c r="H43" s="151">
        <v>85</v>
      </c>
      <c r="I43" s="157">
        <f t="shared" ref="I43:I47" si="14">H43/$J43*100</f>
        <v>0.23157607955319437</v>
      </c>
      <c r="J43" s="151">
        <f t="shared" ref="J43:K47" si="15">D43+H43</f>
        <v>36705</v>
      </c>
      <c r="K43" s="157">
        <f t="shared" si="15"/>
        <v>100</v>
      </c>
    </row>
    <row r="44" spans="2:11" ht="25.05" customHeight="1" x14ac:dyDescent="0.15">
      <c r="B44" s="263" t="s">
        <v>121</v>
      </c>
      <c r="C44" s="263"/>
      <c r="D44" s="151">
        <v>55500</v>
      </c>
      <c r="E44" s="157">
        <f t="shared" si="12"/>
        <v>99.88301988661928</v>
      </c>
      <c r="F44" s="151">
        <v>47927</v>
      </c>
      <c r="G44" s="157">
        <f t="shared" si="13"/>
        <v>86.25393683073878</v>
      </c>
      <c r="H44" s="151">
        <v>65</v>
      </c>
      <c r="I44" s="157">
        <f t="shared" si="14"/>
        <v>0.11698011338072528</v>
      </c>
      <c r="J44" s="151">
        <f t="shared" si="15"/>
        <v>55565</v>
      </c>
      <c r="K44" s="157">
        <f t="shared" si="15"/>
        <v>100</v>
      </c>
    </row>
    <row r="45" spans="2:11" ht="25.05" customHeight="1" x14ac:dyDescent="0.15">
      <c r="B45" s="263" t="s">
        <v>122</v>
      </c>
      <c r="C45" s="263"/>
      <c r="D45" s="151">
        <v>14842</v>
      </c>
      <c r="E45" s="157">
        <f t="shared" si="12"/>
        <v>99.925940887362813</v>
      </c>
      <c r="F45" s="151">
        <v>12989</v>
      </c>
      <c r="G45" s="157">
        <f t="shared" si="13"/>
        <v>87.450346731300073</v>
      </c>
      <c r="H45" s="151">
        <v>11</v>
      </c>
      <c r="I45" s="157">
        <f t="shared" si="14"/>
        <v>7.4059112637177668E-2</v>
      </c>
      <c r="J45" s="151">
        <f t="shared" si="15"/>
        <v>14853</v>
      </c>
      <c r="K45" s="157">
        <f t="shared" si="15"/>
        <v>99.999999999999986</v>
      </c>
    </row>
    <row r="46" spans="2:11" ht="25.05" customHeight="1" x14ac:dyDescent="0.15">
      <c r="B46" s="263" t="s">
        <v>123</v>
      </c>
      <c r="C46" s="263"/>
      <c r="D46" s="151">
        <v>43209</v>
      </c>
      <c r="E46" s="157">
        <f t="shared" si="12"/>
        <v>99.85902472844927</v>
      </c>
      <c r="F46" s="151">
        <v>36994</v>
      </c>
      <c r="G46" s="157">
        <f t="shared" si="13"/>
        <v>85.495724520452967</v>
      </c>
      <c r="H46" s="151">
        <v>61</v>
      </c>
      <c r="I46" s="157">
        <f t="shared" si="14"/>
        <v>0.140975271550728</v>
      </c>
      <c r="J46" s="151">
        <f t="shared" si="15"/>
        <v>43270</v>
      </c>
      <c r="K46" s="157">
        <f t="shared" si="15"/>
        <v>100</v>
      </c>
    </row>
    <row r="47" spans="2:11" ht="25.05" customHeight="1" x14ac:dyDescent="0.15">
      <c r="B47" s="314" t="s">
        <v>234</v>
      </c>
      <c r="C47" s="315"/>
      <c r="D47" s="158">
        <f>SUM(D42:D46)</f>
        <v>270874</v>
      </c>
      <c r="E47" s="159">
        <f t="shared" si="12"/>
        <v>99.609466933396092</v>
      </c>
      <c r="F47" s="158">
        <f>SUM(F42:F46)</f>
        <v>227963</v>
      </c>
      <c r="G47" s="159">
        <f t="shared" si="13"/>
        <v>83.829651094375151</v>
      </c>
      <c r="H47" s="158">
        <f>SUM(H42:H46)</f>
        <v>1062</v>
      </c>
      <c r="I47" s="159">
        <f t="shared" si="14"/>
        <v>0.3905330666039068</v>
      </c>
      <c r="J47" s="158">
        <f t="shared" si="15"/>
        <v>271936</v>
      </c>
      <c r="K47" s="160">
        <f t="shared" si="15"/>
        <v>100</v>
      </c>
    </row>
    <row r="48" spans="2:11" ht="25.05" customHeight="1" x14ac:dyDescent="0.15">
      <c r="B48" s="120"/>
      <c r="C48" s="120"/>
      <c r="D48" s="120"/>
      <c r="E48" s="120"/>
      <c r="F48" s="120"/>
      <c r="G48" s="293" t="s">
        <v>235</v>
      </c>
      <c r="H48" s="293"/>
      <c r="I48" s="293"/>
      <c r="J48" s="293"/>
      <c r="K48" s="293"/>
    </row>
    <row r="49" spans="2:11" ht="25.05" customHeight="1" x14ac:dyDescent="0.15">
      <c r="B49" s="49" t="s">
        <v>236</v>
      </c>
      <c r="C49" s="38" t="s">
        <v>132</v>
      </c>
      <c r="D49" s="298" t="s">
        <v>237</v>
      </c>
      <c r="E49" s="298"/>
      <c r="F49" s="298"/>
      <c r="G49" s="298"/>
      <c r="H49" s="298"/>
      <c r="I49" s="298"/>
      <c r="J49" s="298"/>
      <c r="K49" s="298"/>
    </row>
    <row r="50" spans="2:11" ht="25.05" customHeight="1" x14ac:dyDescent="0.15">
      <c r="B50" s="120"/>
      <c r="C50" s="38" t="s">
        <v>133</v>
      </c>
      <c r="D50" s="298" t="s">
        <v>238</v>
      </c>
      <c r="E50" s="298"/>
      <c r="F50" s="298"/>
      <c r="G50" s="298"/>
      <c r="H50" s="298"/>
      <c r="I50" s="298"/>
      <c r="J50" s="298"/>
      <c r="K50" s="298"/>
    </row>
  </sheetData>
  <mergeCells count="33">
    <mergeCell ref="D49:K49"/>
    <mergeCell ref="D50:K50"/>
    <mergeCell ref="B43:C43"/>
    <mergeCell ref="B44:C44"/>
    <mergeCell ref="B45:C45"/>
    <mergeCell ref="B46:C46"/>
    <mergeCell ref="B47:C47"/>
    <mergeCell ref="G48:K48"/>
    <mergeCell ref="B42:C42"/>
    <mergeCell ref="D32:K32"/>
    <mergeCell ref="D33:K33"/>
    <mergeCell ref="D34:K34"/>
    <mergeCell ref="D35:K35"/>
    <mergeCell ref="D36:K36"/>
    <mergeCell ref="B38:I38"/>
    <mergeCell ref="D39:E40"/>
    <mergeCell ref="F39:G39"/>
    <mergeCell ref="H39:I40"/>
    <mergeCell ref="J39:K40"/>
    <mergeCell ref="F40:G40"/>
    <mergeCell ref="H31:K31"/>
    <mergeCell ref="B1:J1"/>
    <mergeCell ref="B3:H3"/>
    <mergeCell ref="D4:E5"/>
    <mergeCell ref="F4:G4"/>
    <mergeCell ref="H4:I5"/>
    <mergeCell ref="J4:K5"/>
    <mergeCell ref="F5:G5"/>
    <mergeCell ref="B7:B10"/>
    <mergeCell ref="B12:B15"/>
    <mergeCell ref="B17:B20"/>
    <mergeCell ref="B22:B25"/>
    <mergeCell ref="B27:B30"/>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9CBD9-E381-4528-AEA0-96D741617B43}">
  <dimension ref="B1:J23"/>
  <sheetViews>
    <sheetView showGridLines="0" workbookViewId="0">
      <selection activeCell="B1" sqref="B1:H1"/>
    </sheetView>
  </sheetViews>
  <sheetFormatPr defaultRowHeight="12" x14ac:dyDescent="0.15"/>
  <cols>
    <col min="1" max="1" width="0.88671875" customWidth="1"/>
    <col min="3" max="3" width="4.77734375" customWidth="1"/>
    <col min="4" max="9" width="20.77734375" customWidth="1"/>
    <col min="10" max="10" width="0.88671875" customWidth="1"/>
  </cols>
  <sheetData>
    <row r="1" spans="2:10" ht="25.05" customHeight="1" x14ac:dyDescent="0.15">
      <c r="B1" s="292" t="s">
        <v>239</v>
      </c>
      <c r="C1" s="292"/>
      <c r="D1" s="292"/>
      <c r="E1" s="292"/>
      <c r="F1" s="292"/>
      <c r="G1" s="292"/>
      <c r="H1" s="292"/>
      <c r="I1" s="130"/>
      <c r="J1" s="130"/>
    </row>
    <row r="2" spans="2:10" ht="25.05" customHeight="1" x14ac:dyDescent="0.3">
      <c r="B2" s="161"/>
      <c r="C2" s="161"/>
      <c r="D2" s="161"/>
      <c r="E2" s="161"/>
      <c r="F2" s="161"/>
      <c r="G2" s="161"/>
      <c r="H2" s="161"/>
      <c r="I2" s="49" t="s">
        <v>240</v>
      </c>
      <c r="J2" s="130"/>
    </row>
    <row r="3" spans="2:10" ht="25.05" customHeight="1" x14ac:dyDescent="0.3">
      <c r="B3" s="317"/>
      <c r="C3" s="164"/>
      <c r="D3" s="318"/>
      <c r="E3" s="318"/>
      <c r="F3" s="318"/>
      <c r="G3" s="318"/>
      <c r="H3" s="318"/>
      <c r="I3" s="319" t="s">
        <v>241</v>
      </c>
      <c r="J3" s="130"/>
    </row>
    <row r="4" spans="2:10" ht="25.05" customHeight="1" x14ac:dyDescent="0.3">
      <c r="B4" s="317"/>
      <c r="C4" s="164"/>
      <c r="D4" s="165"/>
      <c r="E4" s="165"/>
      <c r="F4" s="165"/>
      <c r="G4" s="319" t="s">
        <v>242</v>
      </c>
      <c r="H4" s="319" t="s">
        <v>243</v>
      </c>
      <c r="I4" s="319"/>
      <c r="J4" s="130"/>
    </row>
    <row r="5" spans="2:10" ht="25.05" customHeight="1" x14ac:dyDescent="0.15">
      <c r="B5" s="317"/>
      <c r="C5" s="164"/>
      <c r="D5" s="166" t="s">
        <v>244</v>
      </c>
      <c r="E5" s="166" t="s">
        <v>245</v>
      </c>
      <c r="F5" s="166" t="s">
        <v>246</v>
      </c>
      <c r="G5" s="319"/>
      <c r="H5" s="319"/>
      <c r="I5" s="319"/>
      <c r="J5" s="130"/>
    </row>
    <row r="6" spans="2:10" ht="25.05" customHeight="1" x14ac:dyDescent="0.15">
      <c r="B6" s="320">
        <v>1984</v>
      </c>
      <c r="C6" s="263" t="s">
        <v>247</v>
      </c>
      <c r="D6" s="167">
        <v>47</v>
      </c>
      <c r="E6" s="167">
        <v>22</v>
      </c>
      <c r="F6" s="167">
        <v>7</v>
      </c>
      <c r="G6" s="167">
        <f>SUM(D6:F6)</f>
        <v>76</v>
      </c>
      <c r="H6" s="167" t="s">
        <v>248</v>
      </c>
      <c r="I6" s="167">
        <v>76</v>
      </c>
      <c r="J6" s="130"/>
    </row>
    <row r="7" spans="2:10" ht="25.05" customHeight="1" thickBot="1" x14ac:dyDescent="0.2">
      <c r="B7" s="320"/>
      <c r="C7" s="263"/>
      <c r="D7" s="168" t="s">
        <v>249</v>
      </c>
      <c r="E7" s="168" t="s">
        <v>249</v>
      </c>
      <c r="F7" s="168" t="s">
        <v>249</v>
      </c>
      <c r="G7" s="168" t="s">
        <v>249</v>
      </c>
      <c r="H7" s="168" t="s">
        <v>249</v>
      </c>
      <c r="I7" s="168"/>
      <c r="J7" s="130"/>
    </row>
    <row r="8" spans="2:10" ht="25.05" customHeight="1" thickTop="1" thickBot="1" x14ac:dyDescent="0.2">
      <c r="B8" s="321">
        <v>1989</v>
      </c>
      <c r="C8" s="169"/>
      <c r="D8" s="170">
        <v>88</v>
      </c>
      <c r="E8" s="170">
        <v>41</v>
      </c>
      <c r="F8" s="170">
        <v>11</v>
      </c>
      <c r="G8" s="170">
        <f>SUM(D8:F8)</f>
        <v>140</v>
      </c>
      <c r="H8" s="170">
        <v>2</v>
      </c>
      <c r="I8" s="170">
        <f>G8+H8</f>
        <v>142</v>
      </c>
      <c r="J8" s="162"/>
    </row>
    <row r="9" spans="2:10" ht="25.05" customHeight="1" thickTop="1" thickBot="1" x14ac:dyDescent="0.2">
      <c r="B9" s="321"/>
      <c r="C9" s="171"/>
      <c r="D9" s="172">
        <f>D8/D6-1</f>
        <v>0.87234042553191493</v>
      </c>
      <c r="E9" s="172">
        <f>E8/E6-1</f>
        <v>0.86363636363636354</v>
      </c>
      <c r="F9" s="172">
        <f>F8/F6-1</f>
        <v>0.5714285714285714</v>
      </c>
      <c r="G9" s="172">
        <f>G8/G6-1</f>
        <v>0.84210526315789469</v>
      </c>
      <c r="H9" s="173" t="s">
        <v>249</v>
      </c>
      <c r="I9" s="172">
        <f>I8/I6-1</f>
        <v>0.86842105263157898</v>
      </c>
      <c r="J9" s="162"/>
    </row>
    <row r="10" spans="2:10" ht="25.05" customHeight="1" thickTop="1" thickBot="1" x14ac:dyDescent="0.2">
      <c r="B10" s="316">
        <v>1994</v>
      </c>
      <c r="C10" s="174"/>
      <c r="D10" s="167">
        <v>91</v>
      </c>
      <c r="E10" s="167">
        <v>49</v>
      </c>
      <c r="F10" s="167">
        <v>12</v>
      </c>
      <c r="G10" s="167">
        <f>SUM(D10:F10)</f>
        <v>152</v>
      </c>
      <c r="H10" s="167">
        <v>2</v>
      </c>
      <c r="I10" s="167">
        <f>G10+H10</f>
        <v>154</v>
      </c>
      <c r="J10" s="162"/>
    </row>
    <row r="11" spans="2:10" ht="25.05" customHeight="1" thickTop="1" thickBot="1" x14ac:dyDescent="0.2">
      <c r="B11" s="316"/>
      <c r="C11" s="175"/>
      <c r="D11" s="176">
        <f t="shared" ref="D11:I11" si="0">D10/D8-1</f>
        <v>3.4090909090909172E-2</v>
      </c>
      <c r="E11" s="176">
        <f t="shared" si="0"/>
        <v>0.19512195121951215</v>
      </c>
      <c r="F11" s="176">
        <f t="shared" si="0"/>
        <v>9.0909090909090828E-2</v>
      </c>
      <c r="G11" s="176">
        <f t="shared" si="0"/>
        <v>8.5714285714285632E-2</v>
      </c>
      <c r="H11" s="176">
        <f t="shared" si="0"/>
        <v>0</v>
      </c>
      <c r="I11" s="176">
        <f t="shared" si="0"/>
        <v>8.4507042253521236E-2</v>
      </c>
      <c r="J11" s="162"/>
    </row>
    <row r="12" spans="2:10" ht="25.05" customHeight="1" thickTop="1" thickBot="1" x14ac:dyDescent="0.2">
      <c r="B12" s="316">
        <v>1999</v>
      </c>
      <c r="C12" s="174"/>
      <c r="D12" s="170">
        <v>92</v>
      </c>
      <c r="E12" s="170">
        <v>51</v>
      </c>
      <c r="F12" s="170">
        <v>12</v>
      </c>
      <c r="G12" s="170">
        <f>SUM(D12:F12)</f>
        <v>155</v>
      </c>
      <c r="H12" s="170">
        <v>7</v>
      </c>
      <c r="I12" s="170">
        <f>G12+H12</f>
        <v>162</v>
      </c>
      <c r="J12" s="162"/>
    </row>
    <row r="13" spans="2:10" ht="25.05" customHeight="1" thickTop="1" thickBot="1" x14ac:dyDescent="0.2">
      <c r="B13" s="316"/>
      <c r="C13" s="174"/>
      <c r="D13" s="172">
        <f t="shared" ref="D13:I13" si="1">D12/D10-1</f>
        <v>1.098901098901095E-2</v>
      </c>
      <c r="E13" s="172">
        <f t="shared" si="1"/>
        <v>4.081632653061229E-2</v>
      </c>
      <c r="F13" s="172">
        <f t="shared" si="1"/>
        <v>0</v>
      </c>
      <c r="G13" s="172">
        <f t="shared" si="1"/>
        <v>1.9736842105263053E-2</v>
      </c>
      <c r="H13" s="172">
        <f t="shared" si="1"/>
        <v>2.5</v>
      </c>
      <c r="I13" s="172">
        <f t="shared" si="1"/>
        <v>5.1948051948051965E-2</v>
      </c>
      <c r="J13" s="162"/>
    </row>
    <row r="14" spans="2:10" ht="25.05" customHeight="1" thickTop="1" thickBot="1" x14ac:dyDescent="0.2">
      <c r="B14" s="316">
        <v>2004</v>
      </c>
      <c r="C14" s="177"/>
      <c r="D14" s="167">
        <v>75</v>
      </c>
      <c r="E14" s="167">
        <v>45</v>
      </c>
      <c r="F14" s="167">
        <v>17</v>
      </c>
      <c r="G14" s="167">
        <f>SUM(D14:F14)</f>
        <v>137</v>
      </c>
      <c r="H14" s="167">
        <v>17</v>
      </c>
      <c r="I14" s="167">
        <f>G14+H14</f>
        <v>154</v>
      </c>
      <c r="J14" s="130"/>
    </row>
    <row r="15" spans="2:10" ht="25.05" customHeight="1" thickTop="1" thickBot="1" x14ac:dyDescent="0.2">
      <c r="B15" s="316"/>
      <c r="C15" s="175"/>
      <c r="D15" s="176">
        <f t="shared" ref="D15:I15" si="2">D14/D12-1</f>
        <v>-0.18478260869565222</v>
      </c>
      <c r="E15" s="176">
        <f t="shared" si="2"/>
        <v>-0.11764705882352944</v>
      </c>
      <c r="F15" s="176">
        <f t="shared" si="2"/>
        <v>0.41666666666666674</v>
      </c>
      <c r="G15" s="176">
        <f t="shared" si="2"/>
        <v>-0.11612903225806448</v>
      </c>
      <c r="H15" s="176">
        <f t="shared" si="2"/>
        <v>1.4285714285714284</v>
      </c>
      <c r="I15" s="176">
        <f t="shared" si="2"/>
        <v>-4.9382716049382713E-2</v>
      </c>
      <c r="J15" s="130"/>
    </row>
    <row r="16" spans="2:10" ht="25.05" customHeight="1" thickTop="1" thickBot="1" x14ac:dyDescent="0.2">
      <c r="B16" s="316">
        <v>2009</v>
      </c>
      <c r="C16" s="174"/>
      <c r="D16" s="170">
        <v>72</v>
      </c>
      <c r="E16" s="170">
        <v>36</v>
      </c>
      <c r="F16" s="170">
        <v>11</v>
      </c>
      <c r="G16" s="170">
        <f>SUM(D16:F16)</f>
        <v>119</v>
      </c>
      <c r="H16" s="170">
        <v>31</v>
      </c>
      <c r="I16" s="170">
        <f>G16+H16</f>
        <v>150</v>
      </c>
      <c r="J16" s="130"/>
    </row>
    <row r="17" spans="2:10" ht="25.05" customHeight="1" thickTop="1" thickBot="1" x14ac:dyDescent="0.2">
      <c r="B17" s="316"/>
      <c r="C17" s="174"/>
      <c r="D17" s="172">
        <f t="shared" ref="D17:I17" si="3">D16/D14-1</f>
        <v>-4.0000000000000036E-2</v>
      </c>
      <c r="E17" s="172">
        <f t="shared" si="3"/>
        <v>-0.19999999999999996</v>
      </c>
      <c r="F17" s="172">
        <f t="shared" si="3"/>
        <v>-0.3529411764705882</v>
      </c>
      <c r="G17" s="172">
        <f t="shared" si="3"/>
        <v>-0.13138686131386856</v>
      </c>
      <c r="H17" s="172">
        <f t="shared" si="3"/>
        <v>0.82352941176470584</v>
      </c>
      <c r="I17" s="172">
        <f t="shared" si="3"/>
        <v>-2.5974025974025983E-2</v>
      </c>
      <c r="J17" s="130"/>
    </row>
    <row r="18" spans="2:10" ht="25.05" customHeight="1" thickTop="1" x14ac:dyDescent="0.15">
      <c r="B18" s="322">
        <v>2014</v>
      </c>
      <c r="C18" s="177"/>
      <c r="D18" s="167">
        <v>69</v>
      </c>
      <c r="E18" s="167">
        <v>30</v>
      </c>
      <c r="F18" s="167">
        <v>9</v>
      </c>
      <c r="G18" s="167">
        <f>SUM(D18:F18)</f>
        <v>108</v>
      </c>
      <c r="H18" s="167">
        <v>39</v>
      </c>
      <c r="I18" s="167">
        <f>G18+H18</f>
        <v>147</v>
      </c>
      <c r="J18" s="130"/>
    </row>
    <row r="19" spans="2:10" ht="25.05" customHeight="1" thickBot="1" x14ac:dyDescent="0.2">
      <c r="B19" s="323"/>
      <c r="C19" s="175"/>
      <c r="D19" s="176">
        <f t="shared" ref="D19:I19" si="4">D18/D16-1</f>
        <v>-4.166666666666663E-2</v>
      </c>
      <c r="E19" s="176">
        <f t="shared" si="4"/>
        <v>-0.16666666666666663</v>
      </c>
      <c r="F19" s="176">
        <f t="shared" si="4"/>
        <v>-0.18181818181818177</v>
      </c>
      <c r="G19" s="176">
        <f t="shared" si="4"/>
        <v>-9.2436974789915971E-2</v>
      </c>
      <c r="H19" s="176">
        <f t="shared" si="4"/>
        <v>0.25806451612903225</v>
      </c>
      <c r="I19" s="176">
        <f t="shared" si="4"/>
        <v>-2.0000000000000018E-2</v>
      </c>
      <c r="J19" s="130"/>
    </row>
    <row r="20" spans="2:10" ht="25.05" customHeight="1" thickTop="1" x14ac:dyDescent="0.15">
      <c r="B20" s="324">
        <v>2019</v>
      </c>
      <c r="C20" s="174"/>
      <c r="D20" s="170">
        <v>64</v>
      </c>
      <c r="E20" s="170">
        <v>30</v>
      </c>
      <c r="F20" s="170">
        <v>7</v>
      </c>
      <c r="G20" s="170">
        <f>SUM(D20:F20)</f>
        <v>101</v>
      </c>
      <c r="H20" s="170">
        <v>45</v>
      </c>
      <c r="I20" s="170">
        <f>G20+H20</f>
        <v>146</v>
      </c>
      <c r="J20" s="130"/>
    </row>
    <row r="21" spans="2:10" ht="25.05" customHeight="1" x14ac:dyDescent="0.15">
      <c r="B21" s="324"/>
      <c r="C21" s="174"/>
      <c r="D21" s="172">
        <f t="shared" ref="D21:I21" si="5">D20/D18-1</f>
        <v>-7.2463768115942018E-2</v>
      </c>
      <c r="E21" s="172">
        <f t="shared" si="5"/>
        <v>0</v>
      </c>
      <c r="F21" s="172">
        <f t="shared" si="5"/>
        <v>-0.22222222222222221</v>
      </c>
      <c r="G21" s="172">
        <f t="shared" si="5"/>
        <v>-6.481481481481477E-2</v>
      </c>
      <c r="H21" s="172">
        <f t="shared" si="5"/>
        <v>0.15384615384615374</v>
      </c>
      <c r="I21" s="172">
        <f t="shared" si="5"/>
        <v>-6.8027210884353817E-3</v>
      </c>
      <c r="J21" s="130"/>
    </row>
    <row r="22" spans="2:10" ht="25.05" customHeight="1" x14ac:dyDescent="0.15">
      <c r="B22" s="325" t="s">
        <v>284</v>
      </c>
      <c r="C22" s="325"/>
      <c r="D22" s="325"/>
      <c r="E22" s="325"/>
      <c r="F22" s="325"/>
      <c r="G22" s="325"/>
      <c r="H22" s="325"/>
      <c r="I22" s="325"/>
      <c r="J22" s="130"/>
    </row>
    <row r="23" spans="2:10" ht="25.05" customHeight="1" x14ac:dyDescent="0.2">
      <c r="B23" s="270" t="s">
        <v>250</v>
      </c>
      <c r="C23" s="270"/>
      <c r="D23" s="270"/>
      <c r="E23" s="270"/>
      <c r="F23" s="270"/>
      <c r="G23" s="270"/>
      <c r="H23" s="270"/>
      <c r="I23" s="270"/>
      <c r="J23" s="163"/>
    </row>
  </sheetData>
  <mergeCells count="17">
    <mergeCell ref="B16:B17"/>
    <mergeCell ref="B18:B19"/>
    <mergeCell ref="B20:B21"/>
    <mergeCell ref="B22:I22"/>
    <mergeCell ref="B23:I23"/>
    <mergeCell ref="B14:B15"/>
    <mergeCell ref="B1:H1"/>
    <mergeCell ref="B3:B5"/>
    <mergeCell ref="D3:H3"/>
    <mergeCell ref="I3:I5"/>
    <mergeCell ref="G4:G5"/>
    <mergeCell ref="H4:H5"/>
    <mergeCell ref="B6:B7"/>
    <mergeCell ref="C6:C7"/>
    <mergeCell ref="B8:B9"/>
    <mergeCell ref="B10:B11"/>
    <mergeCell ref="B12:B13"/>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BD2E0-10D1-40DE-8F8E-06E0DEFAF6EC}">
  <dimension ref="B1:L30"/>
  <sheetViews>
    <sheetView showGridLines="0" workbookViewId="0">
      <selection activeCell="B1" sqref="B1:K1"/>
    </sheetView>
  </sheetViews>
  <sheetFormatPr defaultRowHeight="25.05" customHeight="1" x14ac:dyDescent="0.15"/>
  <cols>
    <col min="1" max="1" width="0.88671875" customWidth="1"/>
    <col min="2" max="2" width="15.77734375" style="93" customWidth="1"/>
    <col min="3" max="12" width="12.77734375" style="93" customWidth="1"/>
    <col min="13" max="13" width="0.88671875" customWidth="1"/>
  </cols>
  <sheetData>
    <row r="1" spans="2:12" ht="25.05" customHeight="1" x14ac:dyDescent="0.15">
      <c r="B1" s="327" t="s">
        <v>251</v>
      </c>
      <c r="C1" s="327"/>
      <c r="D1" s="327"/>
      <c r="E1" s="327"/>
      <c r="F1" s="327"/>
      <c r="G1" s="327"/>
      <c r="H1" s="327"/>
      <c r="I1" s="327"/>
      <c r="J1" s="327"/>
      <c r="K1" s="327"/>
      <c r="L1" s="199"/>
    </row>
    <row r="2" spans="2:12" ht="25.05" customHeight="1" x14ac:dyDescent="0.15">
      <c r="B2" s="200"/>
      <c r="C2" s="201"/>
      <c r="D2" s="201"/>
      <c r="E2" s="201"/>
      <c r="F2" s="201"/>
      <c r="G2" s="201"/>
      <c r="H2" s="201"/>
      <c r="I2" s="201"/>
      <c r="J2" s="201"/>
      <c r="K2" s="201"/>
      <c r="L2" s="201"/>
    </row>
    <row r="3" spans="2:12" ht="25.05" customHeight="1" x14ac:dyDescent="0.15">
      <c r="B3" s="248" t="s">
        <v>252</v>
      </c>
      <c r="C3" s="248"/>
      <c r="D3" s="248"/>
      <c r="E3" s="248"/>
      <c r="F3" s="248"/>
      <c r="G3" s="202"/>
      <c r="H3" s="202"/>
      <c r="I3" s="202"/>
      <c r="J3" s="202"/>
      <c r="K3" s="178" t="s">
        <v>253</v>
      </c>
      <c r="L3" s="8"/>
    </row>
    <row r="4" spans="2:12" ht="25.05" customHeight="1" thickBot="1" x14ac:dyDescent="0.2">
      <c r="B4" s="203"/>
      <c r="C4" s="53">
        <v>2013</v>
      </c>
      <c r="D4" s="53">
        <v>2014</v>
      </c>
      <c r="E4" s="53">
        <v>2015</v>
      </c>
      <c r="F4" s="53">
        <v>2016</v>
      </c>
      <c r="G4" s="53">
        <v>2017</v>
      </c>
      <c r="H4" s="53">
        <v>2018</v>
      </c>
      <c r="I4" s="53">
        <v>2019</v>
      </c>
      <c r="J4" s="53">
        <v>2020</v>
      </c>
      <c r="K4" s="53">
        <v>2021</v>
      </c>
      <c r="L4" s="8"/>
    </row>
    <row r="5" spans="2:12" ht="25.05" customHeight="1" thickBot="1" x14ac:dyDescent="0.2">
      <c r="B5" s="204" t="s">
        <v>93</v>
      </c>
      <c r="C5" s="179">
        <v>55226</v>
      </c>
      <c r="D5" s="179">
        <v>58553</v>
      </c>
      <c r="E5" s="180">
        <v>67325</v>
      </c>
      <c r="F5" s="180">
        <v>75666</v>
      </c>
      <c r="G5" s="180">
        <v>83694</v>
      </c>
      <c r="H5" s="180">
        <v>72991</v>
      </c>
      <c r="I5" s="181">
        <v>74573</v>
      </c>
      <c r="J5" s="181">
        <v>58002</v>
      </c>
      <c r="K5" s="182">
        <v>47448</v>
      </c>
      <c r="L5" s="8"/>
    </row>
    <row r="6" spans="2:12" ht="25.05" customHeight="1" x14ac:dyDescent="0.15">
      <c r="B6" s="205" t="s">
        <v>94</v>
      </c>
      <c r="C6" s="183">
        <v>191705</v>
      </c>
      <c r="D6" s="183">
        <v>187891</v>
      </c>
      <c r="E6" s="184">
        <v>187963</v>
      </c>
      <c r="F6" s="184">
        <v>190554</v>
      </c>
      <c r="G6" s="184">
        <v>195372</v>
      </c>
      <c r="H6" s="184">
        <v>193476</v>
      </c>
      <c r="I6" s="185">
        <v>188997</v>
      </c>
      <c r="J6" s="185">
        <v>179256</v>
      </c>
      <c r="K6" s="185">
        <v>180354</v>
      </c>
      <c r="L6" s="8"/>
    </row>
    <row r="7" spans="2:12" ht="25.05" customHeight="1" x14ac:dyDescent="0.15">
      <c r="B7" s="206" t="s">
        <v>254</v>
      </c>
      <c r="C7" s="183">
        <v>22513</v>
      </c>
      <c r="D7" s="183">
        <v>22908</v>
      </c>
      <c r="E7" s="184">
        <v>21994</v>
      </c>
      <c r="F7" s="184">
        <v>21640</v>
      </c>
      <c r="G7" s="184">
        <v>21830</v>
      </c>
      <c r="H7" s="184">
        <v>20748</v>
      </c>
      <c r="I7" s="185">
        <v>20725</v>
      </c>
      <c r="J7" s="185">
        <v>20186</v>
      </c>
      <c r="K7" s="185">
        <v>19946</v>
      </c>
      <c r="L7" s="8"/>
    </row>
    <row r="8" spans="2:12" ht="25.05" customHeight="1" x14ac:dyDescent="0.15">
      <c r="B8" s="207" t="s">
        <v>255</v>
      </c>
      <c r="C8" s="183">
        <v>33443</v>
      </c>
      <c r="D8" s="183">
        <v>34715</v>
      </c>
      <c r="E8" s="184">
        <v>34880</v>
      </c>
      <c r="F8" s="184">
        <v>36822</v>
      </c>
      <c r="G8" s="184">
        <v>37668</v>
      </c>
      <c r="H8" s="184">
        <v>36835</v>
      </c>
      <c r="I8" s="185">
        <v>35973</v>
      </c>
      <c r="J8" s="185">
        <v>32983</v>
      </c>
      <c r="K8" s="185">
        <v>33459</v>
      </c>
      <c r="L8" s="8"/>
    </row>
    <row r="9" spans="2:12" ht="25.05" customHeight="1" x14ac:dyDescent="0.15">
      <c r="B9" s="205" t="s">
        <v>97</v>
      </c>
      <c r="C9" s="183">
        <v>396598</v>
      </c>
      <c r="D9" s="183">
        <v>396309</v>
      </c>
      <c r="E9" s="184">
        <v>406816</v>
      </c>
      <c r="F9" s="184">
        <v>423052</v>
      </c>
      <c r="G9" s="184">
        <v>444079</v>
      </c>
      <c r="H9" s="184">
        <v>426167</v>
      </c>
      <c r="I9" s="185">
        <v>420845</v>
      </c>
      <c r="J9" s="185">
        <v>389558</v>
      </c>
      <c r="K9" s="185">
        <v>381301</v>
      </c>
      <c r="L9" s="8"/>
    </row>
    <row r="10" spans="2:12" ht="25.05" customHeight="1" x14ac:dyDescent="0.15">
      <c r="B10" s="186"/>
      <c r="C10" s="187"/>
      <c r="D10" s="187"/>
      <c r="E10" s="187"/>
      <c r="F10" s="187"/>
      <c r="G10" s="187"/>
      <c r="H10" s="187"/>
      <c r="I10" s="187"/>
      <c r="J10" s="187"/>
      <c r="K10" s="187"/>
      <c r="L10" s="187"/>
    </row>
    <row r="11" spans="2:12" ht="25.05" customHeight="1" x14ac:dyDescent="0.15">
      <c r="B11" s="326"/>
      <c r="C11" s="272" t="s">
        <v>256</v>
      </c>
      <c r="D11" s="205"/>
      <c r="E11" s="53"/>
      <c r="F11" s="205"/>
      <c r="G11" s="205"/>
      <c r="H11" s="187"/>
      <c r="I11" s="208"/>
      <c r="J11" s="208"/>
      <c r="K11" s="208"/>
      <c r="L11" s="187"/>
    </row>
    <row r="12" spans="2:12" ht="25.05" customHeight="1" thickBot="1" x14ac:dyDescent="0.2">
      <c r="B12" s="317"/>
      <c r="C12" s="272"/>
      <c r="D12" s="209" t="s">
        <v>257</v>
      </c>
      <c r="E12" s="210" t="s">
        <v>258</v>
      </c>
      <c r="F12" s="211" t="s">
        <v>259</v>
      </c>
      <c r="G12" s="211" t="s">
        <v>260</v>
      </c>
      <c r="H12" s="187"/>
      <c r="I12" s="208"/>
      <c r="J12" s="208"/>
      <c r="K12" s="208"/>
      <c r="L12" s="187"/>
    </row>
    <row r="13" spans="2:12" ht="25.05" customHeight="1" thickBot="1" x14ac:dyDescent="0.2">
      <c r="B13" s="204" t="s">
        <v>93</v>
      </c>
      <c r="C13" s="180">
        <f t="shared" ref="C13:C16" si="0">SUM(D13:G13)</f>
        <v>44943</v>
      </c>
      <c r="D13" s="188">
        <f>[6]Data!C30</f>
        <v>26174</v>
      </c>
      <c r="E13" s="189">
        <f>[6]Data!O30</f>
        <v>392</v>
      </c>
      <c r="F13" s="180">
        <f>[6]Data!V30</f>
        <v>3633</v>
      </c>
      <c r="G13" s="190">
        <f>[6]Data!AC30</f>
        <v>14744</v>
      </c>
      <c r="H13" s="187"/>
      <c r="I13" s="212"/>
      <c r="J13" s="212"/>
      <c r="K13" s="212"/>
      <c r="L13" s="187"/>
    </row>
    <row r="14" spans="2:12" ht="25.05" customHeight="1" x14ac:dyDescent="0.15">
      <c r="B14" s="205" t="s">
        <v>94</v>
      </c>
      <c r="C14" s="184">
        <f t="shared" si="0"/>
        <v>175927</v>
      </c>
      <c r="D14" s="191">
        <f>[6]Data!C16</f>
        <v>110747</v>
      </c>
      <c r="E14" s="192">
        <f>[6]Data!O16</f>
        <v>757</v>
      </c>
      <c r="F14" s="184">
        <f>[6]Data!V16</f>
        <v>8167</v>
      </c>
      <c r="G14" s="184">
        <f>[6]Data!AC16</f>
        <v>56256</v>
      </c>
      <c r="H14" s="187"/>
      <c r="I14" s="212"/>
      <c r="J14" s="212"/>
      <c r="K14" s="212"/>
      <c r="L14" s="187"/>
    </row>
    <row r="15" spans="2:12" ht="25.05" customHeight="1" x14ac:dyDescent="0.15">
      <c r="B15" s="206" t="s">
        <v>254</v>
      </c>
      <c r="C15" s="184">
        <f t="shared" si="0"/>
        <v>19506</v>
      </c>
      <c r="D15" s="191">
        <f>[6]Data!C17</f>
        <v>12695</v>
      </c>
      <c r="E15" s="192">
        <f>[6]Data!O17</f>
        <v>172</v>
      </c>
      <c r="F15" s="184">
        <f>[6]Data!V17</f>
        <v>856</v>
      </c>
      <c r="G15" s="184">
        <f>[6]Data!AC17</f>
        <v>5783</v>
      </c>
      <c r="H15" s="187"/>
      <c r="I15" s="212"/>
      <c r="J15" s="212"/>
      <c r="K15" s="212"/>
      <c r="L15" s="187"/>
    </row>
    <row r="16" spans="2:12" ht="25.05" customHeight="1" x14ac:dyDescent="0.15">
      <c r="B16" s="206" t="s">
        <v>255</v>
      </c>
      <c r="C16" s="184">
        <f t="shared" si="0"/>
        <v>33424</v>
      </c>
      <c r="D16" s="191">
        <f>[6]Data!C26</f>
        <v>25353</v>
      </c>
      <c r="E16" s="192">
        <f>[6]Data!O26</f>
        <v>208</v>
      </c>
      <c r="F16" s="184">
        <f>[6]Data!V26</f>
        <v>1419</v>
      </c>
      <c r="G16" s="184">
        <f>[6]Data!AC26</f>
        <v>6444</v>
      </c>
      <c r="H16" s="187"/>
      <c r="I16" s="212"/>
      <c r="J16" s="212"/>
      <c r="K16" s="212"/>
      <c r="L16" s="187"/>
    </row>
    <row r="17" spans="2:12" ht="25.05" customHeight="1" x14ac:dyDescent="0.15">
      <c r="B17" s="205" t="s">
        <v>97</v>
      </c>
      <c r="C17" s="184">
        <f>SUM(D17:G17)</f>
        <v>368620</v>
      </c>
      <c r="D17" s="191">
        <f>[6]Data!C3</f>
        <v>218813</v>
      </c>
      <c r="E17" s="192">
        <f>[6]Data!O3</f>
        <v>2964</v>
      </c>
      <c r="F17" s="184">
        <f>[6]Data!V3</f>
        <v>21479</v>
      </c>
      <c r="G17" s="184">
        <f>[6]Data!AC3</f>
        <v>125364</v>
      </c>
      <c r="H17" s="187"/>
      <c r="I17" s="212"/>
      <c r="J17" s="212"/>
      <c r="K17" s="212"/>
      <c r="L17" s="187"/>
    </row>
    <row r="18" spans="2:12" ht="25.05" customHeight="1" x14ac:dyDescent="0.15">
      <c r="B18" s="193" t="s">
        <v>261</v>
      </c>
      <c r="C18" s="213"/>
      <c r="D18" s="194"/>
      <c r="E18" s="194"/>
      <c r="F18" s="194"/>
      <c r="G18" s="194"/>
      <c r="H18" s="194"/>
      <c r="I18" s="194"/>
      <c r="J18" s="194"/>
      <c r="K18" s="194"/>
      <c r="L18" s="187"/>
    </row>
    <row r="19" spans="2:12" ht="25.05" customHeight="1" x14ac:dyDescent="0.15">
      <c r="B19" s="195" t="s">
        <v>262</v>
      </c>
      <c r="C19" s="213"/>
      <c r="D19" s="194"/>
      <c r="E19" s="194"/>
      <c r="F19" s="194"/>
      <c r="G19" s="194"/>
      <c r="H19" s="194"/>
      <c r="I19" s="194"/>
      <c r="J19" s="194"/>
      <c r="K19" s="194"/>
      <c r="L19" s="187"/>
    </row>
    <row r="20" spans="2:12" ht="25.05" customHeight="1" x14ac:dyDescent="0.15">
      <c r="B20" s="195" t="s">
        <v>263</v>
      </c>
      <c r="C20" s="213"/>
      <c r="D20" s="194"/>
      <c r="E20" s="194"/>
      <c r="F20" s="194"/>
      <c r="G20" s="194"/>
      <c r="H20" s="194"/>
      <c r="I20" s="194"/>
      <c r="J20" s="194"/>
      <c r="K20" s="194"/>
      <c r="L20" s="187"/>
    </row>
    <row r="21" spans="2:12" ht="25.05" customHeight="1" x14ac:dyDescent="0.15">
      <c r="B21" s="8"/>
      <c r="C21" s="8"/>
      <c r="D21" s="194"/>
      <c r="E21" s="194"/>
      <c r="F21" s="194"/>
      <c r="G21" s="194"/>
      <c r="H21" s="194"/>
      <c r="I21" s="194"/>
      <c r="J21" s="194"/>
      <c r="K21" s="194"/>
      <c r="L21" s="187"/>
    </row>
    <row r="22" spans="2:12" ht="25.05" customHeight="1" x14ac:dyDescent="0.3">
      <c r="B22" s="328" t="s">
        <v>264</v>
      </c>
      <c r="C22" s="328"/>
      <c r="D22" s="328"/>
      <c r="E22" s="328"/>
      <c r="F22" s="328"/>
      <c r="G22" s="194"/>
      <c r="H22" s="194"/>
      <c r="I22" s="194"/>
      <c r="J22" s="194"/>
      <c r="K22" s="214"/>
      <c r="L22" s="215" t="s">
        <v>253</v>
      </c>
    </row>
    <row r="23" spans="2:12" ht="25.05" customHeight="1" thickBot="1" x14ac:dyDescent="0.2">
      <c r="B23" s="205"/>
      <c r="C23" s="53">
        <v>2013</v>
      </c>
      <c r="D23" s="53">
        <v>2014</v>
      </c>
      <c r="E23" s="53">
        <v>2015</v>
      </c>
      <c r="F23" s="53">
        <v>2016</v>
      </c>
      <c r="G23" s="53">
        <v>2017</v>
      </c>
      <c r="H23" s="53">
        <v>2018</v>
      </c>
      <c r="I23" s="53">
        <v>2019</v>
      </c>
      <c r="J23" s="216">
        <v>2020</v>
      </c>
      <c r="K23" s="216">
        <v>2021</v>
      </c>
      <c r="L23" s="216">
        <v>2022</v>
      </c>
    </row>
    <row r="24" spans="2:12" ht="25.05" customHeight="1" thickBot="1" x14ac:dyDescent="0.2">
      <c r="B24" s="204" t="s">
        <v>93</v>
      </c>
      <c r="C24" s="180">
        <v>6933</v>
      </c>
      <c r="D24" s="180">
        <v>6151</v>
      </c>
      <c r="E24" s="180">
        <v>6187</v>
      </c>
      <c r="F24" s="196">
        <v>6192</v>
      </c>
      <c r="G24" s="196">
        <v>6504</v>
      </c>
      <c r="H24" s="196">
        <v>6778</v>
      </c>
      <c r="I24" s="196">
        <v>6484</v>
      </c>
      <c r="J24" s="181">
        <f>[6]Data!AL32</f>
        <v>6512</v>
      </c>
      <c r="K24" s="181">
        <f>[6]Data!AK32</f>
        <v>6280</v>
      </c>
      <c r="L24" s="182">
        <f>[6]Data!AJ32</f>
        <v>6157</v>
      </c>
    </row>
    <row r="25" spans="2:12" ht="25.05" customHeight="1" x14ac:dyDescent="0.15">
      <c r="B25" s="205" t="s">
        <v>94</v>
      </c>
      <c r="C25" s="184">
        <v>22861</v>
      </c>
      <c r="D25" s="184">
        <v>22117</v>
      </c>
      <c r="E25" s="184">
        <v>23822</v>
      </c>
      <c r="F25" s="197">
        <v>24269</v>
      </c>
      <c r="G25" s="197">
        <v>25124</v>
      </c>
      <c r="H25" s="197">
        <v>25331</v>
      </c>
      <c r="I25" s="197">
        <v>28323</v>
      </c>
      <c r="J25" s="185">
        <f>[6]Data!AL18</f>
        <v>26795</v>
      </c>
      <c r="K25" s="185">
        <f>[6]Data!AK18</f>
        <v>26272</v>
      </c>
      <c r="L25" s="185">
        <f>[6]Data!AJ18</f>
        <v>26137</v>
      </c>
    </row>
    <row r="26" spans="2:12" ht="25.05" customHeight="1" x14ac:dyDescent="0.15">
      <c r="B26" s="206" t="s">
        <v>254</v>
      </c>
      <c r="C26" s="184">
        <v>2774</v>
      </c>
      <c r="D26" s="184">
        <v>2258</v>
      </c>
      <c r="E26" s="184">
        <v>2013</v>
      </c>
      <c r="F26" s="197">
        <v>1950</v>
      </c>
      <c r="G26" s="197">
        <v>2213</v>
      </c>
      <c r="H26" s="197">
        <v>2531</v>
      </c>
      <c r="I26" s="197">
        <v>2684</v>
      </c>
      <c r="J26" s="185">
        <f>[6]Data!AL19</f>
        <v>2472</v>
      </c>
      <c r="K26" s="185">
        <f>[6]Data!AK19</f>
        <v>2479</v>
      </c>
      <c r="L26" s="185">
        <f>[6]Data!AJ19</f>
        <v>2489</v>
      </c>
    </row>
    <row r="27" spans="2:12" ht="25.05" customHeight="1" x14ac:dyDescent="0.15">
      <c r="B27" s="206" t="s">
        <v>255</v>
      </c>
      <c r="C27" s="184">
        <v>2750</v>
      </c>
      <c r="D27" s="184">
        <v>2772</v>
      </c>
      <c r="E27" s="184">
        <v>2845</v>
      </c>
      <c r="F27" s="197">
        <v>2890</v>
      </c>
      <c r="G27" s="197">
        <v>3094</v>
      </c>
      <c r="H27" s="197">
        <v>2952</v>
      </c>
      <c r="I27" s="197">
        <v>2831</v>
      </c>
      <c r="J27" s="185">
        <f>[6]Data!AL28</f>
        <v>2791</v>
      </c>
      <c r="K27" s="185">
        <f>[6]Data!AK28</f>
        <v>2511</v>
      </c>
      <c r="L27" s="185">
        <f>[6]Data!AJ28</f>
        <v>2813</v>
      </c>
    </row>
    <row r="28" spans="2:12" ht="25.05" customHeight="1" x14ac:dyDescent="0.15">
      <c r="B28" s="205" t="s">
        <v>265</v>
      </c>
      <c r="C28" s="184">
        <v>42760</v>
      </c>
      <c r="D28" s="184">
        <v>40805</v>
      </c>
      <c r="E28" s="184">
        <v>42836</v>
      </c>
      <c r="F28" s="197">
        <v>44246</v>
      </c>
      <c r="G28" s="197">
        <v>47124</v>
      </c>
      <c r="H28" s="197">
        <v>48280</v>
      </c>
      <c r="I28" s="197">
        <v>51198</v>
      </c>
      <c r="J28" s="185">
        <f>[6]Data!AL4</f>
        <v>48893</v>
      </c>
      <c r="K28" s="185">
        <f>[6]Data!AK4</f>
        <v>48564</v>
      </c>
      <c r="L28" s="185">
        <f>[6]Data!AJ4</f>
        <v>48307</v>
      </c>
    </row>
    <row r="29" spans="2:12" ht="25.05" customHeight="1" x14ac:dyDescent="0.15">
      <c r="B29" s="217"/>
      <c r="C29" s="218"/>
      <c r="D29" s="218"/>
      <c r="E29" s="218"/>
      <c r="F29" s="218"/>
      <c r="G29" s="218"/>
      <c r="H29" s="218"/>
      <c r="I29" s="218"/>
      <c r="J29" s="219"/>
      <c r="K29" s="187"/>
      <c r="L29" s="198" t="s">
        <v>266</v>
      </c>
    </row>
    <row r="30" spans="2:12" ht="25.05" customHeight="1" x14ac:dyDescent="0.15">
      <c r="B30" s="270" t="s">
        <v>267</v>
      </c>
      <c r="C30" s="270"/>
      <c r="D30" s="270"/>
      <c r="E30" s="270"/>
      <c r="F30" s="270"/>
      <c r="G30" s="270"/>
      <c r="H30" s="270"/>
      <c r="I30" s="270"/>
      <c r="J30" s="270"/>
      <c r="K30" s="270"/>
      <c r="L30" s="270"/>
    </row>
  </sheetData>
  <mergeCells count="5">
    <mergeCell ref="B11:B12"/>
    <mergeCell ref="C11:C12"/>
    <mergeCell ref="B30:L30"/>
    <mergeCell ref="B1:K1"/>
    <mergeCell ref="B22:F22"/>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63F64-668B-41E5-AC43-6AD9A6165577}">
  <dimension ref="B1:N18"/>
  <sheetViews>
    <sheetView showGridLines="0" workbookViewId="0">
      <selection activeCell="B1" sqref="B1:N1"/>
    </sheetView>
  </sheetViews>
  <sheetFormatPr defaultRowHeight="25.05" customHeight="1" x14ac:dyDescent="0.15"/>
  <cols>
    <col min="1" max="1" width="0.88671875" customWidth="1"/>
    <col min="2" max="5" width="4.77734375" customWidth="1"/>
    <col min="6" max="6" width="4.88671875" customWidth="1"/>
    <col min="7" max="7" width="13.21875" bestFit="1" customWidth="1"/>
    <col min="8" max="8" width="15.21875" bestFit="1" customWidth="1"/>
    <col min="10" max="10" width="13.21875" bestFit="1" customWidth="1"/>
    <col min="11" max="11" width="15.21875" bestFit="1" customWidth="1"/>
    <col min="13" max="13" width="11.21875" bestFit="1" customWidth="1"/>
    <col min="14" max="14" width="13.21875" bestFit="1" customWidth="1"/>
    <col min="15" max="15" width="0.88671875" customWidth="1"/>
  </cols>
  <sheetData>
    <row r="1" spans="2:14" ht="25.05" customHeight="1" x14ac:dyDescent="0.15">
      <c r="B1" s="251" t="s">
        <v>285</v>
      </c>
      <c r="C1" s="251"/>
      <c r="D1" s="251"/>
      <c r="E1" s="251"/>
      <c r="F1" s="251"/>
      <c r="G1" s="251"/>
      <c r="H1" s="251"/>
      <c r="I1" s="251"/>
      <c r="J1" s="251"/>
      <c r="K1" s="251"/>
      <c r="L1" s="251"/>
      <c r="M1" s="251"/>
      <c r="N1" s="251"/>
    </row>
    <row r="2" spans="2:14" ht="25.05" customHeight="1" x14ac:dyDescent="0.15">
      <c r="B2" s="8"/>
      <c r="C2" s="8"/>
      <c r="D2" s="8"/>
      <c r="E2" s="8"/>
      <c r="F2" s="8"/>
      <c r="G2" s="8"/>
      <c r="H2" s="8"/>
      <c r="I2" s="8"/>
      <c r="J2" s="8"/>
      <c r="K2" s="8"/>
      <c r="L2" s="8"/>
      <c r="M2" s="8"/>
      <c r="N2" s="8"/>
    </row>
    <row r="3" spans="2:14" ht="25.05" customHeight="1" x14ac:dyDescent="0.15">
      <c r="B3" s="233"/>
      <c r="C3" s="220"/>
      <c r="D3" s="220"/>
      <c r="E3" s="220"/>
      <c r="F3" s="220"/>
      <c r="G3" s="220"/>
      <c r="H3" s="93"/>
      <c r="I3" s="93"/>
      <c r="J3" s="93"/>
      <c r="K3" s="93"/>
      <c r="L3" s="331" t="s">
        <v>268</v>
      </c>
      <c r="M3" s="331"/>
      <c r="N3" s="331"/>
    </row>
    <row r="4" spans="2:14" ht="25.05" customHeight="1" thickBot="1" x14ac:dyDescent="0.2">
      <c r="B4" s="332"/>
      <c r="C4" s="332"/>
      <c r="D4" s="332"/>
      <c r="E4" s="332"/>
      <c r="F4" s="263" t="s">
        <v>269</v>
      </c>
      <c r="G4" s="263"/>
      <c r="H4" s="263"/>
      <c r="I4" s="333" t="s">
        <v>270</v>
      </c>
      <c r="J4" s="263"/>
      <c r="K4" s="334"/>
      <c r="L4" s="272" t="s">
        <v>271</v>
      </c>
      <c r="M4" s="263"/>
      <c r="N4" s="272"/>
    </row>
    <row r="5" spans="2:14" ht="25.05" customHeight="1" x14ac:dyDescent="0.15">
      <c r="B5" s="332"/>
      <c r="C5" s="332"/>
      <c r="D5" s="332"/>
      <c r="E5" s="332"/>
      <c r="F5" s="335" t="s">
        <v>272</v>
      </c>
      <c r="G5" s="336"/>
      <c r="H5" s="221" t="s">
        <v>201</v>
      </c>
      <c r="I5" s="335" t="s">
        <v>272</v>
      </c>
      <c r="J5" s="336"/>
      <c r="K5" s="221" t="s">
        <v>201</v>
      </c>
      <c r="L5" s="335" t="s">
        <v>272</v>
      </c>
      <c r="M5" s="336"/>
      <c r="N5" s="221" t="s">
        <v>201</v>
      </c>
    </row>
    <row r="6" spans="2:14" ht="25.05" customHeight="1" x14ac:dyDescent="0.15">
      <c r="B6" s="329">
        <v>2013</v>
      </c>
      <c r="C6" s="329"/>
      <c r="D6" s="329" t="s">
        <v>273</v>
      </c>
      <c r="E6" s="330"/>
      <c r="F6" s="222"/>
      <c r="G6" s="223">
        <v>6819</v>
      </c>
      <c r="H6" s="224">
        <v>93068</v>
      </c>
      <c r="I6" s="225"/>
      <c r="J6" s="226">
        <v>29084</v>
      </c>
      <c r="K6" s="224">
        <v>297785</v>
      </c>
      <c r="L6" s="225"/>
      <c r="M6" s="226">
        <v>757</v>
      </c>
      <c r="N6" s="224">
        <v>6510</v>
      </c>
    </row>
    <row r="7" spans="2:14" ht="25.05" customHeight="1" x14ac:dyDescent="0.15">
      <c r="B7" s="329">
        <v>2014</v>
      </c>
      <c r="C7" s="329"/>
      <c r="D7" s="227"/>
      <c r="E7" s="228"/>
      <c r="F7" s="225"/>
      <c r="G7" s="226">
        <v>6916</v>
      </c>
      <c r="H7" s="224">
        <v>89394</v>
      </c>
      <c r="I7" s="225"/>
      <c r="J7" s="226">
        <v>26768</v>
      </c>
      <c r="K7" s="224">
        <v>277017</v>
      </c>
      <c r="L7" s="225"/>
      <c r="M7" s="226">
        <v>665</v>
      </c>
      <c r="N7" s="224">
        <v>5266</v>
      </c>
    </row>
    <row r="8" spans="2:14" ht="25.05" customHeight="1" x14ac:dyDescent="0.15">
      <c r="B8" s="329">
        <v>2015</v>
      </c>
      <c r="C8" s="329"/>
      <c r="D8" s="227"/>
      <c r="E8" s="228"/>
      <c r="F8" s="225"/>
      <c r="G8" s="226">
        <v>7809</v>
      </c>
      <c r="H8" s="224">
        <v>89671</v>
      </c>
      <c r="I8" s="225"/>
      <c r="J8" s="226">
        <v>25037</v>
      </c>
      <c r="K8" s="224">
        <v>257616</v>
      </c>
      <c r="L8" s="225"/>
      <c r="M8" s="226">
        <v>564</v>
      </c>
      <c r="N8" s="224">
        <v>4453</v>
      </c>
    </row>
    <row r="9" spans="2:14" ht="25.05" customHeight="1" x14ac:dyDescent="0.15">
      <c r="B9" s="329">
        <v>2016</v>
      </c>
      <c r="C9" s="329"/>
      <c r="D9" s="227"/>
      <c r="E9" s="228"/>
      <c r="F9" s="225"/>
      <c r="G9" s="226">
        <v>8162</v>
      </c>
      <c r="H9" s="224">
        <v>85348</v>
      </c>
      <c r="I9" s="225"/>
      <c r="J9" s="226">
        <v>23491</v>
      </c>
      <c r="K9" s="224">
        <v>238738</v>
      </c>
      <c r="L9" s="225"/>
      <c r="M9" s="226">
        <v>462</v>
      </c>
      <c r="N9" s="224">
        <v>3979</v>
      </c>
    </row>
    <row r="10" spans="2:14" ht="25.05" customHeight="1" x14ac:dyDescent="0.15">
      <c r="B10" s="329">
        <v>2017</v>
      </c>
      <c r="C10" s="329"/>
      <c r="D10" s="227"/>
      <c r="E10" s="228"/>
      <c r="F10" s="225"/>
      <c r="G10" s="226">
        <v>8413</v>
      </c>
      <c r="H10" s="224">
        <v>80514</v>
      </c>
      <c r="I10" s="225"/>
      <c r="J10" s="226">
        <v>22689</v>
      </c>
      <c r="K10" s="224">
        <v>222151</v>
      </c>
      <c r="L10" s="225"/>
      <c r="M10" s="226">
        <v>376</v>
      </c>
      <c r="N10" s="224">
        <v>3517</v>
      </c>
    </row>
    <row r="11" spans="2:14" ht="25.05" customHeight="1" x14ac:dyDescent="0.15">
      <c r="B11" s="329">
        <v>2018</v>
      </c>
      <c r="C11" s="329"/>
      <c r="D11" s="227"/>
      <c r="E11" s="228"/>
      <c r="F11" s="225"/>
      <c r="G11" s="226">
        <v>8157</v>
      </c>
      <c r="H11" s="224">
        <v>80728</v>
      </c>
      <c r="I11" s="225"/>
      <c r="J11" s="226">
        <v>22126</v>
      </c>
      <c r="K11" s="224">
        <v>210809</v>
      </c>
      <c r="L11" s="225"/>
      <c r="M11" s="226">
        <v>367</v>
      </c>
      <c r="N11" s="224">
        <v>3459</v>
      </c>
    </row>
    <row r="12" spans="2:14" ht="25.05" customHeight="1" x14ac:dyDescent="0.15">
      <c r="B12" s="329">
        <v>2019</v>
      </c>
      <c r="C12" s="329"/>
      <c r="D12" s="227"/>
      <c r="E12" s="228"/>
      <c r="F12" s="225"/>
      <c r="G12" s="226">
        <v>9091</v>
      </c>
      <c r="H12" s="224">
        <v>89390</v>
      </c>
      <c r="I12" s="225"/>
      <c r="J12" s="226">
        <v>22074</v>
      </c>
      <c r="K12" s="224">
        <v>208053</v>
      </c>
      <c r="L12" s="225"/>
      <c r="M12" s="226">
        <v>366</v>
      </c>
      <c r="N12" s="224">
        <v>3386</v>
      </c>
    </row>
    <row r="13" spans="2:14" ht="25.05" customHeight="1" x14ac:dyDescent="0.15">
      <c r="B13" s="329">
        <v>2020</v>
      </c>
      <c r="C13" s="329"/>
      <c r="D13" s="227"/>
      <c r="E13" s="228"/>
      <c r="F13" s="225"/>
      <c r="G13" s="226">
        <v>32387</v>
      </c>
      <c r="H13" s="224">
        <v>351234</v>
      </c>
      <c r="I13" s="222"/>
      <c r="J13" s="223">
        <v>40611</v>
      </c>
      <c r="K13" s="224">
        <v>419817</v>
      </c>
      <c r="L13" s="225"/>
      <c r="M13" s="226">
        <v>250</v>
      </c>
      <c r="N13" s="224">
        <v>2430</v>
      </c>
    </row>
    <row r="14" spans="2:14" ht="25.05" customHeight="1" x14ac:dyDescent="0.15">
      <c r="B14" s="329">
        <v>2021</v>
      </c>
      <c r="C14" s="329"/>
      <c r="D14" s="227"/>
      <c r="E14" s="228"/>
      <c r="F14" s="225"/>
      <c r="G14" s="226">
        <v>8903</v>
      </c>
      <c r="H14" s="224">
        <v>77220</v>
      </c>
      <c r="I14" s="222"/>
      <c r="J14" s="223">
        <v>41814</v>
      </c>
      <c r="K14" s="224">
        <v>418817</v>
      </c>
      <c r="L14" s="225"/>
      <c r="M14" s="226">
        <v>243</v>
      </c>
      <c r="N14" s="224">
        <v>2426</v>
      </c>
    </row>
    <row r="15" spans="2:14" ht="25.05" customHeight="1" thickBot="1" x14ac:dyDescent="0.2">
      <c r="B15" s="263">
        <v>2022</v>
      </c>
      <c r="C15" s="263"/>
      <c r="D15" s="21"/>
      <c r="E15" s="21"/>
      <c r="F15" s="229"/>
      <c r="G15" s="230">
        <v>8956</v>
      </c>
      <c r="H15" s="224">
        <v>82123</v>
      </c>
      <c r="I15" s="231"/>
      <c r="J15" s="232">
        <v>41636</v>
      </c>
      <c r="K15" s="224">
        <v>404202</v>
      </c>
      <c r="L15" s="229"/>
      <c r="M15" s="230">
        <v>352</v>
      </c>
      <c r="N15" s="224">
        <v>3510</v>
      </c>
    </row>
    <row r="16" spans="2:14" ht="6.6" customHeight="1" x14ac:dyDescent="0.15">
      <c r="B16" s="8"/>
      <c r="C16" s="8"/>
      <c r="D16" s="8"/>
      <c r="E16" s="8"/>
      <c r="F16" s="8"/>
      <c r="G16" s="8"/>
      <c r="H16" s="8"/>
      <c r="I16" s="8"/>
      <c r="J16" s="8"/>
      <c r="K16" s="8"/>
      <c r="L16" s="8"/>
      <c r="M16" s="8"/>
      <c r="N16" s="8"/>
    </row>
    <row r="17" spans="2:14" ht="25.05" customHeight="1" x14ac:dyDescent="0.15">
      <c r="B17" s="8"/>
      <c r="C17" s="8"/>
      <c r="D17" s="8"/>
      <c r="E17" s="8"/>
      <c r="F17" s="93"/>
      <c r="G17" s="93"/>
      <c r="H17" s="93"/>
      <c r="I17" s="93"/>
      <c r="J17" s="93"/>
      <c r="K17" s="93"/>
      <c r="L17" s="93"/>
      <c r="M17" s="93"/>
      <c r="N17" s="49" t="s">
        <v>274</v>
      </c>
    </row>
    <row r="18" spans="2:14" ht="39" customHeight="1" x14ac:dyDescent="0.15">
      <c r="B18" s="338" t="s">
        <v>236</v>
      </c>
      <c r="C18" s="338"/>
      <c r="D18" s="337" t="s">
        <v>275</v>
      </c>
      <c r="E18" s="337"/>
      <c r="F18" s="337"/>
      <c r="G18" s="337"/>
      <c r="H18" s="337"/>
      <c r="I18" s="337"/>
      <c r="J18" s="337"/>
      <c r="K18" s="337"/>
      <c r="L18" s="337"/>
      <c r="M18" s="337"/>
      <c r="N18" s="337"/>
    </row>
  </sheetData>
  <mergeCells count="22">
    <mergeCell ref="D18:N18"/>
    <mergeCell ref="B11:C11"/>
    <mergeCell ref="B13:C13"/>
    <mergeCell ref="B14:C14"/>
    <mergeCell ref="B15:C15"/>
    <mergeCell ref="B18:C18"/>
    <mergeCell ref="B12:C12"/>
    <mergeCell ref="D6:E6"/>
    <mergeCell ref="B1:N1"/>
    <mergeCell ref="L3:N3"/>
    <mergeCell ref="B4:E5"/>
    <mergeCell ref="F4:H4"/>
    <mergeCell ref="I4:K4"/>
    <mergeCell ref="L4:N4"/>
    <mergeCell ref="F5:G5"/>
    <mergeCell ref="I5:J5"/>
    <mergeCell ref="L5:M5"/>
    <mergeCell ref="B7:C7"/>
    <mergeCell ref="B8:C8"/>
    <mergeCell ref="B9:C9"/>
    <mergeCell ref="B10:C10"/>
    <mergeCell ref="B6:C6"/>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EF826-33EA-435C-BF63-20A278EFE9DD}">
  <dimension ref="B1:P34"/>
  <sheetViews>
    <sheetView showGridLines="0" workbookViewId="0">
      <selection activeCell="B1" sqref="B1:L1"/>
    </sheetView>
  </sheetViews>
  <sheetFormatPr defaultRowHeight="25.05" customHeight="1" x14ac:dyDescent="0.15"/>
  <cols>
    <col min="1" max="1" width="0.88671875" customWidth="1"/>
    <col min="3" max="3" width="5.109375" customWidth="1"/>
    <col min="4" max="4" width="36.5546875" customWidth="1"/>
    <col min="5" max="12" width="12.77734375" customWidth="1"/>
    <col min="13" max="13" width="0.88671875" customWidth="1"/>
    <col min="14" max="16" width="12.77734375" customWidth="1"/>
    <col min="17" max="17" width="0.88671875" customWidth="1"/>
  </cols>
  <sheetData>
    <row r="1" spans="2:16" ht="25.05" customHeight="1" x14ac:dyDescent="0.15">
      <c r="B1" s="251" t="s">
        <v>25</v>
      </c>
      <c r="C1" s="251"/>
      <c r="D1" s="251"/>
      <c r="E1" s="251"/>
      <c r="F1" s="251"/>
      <c r="G1" s="251"/>
      <c r="H1" s="251"/>
      <c r="I1" s="251"/>
      <c r="J1" s="251"/>
      <c r="K1" s="251"/>
      <c r="L1" s="251"/>
    </row>
    <row r="3" spans="2:16" ht="25.05" customHeight="1" x14ac:dyDescent="0.3">
      <c r="B3" s="8"/>
      <c r="C3" s="8"/>
      <c r="D3" s="19"/>
      <c r="E3" s="8"/>
      <c r="F3" s="8"/>
      <c r="G3" s="8"/>
      <c r="H3" s="8"/>
      <c r="I3" s="8"/>
      <c r="J3" s="8"/>
      <c r="K3" s="8"/>
      <c r="L3" s="8"/>
      <c r="M3" s="8"/>
      <c r="N3" s="9"/>
      <c r="O3" s="9"/>
      <c r="P3" s="20" t="s">
        <v>26</v>
      </c>
    </row>
    <row r="4" spans="2:16" ht="25.05" customHeight="1" thickBot="1" x14ac:dyDescent="0.2">
      <c r="B4" s="252" t="s">
        <v>27</v>
      </c>
      <c r="C4" s="252"/>
      <c r="D4" s="253"/>
      <c r="E4" s="12" t="s">
        <v>28</v>
      </c>
      <c r="F4" s="254"/>
      <c r="G4" s="254"/>
      <c r="H4" s="254"/>
      <c r="I4" s="254"/>
      <c r="J4" s="254"/>
      <c r="K4" s="254"/>
      <c r="L4" s="254"/>
      <c r="M4" s="8"/>
      <c r="N4" s="21"/>
      <c r="O4" s="21"/>
      <c r="P4" s="21"/>
    </row>
    <row r="5" spans="2:16" ht="25.05" customHeight="1" thickBot="1" x14ac:dyDescent="0.2">
      <c r="B5" s="252"/>
      <c r="C5" s="252"/>
      <c r="D5" s="253"/>
      <c r="E5" s="12"/>
      <c r="F5" s="255" t="s">
        <v>29</v>
      </c>
      <c r="G5" s="10" t="s">
        <v>30</v>
      </c>
      <c r="H5" s="257"/>
      <c r="I5" s="257"/>
      <c r="J5" s="257"/>
      <c r="K5" s="257"/>
      <c r="L5" s="257"/>
      <c r="M5" s="8"/>
      <c r="N5" s="259"/>
      <c r="O5" s="259"/>
      <c r="P5" s="259"/>
    </row>
    <row r="6" spans="2:16" ht="25.05" customHeight="1" thickBot="1" x14ac:dyDescent="0.2">
      <c r="B6" s="252"/>
      <c r="C6" s="252"/>
      <c r="D6" s="253"/>
      <c r="E6" s="260"/>
      <c r="F6" s="256"/>
      <c r="G6" s="11"/>
      <c r="H6" s="259" t="s">
        <v>31</v>
      </c>
      <c r="I6" s="259"/>
      <c r="J6" s="259"/>
      <c r="K6" s="259"/>
      <c r="L6" s="261"/>
      <c r="M6" s="8"/>
      <c r="N6" s="259" t="s">
        <v>32</v>
      </c>
      <c r="O6" s="259"/>
      <c r="P6" s="259"/>
    </row>
    <row r="7" spans="2:16" ht="25.05" customHeight="1" thickBot="1" x14ac:dyDescent="0.2">
      <c r="B7" s="252"/>
      <c r="C7" s="252"/>
      <c r="D7" s="253"/>
      <c r="E7" s="260"/>
      <c r="F7" s="256"/>
      <c r="G7" s="12"/>
      <c r="H7" s="260" t="s">
        <v>33</v>
      </c>
      <c r="I7" s="262" t="s">
        <v>34</v>
      </c>
      <c r="J7" s="263"/>
      <c r="K7" s="263"/>
      <c r="L7" s="264" t="s">
        <v>35</v>
      </c>
      <c r="M7" s="8"/>
      <c r="N7" s="265" t="s">
        <v>36</v>
      </c>
      <c r="O7" s="265" t="s">
        <v>37</v>
      </c>
      <c r="P7" s="265" t="s">
        <v>38</v>
      </c>
    </row>
    <row r="8" spans="2:16" ht="25.05" customHeight="1" x14ac:dyDescent="0.15">
      <c r="B8" s="252"/>
      <c r="C8" s="252"/>
      <c r="D8" s="253"/>
      <c r="E8" s="260"/>
      <c r="F8" s="256"/>
      <c r="G8" s="12"/>
      <c r="H8" s="260"/>
      <c r="I8" s="262"/>
      <c r="J8" s="10" t="s">
        <v>39</v>
      </c>
      <c r="K8" s="22" t="s">
        <v>40</v>
      </c>
      <c r="L8" s="260"/>
      <c r="M8" s="13"/>
      <c r="N8" s="266"/>
      <c r="O8" s="266"/>
      <c r="P8" s="266"/>
    </row>
    <row r="9" spans="2:16" ht="25.05" customHeight="1" x14ac:dyDescent="0.15">
      <c r="B9" s="23" t="s">
        <v>41</v>
      </c>
      <c r="C9" s="267" t="s">
        <v>42</v>
      </c>
      <c r="D9" s="267"/>
      <c r="E9" s="24">
        <v>389186</v>
      </c>
      <c r="F9" s="24">
        <v>4854</v>
      </c>
      <c r="G9" s="24">
        <v>384332</v>
      </c>
      <c r="H9" s="25">
        <v>122481</v>
      </c>
      <c r="I9" s="26">
        <v>260350</v>
      </c>
      <c r="J9" s="25">
        <v>232668</v>
      </c>
      <c r="K9" s="27">
        <v>27682</v>
      </c>
      <c r="L9" s="25">
        <v>1501</v>
      </c>
      <c r="M9" s="13"/>
      <c r="N9" s="28">
        <v>249982</v>
      </c>
      <c r="O9" s="28">
        <v>29877</v>
      </c>
      <c r="P9" s="28">
        <v>102972</v>
      </c>
    </row>
    <row r="10" spans="2:16" ht="25.05" customHeight="1" x14ac:dyDescent="0.15">
      <c r="B10" s="23" t="s">
        <v>43</v>
      </c>
      <c r="C10" s="258" t="s">
        <v>44</v>
      </c>
      <c r="D10" s="258"/>
      <c r="E10" s="29">
        <v>369</v>
      </c>
      <c r="F10" s="30">
        <v>3</v>
      </c>
      <c r="G10" s="29">
        <v>366</v>
      </c>
      <c r="H10" s="31"/>
      <c r="I10" s="30">
        <v>363</v>
      </c>
      <c r="J10" s="30">
        <v>291</v>
      </c>
      <c r="K10" s="30">
        <v>72</v>
      </c>
      <c r="L10" s="30">
        <v>3</v>
      </c>
      <c r="M10" s="8"/>
      <c r="N10" s="32">
        <v>282</v>
      </c>
      <c r="O10" s="32">
        <v>32</v>
      </c>
      <c r="P10" s="32">
        <v>49</v>
      </c>
    </row>
    <row r="11" spans="2:16" ht="25.05" customHeight="1" x14ac:dyDescent="0.15">
      <c r="B11" s="23" t="s">
        <v>45</v>
      </c>
      <c r="C11" s="258" t="s">
        <v>46</v>
      </c>
      <c r="D11" s="258"/>
      <c r="E11" s="29">
        <v>17</v>
      </c>
      <c r="F11" s="31" t="s">
        <v>47</v>
      </c>
      <c r="G11" s="29">
        <v>17</v>
      </c>
      <c r="H11" s="31" t="s">
        <v>47</v>
      </c>
      <c r="I11" s="30">
        <v>17</v>
      </c>
      <c r="J11" s="30">
        <v>17</v>
      </c>
      <c r="K11" s="31" t="s">
        <v>47</v>
      </c>
      <c r="L11" s="31" t="s">
        <v>47</v>
      </c>
      <c r="M11" s="8"/>
      <c r="N11" s="32">
        <v>6</v>
      </c>
      <c r="O11" s="32">
        <v>5</v>
      </c>
      <c r="P11" s="32">
        <v>6</v>
      </c>
    </row>
    <row r="12" spans="2:16" ht="25.05" customHeight="1" x14ac:dyDescent="0.15">
      <c r="B12" s="23" t="s">
        <v>48</v>
      </c>
      <c r="C12" s="258" t="s">
        <v>49</v>
      </c>
      <c r="D12" s="258"/>
      <c r="E12" s="29">
        <v>27254</v>
      </c>
      <c r="F12" s="31" t="s">
        <v>47</v>
      </c>
      <c r="G12" s="29">
        <v>27254</v>
      </c>
      <c r="H12" s="30">
        <v>4426</v>
      </c>
      <c r="I12" s="30">
        <v>22824</v>
      </c>
      <c r="J12" s="30">
        <v>22783</v>
      </c>
      <c r="K12" s="30">
        <v>41</v>
      </c>
      <c r="L12" s="30">
        <v>4</v>
      </c>
      <c r="M12" s="8"/>
      <c r="N12" s="32">
        <v>21323</v>
      </c>
      <c r="O12" s="32">
        <v>2307</v>
      </c>
      <c r="P12" s="32">
        <v>3620</v>
      </c>
    </row>
    <row r="13" spans="2:16" ht="25.05" customHeight="1" x14ac:dyDescent="0.15">
      <c r="B13" s="23" t="s">
        <v>50</v>
      </c>
      <c r="C13" s="258" t="s">
        <v>51</v>
      </c>
      <c r="D13" s="258"/>
      <c r="E13" s="29">
        <v>38944</v>
      </c>
      <c r="F13" s="30">
        <v>1</v>
      </c>
      <c r="G13" s="29">
        <v>38943</v>
      </c>
      <c r="H13" s="30">
        <v>9998</v>
      </c>
      <c r="I13" s="30">
        <v>28940</v>
      </c>
      <c r="J13" s="30">
        <v>28892</v>
      </c>
      <c r="K13" s="30">
        <v>48</v>
      </c>
      <c r="L13" s="30">
        <v>5</v>
      </c>
      <c r="M13" s="8"/>
      <c r="N13" s="32">
        <v>28965</v>
      </c>
      <c r="O13" s="32">
        <v>4651</v>
      </c>
      <c r="P13" s="32">
        <v>5322</v>
      </c>
    </row>
    <row r="14" spans="2:16" ht="25.05" customHeight="1" x14ac:dyDescent="0.15">
      <c r="B14" s="23" t="s">
        <v>52</v>
      </c>
      <c r="C14" s="258" t="s">
        <v>53</v>
      </c>
      <c r="D14" s="258"/>
      <c r="E14" s="29">
        <v>473</v>
      </c>
      <c r="F14" s="30">
        <v>133</v>
      </c>
      <c r="G14" s="29">
        <v>340</v>
      </c>
      <c r="H14" s="30">
        <v>2</v>
      </c>
      <c r="I14" s="30">
        <v>338</v>
      </c>
      <c r="J14" s="30">
        <v>332</v>
      </c>
      <c r="K14" s="30">
        <v>6</v>
      </c>
      <c r="L14" s="30" t="s">
        <v>47</v>
      </c>
      <c r="M14" s="8"/>
      <c r="N14" s="32">
        <v>115</v>
      </c>
      <c r="O14" s="32">
        <v>29</v>
      </c>
      <c r="P14" s="32">
        <v>196</v>
      </c>
    </row>
    <row r="15" spans="2:16" ht="25.05" customHeight="1" x14ac:dyDescent="0.15">
      <c r="B15" s="23" t="s">
        <v>54</v>
      </c>
      <c r="C15" s="258" t="s">
        <v>55</v>
      </c>
      <c r="D15" s="258"/>
      <c r="E15" s="29">
        <v>6909</v>
      </c>
      <c r="F15" s="31" t="s">
        <v>47</v>
      </c>
      <c r="G15" s="29">
        <v>6909</v>
      </c>
      <c r="H15" s="30">
        <v>224</v>
      </c>
      <c r="I15" s="30">
        <v>6678</v>
      </c>
      <c r="J15" s="30">
        <v>6603</v>
      </c>
      <c r="K15" s="30">
        <v>75</v>
      </c>
      <c r="L15" s="30">
        <v>7</v>
      </c>
      <c r="M15" s="8"/>
      <c r="N15" s="32">
        <v>3918</v>
      </c>
      <c r="O15" s="32">
        <v>800</v>
      </c>
      <c r="P15" s="32">
        <v>2184</v>
      </c>
    </row>
    <row r="16" spans="2:16" ht="25.05" customHeight="1" x14ac:dyDescent="0.15">
      <c r="B16" s="23" t="s">
        <v>56</v>
      </c>
      <c r="C16" s="268" t="s">
        <v>57</v>
      </c>
      <c r="D16" s="268"/>
      <c r="E16" s="29">
        <v>10134</v>
      </c>
      <c r="F16" s="30">
        <v>13</v>
      </c>
      <c r="G16" s="29">
        <v>10121</v>
      </c>
      <c r="H16" s="30">
        <v>737</v>
      </c>
      <c r="I16" s="30">
        <v>9370</v>
      </c>
      <c r="J16" s="30">
        <v>9275</v>
      </c>
      <c r="K16" s="30">
        <v>95</v>
      </c>
      <c r="L16" s="30">
        <v>14</v>
      </c>
      <c r="M16" s="8"/>
      <c r="N16" s="32">
        <v>4049</v>
      </c>
      <c r="O16" s="32">
        <v>1331</v>
      </c>
      <c r="P16" s="32">
        <v>4727</v>
      </c>
    </row>
    <row r="17" spans="2:16" ht="25.05" customHeight="1" x14ac:dyDescent="0.15">
      <c r="B17" s="23" t="s">
        <v>58</v>
      </c>
      <c r="C17" s="268" t="s">
        <v>59</v>
      </c>
      <c r="D17" s="268"/>
      <c r="E17" s="29">
        <v>90008</v>
      </c>
      <c r="F17" s="31" t="s">
        <v>47</v>
      </c>
      <c r="G17" s="29">
        <v>90008</v>
      </c>
      <c r="H17" s="30">
        <v>23763</v>
      </c>
      <c r="I17" s="30">
        <v>66210</v>
      </c>
      <c r="J17" s="30">
        <v>65503</v>
      </c>
      <c r="K17" s="30">
        <v>707</v>
      </c>
      <c r="L17" s="30">
        <v>35</v>
      </c>
      <c r="M17" s="8"/>
      <c r="N17" s="32">
        <v>47628</v>
      </c>
      <c r="O17" s="32">
        <v>8141</v>
      </c>
      <c r="P17" s="32">
        <v>34204</v>
      </c>
    </row>
    <row r="18" spans="2:16" ht="25.05" customHeight="1" x14ac:dyDescent="0.15">
      <c r="B18" s="23" t="s">
        <v>60</v>
      </c>
      <c r="C18" s="268" t="s">
        <v>61</v>
      </c>
      <c r="D18" s="268"/>
      <c r="E18" s="29">
        <v>5412</v>
      </c>
      <c r="F18" s="31" t="s">
        <v>47</v>
      </c>
      <c r="G18" s="29">
        <v>5412</v>
      </c>
      <c r="H18" s="30">
        <v>236</v>
      </c>
      <c r="I18" s="30">
        <v>5173</v>
      </c>
      <c r="J18" s="30">
        <v>4572</v>
      </c>
      <c r="K18" s="30">
        <v>601</v>
      </c>
      <c r="L18" s="30">
        <v>3</v>
      </c>
      <c r="M18" s="8"/>
      <c r="N18" s="32">
        <v>1806</v>
      </c>
      <c r="O18" s="32">
        <v>227</v>
      </c>
      <c r="P18" s="32">
        <v>3376</v>
      </c>
    </row>
    <row r="19" spans="2:16" ht="25.05" customHeight="1" x14ac:dyDescent="0.15">
      <c r="B19" s="23" t="s">
        <v>62</v>
      </c>
      <c r="C19" s="268" t="s">
        <v>63</v>
      </c>
      <c r="D19" s="268"/>
      <c r="E19" s="29">
        <v>36342</v>
      </c>
      <c r="F19" s="30">
        <v>17</v>
      </c>
      <c r="G19" s="29">
        <v>36325</v>
      </c>
      <c r="H19" s="30">
        <v>8422</v>
      </c>
      <c r="I19" s="30">
        <v>27857</v>
      </c>
      <c r="J19" s="30">
        <v>27437</v>
      </c>
      <c r="K19" s="30">
        <v>420</v>
      </c>
      <c r="L19" s="30">
        <v>46</v>
      </c>
      <c r="M19" s="8"/>
      <c r="N19" s="32">
        <v>31106</v>
      </c>
      <c r="O19" s="32">
        <v>1679</v>
      </c>
      <c r="P19" s="32">
        <v>3494</v>
      </c>
    </row>
    <row r="20" spans="2:16" ht="25.05" customHeight="1" x14ac:dyDescent="0.15">
      <c r="B20" s="23" t="s">
        <v>64</v>
      </c>
      <c r="C20" s="268" t="s">
        <v>65</v>
      </c>
      <c r="D20" s="268"/>
      <c r="E20" s="29">
        <v>21728</v>
      </c>
      <c r="F20" s="30">
        <v>88</v>
      </c>
      <c r="G20" s="29">
        <v>21640</v>
      </c>
      <c r="H20" s="30">
        <v>9240</v>
      </c>
      <c r="I20" s="30">
        <v>12368</v>
      </c>
      <c r="J20" s="30">
        <v>10924</v>
      </c>
      <c r="K20" s="30">
        <v>1444</v>
      </c>
      <c r="L20" s="30">
        <v>32</v>
      </c>
      <c r="M20" s="8"/>
      <c r="N20" s="32">
        <v>17654</v>
      </c>
      <c r="O20" s="32">
        <v>1392</v>
      </c>
      <c r="P20" s="32">
        <v>2562</v>
      </c>
    </row>
    <row r="21" spans="2:16" ht="25.05" customHeight="1" x14ac:dyDescent="0.15">
      <c r="B21" s="23" t="s">
        <v>66</v>
      </c>
      <c r="C21" s="268" t="s">
        <v>67</v>
      </c>
      <c r="D21" s="268"/>
      <c r="E21" s="29">
        <v>44764</v>
      </c>
      <c r="F21" s="30">
        <v>35</v>
      </c>
      <c r="G21" s="29">
        <v>44729</v>
      </c>
      <c r="H21" s="30">
        <v>27458</v>
      </c>
      <c r="I21" s="30">
        <v>17259</v>
      </c>
      <c r="J21" s="30">
        <v>17124</v>
      </c>
      <c r="K21" s="30">
        <v>135</v>
      </c>
      <c r="L21" s="30">
        <v>12</v>
      </c>
      <c r="M21" s="8"/>
      <c r="N21" s="32">
        <v>30197</v>
      </c>
      <c r="O21" s="32">
        <v>1859</v>
      </c>
      <c r="P21" s="32">
        <v>12661</v>
      </c>
    </row>
    <row r="22" spans="2:16" ht="25.05" customHeight="1" x14ac:dyDescent="0.15">
      <c r="B22" s="23" t="s">
        <v>68</v>
      </c>
      <c r="C22" s="268" t="s">
        <v>69</v>
      </c>
      <c r="D22" s="268"/>
      <c r="E22" s="29">
        <v>27087</v>
      </c>
      <c r="F22" s="30">
        <v>55</v>
      </c>
      <c r="G22" s="29">
        <v>27032</v>
      </c>
      <c r="H22" s="30">
        <v>16476</v>
      </c>
      <c r="I22" s="30">
        <v>10534</v>
      </c>
      <c r="J22" s="30">
        <v>10115</v>
      </c>
      <c r="K22" s="30">
        <v>419</v>
      </c>
      <c r="L22" s="30">
        <v>22</v>
      </c>
      <c r="M22" s="8"/>
      <c r="N22" s="32">
        <v>18581</v>
      </c>
      <c r="O22" s="32">
        <v>1484</v>
      </c>
      <c r="P22" s="32">
        <v>6945</v>
      </c>
    </row>
    <row r="23" spans="2:16" ht="25.05" customHeight="1" x14ac:dyDescent="0.15">
      <c r="B23" s="23" t="s">
        <v>70</v>
      </c>
      <c r="C23" s="268" t="s">
        <v>71</v>
      </c>
      <c r="D23" s="268"/>
      <c r="E23" s="29">
        <v>14044</v>
      </c>
      <c r="F23" s="30">
        <v>2298</v>
      </c>
      <c r="G23" s="29">
        <v>11746</v>
      </c>
      <c r="H23" s="30">
        <v>5472</v>
      </c>
      <c r="I23" s="30">
        <v>6216</v>
      </c>
      <c r="J23" s="30">
        <v>4238</v>
      </c>
      <c r="K23" s="30">
        <v>1978</v>
      </c>
      <c r="L23" s="30">
        <v>58</v>
      </c>
      <c r="M23" s="8"/>
      <c r="N23" s="32">
        <v>6708</v>
      </c>
      <c r="O23" s="33">
        <v>838</v>
      </c>
      <c r="P23" s="32">
        <v>4142</v>
      </c>
    </row>
    <row r="24" spans="2:16" ht="25.05" customHeight="1" x14ac:dyDescent="0.15">
      <c r="B24" s="23" t="s">
        <v>72</v>
      </c>
      <c r="C24" s="268" t="s">
        <v>73</v>
      </c>
      <c r="D24" s="268"/>
      <c r="E24" s="29">
        <v>39021</v>
      </c>
      <c r="F24" s="30">
        <v>929</v>
      </c>
      <c r="G24" s="29">
        <v>38092</v>
      </c>
      <c r="H24" s="30">
        <v>13645</v>
      </c>
      <c r="I24" s="30">
        <v>24324</v>
      </c>
      <c r="J24" s="30">
        <v>11162</v>
      </c>
      <c r="K24" s="30">
        <v>13162</v>
      </c>
      <c r="L24" s="30">
        <v>123</v>
      </c>
      <c r="M24" s="8"/>
      <c r="N24" s="32">
        <v>22619</v>
      </c>
      <c r="O24" s="33">
        <v>3396</v>
      </c>
      <c r="P24" s="32">
        <v>11954</v>
      </c>
    </row>
    <row r="25" spans="2:16" ht="25.05" customHeight="1" x14ac:dyDescent="0.15">
      <c r="B25" s="23" t="s">
        <v>74</v>
      </c>
      <c r="C25" s="268" t="s">
        <v>75</v>
      </c>
      <c r="D25" s="268"/>
      <c r="E25" s="29">
        <v>1373</v>
      </c>
      <c r="F25" s="30" t="s">
        <v>47</v>
      </c>
      <c r="G25" s="29">
        <v>1373</v>
      </c>
      <c r="H25" s="30">
        <v>23</v>
      </c>
      <c r="I25" s="30">
        <v>1350</v>
      </c>
      <c r="J25" s="30">
        <v>1061</v>
      </c>
      <c r="K25" s="30">
        <v>289</v>
      </c>
      <c r="L25" s="31" t="s">
        <v>47</v>
      </c>
      <c r="M25" s="8"/>
      <c r="N25" s="32">
        <v>79</v>
      </c>
      <c r="O25" s="33">
        <v>16</v>
      </c>
      <c r="P25" s="32">
        <v>1278</v>
      </c>
    </row>
    <row r="26" spans="2:16" ht="25.05" customHeight="1" x14ac:dyDescent="0.15">
      <c r="B26" s="23" t="s">
        <v>76</v>
      </c>
      <c r="C26" s="268" t="s">
        <v>77</v>
      </c>
      <c r="D26" s="268"/>
      <c r="E26" s="29">
        <v>24169</v>
      </c>
      <c r="F26" s="30">
        <v>144</v>
      </c>
      <c r="G26" s="29">
        <v>24025</v>
      </c>
      <c r="H26" s="30">
        <v>2359</v>
      </c>
      <c r="I26" s="30">
        <v>20529</v>
      </c>
      <c r="J26" s="30">
        <v>12339</v>
      </c>
      <c r="K26" s="30">
        <v>8190</v>
      </c>
      <c r="L26" s="30">
        <v>1137</v>
      </c>
      <c r="M26" s="8"/>
      <c r="N26" s="32">
        <v>14946</v>
      </c>
      <c r="O26" s="33">
        <v>1690</v>
      </c>
      <c r="P26" s="32">
        <v>6252</v>
      </c>
    </row>
    <row r="27" spans="2:16" ht="25.05" customHeight="1" x14ac:dyDescent="0.15">
      <c r="B27" s="23" t="s">
        <v>78</v>
      </c>
      <c r="C27" s="268" t="s">
        <v>79</v>
      </c>
      <c r="D27" s="268"/>
      <c r="E27" s="29">
        <v>1138</v>
      </c>
      <c r="F27" s="30">
        <v>1138</v>
      </c>
      <c r="G27" s="34" t="s">
        <v>47</v>
      </c>
      <c r="H27" s="31" t="s">
        <v>47</v>
      </c>
      <c r="I27" s="31" t="s">
        <v>47</v>
      </c>
      <c r="J27" s="31" t="s">
        <v>47</v>
      </c>
      <c r="K27" s="31" t="s">
        <v>47</v>
      </c>
      <c r="L27" s="31" t="s">
        <v>47</v>
      </c>
      <c r="M27" s="8"/>
      <c r="N27" s="31" t="s">
        <v>47</v>
      </c>
      <c r="O27" s="31" t="s">
        <v>47</v>
      </c>
      <c r="P27" s="31" t="s">
        <v>47</v>
      </c>
    </row>
    <row r="28" spans="2:16" ht="9.6" customHeight="1" x14ac:dyDescent="0.3">
      <c r="B28" s="14"/>
      <c r="C28" s="14"/>
      <c r="D28" s="8"/>
      <c r="E28" s="35"/>
      <c r="F28" s="35"/>
      <c r="G28" s="35"/>
      <c r="H28" s="36"/>
      <c r="I28" s="35"/>
      <c r="J28" s="36"/>
      <c r="K28" s="35"/>
      <c r="L28" s="36"/>
      <c r="M28" s="8"/>
      <c r="N28" s="9"/>
      <c r="O28" s="16"/>
      <c r="P28" s="9"/>
    </row>
    <row r="29" spans="2:16" ht="25.05" customHeight="1" x14ac:dyDescent="0.15">
      <c r="B29" s="40"/>
      <c r="C29" s="40"/>
      <c r="D29" s="269" t="s">
        <v>80</v>
      </c>
      <c r="E29" s="269"/>
      <c r="F29" s="269"/>
      <c r="G29" s="269"/>
      <c r="H29" s="269"/>
      <c r="I29" s="269"/>
      <c r="J29" s="269"/>
      <c r="K29" s="269"/>
      <c r="L29" s="269"/>
      <c r="M29" s="269"/>
      <c r="N29" s="269"/>
      <c r="O29" s="269"/>
      <c r="P29" s="269"/>
    </row>
    <row r="30" spans="2:16" ht="25.05" customHeight="1" x14ac:dyDescent="0.15">
      <c r="B30" s="40"/>
      <c r="C30" s="40"/>
      <c r="D30" s="37"/>
      <c r="E30" s="37"/>
      <c r="F30" s="37"/>
      <c r="G30" s="37"/>
      <c r="H30" s="37"/>
      <c r="I30" s="37"/>
      <c r="J30" s="37"/>
      <c r="K30" s="37"/>
      <c r="L30" s="37"/>
      <c r="M30" s="40"/>
      <c r="N30" s="40"/>
      <c r="O30" s="41"/>
      <c r="P30" s="40"/>
    </row>
    <row r="31" spans="2:16" ht="25.05" customHeight="1" x14ac:dyDescent="0.15">
      <c r="B31" s="38" t="s">
        <v>81</v>
      </c>
      <c r="C31" s="17" t="s">
        <v>82</v>
      </c>
      <c r="D31" s="270" t="s">
        <v>83</v>
      </c>
      <c r="E31" s="270"/>
      <c r="F31" s="270"/>
      <c r="G31" s="270"/>
      <c r="H31" s="270"/>
      <c r="I31" s="270"/>
      <c r="J31" s="270"/>
      <c r="K31" s="270"/>
      <c r="L31" s="270"/>
      <c r="M31" s="270"/>
      <c r="N31" s="270"/>
      <c r="O31" s="270"/>
      <c r="P31" s="270"/>
    </row>
    <row r="32" spans="2:16" ht="25.05" customHeight="1" x14ac:dyDescent="0.15">
      <c r="B32" s="38"/>
      <c r="C32" s="17" t="s">
        <v>84</v>
      </c>
      <c r="D32" s="270" t="s">
        <v>85</v>
      </c>
      <c r="E32" s="270"/>
      <c r="F32" s="270"/>
      <c r="G32" s="270"/>
      <c r="H32" s="270"/>
      <c r="I32" s="270"/>
      <c r="J32" s="270"/>
      <c r="K32" s="270"/>
      <c r="L32" s="270"/>
      <c r="M32" s="270"/>
      <c r="N32" s="270"/>
      <c r="O32" s="270"/>
      <c r="P32" s="270"/>
    </row>
    <row r="33" spans="2:16" ht="23.4" customHeight="1" x14ac:dyDescent="0.15">
      <c r="B33" s="17"/>
      <c r="C33" s="43" t="s">
        <v>86</v>
      </c>
      <c r="D33" s="270" t="s">
        <v>87</v>
      </c>
      <c r="E33" s="270"/>
      <c r="F33" s="270"/>
      <c r="G33" s="270"/>
      <c r="H33" s="270"/>
      <c r="I33" s="270"/>
      <c r="J33" s="270"/>
      <c r="K33" s="270"/>
      <c r="L33" s="270"/>
      <c r="M33" s="270"/>
      <c r="N33" s="270"/>
      <c r="O33" s="270"/>
      <c r="P33" s="270"/>
    </row>
    <row r="34" spans="2:16" ht="36" customHeight="1" x14ac:dyDescent="0.15">
      <c r="B34" s="17"/>
      <c r="C34" s="18" t="s">
        <v>88</v>
      </c>
      <c r="D34" s="271" t="s">
        <v>89</v>
      </c>
      <c r="E34" s="271"/>
      <c r="F34" s="271"/>
      <c r="G34" s="271"/>
      <c r="H34" s="271"/>
      <c r="I34" s="271"/>
      <c r="J34" s="271"/>
      <c r="K34" s="271"/>
      <c r="L34" s="271"/>
      <c r="M34" s="271"/>
      <c r="N34" s="271"/>
      <c r="O34" s="271"/>
      <c r="P34" s="271"/>
    </row>
  </sheetData>
  <mergeCells count="40">
    <mergeCell ref="C26:D26"/>
    <mergeCell ref="C27:D27"/>
    <mergeCell ref="D29:P29"/>
    <mergeCell ref="D33:P33"/>
    <mergeCell ref="D34:P34"/>
    <mergeCell ref="D31:P31"/>
    <mergeCell ref="D32:P32"/>
    <mergeCell ref="C25:D25"/>
    <mergeCell ref="C14:D14"/>
    <mergeCell ref="C15:D15"/>
    <mergeCell ref="C16:D16"/>
    <mergeCell ref="C17:D17"/>
    <mergeCell ref="C18:D18"/>
    <mergeCell ref="C19:D19"/>
    <mergeCell ref="C20:D20"/>
    <mergeCell ref="C21:D21"/>
    <mergeCell ref="C22:D22"/>
    <mergeCell ref="C23:D23"/>
    <mergeCell ref="C24:D24"/>
    <mergeCell ref="C13:D13"/>
    <mergeCell ref="N5:P5"/>
    <mergeCell ref="E6:E8"/>
    <mergeCell ref="H6:L6"/>
    <mergeCell ref="N6:P6"/>
    <mergeCell ref="H7:H8"/>
    <mergeCell ref="I7:I8"/>
    <mergeCell ref="J7:K7"/>
    <mergeCell ref="L7:L8"/>
    <mergeCell ref="N7:N8"/>
    <mergeCell ref="O7:O8"/>
    <mergeCell ref="P7:P8"/>
    <mergeCell ref="C9:D9"/>
    <mergeCell ref="C10:D10"/>
    <mergeCell ref="C11:D11"/>
    <mergeCell ref="C12:D12"/>
    <mergeCell ref="B1:L1"/>
    <mergeCell ref="B4:D8"/>
    <mergeCell ref="F4:L4"/>
    <mergeCell ref="F5:F8"/>
    <mergeCell ref="H5:L5"/>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3F48B-FC74-41CD-90E5-1221D489BD62}">
  <dimension ref="B1:I32"/>
  <sheetViews>
    <sheetView showGridLines="0" workbookViewId="0">
      <selection activeCell="B1" sqref="B1:I1"/>
    </sheetView>
  </sheetViews>
  <sheetFormatPr defaultRowHeight="25.05" customHeight="1" x14ac:dyDescent="0.15"/>
  <cols>
    <col min="1" max="1" width="0.88671875" customWidth="1"/>
    <col min="3" max="3" width="7.77734375" customWidth="1"/>
    <col min="4" max="4" width="51.109375" customWidth="1"/>
    <col min="5" max="8" width="13.77734375" customWidth="1"/>
    <col min="9" max="9" width="15.77734375" customWidth="1"/>
    <col min="10" max="10" width="0.88671875" customWidth="1"/>
  </cols>
  <sheetData>
    <row r="1" spans="2:9" ht="25.05" customHeight="1" x14ac:dyDescent="0.15">
      <c r="B1" s="251" t="s">
        <v>90</v>
      </c>
      <c r="C1" s="251"/>
      <c r="D1" s="251"/>
      <c r="E1" s="251"/>
      <c r="F1" s="251"/>
      <c r="G1" s="251"/>
      <c r="H1" s="251"/>
      <c r="I1" s="251"/>
    </row>
    <row r="3" spans="2:9" ht="25.05" customHeight="1" thickBot="1" x14ac:dyDescent="0.2">
      <c r="B3" s="48"/>
      <c r="C3" s="48"/>
      <c r="D3" s="19"/>
      <c r="E3" s="8"/>
      <c r="F3" s="8"/>
      <c r="G3" s="8"/>
      <c r="H3" s="8"/>
      <c r="I3" s="49" t="s">
        <v>91</v>
      </c>
    </row>
    <row r="4" spans="2:9" ht="25.05" customHeight="1" x14ac:dyDescent="0.15">
      <c r="B4" s="272" t="s">
        <v>92</v>
      </c>
      <c r="C4" s="272"/>
      <c r="D4" s="272"/>
      <c r="E4" s="50" t="s">
        <v>93</v>
      </c>
      <c r="F4" s="51" t="s">
        <v>94</v>
      </c>
      <c r="G4" s="52" t="s">
        <v>95</v>
      </c>
      <c r="H4" s="52" t="s">
        <v>96</v>
      </c>
      <c r="I4" s="53" t="s">
        <v>97</v>
      </c>
    </row>
    <row r="5" spans="2:9" ht="25.05" customHeight="1" x14ac:dyDescent="0.15">
      <c r="B5" s="54"/>
      <c r="C5" s="55"/>
      <c r="D5" s="56" t="s">
        <v>98</v>
      </c>
      <c r="E5" s="57">
        <v>469446</v>
      </c>
      <c r="F5" s="58">
        <v>802355</v>
      </c>
      <c r="G5" s="58">
        <v>339341</v>
      </c>
      <c r="H5" s="58">
        <v>337888</v>
      </c>
      <c r="I5" s="59">
        <v>5844088</v>
      </c>
    </row>
    <row r="6" spans="2:9" ht="25.05" customHeight="1" x14ac:dyDescent="0.15">
      <c r="B6" s="60" t="s">
        <v>99</v>
      </c>
      <c r="C6" s="61"/>
      <c r="D6" s="62" t="s">
        <v>100</v>
      </c>
      <c r="E6" s="63">
        <v>384332</v>
      </c>
      <c r="F6" s="64">
        <v>628239</v>
      </c>
      <c r="G6" s="64">
        <v>285325</v>
      </c>
      <c r="H6" s="64">
        <v>299232</v>
      </c>
      <c r="I6" s="64">
        <v>5156063</v>
      </c>
    </row>
    <row r="7" spans="2:9" ht="25.05" customHeight="1" x14ac:dyDescent="0.15">
      <c r="B7" s="60" t="s">
        <v>43</v>
      </c>
      <c r="C7" s="65"/>
      <c r="D7" s="66" t="s">
        <v>44</v>
      </c>
      <c r="E7" s="63">
        <v>366</v>
      </c>
      <c r="F7" s="64">
        <v>595</v>
      </c>
      <c r="G7" s="64">
        <v>745</v>
      </c>
      <c r="H7" s="64">
        <v>1084</v>
      </c>
      <c r="I7" s="64">
        <v>42458</v>
      </c>
    </row>
    <row r="8" spans="2:9" ht="25.05" customHeight="1" x14ac:dyDescent="0.15">
      <c r="B8" s="60" t="s">
        <v>45</v>
      </c>
      <c r="C8" s="65"/>
      <c r="D8" s="66" t="s">
        <v>46</v>
      </c>
      <c r="E8" s="63">
        <v>17</v>
      </c>
      <c r="F8" s="64">
        <v>58</v>
      </c>
      <c r="G8" s="64">
        <v>21</v>
      </c>
      <c r="H8" s="64">
        <v>74</v>
      </c>
      <c r="I8" s="64">
        <v>1865</v>
      </c>
    </row>
    <row r="9" spans="2:9" ht="25.05" customHeight="1" x14ac:dyDescent="0.15">
      <c r="B9" s="60" t="s">
        <v>48</v>
      </c>
      <c r="C9" s="65"/>
      <c r="D9" s="66" t="s">
        <v>49</v>
      </c>
      <c r="E9" s="63">
        <v>27254</v>
      </c>
      <c r="F9" s="64">
        <v>41348</v>
      </c>
      <c r="G9" s="64">
        <v>28997</v>
      </c>
      <c r="H9" s="64">
        <v>27164</v>
      </c>
      <c r="I9" s="64">
        <v>485135</v>
      </c>
    </row>
    <row r="10" spans="2:9" ht="25.05" customHeight="1" x14ac:dyDescent="0.15">
      <c r="B10" s="60" t="s">
        <v>50</v>
      </c>
      <c r="C10" s="65"/>
      <c r="D10" s="66" t="s">
        <v>51</v>
      </c>
      <c r="E10" s="63">
        <v>38943</v>
      </c>
      <c r="F10" s="64">
        <v>38766</v>
      </c>
      <c r="G10" s="64">
        <v>17326</v>
      </c>
      <c r="H10" s="64">
        <v>32549</v>
      </c>
      <c r="I10" s="64">
        <v>412617</v>
      </c>
    </row>
    <row r="11" spans="2:9" ht="25.05" customHeight="1" x14ac:dyDescent="0.15">
      <c r="B11" s="60" t="s">
        <v>52</v>
      </c>
      <c r="C11" s="65"/>
      <c r="D11" s="66" t="s">
        <v>53</v>
      </c>
      <c r="E11" s="63">
        <v>340</v>
      </c>
      <c r="F11" s="64">
        <v>941</v>
      </c>
      <c r="G11" s="64">
        <v>249</v>
      </c>
      <c r="H11" s="64">
        <v>438</v>
      </c>
      <c r="I11" s="64">
        <v>9139</v>
      </c>
    </row>
    <row r="12" spans="2:9" ht="25.05" customHeight="1" x14ac:dyDescent="0.15">
      <c r="B12" s="60" t="s">
        <v>54</v>
      </c>
      <c r="C12" s="65"/>
      <c r="D12" s="66" t="s">
        <v>55</v>
      </c>
      <c r="E12" s="63">
        <v>6909</v>
      </c>
      <c r="F12" s="64">
        <v>28503</v>
      </c>
      <c r="G12" s="64">
        <v>4888</v>
      </c>
      <c r="H12" s="64">
        <v>3873</v>
      </c>
      <c r="I12" s="64">
        <v>76559</v>
      </c>
    </row>
    <row r="13" spans="2:9" ht="25.05" customHeight="1" x14ac:dyDescent="0.15">
      <c r="B13" s="60" t="s">
        <v>56</v>
      </c>
      <c r="C13" s="65"/>
      <c r="D13" s="66" t="s">
        <v>57</v>
      </c>
      <c r="E13" s="63">
        <v>10121</v>
      </c>
      <c r="F13" s="64">
        <v>13330</v>
      </c>
      <c r="G13" s="64">
        <v>7592</v>
      </c>
      <c r="H13" s="64">
        <v>7597</v>
      </c>
      <c r="I13" s="64">
        <v>128224</v>
      </c>
    </row>
    <row r="14" spans="2:9" ht="25.05" customHeight="1" x14ac:dyDescent="0.15">
      <c r="B14" s="60" t="s">
        <v>58</v>
      </c>
      <c r="C14" s="65"/>
      <c r="D14" s="66" t="s">
        <v>59</v>
      </c>
      <c r="E14" s="63">
        <v>90008</v>
      </c>
      <c r="F14" s="64">
        <v>141055</v>
      </c>
      <c r="G14" s="64">
        <v>61012</v>
      </c>
      <c r="H14" s="64">
        <v>70359</v>
      </c>
      <c r="I14" s="64">
        <v>1228920</v>
      </c>
    </row>
    <row r="15" spans="2:9" ht="25.05" customHeight="1" x14ac:dyDescent="0.15">
      <c r="B15" s="60"/>
      <c r="C15" s="67" t="s">
        <v>101</v>
      </c>
      <c r="D15" s="68" t="s">
        <v>102</v>
      </c>
      <c r="E15" s="63">
        <v>34657</v>
      </c>
      <c r="F15" s="64">
        <v>53160</v>
      </c>
      <c r="G15" s="64">
        <v>15283</v>
      </c>
      <c r="H15" s="64">
        <v>23824</v>
      </c>
      <c r="I15" s="64">
        <v>348889</v>
      </c>
    </row>
    <row r="16" spans="2:9" ht="25.05" customHeight="1" x14ac:dyDescent="0.15">
      <c r="B16" s="60"/>
      <c r="C16" s="67" t="s">
        <v>103</v>
      </c>
      <c r="D16" s="68" t="s">
        <v>104</v>
      </c>
      <c r="E16" s="63">
        <v>55351</v>
      </c>
      <c r="F16" s="64">
        <v>87895</v>
      </c>
      <c r="G16" s="64">
        <v>45729</v>
      </c>
      <c r="H16" s="64">
        <v>46535</v>
      </c>
      <c r="I16" s="64">
        <v>880031</v>
      </c>
    </row>
    <row r="17" spans="2:9" ht="25.05" customHeight="1" x14ac:dyDescent="0.15">
      <c r="B17" s="60" t="s">
        <v>60</v>
      </c>
      <c r="C17" s="65"/>
      <c r="D17" s="66" t="s">
        <v>61</v>
      </c>
      <c r="E17" s="63">
        <v>5412</v>
      </c>
      <c r="F17" s="64">
        <v>12049</v>
      </c>
      <c r="G17" s="64">
        <v>3757</v>
      </c>
      <c r="H17" s="64">
        <v>4858</v>
      </c>
      <c r="I17" s="64">
        <v>83852</v>
      </c>
    </row>
    <row r="18" spans="2:9" ht="25.05" customHeight="1" x14ac:dyDescent="0.15">
      <c r="B18" s="60" t="s">
        <v>62</v>
      </c>
      <c r="C18" s="65"/>
      <c r="D18" s="66" t="s">
        <v>63</v>
      </c>
      <c r="E18" s="63">
        <v>36325</v>
      </c>
      <c r="F18" s="64">
        <v>64271</v>
      </c>
      <c r="G18" s="64">
        <v>28592</v>
      </c>
      <c r="H18" s="64">
        <v>20198</v>
      </c>
      <c r="I18" s="64">
        <v>374456</v>
      </c>
    </row>
    <row r="19" spans="2:9" ht="25.05" customHeight="1" x14ac:dyDescent="0.15">
      <c r="B19" s="60" t="s">
        <v>64</v>
      </c>
      <c r="C19" s="65"/>
      <c r="D19" s="66" t="s">
        <v>65</v>
      </c>
      <c r="E19" s="63">
        <v>21640</v>
      </c>
      <c r="F19" s="64">
        <v>50886</v>
      </c>
      <c r="G19" s="64">
        <v>15377</v>
      </c>
      <c r="H19" s="64">
        <v>15233</v>
      </c>
      <c r="I19" s="64">
        <v>252340</v>
      </c>
    </row>
    <row r="20" spans="2:9" ht="25.05" customHeight="1" x14ac:dyDescent="0.15">
      <c r="B20" s="60" t="s">
        <v>66</v>
      </c>
      <c r="C20" s="65"/>
      <c r="D20" s="66" t="s">
        <v>67</v>
      </c>
      <c r="E20" s="63">
        <v>44729</v>
      </c>
      <c r="F20" s="64">
        <v>76127</v>
      </c>
      <c r="G20" s="64">
        <v>32933</v>
      </c>
      <c r="H20" s="64">
        <v>33907</v>
      </c>
      <c r="I20" s="64">
        <v>599058</v>
      </c>
    </row>
    <row r="21" spans="2:9" ht="25.05" customHeight="1" x14ac:dyDescent="0.15">
      <c r="B21" s="60"/>
      <c r="C21" s="67" t="s">
        <v>105</v>
      </c>
      <c r="D21" s="68" t="s">
        <v>106</v>
      </c>
      <c r="E21" s="63">
        <v>1235</v>
      </c>
      <c r="F21" s="64">
        <v>3105</v>
      </c>
      <c r="G21" s="64">
        <v>1604</v>
      </c>
      <c r="H21" s="64">
        <v>1285</v>
      </c>
      <c r="I21" s="64">
        <v>45072</v>
      </c>
    </row>
    <row r="22" spans="2:9" ht="25.05" customHeight="1" x14ac:dyDescent="0.15">
      <c r="B22" s="60"/>
      <c r="C22" s="67" t="s">
        <v>107</v>
      </c>
      <c r="D22" s="68" t="s">
        <v>108</v>
      </c>
      <c r="E22" s="63">
        <v>43494</v>
      </c>
      <c r="F22" s="64">
        <v>73022</v>
      </c>
      <c r="G22" s="64">
        <v>31329</v>
      </c>
      <c r="H22" s="64">
        <v>32622</v>
      </c>
      <c r="I22" s="64">
        <v>553986</v>
      </c>
    </row>
    <row r="23" spans="2:9" ht="25.05" customHeight="1" x14ac:dyDescent="0.15">
      <c r="B23" s="60" t="s">
        <v>68</v>
      </c>
      <c r="C23" s="65"/>
      <c r="D23" s="66" t="s">
        <v>69</v>
      </c>
      <c r="E23" s="63">
        <v>27032</v>
      </c>
      <c r="F23" s="64">
        <v>43692</v>
      </c>
      <c r="G23" s="64">
        <v>22950</v>
      </c>
      <c r="H23" s="64">
        <v>23871</v>
      </c>
      <c r="I23" s="64">
        <v>434209</v>
      </c>
    </row>
    <row r="24" spans="2:9" ht="25.05" customHeight="1" x14ac:dyDescent="0.15">
      <c r="B24" s="60" t="s">
        <v>70</v>
      </c>
      <c r="C24" s="65"/>
      <c r="D24" s="66" t="s">
        <v>71</v>
      </c>
      <c r="E24" s="63">
        <v>11746</v>
      </c>
      <c r="F24" s="64">
        <v>19434</v>
      </c>
      <c r="G24" s="64">
        <v>11092</v>
      </c>
      <c r="H24" s="64">
        <v>11128</v>
      </c>
      <c r="I24" s="64">
        <v>163357</v>
      </c>
    </row>
    <row r="25" spans="2:9" ht="25.05" customHeight="1" x14ac:dyDescent="0.15">
      <c r="B25" s="60" t="s">
        <v>72</v>
      </c>
      <c r="C25" s="65"/>
      <c r="D25" s="66" t="s">
        <v>73</v>
      </c>
      <c r="E25" s="63">
        <v>38092</v>
      </c>
      <c r="F25" s="64">
        <v>52683</v>
      </c>
      <c r="G25" s="64">
        <v>31373</v>
      </c>
      <c r="H25" s="64">
        <v>24849</v>
      </c>
      <c r="I25" s="64">
        <v>462531</v>
      </c>
    </row>
    <row r="26" spans="2:9" ht="25.05" customHeight="1" x14ac:dyDescent="0.15">
      <c r="B26" s="60" t="s">
        <v>74</v>
      </c>
      <c r="C26" s="65"/>
      <c r="D26" s="66" t="s">
        <v>75</v>
      </c>
      <c r="E26" s="63">
        <v>1373</v>
      </c>
      <c r="F26" s="64">
        <v>1728</v>
      </c>
      <c r="G26" s="64">
        <v>1062</v>
      </c>
      <c r="H26" s="64">
        <v>1319</v>
      </c>
      <c r="I26" s="64">
        <v>32131</v>
      </c>
    </row>
    <row r="27" spans="2:9" ht="25.05" customHeight="1" x14ac:dyDescent="0.15">
      <c r="B27" s="60" t="s">
        <v>76</v>
      </c>
      <c r="C27" s="65"/>
      <c r="D27" s="66" t="s">
        <v>77</v>
      </c>
      <c r="E27" s="63">
        <v>24025</v>
      </c>
      <c r="F27" s="64">
        <v>42773</v>
      </c>
      <c r="G27" s="64">
        <v>17359</v>
      </c>
      <c r="H27" s="64">
        <v>20731</v>
      </c>
      <c r="I27" s="64">
        <v>369212</v>
      </c>
    </row>
    <row r="28" spans="2:9" ht="25.05" customHeight="1" thickBot="1" x14ac:dyDescent="0.2">
      <c r="B28" s="60"/>
      <c r="C28" s="69" t="s">
        <v>109</v>
      </c>
      <c r="D28" s="69" t="s">
        <v>110</v>
      </c>
      <c r="E28" s="70">
        <v>15418</v>
      </c>
      <c r="F28" s="64">
        <v>28542</v>
      </c>
      <c r="G28" s="64">
        <v>11986</v>
      </c>
      <c r="H28" s="64">
        <v>13070</v>
      </c>
      <c r="I28" s="64">
        <v>216149</v>
      </c>
    </row>
    <row r="29" spans="2:9" ht="19.8" customHeight="1" x14ac:dyDescent="0.15">
      <c r="B29" s="269" t="s">
        <v>111</v>
      </c>
      <c r="C29" s="269"/>
      <c r="D29" s="269"/>
      <c r="E29" s="269"/>
      <c r="F29" s="269"/>
      <c r="G29" s="269"/>
      <c r="H29" s="269"/>
      <c r="I29" s="269"/>
    </row>
    <row r="30" spans="2:9" ht="25.05" customHeight="1" x14ac:dyDescent="0.15">
      <c r="B30" s="45" t="s">
        <v>81</v>
      </c>
      <c r="C30" s="46" t="s">
        <v>132</v>
      </c>
      <c r="D30" s="273" t="s">
        <v>83</v>
      </c>
      <c r="E30" s="273"/>
      <c r="F30" s="273"/>
      <c r="G30" s="273"/>
      <c r="H30" s="273"/>
      <c r="I30" s="273"/>
    </row>
    <row r="31" spans="2:9" ht="25.05" customHeight="1" x14ac:dyDescent="0.15">
      <c r="B31" s="40"/>
      <c r="C31" s="46" t="s">
        <v>133</v>
      </c>
      <c r="D31" s="40" t="s">
        <v>113</v>
      </c>
      <c r="E31" s="40"/>
      <c r="F31" s="40"/>
      <c r="G31" s="40"/>
      <c r="H31" s="40"/>
      <c r="I31" s="40"/>
    </row>
    <row r="32" spans="2:9" ht="25.05" customHeight="1" x14ac:dyDescent="0.15">
      <c r="B32" s="8"/>
      <c r="C32" s="46" t="s">
        <v>134</v>
      </c>
      <c r="D32" s="40" t="s">
        <v>114</v>
      </c>
      <c r="E32" s="40"/>
      <c r="F32" s="40"/>
      <c r="G32" s="40"/>
      <c r="H32" s="40"/>
      <c r="I32" s="40"/>
    </row>
  </sheetData>
  <mergeCells count="4">
    <mergeCell ref="B1:I1"/>
    <mergeCell ref="B4:D4"/>
    <mergeCell ref="B29:I29"/>
    <mergeCell ref="D30:I30"/>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B150F-912A-459C-871E-353754265E60}">
  <dimension ref="B1:I30"/>
  <sheetViews>
    <sheetView showGridLines="0" workbookViewId="0">
      <selection activeCell="B1" sqref="B1:I1"/>
    </sheetView>
  </sheetViews>
  <sheetFormatPr defaultRowHeight="25.05" customHeight="1" x14ac:dyDescent="0.15"/>
  <cols>
    <col min="1" max="1" width="0.88671875" customWidth="1"/>
    <col min="3" max="3" width="7.44140625" customWidth="1"/>
    <col min="4" max="4" width="50.77734375" customWidth="1"/>
    <col min="5" max="9" width="15.77734375" customWidth="1"/>
    <col min="10" max="10" width="0.88671875" customWidth="1"/>
  </cols>
  <sheetData>
    <row r="1" spans="2:9" ht="25.05" customHeight="1" x14ac:dyDescent="0.15">
      <c r="B1" s="251" t="s">
        <v>115</v>
      </c>
      <c r="C1" s="251"/>
      <c r="D1" s="251"/>
      <c r="E1" s="251"/>
      <c r="F1" s="251"/>
      <c r="G1" s="251"/>
      <c r="H1" s="251"/>
      <c r="I1" s="251"/>
    </row>
    <row r="2" spans="2:9" ht="25.05" customHeight="1" thickBot="1" x14ac:dyDescent="0.2">
      <c r="B2" s="48"/>
      <c r="C2" s="48"/>
      <c r="D2" s="19"/>
      <c r="E2" s="8"/>
      <c r="F2" s="8"/>
      <c r="G2" s="8"/>
      <c r="H2" s="8"/>
      <c r="I2" s="49" t="s">
        <v>116</v>
      </c>
    </row>
    <row r="3" spans="2:9" ht="25.05" customHeight="1" x14ac:dyDescent="0.15">
      <c r="B3" s="272" t="s">
        <v>92</v>
      </c>
      <c r="C3" s="272"/>
      <c r="D3" s="272"/>
      <c r="E3" s="50" t="s">
        <v>93</v>
      </c>
      <c r="F3" s="51" t="s">
        <v>94</v>
      </c>
      <c r="G3" s="52" t="s">
        <v>95</v>
      </c>
      <c r="H3" s="52" t="s">
        <v>96</v>
      </c>
      <c r="I3" s="53" t="s">
        <v>97</v>
      </c>
    </row>
    <row r="4" spans="2:9" ht="25.05" customHeight="1" x14ac:dyDescent="0.15">
      <c r="B4" s="60" t="s">
        <v>99</v>
      </c>
      <c r="C4" s="61"/>
      <c r="D4" s="62" t="s">
        <v>100</v>
      </c>
      <c r="E4" s="73">
        <v>4528208</v>
      </c>
      <c r="F4" s="35">
        <v>9592059</v>
      </c>
      <c r="G4" s="35">
        <v>3525744</v>
      </c>
      <c r="H4" s="35">
        <v>3818542</v>
      </c>
      <c r="I4" s="35">
        <v>57949915</v>
      </c>
    </row>
    <row r="5" spans="2:9" ht="25.05" customHeight="1" x14ac:dyDescent="0.15">
      <c r="B5" s="60" t="s">
        <v>43</v>
      </c>
      <c r="C5" s="65"/>
      <c r="D5" s="66" t="s">
        <v>44</v>
      </c>
      <c r="E5" s="73">
        <v>2932</v>
      </c>
      <c r="F5" s="35">
        <v>4813</v>
      </c>
      <c r="G5" s="35">
        <v>6666</v>
      </c>
      <c r="H5" s="35">
        <v>11320</v>
      </c>
      <c r="I5" s="35">
        <v>453703</v>
      </c>
    </row>
    <row r="6" spans="2:9" ht="25.05" customHeight="1" x14ac:dyDescent="0.15">
      <c r="B6" s="60" t="s">
        <v>45</v>
      </c>
      <c r="C6" s="65"/>
      <c r="D6" s="66" t="s">
        <v>46</v>
      </c>
      <c r="E6" s="73">
        <v>207</v>
      </c>
      <c r="F6" s="35">
        <v>1708</v>
      </c>
      <c r="G6" s="35">
        <v>224</v>
      </c>
      <c r="H6" s="35">
        <v>499</v>
      </c>
      <c r="I6" s="35">
        <v>19697</v>
      </c>
    </row>
    <row r="7" spans="2:9" ht="25.05" customHeight="1" x14ac:dyDescent="0.15">
      <c r="B7" s="60" t="s">
        <v>48</v>
      </c>
      <c r="C7" s="65"/>
      <c r="D7" s="66" t="s">
        <v>49</v>
      </c>
      <c r="E7" s="73">
        <v>242668</v>
      </c>
      <c r="F7" s="35">
        <v>484543</v>
      </c>
      <c r="G7" s="35">
        <v>208570</v>
      </c>
      <c r="H7" s="35">
        <v>217282</v>
      </c>
      <c r="I7" s="35">
        <v>3737415</v>
      </c>
    </row>
    <row r="8" spans="2:9" ht="25.05" customHeight="1" x14ac:dyDescent="0.15">
      <c r="B8" s="60" t="s">
        <v>50</v>
      </c>
      <c r="C8" s="65"/>
      <c r="D8" s="66" t="s">
        <v>51</v>
      </c>
      <c r="E8" s="73">
        <v>593281</v>
      </c>
      <c r="F8" s="35">
        <v>561902</v>
      </c>
      <c r="G8" s="35">
        <v>438054</v>
      </c>
      <c r="H8" s="35">
        <v>908754</v>
      </c>
      <c r="I8" s="35">
        <v>8803643</v>
      </c>
    </row>
    <row r="9" spans="2:9" ht="25.05" customHeight="1" x14ac:dyDescent="0.15">
      <c r="B9" s="60" t="s">
        <v>52</v>
      </c>
      <c r="C9" s="65"/>
      <c r="D9" s="66" t="s">
        <v>53</v>
      </c>
      <c r="E9" s="73">
        <v>15774</v>
      </c>
      <c r="F9" s="35">
        <v>33444</v>
      </c>
      <c r="G9" s="35">
        <v>5768</v>
      </c>
      <c r="H9" s="35">
        <v>15616</v>
      </c>
      <c r="I9" s="35">
        <v>202149</v>
      </c>
    </row>
    <row r="10" spans="2:9" ht="25.05" customHeight="1" x14ac:dyDescent="0.15">
      <c r="B10" s="60" t="s">
        <v>54</v>
      </c>
      <c r="C10" s="65"/>
      <c r="D10" s="66" t="s">
        <v>55</v>
      </c>
      <c r="E10" s="73">
        <v>182399</v>
      </c>
      <c r="F10" s="35">
        <v>1085934</v>
      </c>
      <c r="G10" s="35">
        <v>126045</v>
      </c>
      <c r="H10" s="35">
        <v>89548</v>
      </c>
      <c r="I10" s="35">
        <v>1986839</v>
      </c>
    </row>
    <row r="11" spans="2:9" ht="25.05" customHeight="1" x14ac:dyDescent="0.15">
      <c r="B11" s="60" t="s">
        <v>56</v>
      </c>
      <c r="C11" s="65"/>
      <c r="D11" s="66" t="s">
        <v>57</v>
      </c>
      <c r="E11" s="73">
        <v>272347</v>
      </c>
      <c r="F11" s="35">
        <v>457526</v>
      </c>
      <c r="G11" s="35">
        <v>223339</v>
      </c>
      <c r="H11" s="35">
        <v>215475</v>
      </c>
      <c r="I11" s="35">
        <v>3264734</v>
      </c>
    </row>
    <row r="12" spans="2:9" ht="25.05" customHeight="1" x14ac:dyDescent="0.15">
      <c r="B12" s="60" t="s">
        <v>58</v>
      </c>
      <c r="C12" s="65"/>
      <c r="D12" s="66" t="s">
        <v>59</v>
      </c>
      <c r="E12" s="73">
        <v>970064</v>
      </c>
      <c r="F12" s="35">
        <v>1968705</v>
      </c>
      <c r="G12" s="35">
        <v>673439</v>
      </c>
      <c r="H12" s="35">
        <v>734065</v>
      </c>
      <c r="I12" s="35">
        <v>11611924</v>
      </c>
    </row>
    <row r="13" spans="2:9" ht="25.05" customHeight="1" x14ac:dyDescent="0.15">
      <c r="B13" s="60"/>
      <c r="C13" s="67" t="s">
        <v>101</v>
      </c>
      <c r="D13" s="68" t="s">
        <v>102</v>
      </c>
      <c r="E13" s="73">
        <v>441635</v>
      </c>
      <c r="F13" s="35">
        <v>1044547</v>
      </c>
      <c r="G13" s="35">
        <v>176407</v>
      </c>
      <c r="H13" s="35">
        <v>280732</v>
      </c>
      <c r="I13" s="35">
        <v>3900979</v>
      </c>
    </row>
    <row r="14" spans="2:9" ht="25.05" customHeight="1" x14ac:dyDescent="0.15">
      <c r="B14" s="60"/>
      <c r="C14" s="67" t="s">
        <v>103</v>
      </c>
      <c r="D14" s="68" t="s">
        <v>104</v>
      </c>
      <c r="E14" s="73">
        <v>528429</v>
      </c>
      <c r="F14" s="35">
        <v>924158</v>
      </c>
      <c r="G14" s="35">
        <v>497032</v>
      </c>
      <c r="H14" s="35">
        <v>453333</v>
      </c>
      <c r="I14" s="35">
        <v>7710945</v>
      </c>
    </row>
    <row r="15" spans="2:9" ht="25.05" customHeight="1" x14ac:dyDescent="0.15">
      <c r="B15" s="60" t="s">
        <v>60</v>
      </c>
      <c r="C15" s="65"/>
      <c r="D15" s="66" t="s">
        <v>61</v>
      </c>
      <c r="E15" s="73">
        <v>117785</v>
      </c>
      <c r="F15" s="35">
        <v>433956</v>
      </c>
      <c r="G15" s="35">
        <v>62886</v>
      </c>
      <c r="H15" s="35">
        <v>76126</v>
      </c>
      <c r="I15" s="35">
        <v>1494436</v>
      </c>
    </row>
    <row r="16" spans="2:9" ht="25.05" customHeight="1" x14ac:dyDescent="0.15">
      <c r="B16" s="60" t="s">
        <v>62</v>
      </c>
      <c r="C16" s="65"/>
      <c r="D16" s="66" t="s">
        <v>63</v>
      </c>
      <c r="E16" s="73">
        <v>167919</v>
      </c>
      <c r="F16" s="35">
        <v>404078</v>
      </c>
      <c r="G16" s="35">
        <v>114871</v>
      </c>
      <c r="H16" s="35">
        <v>89559</v>
      </c>
      <c r="I16" s="35">
        <v>1618138</v>
      </c>
    </row>
    <row r="17" spans="2:9" ht="25.05" customHeight="1" x14ac:dyDescent="0.15">
      <c r="B17" s="60" t="s">
        <v>64</v>
      </c>
      <c r="C17" s="65"/>
      <c r="D17" s="66" t="s">
        <v>65</v>
      </c>
      <c r="E17" s="73">
        <v>175058</v>
      </c>
      <c r="F17" s="35">
        <v>624126</v>
      </c>
      <c r="G17" s="35">
        <v>175166</v>
      </c>
      <c r="H17" s="35">
        <v>133572</v>
      </c>
      <c r="I17" s="35">
        <v>2118920</v>
      </c>
    </row>
    <row r="18" spans="2:9" ht="25.05" customHeight="1" x14ac:dyDescent="0.15">
      <c r="B18" s="60" t="s">
        <v>66</v>
      </c>
      <c r="C18" s="65"/>
      <c r="D18" s="66" t="s">
        <v>67</v>
      </c>
      <c r="E18" s="73">
        <v>362394</v>
      </c>
      <c r="F18" s="35">
        <v>735786</v>
      </c>
      <c r="G18" s="35">
        <v>311021</v>
      </c>
      <c r="H18" s="35">
        <v>291069</v>
      </c>
      <c r="I18" s="35">
        <v>4678739</v>
      </c>
    </row>
    <row r="19" spans="2:9" ht="25.05" customHeight="1" x14ac:dyDescent="0.15">
      <c r="B19" s="60"/>
      <c r="C19" s="67" t="s">
        <v>105</v>
      </c>
      <c r="D19" s="68" t="s">
        <v>106</v>
      </c>
      <c r="E19" s="73">
        <v>27905</v>
      </c>
      <c r="F19" s="35">
        <v>76642</v>
      </c>
      <c r="G19" s="35">
        <v>26992</v>
      </c>
      <c r="H19" s="35">
        <v>19234</v>
      </c>
      <c r="I19" s="35">
        <v>625912</v>
      </c>
    </row>
    <row r="20" spans="2:9" ht="25.05" customHeight="1" x14ac:dyDescent="0.15">
      <c r="B20" s="60"/>
      <c r="C20" s="67" t="s">
        <v>107</v>
      </c>
      <c r="D20" s="68" t="s">
        <v>108</v>
      </c>
      <c r="E20" s="73">
        <v>334489</v>
      </c>
      <c r="F20" s="35">
        <v>659144</v>
      </c>
      <c r="G20" s="35">
        <v>284029</v>
      </c>
      <c r="H20" s="35">
        <v>271835</v>
      </c>
      <c r="I20" s="35">
        <v>4052827</v>
      </c>
    </row>
    <row r="21" spans="2:9" ht="25.05" customHeight="1" x14ac:dyDescent="0.15">
      <c r="B21" s="60" t="s">
        <v>68</v>
      </c>
      <c r="C21" s="65"/>
      <c r="D21" s="66" t="s">
        <v>69</v>
      </c>
      <c r="E21" s="73">
        <v>152666</v>
      </c>
      <c r="F21" s="35">
        <v>318875</v>
      </c>
      <c r="G21" s="35">
        <v>134781</v>
      </c>
      <c r="H21" s="35">
        <v>133282</v>
      </c>
      <c r="I21" s="35">
        <v>2176139</v>
      </c>
    </row>
    <row r="22" spans="2:9" ht="25.05" customHeight="1" x14ac:dyDescent="0.15">
      <c r="B22" s="60" t="s">
        <v>70</v>
      </c>
      <c r="C22" s="65"/>
      <c r="D22" s="66" t="s">
        <v>71</v>
      </c>
      <c r="E22" s="73">
        <v>159319</v>
      </c>
      <c r="F22" s="35">
        <v>368630</v>
      </c>
      <c r="G22" s="35">
        <v>139209</v>
      </c>
      <c r="H22" s="35">
        <v>121279</v>
      </c>
      <c r="I22" s="35">
        <v>1950734</v>
      </c>
    </row>
    <row r="23" spans="2:9" ht="25.05" customHeight="1" x14ac:dyDescent="0.15">
      <c r="B23" s="60" t="s">
        <v>72</v>
      </c>
      <c r="C23" s="65"/>
      <c r="D23" s="66" t="s">
        <v>73</v>
      </c>
      <c r="E23" s="73">
        <v>648267</v>
      </c>
      <c r="F23" s="35">
        <v>912794</v>
      </c>
      <c r="G23" s="35">
        <v>566526</v>
      </c>
      <c r="H23" s="35">
        <v>413770</v>
      </c>
      <c r="I23" s="35">
        <v>8162398</v>
      </c>
    </row>
    <row r="24" spans="2:9" ht="25.05" customHeight="1" x14ac:dyDescent="0.15">
      <c r="B24" s="60" t="s">
        <v>74</v>
      </c>
      <c r="C24" s="65"/>
      <c r="D24" s="66" t="s">
        <v>75</v>
      </c>
      <c r="E24" s="73">
        <v>20377</v>
      </c>
      <c r="F24" s="35">
        <v>31615</v>
      </c>
      <c r="G24" s="35">
        <v>17477</v>
      </c>
      <c r="H24" s="35">
        <v>22484</v>
      </c>
      <c r="I24" s="35">
        <v>435970</v>
      </c>
    </row>
    <row r="25" spans="2:9" ht="25.05" customHeight="1" x14ac:dyDescent="0.15">
      <c r="B25" s="60" t="s">
        <v>76</v>
      </c>
      <c r="C25" s="65"/>
      <c r="D25" s="66" t="s">
        <v>77</v>
      </c>
      <c r="E25" s="73">
        <v>444751</v>
      </c>
      <c r="F25" s="35">
        <v>1163624</v>
      </c>
      <c r="G25" s="35">
        <v>321702</v>
      </c>
      <c r="H25" s="35">
        <v>344842</v>
      </c>
      <c r="I25" s="35">
        <v>5234337</v>
      </c>
    </row>
    <row r="26" spans="2:9" ht="25.05" customHeight="1" thickBot="1" x14ac:dyDescent="0.2">
      <c r="B26" s="60"/>
      <c r="C26" s="69" t="s">
        <v>109</v>
      </c>
      <c r="D26" s="69" t="s">
        <v>110</v>
      </c>
      <c r="E26" s="74">
        <v>413516</v>
      </c>
      <c r="F26" s="35">
        <v>1071797</v>
      </c>
      <c r="G26" s="35">
        <v>296067</v>
      </c>
      <c r="H26" s="35">
        <v>318138</v>
      </c>
      <c r="I26" s="35">
        <v>4683624</v>
      </c>
    </row>
    <row r="27" spans="2:9" ht="25.05" customHeight="1" x14ac:dyDescent="0.15">
      <c r="B27" s="274" t="s">
        <v>80</v>
      </c>
      <c r="C27" s="274"/>
      <c r="D27" s="274"/>
      <c r="E27" s="274"/>
      <c r="F27" s="274"/>
      <c r="G27" s="274"/>
      <c r="H27" s="274"/>
      <c r="I27" s="274"/>
    </row>
    <row r="28" spans="2:9" ht="34.200000000000003" customHeight="1" x14ac:dyDescent="0.15">
      <c r="B28" s="71" t="s">
        <v>81</v>
      </c>
      <c r="C28" s="72" t="s">
        <v>132</v>
      </c>
      <c r="D28" s="271" t="s">
        <v>117</v>
      </c>
      <c r="E28" s="271"/>
      <c r="F28" s="271"/>
      <c r="G28" s="271"/>
      <c r="H28" s="271"/>
      <c r="I28" s="271"/>
    </row>
    <row r="29" spans="2:9" ht="25.05" customHeight="1" x14ac:dyDescent="0.15">
      <c r="B29" s="40"/>
      <c r="C29" s="46" t="s">
        <v>133</v>
      </c>
      <c r="D29" s="270" t="s">
        <v>83</v>
      </c>
      <c r="E29" s="270"/>
      <c r="F29" s="270"/>
      <c r="G29" s="270"/>
      <c r="H29" s="270"/>
      <c r="I29" s="270"/>
    </row>
    <row r="30" spans="2:9" ht="25.05" customHeight="1" x14ac:dyDescent="0.15">
      <c r="B30" s="40"/>
      <c r="C30" s="46" t="s">
        <v>134</v>
      </c>
      <c r="D30" s="40" t="s">
        <v>114</v>
      </c>
      <c r="E30" s="39"/>
      <c r="F30" s="39"/>
      <c r="G30" s="39"/>
      <c r="H30" s="39"/>
      <c r="I30" s="39"/>
    </row>
  </sheetData>
  <mergeCells count="5">
    <mergeCell ref="B1:I1"/>
    <mergeCell ref="B3:D3"/>
    <mergeCell ref="B27:I27"/>
    <mergeCell ref="D28:I28"/>
    <mergeCell ref="D29:I29"/>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89898-F4D3-4CE5-9559-7D64DC8B5F77}">
  <dimension ref="B1:J29"/>
  <sheetViews>
    <sheetView showGridLines="0" workbookViewId="0">
      <selection activeCell="B1" sqref="B1:J1"/>
    </sheetView>
  </sheetViews>
  <sheetFormatPr defaultRowHeight="25.05" customHeight="1" x14ac:dyDescent="0.15"/>
  <cols>
    <col min="1" max="1" width="0.88671875" customWidth="1"/>
    <col min="4" max="4" width="52.88671875" customWidth="1"/>
    <col min="5" max="10" width="15.77734375" customWidth="1"/>
    <col min="11" max="11" width="0.88671875" customWidth="1"/>
  </cols>
  <sheetData>
    <row r="1" spans="2:10" ht="25.05" customHeight="1" x14ac:dyDescent="0.15">
      <c r="B1" s="251" t="s">
        <v>118</v>
      </c>
      <c r="C1" s="251"/>
      <c r="D1" s="251"/>
      <c r="E1" s="251"/>
      <c r="F1" s="251"/>
      <c r="G1" s="251"/>
      <c r="H1" s="251"/>
      <c r="I1" s="251"/>
      <c r="J1" s="251"/>
    </row>
    <row r="2" spans="2:10" ht="25.05" customHeight="1" thickBot="1" x14ac:dyDescent="0.2">
      <c r="B2" s="48"/>
      <c r="C2" s="48"/>
      <c r="D2" s="19"/>
      <c r="E2" s="8"/>
      <c r="F2" s="8"/>
      <c r="G2" s="8"/>
      <c r="H2" s="8"/>
      <c r="I2" s="8"/>
      <c r="J2" s="49" t="s">
        <v>91</v>
      </c>
    </row>
    <row r="3" spans="2:10" ht="25.05" customHeight="1" x14ac:dyDescent="0.15">
      <c r="B3" s="272" t="s">
        <v>92</v>
      </c>
      <c r="C3" s="272"/>
      <c r="D3" s="272"/>
      <c r="E3" s="76" t="s">
        <v>119</v>
      </c>
      <c r="F3" s="77" t="s">
        <v>120</v>
      </c>
      <c r="G3" s="77" t="s">
        <v>121</v>
      </c>
      <c r="H3" s="77" t="s">
        <v>122</v>
      </c>
      <c r="I3" s="78" t="s">
        <v>123</v>
      </c>
      <c r="J3" s="50" t="s">
        <v>124</v>
      </c>
    </row>
    <row r="4" spans="2:10" ht="25.05" customHeight="1" x14ac:dyDescent="0.15">
      <c r="B4" s="79" t="s">
        <v>99</v>
      </c>
      <c r="C4" s="80"/>
      <c r="D4" s="81" t="s">
        <v>100</v>
      </c>
      <c r="E4" s="82">
        <f>[1]Data!E38</f>
        <v>177184</v>
      </c>
      <c r="F4" s="82">
        <f>[1]Data!F38</f>
        <v>56120</v>
      </c>
      <c r="G4" s="82">
        <f>[1]Data!G38</f>
        <v>73114</v>
      </c>
      <c r="H4" s="82">
        <f>[1]Data!H38</f>
        <v>19213</v>
      </c>
      <c r="I4" s="82">
        <f>[1]Data!I38</f>
        <v>58701</v>
      </c>
      <c r="J4" s="83">
        <f>[1]Data!J38</f>
        <v>384332</v>
      </c>
    </row>
    <row r="5" spans="2:10" ht="25.05" customHeight="1" x14ac:dyDescent="0.15">
      <c r="B5" s="60" t="s">
        <v>43</v>
      </c>
      <c r="C5" s="61"/>
      <c r="D5" s="62" t="s">
        <v>44</v>
      </c>
      <c r="E5" s="35">
        <f>[1]Data!E39</f>
        <v>58</v>
      </c>
      <c r="F5" s="35">
        <f>[1]Data!F39</f>
        <v>109</v>
      </c>
      <c r="G5" s="35">
        <f>[1]Data!G39</f>
        <v>66</v>
      </c>
      <c r="H5" s="35">
        <f>[1]Data!H39</f>
        <v>40</v>
      </c>
      <c r="I5" s="35">
        <f>[1]Data!I39</f>
        <v>93</v>
      </c>
      <c r="J5" s="73">
        <f>[1]Data!J39</f>
        <v>366</v>
      </c>
    </row>
    <row r="6" spans="2:10" ht="25.05" customHeight="1" x14ac:dyDescent="0.15">
      <c r="B6" s="60" t="s">
        <v>45</v>
      </c>
      <c r="C6" s="65"/>
      <c r="D6" s="66" t="s">
        <v>46</v>
      </c>
      <c r="E6" s="35">
        <f>[1]Data!E40</f>
        <v>4</v>
      </c>
      <c r="F6" s="35">
        <f>[1]Data!F40</f>
        <v>9</v>
      </c>
      <c r="G6" s="35">
        <f>[1]Data!G40</f>
        <v>0</v>
      </c>
      <c r="H6" s="35">
        <f>[1]Data!H40</f>
        <v>1</v>
      </c>
      <c r="I6" s="35">
        <f>[1]Data!I40</f>
        <v>3</v>
      </c>
      <c r="J6" s="73">
        <f>[1]Data!J40</f>
        <v>17</v>
      </c>
    </row>
    <row r="7" spans="2:10" ht="25.05" customHeight="1" x14ac:dyDescent="0.15">
      <c r="B7" s="60" t="s">
        <v>48</v>
      </c>
      <c r="C7" s="65"/>
      <c r="D7" s="66" t="s">
        <v>49</v>
      </c>
      <c r="E7" s="35">
        <f>[1]Data!E41</f>
        <v>9619</v>
      </c>
      <c r="F7" s="35">
        <f>[1]Data!F41</f>
        <v>4511</v>
      </c>
      <c r="G7" s="35">
        <f>[1]Data!G41</f>
        <v>6068</v>
      </c>
      <c r="H7" s="35">
        <f>[1]Data!H41</f>
        <v>1759</v>
      </c>
      <c r="I7" s="35">
        <f>[1]Data!I41</f>
        <v>5297</v>
      </c>
      <c r="J7" s="73">
        <f>[1]Data!J41</f>
        <v>27254</v>
      </c>
    </row>
    <row r="8" spans="2:10" ht="25.05" customHeight="1" x14ac:dyDescent="0.15">
      <c r="B8" s="60" t="s">
        <v>50</v>
      </c>
      <c r="C8" s="65"/>
      <c r="D8" s="66" t="s">
        <v>51</v>
      </c>
      <c r="E8" s="35">
        <f>[1]Data!E42</f>
        <v>14860</v>
      </c>
      <c r="F8" s="35">
        <f>[1]Data!F42</f>
        <v>3464</v>
      </c>
      <c r="G8" s="35">
        <f>[1]Data!G42</f>
        <v>12282</v>
      </c>
      <c r="H8" s="35">
        <f>[1]Data!H42</f>
        <v>2204</v>
      </c>
      <c r="I8" s="35">
        <f>[1]Data!I42</f>
        <v>6133</v>
      </c>
      <c r="J8" s="73">
        <f>[1]Data!J42</f>
        <v>38943</v>
      </c>
    </row>
    <row r="9" spans="2:10" ht="25.05" customHeight="1" x14ac:dyDescent="0.15">
      <c r="B9" s="60" t="s">
        <v>52</v>
      </c>
      <c r="C9" s="65"/>
      <c r="D9" s="66" t="s">
        <v>53</v>
      </c>
      <c r="E9" s="35">
        <f>[1]Data!E43</f>
        <v>148</v>
      </c>
      <c r="F9" s="35">
        <f>[1]Data!F43</f>
        <v>59</v>
      </c>
      <c r="G9" s="35">
        <f>[1]Data!G43</f>
        <v>49</v>
      </c>
      <c r="H9" s="35">
        <f>[1]Data!H43</f>
        <v>25</v>
      </c>
      <c r="I9" s="35">
        <f>[1]Data!I43</f>
        <v>59</v>
      </c>
      <c r="J9" s="73">
        <f>[1]Data!J43</f>
        <v>340</v>
      </c>
    </row>
    <row r="10" spans="2:10" ht="25.05" customHeight="1" x14ac:dyDescent="0.15">
      <c r="B10" s="60" t="s">
        <v>54</v>
      </c>
      <c r="C10" s="65"/>
      <c r="D10" s="66" t="s">
        <v>55</v>
      </c>
      <c r="E10" s="35">
        <f>[1]Data!E44</f>
        <v>5489</v>
      </c>
      <c r="F10" s="35">
        <f>[1]Data!F44</f>
        <v>591</v>
      </c>
      <c r="G10" s="35">
        <f>[1]Data!G44</f>
        <v>399</v>
      </c>
      <c r="H10" s="35">
        <f>[1]Data!H44</f>
        <v>93</v>
      </c>
      <c r="I10" s="35">
        <f>[1]Data!I44</f>
        <v>337</v>
      </c>
      <c r="J10" s="73">
        <f>[1]Data!J44</f>
        <v>6909</v>
      </c>
    </row>
    <row r="11" spans="2:10" ht="25.05" customHeight="1" x14ac:dyDescent="0.15">
      <c r="B11" s="60" t="s">
        <v>56</v>
      </c>
      <c r="C11" s="65"/>
      <c r="D11" s="66" t="s">
        <v>57</v>
      </c>
      <c r="E11" s="35">
        <f>[1]Data!E45</f>
        <v>3860</v>
      </c>
      <c r="F11" s="35">
        <f>[1]Data!F45</f>
        <v>1613</v>
      </c>
      <c r="G11" s="35">
        <f>[1]Data!G45</f>
        <v>2102</v>
      </c>
      <c r="H11" s="35">
        <f>[1]Data!H45</f>
        <v>391</v>
      </c>
      <c r="I11" s="35">
        <f>[1]Data!I45</f>
        <v>2155</v>
      </c>
      <c r="J11" s="73">
        <f>[1]Data!J45</f>
        <v>10121</v>
      </c>
    </row>
    <row r="12" spans="2:10" ht="25.05" customHeight="1" x14ac:dyDescent="0.15">
      <c r="B12" s="60" t="s">
        <v>58</v>
      </c>
      <c r="C12" s="65"/>
      <c r="D12" s="66" t="s">
        <v>59</v>
      </c>
      <c r="E12" s="35">
        <f>[1]Data!E46</f>
        <v>44879</v>
      </c>
      <c r="F12" s="35">
        <f>[1]Data!F46</f>
        <v>12646</v>
      </c>
      <c r="G12" s="35">
        <f>[1]Data!G46</f>
        <v>15391</v>
      </c>
      <c r="H12" s="35">
        <f>[1]Data!H46</f>
        <v>4109</v>
      </c>
      <c r="I12" s="35">
        <f>[1]Data!I46</f>
        <v>12983</v>
      </c>
      <c r="J12" s="73">
        <f>[1]Data!J46</f>
        <v>90008</v>
      </c>
    </row>
    <row r="13" spans="2:10" ht="25.05" customHeight="1" x14ac:dyDescent="0.15">
      <c r="B13" s="60"/>
      <c r="C13" s="65" t="s">
        <v>125</v>
      </c>
      <c r="D13" s="66" t="s">
        <v>102</v>
      </c>
      <c r="E13" s="35">
        <f>[1]Data!E47</f>
        <v>21580</v>
      </c>
      <c r="F13" s="35">
        <f>[1]Data!F47</f>
        <v>4054</v>
      </c>
      <c r="G13" s="35">
        <f>[1]Data!G47</f>
        <v>4711</v>
      </c>
      <c r="H13" s="35">
        <f>[1]Data!H47</f>
        <v>945</v>
      </c>
      <c r="I13" s="35">
        <f>[1]Data!I47</f>
        <v>3367</v>
      </c>
      <c r="J13" s="73">
        <f>[1]Data!J47</f>
        <v>34657</v>
      </c>
    </row>
    <row r="14" spans="2:10" ht="25.05" customHeight="1" x14ac:dyDescent="0.15">
      <c r="B14" s="60"/>
      <c r="C14" s="65" t="s">
        <v>103</v>
      </c>
      <c r="D14" s="66" t="s">
        <v>104</v>
      </c>
      <c r="E14" s="35">
        <f>[1]Data!E48</f>
        <v>23299</v>
      </c>
      <c r="F14" s="35">
        <f>[1]Data!F48</f>
        <v>8592</v>
      </c>
      <c r="G14" s="35">
        <f>[1]Data!G48</f>
        <v>10680</v>
      </c>
      <c r="H14" s="35">
        <f>[1]Data!H48</f>
        <v>3164</v>
      </c>
      <c r="I14" s="35">
        <f>[1]Data!I48</f>
        <v>9616</v>
      </c>
      <c r="J14" s="73">
        <f>[1]Data!J48</f>
        <v>55351</v>
      </c>
    </row>
    <row r="15" spans="2:10" ht="25.05" customHeight="1" x14ac:dyDescent="0.15">
      <c r="B15" s="60" t="s">
        <v>60</v>
      </c>
      <c r="C15" s="65"/>
      <c r="D15" s="66" t="s">
        <v>61</v>
      </c>
      <c r="E15" s="35">
        <f>[1]Data!E49</f>
        <v>3001</v>
      </c>
      <c r="F15" s="35">
        <f>[1]Data!F49</f>
        <v>706</v>
      </c>
      <c r="G15" s="35">
        <f>[1]Data!G49</f>
        <v>806</v>
      </c>
      <c r="H15" s="35">
        <f>[1]Data!H49</f>
        <v>191</v>
      </c>
      <c r="I15" s="35">
        <f>[1]Data!I49</f>
        <v>708</v>
      </c>
      <c r="J15" s="73">
        <f>[1]Data!J49</f>
        <v>5412</v>
      </c>
    </row>
    <row r="16" spans="2:10" ht="25.05" customHeight="1" x14ac:dyDescent="0.15">
      <c r="B16" s="60" t="s">
        <v>62</v>
      </c>
      <c r="C16" s="65"/>
      <c r="D16" s="66" t="s">
        <v>63</v>
      </c>
      <c r="E16" s="35">
        <f>[1]Data!E50</f>
        <v>16744</v>
      </c>
      <c r="F16" s="35">
        <f>[1]Data!F50</f>
        <v>6441</v>
      </c>
      <c r="G16" s="35">
        <f>[1]Data!G50</f>
        <v>6395</v>
      </c>
      <c r="H16" s="35">
        <f>[1]Data!H50</f>
        <v>2051</v>
      </c>
      <c r="I16" s="35">
        <f>[1]Data!I50</f>
        <v>4694</v>
      </c>
      <c r="J16" s="73">
        <f>[1]Data!J50</f>
        <v>36325</v>
      </c>
    </row>
    <row r="17" spans="2:10" ht="25.05" customHeight="1" x14ac:dyDescent="0.15">
      <c r="B17" s="60" t="s">
        <v>64</v>
      </c>
      <c r="C17" s="65"/>
      <c r="D17" s="66" t="s">
        <v>65</v>
      </c>
      <c r="E17" s="35">
        <f>[1]Data!E51</f>
        <v>14583</v>
      </c>
      <c r="F17" s="35">
        <f>[1]Data!F51</f>
        <v>2401</v>
      </c>
      <c r="G17" s="35">
        <f>[1]Data!G51</f>
        <v>2099</v>
      </c>
      <c r="H17" s="35">
        <f>[1]Data!H51</f>
        <v>584</v>
      </c>
      <c r="I17" s="35">
        <f>[1]Data!I51</f>
        <v>1973</v>
      </c>
      <c r="J17" s="73">
        <f>[1]Data!J51</f>
        <v>21640</v>
      </c>
    </row>
    <row r="18" spans="2:10" ht="25.05" customHeight="1" x14ac:dyDescent="0.15">
      <c r="B18" s="60" t="s">
        <v>66</v>
      </c>
      <c r="C18" s="65"/>
      <c r="D18" s="66" t="s">
        <v>67</v>
      </c>
      <c r="E18" s="35">
        <f>[1]Data!E52</f>
        <v>22806</v>
      </c>
      <c r="F18" s="35">
        <f>[1]Data!F52</f>
        <v>6101</v>
      </c>
      <c r="G18" s="35">
        <f>[1]Data!G52</f>
        <v>7532</v>
      </c>
      <c r="H18" s="35">
        <f>[1]Data!H52</f>
        <v>1878</v>
      </c>
      <c r="I18" s="35">
        <f>[1]Data!I52</f>
        <v>6412</v>
      </c>
      <c r="J18" s="73">
        <f>[1]Data!J52</f>
        <v>44729</v>
      </c>
    </row>
    <row r="19" spans="2:10" ht="25.05" customHeight="1" x14ac:dyDescent="0.15">
      <c r="B19" s="60"/>
      <c r="C19" s="65" t="s">
        <v>126</v>
      </c>
      <c r="D19" s="66" t="s">
        <v>106</v>
      </c>
      <c r="E19" s="35">
        <f>[1]Data!E53</f>
        <v>775</v>
      </c>
      <c r="F19" s="35">
        <f>[1]Data!F53</f>
        <v>134</v>
      </c>
      <c r="G19" s="35">
        <f>[1]Data!G53</f>
        <v>102</v>
      </c>
      <c r="H19" s="35">
        <f>[1]Data!H53</f>
        <v>40</v>
      </c>
      <c r="I19" s="35">
        <f>[1]Data!I53</f>
        <v>184</v>
      </c>
      <c r="J19" s="73">
        <f>[1]Data!J53</f>
        <v>1235</v>
      </c>
    </row>
    <row r="20" spans="2:10" ht="25.05" customHeight="1" x14ac:dyDescent="0.15">
      <c r="B20" s="60"/>
      <c r="C20" s="65" t="s">
        <v>127</v>
      </c>
      <c r="D20" s="66" t="s">
        <v>108</v>
      </c>
      <c r="E20" s="35">
        <f>[1]Data!E54</f>
        <v>22031</v>
      </c>
      <c r="F20" s="35">
        <f>[1]Data!F54</f>
        <v>5967</v>
      </c>
      <c r="G20" s="35">
        <f>[1]Data!G54</f>
        <v>7430</v>
      </c>
      <c r="H20" s="35">
        <f>[1]Data!H54</f>
        <v>1838</v>
      </c>
      <c r="I20" s="35">
        <f>[1]Data!I54</f>
        <v>6228</v>
      </c>
      <c r="J20" s="73">
        <f>[1]Data!J54</f>
        <v>43494</v>
      </c>
    </row>
    <row r="21" spans="2:10" ht="25.05" customHeight="1" x14ac:dyDescent="0.15">
      <c r="B21" s="60" t="s">
        <v>68</v>
      </c>
      <c r="C21" s="65"/>
      <c r="D21" s="66" t="s">
        <v>69</v>
      </c>
      <c r="E21" s="35">
        <f>[1]Data!E55</f>
        <v>10410</v>
      </c>
      <c r="F21" s="35">
        <f>[1]Data!F55</f>
        <v>4634</v>
      </c>
      <c r="G21" s="35">
        <f>[1]Data!G55</f>
        <v>5618</v>
      </c>
      <c r="H21" s="35">
        <f>[1]Data!H55</f>
        <v>1549</v>
      </c>
      <c r="I21" s="35">
        <f>[1]Data!I55</f>
        <v>4821</v>
      </c>
      <c r="J21" s="73">
        <f>[1]Data!J55</f>
        <v>27032</v>
      </c>
    </row>
    <row r="22" spans="2:10" ht="25.05" customHeight="1" x14ac:dyDescent="0.15">
      <c r="B22" s="60" t="s">
        <v>70</v>
      </c>
      <c r="C22" s="65"/>
      <c r="D22" s="66" t="s">
        <v>71</v>
      </c>
      <c r="E22" s="35">
        <f>[1]Data!E56</f>
        <v>4020</v>
      </c>
      <c r="F22" s="35">
        <f>[1]Data!F56</f>
        <v>2416</v>
      </c>
      <c r="G22" s="35">
        <f>[1]Data!G56</f>
        <v>2286</v>
      </c>
      <c r="H22" s="35">
        <f>[1]Data!H56</f>
        <v>771</v>
      </c>
      <c r="I22" s="35">
        <f>[1]Data!I56</f>
        <v>2253</v>
      </c>
      <c r="J22" s="73">
        <f>[1]Data!J56</f>
        <v>11746</v>
      </c>
    </row>
    <row r="23" spans="2:10" ht="25.05" customHeight="1" x14ac:dyDescent="0.15">
      <c r="B23" s="60" t="s">
        <v>72</v>
      </c>
      <c r="C23" s="65"/>
      <c r="D23" s="66" t="s">
        <v>73</v>
      </c>
      <c r="E23" s="35">
        <f>[1]Data!E57</f>
        <v>14577</v>
      </c>
      <c r="F23" s="35">
        <f>[1]Data!F57</f>
        <v>6798</v>
      </c>
      <c r="G23" s="35">
        <f>[1]Data!G57</f>
        <v>7770</v>
      </c>
      <c r="H23" s="35">
        <f>[1]Data!H57</f>
        <v>2255</v>
      </c>
      <c r="I23" s="35">
        <f>[1]Data!I57</f>
        <v>6692</v>
      </c>
      <c r="J23" s="73">
        <f>[1]Data!J57</f>
        <v>38092</v>
      </c>
    </row>
    <row r="24" spans="2:10" ht="25.05" customHeight="1" x14ac:dyDescent="0.15">
      <c r="B24" s="60" t="s">
        <v>74</v>
      </c>
      <c r="C24" s="65"/>
      <c r="D24" s="66" t="s">
        <v>75</v>
      </c>
      <c r="E24" s="35">
        <f>[1]Data!E58</f>
        <v>440</v>
      </c>
      <c r="F24" s="35">
        <f>[1]Data!F58</f>
        <v>238</v>
      </c>
      <c r="G24" s="35">
        <f>[1]Data!G58</f>
        <v>295</v>
      </c>
      <c r="H24" s="35">
        <f>[1]Data!H58</f>
        <v>101</v>
      </c>
      <c r="I24" s="35">
        <f>[1]Data!I58</f>
        <v>299</v>
      </c>
      <c r="J24" s="73">
        <f>[1]Data!J58</f>
        <v>1373</v>
      </c>
    </row>
    <row r="25" spans="2:10" ht="25.05" customHeight="1" x14ac:dyDescent="0.15">
      <c r="B25" s="60" t="s">
        <v>76</v>
      </c>
      <c r="C25" s="65"/>
      <c r="D25" s="66" t="s">
        <v>77</v>
      </c>
      <c r="E25" s="35">
        <f>[1]Data!E59</f>
        <v>11686</v>
      </c>
      <c r="F25" s="35">
        <f>[1]Data!F59</f>
        <v>3383</v>
      </c>
      <c r="G25" s="35">
        <f>[1]Data!G59</f>
        <v>3956</v>
      </c>
      <c r="H25" s="35">
        <f>[1]Data!H59</f>
        <v>1211</v>
      </c>
      <c r="I25" s="35">
        <f>[1]Data!I59</f>
        <v>3789</v>
      </c>
      <c r="J25" s="73">
        <f>[1]Data!J59</f>
        <v>24025</v>
      </c>
    </row>
    <row r="26" spans="2:10" ht="25.05" customHeight="1" thickBot="1" x14ac:dyDescent="0.2">
      <c r="B26" s="60"/>
      <c r="C26" s="60" t="s">
        <v>128</v>
      </c>
      <c r="D26" s="84" t="s">
        <v>129</v>
      </c>
      <c r="E26" s="35">
        <f>[1]Data!E60</f>
        <v>7807</v>
      </c>
      <c r="F26" s="35">
        <f>[1]Data!F60</f>
        <v>2139</v>
      </c>
      <c r="G26" s="35">
        <f>[1]Data!G60</f>
        <v>2437</v>
      </c>
      <c r="H26" s="35">
        <f>[1]Data!H60</f>
        <v>656</v>
      </c>
      <c r="I26" s="35">
        <f>[1]Data!I60</f>
        <v>2379</v>
      </c>
      <c r="J26" s="74">
        <f>[1]Data!J60</f>
        <v>15418</v>
      </c>
    </row>
    <row r="27" spans="2:10" ht="25.05" customHeight="1" x14ac:dyDescent="0.15">
      <c r="B27" s="274" t="s">
        <v>80</v>
      </c>
      <c r="C27" s="274"/>
      <c r="D27" s="274"/>
      <c r="E27" s="274"/>
      <c r="F27" s="274"/>
      <c r="G27" s="274"/>
      <c r="H27" s="274"/>
      <c r="I27" s="274"/>
      <c r="J27" s="274"/>
    </row>
    <row r="28" spans="2:10" ht="25.05" customHeight="1" x14ac:dyDescent="0.15">
      <c r="B28" s="45" t="s">
        <v>81</v>
      </c>
      <c r="C28" s="75" t="s">
        <v>130</v>
      </c>
      <c r="D28" s="273" t="s">
        <v>83</v>
      </c>
      <c r="E28" s="273"/>
      <c r="F28" s="273"/>
      <c r="G28" s="273"/>
      <c r="H28" s="273"/>
      <c r="I28" s="273"/>
      <c r="J28" s="273"/>
    </row>
    <row r="29" spans="2:10" ht="25.05" customHeight="1" x14ac:dyDescent="0.15">
      <c r="B29" s="8"/>
      <c r="C29" s="46" t="s">
        <v>112</v>
      </c>
      <c r="D29" s="40" t="s">
        <v>114</v>
      </c>
      <c r="E29" s="40"/>
      <c r="F29" s="40"/>
      <c r="G29" s="40"/>
      <c r="H29" s="40"/>
      <c r="I29" s="40"/>
      <c r="J29" s="40"/>
    </row>
  </sheetData>
  <mergeCells count="4">
    <mergeCell ref="B1:J1"/>
    <mergeCell ref="B3:D3"/>
    <mergeCell ref="B27:J27"/>
    <mergeCell ref="D28:J28"/>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8F3B8-A27A-4DBB-BAEB-B2CB08971946}">
  <dimension ref="B1:J30"/>
  <sheetViews>
    <sheetView showGridLines="0" workbookViewId="0">
      <selection activeCell="B1" sqref="B1:J1"/>
    </sheetView>
  </sheetViews>
  <sheetFormatPr defaultRowHeight="12" x14ac:dyDescent="0.15"/>
  <cols>
    <col min="1" max="1" width="0.88671875" customWidth="1"/>
    <col min="4" max="4" width="52.21875" customWidth="1"/>
    <col min="5" max="10" width="15.77734375" customWidth="1"/>
    <col min="11" max="11" width="0.88671875" customWidth="1"/>
  </cols>
  <sheetData>
    <row r="1" spans="2:10" ht="25.05" customHeight="1" x14ac:dyDescent="0.15">
      <c r="B1" s="251" t="s">
        <v>131</v>
      </c>
      <c r="C1" s="251"/>
      <c r="D1" s="251"/>
      <c r="E1" s="251"/>
      <c r="F1" s="251"/>
      <c r="G1" s="251"/>
      <c r="H1" s="251"/>
      <c r="I1" s="251"/>
      <c r="J1" s="251"/>
    </row>
    <row r="2" spans="2:10" ht="25.05" customHeight="1" thickBot="1" x14ac:dyDescent="0.2">
      <c r="B2" s="48"/>
      <c r="C2" s="48"/>
      <c r="D2" s="19"/>
      <c r="E2" s="8"/>
      <c r="F2" s="8"/>
      <c r="G2" s="8"/>
      <c r="H2" s="8"/>
      <c r="I2" s="8"/>
      <c r="J2" s="49" t="s">
        <v>116</v>
      </c>
    </row>
    <row r="3" spans="2:10" ht="25.05" customHeight="1" x14ac:dyDescent="0.15">
      <c r="B3" s="272" t="s">
        <v>92</v>
      </c>
      <c r="C3" s="272"/>
      <c r="D3" s="272"/>
      <c r="E3" s="86" t="s">
        <v>119</v>
      </c>
      <c r="F3" s="87" t="s">
        <v>120</v>
      </c>
      <c r="G3" s="87" t="s">
        <v>121</v>
      </c>
      <c r="H3" s="87" t="s">
        <v>122</v>
      </c>
      <c r="I3" s="53" t="s">
        <v>123</v>
      </c>
      <c r="J3" s="50" t="s">
        <v>124</v>
      </c>
    </row>
    <row r="4" spans="2:10" ht="25.05" customHeight="1" x14ac:dyDescent="0.15">
      <c r="B4" s="79" t="s">
        <v>99</v>
      </c>
      <c r="C4" s="80"/>
      <c r="D4" s="81" t="s">
        <v>100</v>
      </c>
      <c r="E4" s="82">
        <f>[2]Data!E35</f>
        <v>2308581</v>
      </c>
      <c r="F4" s="82">
        <f>[2]Data!F35</f>
        <v>640051</v>
      </c>
      <c r="G4" s="82">
        <f>[2]Data!G35</f>
        <v>763102</v>
      </c>
      <c r="H4" s="82">
        <f>[2]Data!H35</f>
        <v>180839</v>
      </c>
      <c r="I4" s="82">
        <f>[2]Data!I35</f>
        <v>635635</v>
      </c>
      <c r="J4" s="83">
        <f>[2]Data!J35</f>
        <v>4528208</v>
      </c>
    </row>
    <row r="5" spans="2:10" ht="25.05" customHeight="1" x14ac:dyDescent="0.15">
      <c r="B5" s="60" t="s">
        <v>43</v>
      </c>
      <c r="C5" s="61"/>
      <c r="D5" s="62" t="s">
        <v>44</v>
      </c>
      <c r="E5" s="35">
        <f>[2]Data!E36</f>
        <v>521</v>
      </c>
      <c r="F5" s="35">
        <f>[2]Data!F36</f>
        <v>870</v>
      </c>
      <c r="G5" s="35">
        <f>[2]Data!G36</f>
        <v>399</v>
      </c>
      <c r="H5" s="35">
        <f>[2]Data!H36</f>
        <v>384</v>
      </c>
      <c r="I5" s="35">
        <f>[2]Data!I36</f>
        <v>758</v>
      </c>
      <c r="J5" s="73">
        <f>[2]Data!J36</f>
        <v>2932</v>
      </c>
    </row>
    <row r="6" spans="2:10" ht="25.05" customHeight="1" x14ac:dyDescent="0.15">
      <c r="B6" s="60" t="s">
        <v>45</v>
      </c>
      <c r="C6" s="65"/>
      <c r="D6" s="66" t="s">
        <v>46</v>
      </c>
      <c r="E6" s="35">
        <f>[2]Data!E37</f>
        <v>66</v>
      </c>
      <c r="F6" s="35">
        <f>[2]Data!F37</f>
        <v>114</v>
      </c>
      <c r="G6" s="35">
        <f>[2]Data!G37</f>
        <v>0</v>
      </c>
      <c r="H6" s="35">
        <f>[2]Data!H37</f>
        <v>5</v>
      </c>
      <c r="I6" s="35">
        <f>[2]Data!I37</f>
        <v>22</v>
      </c>
      <c r="J6" s="73">
        <f>[2]Data!J37</f>
        <v>207</v>
      </c>
    </row>
    <row r="7" spans="2:10" ht="25.05" customHeight="1" x14ac:dyDescent="0.15">
      <c r="B7" s="60" t="s">
        <v>48</v>
      </c>
      <c r="C7" s="65"/>
      <c r="D7" s="66" t="s">
        <v>49</v>
      </c>
      <c r="E7" s="35">
        <f>[2]Data!E38</f>
        <v>125021</v>
      </c>
      <c r="F7" s="35">
        <f>[2]Data!F38</f>
        <v>34987</v>
      </c>
      <c r="G7" s="35">
        <f>[2]Data!G38</f>
        <v>37626</v>
      </c>
      <c r="H7" s="35">
        <f>[2]Data!H38</f>
        <v>9632</v>
      </c>
      <c r="I7" s="35">
        <f>[2]Data!I38</f>
        <v>35402</v>
      </c>
      <c r="J7" s="73">
        <f>[2]Data!J38</f>
        <v>242668</v>
      </c>
    </row>
    <row r="8" spans="2:10" ht="25.05" customHeight="1" x14ac:dyDescent="0.15">
      <c r="B8" s="60" t="s">
        <v>50</v>
      </c>
      <c r="C8" s="65"/>
      <c r="D8" s="66" t="s">
        <v>51</v>
      </c>
      <c r="E8" s="35">
        <f>[2]Data!E39</f>
        <v>191643</v>
      </c>
      <c r="F8" s="35">
        <f>[2]Data!F39</f>
        <v>72431</v>
      </c>
      <c r="G8" s="35">
        <f>[2]Data!G39</f>
        <v>184665</v>
      </c>
      <c r="H8" s="35">
        <f>[2]Data!H39</f>
        <v>30825</v>
      </c>
      <c r="I8" s="35">
        <f>[2]Data!I39</f>
        <v>113717</v>
      </c>
      <c r="J8" s="73">
        <f>[2]Data!J39</f>
        <v>593281</v>
      </c>
    </row>
    <row r="9" spans="2:10" ht="25.05" customHeight="1" x14ac:dyDescent="0.15">
      <c r="B9" s="60" t="s">
        <v>52</v>
      </c>
      <c r="C9" s="65"/>
      <c r="D9" s="66" t="s">
        <v>53</v>
      </c>
      <c r="E9" s="35">
        <f>[2]Data!E40</f>
        <v>12837</v>
      </c>
      <c r="F9" s="35">
        <f>[2]Data!F40</f>
        <v>727</v>
      </c>
      <c r="G9" s="35">
        <f>[2]Data!G40</f>
        <v>805</v>
      </c>
      <c r="H9" s="35">
        <f>[2]Data!H40</f>
        <v>357</v>
      </c>
      <c r="I9" s="35">
        <f>[2]Data!I40</f>
        <v>1048</v>
      </c>
      <c r="J9" s="73">
        <f>[2]Data!J40</f>
        <v>15774</v>
      </c>
    </row>
    <row r="10" spans="2:10" ht="25.05" customHeight="1" x14ac:dyDescent="0.15">
      <c r="B10" s="60" t="s">
        <v>54</v>
      </c>
      <c r="C10" s="65"/>
      <c r="D10" s="66" t="s">
        <v>55</v>
      </c>
      <c r="E10" s="35">
        <f>[2]Data!E41</f>
        <v>167777</v>
      </c>
      <c r="F10" s="35">
        <f>[2]Data!F41</f>
        <v>8429</v>
      </c>
      <c r="G10" s="35">
        <f>[2]Data!G41</f>
        <v>3331</v>
      </c>
      <c r="H10" s="35">
        <f>[2]Data!H41</f>
        <v>352</v>
      </c>
      <c r="I10" s="35">
        <f>[2]Data!I41</f>
        <v>2510</v>
      </c>
      <c r="J10" s="73">
        <f>[2]Data!J41</f>
        <v>182399</v>
      </c>
    </row>
    <row r="11" spans="2:10" ht="25.05" customHeight="1" x14ac:dyDescent="0.15">
      <c r="B11" s="60" t="s">
        <v>56</v>
      </c>
      <c r="C11" s="65"/>
      <c r="D11" s="66" t="s">
        <v>57</v>
      </c>
      <c r="E11" s="35">
        <f>[2]Data!E42</f>
        <v>110265</v>
      </c>
      <c r="F11" s="35">
        <f>[2]Data!F42</f>
        <v>49471</v>
      </c>
      <c r="G11" s="35">
        <f>[2]Data!G42</f>
        <v>51036</v>
      </c>
      <c r="H11" s="35">
        <f>[2]Data!H42</f>
        <v>8563</v>
      </c>
      <c r="I11" s="35">
        <f>[2]Data!I42</f>
        <v>53012</v>
      </c>
      <c r="J11" s="73">
        <f>[2]Data!J42</f>
        <v>272347</v>
      </c>
    </row>
    <row r="12" spans="2:10" ht="25.05" customHeight="1" x14ac:dyDescent="0.15">
      <c r="B12" s="60" t="s">
        <v>58</v>
      </c>
      <c r="C12" s="65"/>
      <c r="D12" s="66" t="s">
        <v>59</v>
      </c>
      <c r="E12" s="35">
        <f>[2]Data!E43</f>
        <v>527474</v>
      </c>
      <c r="F12" s="35">
        <f>[2]Data!F43</f>
        <v>135845</v>
      </c>
      <c r="G12" s="35">
        <f>[2]Data!G43</f>
        <v>151051</v>
      </c>
      <c r="H12" s="35">
        <f>[2]Data!H43</f>
        <v>35399</v>
      </c>
      <c r="I12" s="35">
        <f>[2]Data!I43</f>
        <v>120295</v>
      </c>
      <c r="J12" s="73">
        <f>[2]Data!J43</f>
        <v>970064</v>
      </c>
    </row>
    <row r="13" spans="2:10" ht="25.05" customHeight="1" x14ac:dyDescent="0.15">
      <c r="B13" s="60"/>
      <c r="C13" s="65" t="s">
        <v>125</v>
      </c>
      <c r="D13" s="66" t="s">
        <v>102</v>
      </c>
      <c r="E13" s="35">
        <f>[2]Data!E44</f>
        <v>311168</v>
      </c>
      <c r="F13" s="35">
        <f>[2]Data!F44</f>
        <v>45448</v>
      </c>
      <c r="G13" s="35">
        <f>[2]Data!G44</f>
        <v>49186</v>
      </c>
      <c r="H13" s="35">
        <f>[2]Data!H44</f>
        <v>6438</v>
      </c>
      <c r="I13" s="35">
        <f>[2]Data!I44</f>
        <v>29395</v>
      </c>
      <c r="J13" s="73">
        <f>[2]Data!J44</f>
        <v>441635</v>
      </c>
    </row>
    <row r="14" spans="2:10" ht="25.05" customHeight="1" x14ac:dyDescent="0.15">
      <c r="B14" s="60"/>
      <c r="C14" s="65" t="s">
        <v>103</v>
      </c>
      <c r="D14" s="66" t="s">
        <v>104</v>
      </c>
      <c r="E14" s="35">
        <f>[2]Data!E45</f>
        <v>216306</v>
      </c>
      <c r="F14" s="35">
        <f>[2]Data!F45</f>
        <v>90397</v>
      </c>
      <c r="G14" s="35">
        <f>[2]Data!G45</f>
        <v>101865</v>
      </c>
      <c r="H14" s="35">
        <f>[2]Data!H45</f>
        <v>28961</v>
      </c>
      <c r="I14" s="35">
        <f>[2]Data!I45</f>
        <v>90900</v>
      </c>
      <c r="J14" s="73">
        <f>[2]Data!J45</f>
        <v>528429</v>
      </c>
    </row>
    <row r="15" spans="2:10" ht="25.05" customHeight="1" x14ac:dyDescent="0.15">
      <c r="B15" s="60" t="s">
        <v>60</v>
      </c>
      <c r="C15" s="65"/>
      <c r="D15" s="66" t="s">
        <v>61</v>
      </c>
      <c r="E15" s="35">
        <f>[2]Data!E46</f>
        <v>82455</v>
      </c>
      <c r="F15" s="35">
        <f>[2]Data!F46</f>
        <v>12091</v>
      </c>
      <c r="G15" s="35">
        <f>[2]Data!G46</f>
        <v>11085</v>
      </c>
      <c r="H15" s="35">
        <f>[2]Data!H46</f>
        <v>2354</v>
      </c>
      <c r="I15" s="35">
        <f>[2]Data!I46</f>
        <v>9800</v>
      </c>
      <c r="J15" s="73">
        <f>[2]Data!J46</f>
        <v>117785</v>
      </c>
    </row>
    <row r="16" spans="2:10" ht="25.05" customHeight="1" x14ac:dyDescent="0.15">
      <c r="B16" s="60" t="s">
        <v>62</v>
      </c>
      <c r="C16" s="65"/>
      <c r="D16" s="66" t="s">
        <v>63</v>
      </c>
      <c r="E16" s="35">
        <f>[2]Data!E47</f>
        <v>98565</v>
      </c>
      <c r="F16" s="35">
        <f>[2]Data!F47</f>
        <v>23083</v>
      </c>
      <c r="G16" s="35">
        <f>[2]Data!G47</f>
        <v>22898</v>
      </c>
      <c r="H16" s="35">
        <f>[2]Data!H47</f>
        <v>5723</v>
      </c>
      <c r="I16" s="35">
        <f>[2]Data!I47</f>
        <v>17650</v>
      </c>
      <c r="J16" s="73">
        <f>[2]Data!J47</f>
        <v>167919</v>
      </c>
    </row>
    <row r="17" spans="2:10" ht="25.05" customHeight="1" x14ac:dyDescent="0.15">
      <c r="B17" s="60" t="s">
        <v>64</v>
      </c>
      <c r="C17" s="65"/>
      <c r="D17" s="66" t="s">
        <v>65</v>
      </c>
      <c r="E17" s="35">
        <f>[2]Data!E48</f>
        <v>124940</v>
      </c>
      <c r="F17" s="35">
        <f>[2]Data!F48</f>
        <v>21801</v>
      </c>
      <c r="G17" s="35">
        <f>[2]Data!G48</f>
        <v>13657</v>
      </c>
      <c r="H17" s="35">
        <f>[2]Data!H48</f>
        <v>2886</v>
      </c>
      <c r="I17" s="35">
        <f>[2]Data!I48</f>
        <v>11774</v>
      </c>
      <c r="J17" s="73">
        <f>[2]Data!J48</f>
        <v>175058</v>
      </c>
    </row>
    <row r="18" spans="2:10" ht="25.05" customHeight="1" x14ac:dyDescent="0.15">
      <c r="B18" s="60" t="s">
        <v>66</v>
      </c>
      <c r="C18" s="65"/>
      <c r="D18" s="66" t="s">
        <v>67</v>
      </c>
      <c r="E18" s="35">
        <f>[2]Data!E49</f>
        <v>186768</v>
      </c>
      <c r="F18" s="35">
        <f>[2]Data!F49</f>
        <v>52203</v>
      </c>
      <c r="G18" s="35">
        <f>[2]Data!G49</f>
        <v>57880</v>
      </c>
      <c r="H18" s="35">
        <f>[2]Data!H49</f>
        <v>14336</v>
      </c>
      <c r="I18" s="35">
        <f>[2]Data!I49</f>
        <v>51207</v>
      </c>
      <c r="J18" s="73">
        <f>[2]Data!J49</f>
        <v>362394</v>
      </c>
    </row>
    <row r="19" spans="2:10" ht="25.05" customHeight="1" x14ac:dyDescent="0.15">
      <c r="B19" s="60"/>
      <c r="C19" s="65" t="s">
        <v>126</v>
      </c>
      <c r="D19" s="66" t="s">
        <v>106</v>
      </c>
      <c r="E19" s="35">
        <f>[2]Data!E50</f>
        <v>21880</v>
      </c>
      <c r="F19" s="35">
        <f>[2]Data!F50</f>
        <v>1742</v>
      </c>
      <c r="G19" s="35">
        <f>[2]Data!G50</f>
        <v>1650</v>
      </c>
      <c r="H19" s="35">
        <f>[2]Data!H50</f>
        <v>430</v>
      </c>
      <c r="I19" s="35">
        <f>[2]Data!I50</f>
        <v>2203</v>
      </c>
      <c r="J19" s="73">
        <f>[2]Data!J50</f>
        <v>27905</v>
      </c>
    </row>
    <row r="20" spans="2:10" ht="25.05" customHeight="1" x14ac:dyDescent="0.15">
      <c r="B20" s="60"/>
      <c r="C20" s="65" t="s">
        <v>127</v>
      </c>
      <c r="D20" s="66" t="s">
        <v>108</v>
      </c>
      <c r="E20" s="35">
        <f>[2]Data!E51</f>
        <v>164888</v>
      </c>
      <c r="F20" s="35">
        <f>[2]Data!F51</f>
        <v>50461</v>
      </c>
      <c r="G20" s="35">
        <f>[2]Data!G51</f>
        <v>56230</v>
      </c>
      <c r="H20" s="35">
        <f>[2]Data!H51</f>
        <v>13906</v>
      </c>
      <c r="I20" s="35">
        <f>[2]Data!I51</f>
        <v>49004</v>
      </c>
      <c r="J20" s="73">
        <f>[2]Data!J51</f>
        <v>334489</v>
      </c>
    </row>
    <row r="21" spans="2:10" ht="25.05" customHeight="1" x14ac:dyDescent="0.15">
      <c r="B21" s="60" t="s">
        <v>68</v>
      </c>
      <c r="C21" s="65"/>
      <c r="D21" s="66" t="s">
        <v>69</v>
      </c>
      <c r="E21" s="35">
        <f>[2]Data!E52</f>
        <v>73610</v>
      </c>
      <c r="F21" s="35">
        <f>[2]Data!F52</f>
        <v>24166</v>
      </c>
      <c r="G21" s="35">
        <f>[2]Data!G52</f>
        <v>24835</v>
      </c>
      <c r="H21" s="35">
        <f>[2]Data!H52</f>
        <v>7114</v>
      </c>
      <c r="I21" s="35">
        <f>[2]Data!I52</f>
        <v>22941</v>
      </c>
      <c r="J21" s="73">
        <f>[2]Data!J52</f>
        <v>152666</v>
      </c>
    </row>
    <row r="22" spans="2:10" ht="25.05" customHeight="1" x14ac:dyDescent="0.15">
      <c r="B22" s="60" t="s">
        <v>70</v>
      </c>
      <c r="C22" s="65"/>
      <c r="D22" s="66" t="s">
        <v>71</v>
      </c>
      <c r="E22" s="35">
        <f>[2]Data!E53</f>
        <v>51237</v>
      </c>
      <c r="F22" s="35">
        <f>[2]Data!F53</f>
        <v>41879</v>
      </c>
      <c r="G22" s="35">
        <f>[2]Data!G53</f>
        <v>31170</v>
      </c>
      <c r="H22" s="35">
        <f>[2]Data!H53</f>
        <v>10510</v>
      </c>
      <c r="I22" s="35">
        <f>[2]Data!I53</f>
        <v>24523</v>
      </c>
      <c r="J22" s="73">
        <f>[2]Data!J53</f>
        <v>159319</v>
      </c>
    </row>
    <row r="23" spans="2:10" ht="25.05" customHeight="1" x14ac:dyDescent="0.15">
      <c r="B23" s="60" t="s">
        <v>72</v>
      </c>
      <c r="C23" s="65"/>
      <c r="D23" s="66" t="s">
        <v>73</v>
      </c>
      <c r="E23" s="35">
        <f>[2]Data!E54</f>
        <v>238411</v>
      </c>
      <c r="F23" s="35">
        <f>[2]Data!F54</f>
        <v>117490</v>
      </c>
      <c r="G23" s="35">
        <f>[2]Data!G54</f>
        <v>129111</v>
      </c>
      <c r="H23" s="35">
        <f>[2]Data!H54</f>
        <v>42090</v>
      </c>
      <c r="I23" s="35">
        <f>[2]Data!I54</f>
        <v>121165</v>
      </c>
      <c r="J23" s="73">
        <f>[2]Data!J54</f>
        <v>648267</v>
      </c>
    </row>
    <row r="24" spans="2:10" ht="25.05" customHeight="1" x14ac:dyDescent="0.15">
      <c r="B24" s="60" t="s">
        <v>74</v>
      </c>
      <c r="C24" s="65"/>
      <c r="D24" s="66" t="s">
        <v>75</v>
      </c>
      <c r="E24" s="35">
        <f>[2]Data!E55</f>
        <v>7334</v>
      </c>
      <c r="F24" s="35">
        <f>[2]Data!F55</f>
        <v>3049</v>
      </c>
      <c r="G24" s="35">
        <f>[2]Data!G55</f>
        <v>3978</v>
      </c>
      <c r="H24" s="35">
        <f>[2]Data!H55</f>
        <v>1321</v>
      </c>
      <c r="I24" s="35">
        <f>[2]Data!I55</f>
        <v>4695</v>
      </c>
      <c r="J24" s="73">
        <f>[2]Data!J55</f>
        <v>20377</v>
      </c>
    </row>
    <row r="25" spans="2:10" ht="25.05" customHeight="1" x14ac:dyDescent="0.15">
      <c r="B25" s="60" t="s">
        <v>76</v>
      </c>
      <c r="C25" s="65"/>
      <c r="D25" s="66" t="s">
        <v>77</v>
      </c>
      <c r="E25" s="35">
        <f>[2]Data!E56</f>
        <v>309657</v>
      </c>
      <c r="F25" s="35">
        <f>[2]Data!F56</f>
        <v>41415</v>
      </c>
      <c r="G25" s="35">
        <f>[2]Data!G56</f>
        <v>39575</v>
      </c>
      <c r="H25" s="35">
        <f>[2]Data!H56</f>
        <v>8988</v>
      </c>
      <c r="I25" s="35">
        <f>[2]Data!I56</f>
        <v>45116</v>
      </c>
      <c r="J25" s="73">
        <f>[2]Data!J56</f>
        <v>444751</v>
      </c>
    </row>
    <row r="26" spans="2:10" ht="25.05" customHeight="1" thickBot="1" x14ac:dyDescent="0.2">
      <c r="B26" s="60"/>
      <c r="C26" s="60" t="s">
        <v>128</v>
      </c>
      <c r="D26" s="84" t="s">
        <v>110</v>
      </c>
      <c r="E26" s="35">
        <f>[2]Data!E57</f>
        <v>294114</v>
      </c>
      <c r="F26" s="35">
        <f>[2]Data!F57</f>
        <v>36730</v>
      </c>
      <c r="G26" s="35">
        <f>[2]Data!G57</f>
        <v>35071</v>
      </c>
      <c r="H26" s="35">
        <f>[2]Data!H57</f>
        <v>6947</v>
      </c>
      <c r="I26" s="35">
        <f>[2]Data!I57</f>
        <v>40654</v>
      </c>
      <c r="J26" s="74">
        <f>[2]Data!J57</f>
        <v>413516</v>
      </c>
    </row>
    <row r="27" spans="2:10" ht="25.05" customHeight="1" x14ac:dyDescent="0.15">
      <c r="B27" s="274" t="s">
        <v>80</v>
      </c>
      <c r="C27" s="274"/>
      <c r="D27" s="274"/>
      <c r="E27" s="274"/>
      <c r="F27" s="274"/>
      <c r="G27" s="274"/>
      <c r="H27" s="274"/>
      <c r="I27" s="274"/>
      <c r="J27" s="274"/>
    </row>
    <row r="28" spans="2:10" ht="25.05" customHeight="1" x14ac:dyDescent="0.15">
      <c r="B28" s="45" t="s">
        <v>81</v>
      </c>
      <c r="C28" s="75" t="s">
        <v>132</v>
      </c>
      <c r="D28" s="273" t="s">
        <v>83</v>
      </c>
      <c r="E28" s="273"/>
      <c r="F28" s="273"/>
      <c r="G28" s="273"/>
      <c r="H28" s="273"/>
      <c r="I28" s="273"/>
      <c r="J28" s="273"/>
    </row>
    <row r="29" spans="2:10" ht="33.6" customHeight="1" x14ac:dyDescent="0.15">
      <c r="B29" s="71"/>
      <c r="C29" s="72" t="s">
        <v>133</v>
      </c>
      <c r="D29" s="271" t="s">
        <v>117</v>
      </c>
      <c r="E29" s="271"/>
      <c r="F29" s="271"/>
      <c r="G29" s="271"/>
      <c r="H29" s="271"/>
      <c r="I29" s="271"/>
      <c r="J29" s="271"/>
    </row>
    <row r="30" spans="2:10" ht="25.05" customHeight="1" x14ac:dyDescent="0.15">
      <c r="B30" s="71"/>
      <c r="C30" s="46" t="s">
        <v>134</v>
      </c>
      <c r="D30" s="40" t="s">
        <v>114</v>
      </c>
      <c r="E30" s="85"/>
      <c r="F30" s="85"/>
      <c r="G30" s="85"/>
      <c r="H30" s="85"/>
      <c r="I30" s="85"/>
      <c r="J30" s="85"/>
    </row>
  </sheetData>
  <mergeCells count="5">
    <mergeCell ref="B1:J1"/>
    <mergeCell ref="B3:D3"/>
    <mergeCell ref="B27:J27"/>
    <mergeCell ref="D28:J28"/>
    <mergeCell ref="D29:J29"/>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C7DEC-083A-4DD2-ACC6-F250CEBE185D}">
  <dimension ref="B1:L34"/>
  <sheetViews>
    <sheetView showGridLines="0" workbookViewId="0">
      <selection activeCell="B1" sqref="B1:L1"/>
    </sheetView>
  </sheetViews>
  <sheetFormatPr defaultRowHeight="12" x14ac:dyDescent="0.15"/>
  <cols>
    <col min="1" max="1" width="0.88671875" customWidth="1"/>
    <col min="2" max="2" width="11.109375" customWidth="1"/>
    <col min="3" max="3" width="12.77734375" customWidth="1"/>
    <col min="5" max="5" width="12.77734375" customWidth="1"/>
    <col min="7" max="7" width="12.77734375" customWidth="1"/>
    <col min="9" max="9" width="12.77734375" customWidth="1"/>
    <col min="13" max="13" width="0.88671875" customWidth="1"/>
  </cols>
  <sheetData>
    <row r="1" spans="2:12" ht="25.05" customHeight="1" x14ac:dyDescent="0.15">
      <c r="B1" s="251" t="s">
        <v>277</v>
      </c>
      <c r="C1" s="251"/>
      <c r="D1" s="251"/>
      <c r="E1" s="251"/>
      <c r="F1" s="251"/>
      <c r="G1" s="251"/>
      <c r="H1" s="251"/>
      <c r="I1" s="251"/>
      <c r="J1" s="251"/>
      <c r="K1" s="251"/>
      <c r="L1" s="251"/>
    </row>
    <row r="2" spans="2:12" ht="25.05" customHeight="1" x14ac:dyDescent="0.15">
      <c r="B2" s="95"/>
      <c r="C2" s="95"/>
      <c r="D2" s="95"/>
      <c r="E2" s="95"/>
      <c r="F2" s="95"/>
      <c r="G2" s="95"/>
      <c r="H2" s="95"/>
      <c r="I2" s="95"/>
      <c r="J2" s="95"/>
      <c r="K2" s="95"/>
      <c r="L2" s="95"/>
    </row>
    <row r="3" spans="2:12" ht="25.05" customHeight="1" thickBot="1" x14ac:dyDescent="0.25">
      <c r="B3" s="279" t="s">
        <v>178</v>
      </c>
      <c r="C3" s="279"/>
      <c r="D3" s="279"/>
      <c r="E3" s="279"/>
      <c r="F3" s="279"/>
      <c r="G3" s="8"/>
      <c r="H3" s="8"/>
      <c r="I3" s="8"/>
      <c r="J3" s="8"/>
      <c r="K3" s="8"/>
      <c r="L3" s="96" t="s">
        <v>179</v>
      </c>
    </row>
    <row r="4" spans="2:12" ht="25.05" customHeight="1" x14ac:dyDescent="0.15">
      <c r="B4" s="275"/>
      <c r="C4" s="276" t="s">
        <v>93</v>
      </c>
      <c r="D4" s="277"/>
      <c r="E4" s="278" t="s">
        <v>94</v>
      </c>
      <c r="F4" s="278"/>
      <c r="G4" s="278" t="s">
        <v>95</v>
      </c>
      <c r="H4" s="278"/>
      <c r="I4" s="278" t="s">
        <v>96</v>
      </c>
      <c r="J4" s="278"/>
      <c r="K4" s="278" t="s">
        <v>97</v>
      </c>
      <c r="L4" s="278"/>
    </row>
    <row r="5" spans="2:12" ht="25.05" customHeight="1" x14ac:dyDescent="0.15">
      <c r="B5" s="275"/>
      <c r="C5" s="97"/>
      <c r="D5" s="98" t="s">
        <v>180</v>
      </c>
      <c r="E5" s="99"/>
      <c r="F5" s="100" t="s">
        <v>180</v>
      </c>
      <c r="G5" s="99"/>
      <c r="H5" s="100" t="s">
        <v>180</v>
      </c>
      <c r="I5" s="99"/>
      <c r="J5" s="100" t="s">
        <v>180</v>
      </c>
      <c r="K5" s="101"/>
      <c r="L5" s="44"/>
    </row>
    <row r="6" spans="2:12" ht="25.05" customHeight="1" x14ac:dyDescent="0.15">
      <c r="B6" s="102" t="s">
        <v>181</v>
      </c>
      <c r="C6" s="103">
        <v>443848</v>
      </c>
      <c r="D6" s="104">
        <f>C6/K6*100</f>
        <v>7.5404934904445025</v>
      </c>
      <c r="E6" s="15">
        <v>684895</v>
      </c>
      <c r="F6" s="105">
        <f>E6/K6*100</f>
        <v>11.635619151461734</v>
      </c>
      <c r="G6" s="15">
        <v>310148</v>
      </c>
      <c r="H6" s="105">
        <f>G6/K6*100</f>
        <v>5.2690762943043152</v>
      </c>
      <c r="I6" s="15">
        <v>337904</v>
      </c>
      <c r="J6" s="105">
        <f>I6/K6*100</f>
        <v>5.7406204655538824</v>
      </c>
      <c r="K6" s="281">
        <v>5886193</v>
      </c>
      <c r="L6" s="282"/>
    </row>
    <row r="7" spans="2:12" ht="25.05" customHeight="1" x14ac:dyDescent="0.15">
      <c r="B7" s="106" t="s">
        <v>182</v>
      </c>
      <c r="C7" s="103">
        <v>408713</v>
      </c>
      <c r="D7" s="104">
        <f>C7/K7*100</f>
        <v>7.4943225940129841</v>
      </c>
      <c r="E7" s="15">
        <v>627357</v>
      </c>
      <c r="F7" s="105">
        <f>E7/K7*100</f>
        <v>11.503465120052955</v>
      </c>
      <c r="G7" s="15">
        <v>290603</v>
      </c>
      <c r="H7" s="105">
        <f>G7/K7*100</f>
        <v>5.328611100669554</v>
      </c>
      <c r="I7" s="15">
        <v>316912</v>
      </c>
      <c r="J7" s="105">
        <f>I7/K7*100</f>
        <v>5.8110232899708176</v>
      </c>
      <c r="K7" s="281">
        <v>5453635</v>
      </c>
      <c r="L7" s="282"/>
    </row>
    <row r="8" spans="2:12" ht="25.05" customHeight="1" x14ac:dyDescent="0.15">
      <c r="B8" s="106" t="s">
        <v>183</v>
      </c>
      <c r="C8" s="103">
        <v>413110</v>
      </c>
      <c r="D8" s="104">
        <f>C8/K8*100</f>
        <v>7.4546604846151876</v>
      </c>
      <c r="E8" s="15">
        <v>653819</v>
      </c>
      <c r="F8" s="105">
        <f>E8/K8*100</f>
        <v>11.798307141900747</v>
      </c>
      <c r="G8" s="15">
        <v>299573</v>
      </c>
      <c r="H8" s="105">
        <f>G8/K8*100</f>
        <v>5.4058604375532564</v>
      </c>
      <c r="I8" s="15">
        <v>320608</v>
      </c>
      <c r="J8" s="105">
        <f>I8/K8*100</f>
        <v>5.785441622452872</v>
      </c>
      <c r="K8" s="281">
        <v>5541634</v>
      </c>
      <c r="L8" s="282"/>
    </row>
    <row r="9" spans="2:12" ht="25.05" customHeight="1" x14ac:dyDescent="0.15">
      <c r="B9" s="107" t="s">
        <v>184</v>
      </c>
      <c r="C9" s="103">
        <v>392940</v>
      </c>
      <c r="D9" s="104">
        <f>C9/K9*100</f>
        <v>7.357348164117508</v>
      </c>
      <c r="E9" s="15">
        <v>621671</v>
      </c>
      <c r="F9" s="105">
        <f>E9/K9*100</f>
        <v>11.640072251578093</v>
      </c>
      <c r="G9" s="15">
        <v>287942</v>
      </c>
      <c r="H9" s="105">
        <f>G9/K9*100</f>
        <v>5.3913817505785202</v>
      </c>
      <c r="I9" s="15">
        <v>309867</v>
      </c>
      <c r="J9" s="105">
        <f>I9/K9*100</f>
        <v>5.8019020806499721</v>
      </c>
      <c r="K9" s="281">
        <v>5340783</v>
      </c>
      <c r="L9" s="282"/>
    </row>
    <row r="10" spans="2:12" ht="25.05" customHeight="1" thickBot="1" x14ac:dyDescent="0.2">
      <c r="B10" s="89" t="s">
        <v>185</v>
      </c>
      <c r="C10" s="108">
        <v>384332</v>
      </c>
      <c r="D10" s="109">
        <f>C10/K10*100</f>
        <v>7.4539818462264718</v>
      </c>
      <c r="E10" s="15">
        <v>628239</v>
      </c>
      <c r="F10" s="110">
        <f>E10/K10*100</f>
        <v>12.18447098105667</v>
      </c>
      <c r="G10" s="15">
        <v>285325</v>
      </c>
      <c r="H10" s="110">
        <f>G10/K10*100</f>
        <v>5.5337764492016488</v>
      </c>
      <c r="I10" s="15">
        <v>299232</v>
      </c>
      <c r="J10" s="110">
        <f>I10/K10*100</f>
        <v>5.8034977462455366</v>
      </c>
      <c r="K10" s="282">
        <v>5156063</v>
      </c>
      <c r="L10" s="282"/>
    </row>
    <row r="11" spans="2:12" ht="25.05" customHeight="1" x14ac:dyDescent="0.15">
      <c r="B11" s="111"/>
      <c r="C11" s="112"/>
      <c r="D11" s="113"/>
      <c r="E11" s="112"/>
      <c r="F11" s="113"/>
      <c r="G11" s="112"/>
      <c r="H11" s="113"/>
      <c r="I11" s="112"/>
      <c r="J11" s="113"/>
      <c r="K11" s="112"/>
      <c r="L11" s="113"/>
    </row>
    <row r="12" spans="2:12" ht="25.05" customHeight="1" thickBot="1" x14ac:dyDescent="0.25">
      <c r="B12" s="279" t="s">
        <v>186</v>
      </c>
      <c r="C12" s="279"/>
      <c r="D12" s="279"/>
      <c r="E12" s="279"/>
      <c r="F12" s="279"/>
      <c r="G12" s="279"/>
      <c r="H12" s="113"/>
      <c r="I12" s="112"/>
      <c r="J12" s="113"/>
      <c r="K12" s="112"/>
      <c r="L12" s="96" t="s">
        <v>187</v>
      </c>
    </row>
    <row r="13" spans="2:12" ht="25.05" customHeight="1" x14ac:dyDescent="0.15">
      <c r="B13" s="275"/>
      <c r="C13" s="276" t="s">
        <v>93</v>
      </c>
      <c r="D13" s="277"/>
      <c r="E13" s="278" t="s">
        <v>94</v>
      </c>
      <c r="F13" s="278"/>
      <c r="G13" s="278" t="s">
        <v>95</v>
      </c>
      <c r="H13" s="278"/>
      <c r="I13" s="278" t="s">
        <v>96</v>
      </c>
      <c r="J13" s="278"/>
      <c r="K13" s="278" t="s">
        <v>97</v>
      </c>
      <c r="L13" s="278"/>
    </row>
    <row r="14" spans="2:12" ht="25.05" customHeight="1" x14ac:dyDescent="0.15">
      <c r="B14" s="275"/>
      <c r="C14" s="97"/>
      <c r="D14" s="98" t="s">
        <v>180</v>
      </c>
      <c r="E14" s="99"/>
      <c r="F14" s="100" t="s">
        <v>180</v>
      </c>
      <c r="G14" s="99"/>
      <c r="H14" s="100" t="s">
        <v>180</v>
      </c>
      <c r="I14" s="99"/>
      <c r="J14" s="100" t="s">
        <v>180</v>
      </c>
      <c r="K14" s="101"/>
      <c r="L14" s="44"/>
    </row>
    <row r="15" spans="2:12" ht="25.05" customHeight="1" x14ac:dyDescent="0.15">
      <c r="B15" s="114" t="s">
        <v>181</v>
      </c>
      <c r="C15" s="103">
        <v>4645072</v>
      </c>
      <c r="D15" s="104">
        <f>C15/K15*100</f>
        <v>7.9481567141402394</v>
      </c>
      <c r="E15" s="15">
        <v>9046553</v>
      </c>
      <c r="F15" s="105">
        <f>E15/K15*100</f>
        <v>15.479506230856169</v>
      </c>
      <c r="G15" s="15">
        <v>3467948</v>
      </c>
      <c r="H15" s="105">
        <f>G15/K15*100</f>
        <v>5.9339864227054422</v>
      </c>
      <c r="I15" s="15">
        <v>3784792</v>
      </c>
      <c r="J15" s="105">
        <f>I15/K15*100</f>
        <v>6.4761364186441597</v>
      </c>
      <c r="K15" s="283">
        <v>58442129</v>
      </c>
      <c r="L15" s="280"/>
    </row>
    <row r="16" spans="2:12" ht="25.05" customHeight="1" x14ac:dyDescent="0.15">
      <c r="B16" s="106" t="s">
        <v>188</v>
      </c>
      <c r="C16" s="103">
        <v>4334776</v>
      </c>
      <c r="D16" s="104">
        <f t="shared" ref="D16:D19" si="0">C16/K16*100</f>
        <v>7.7632330473569864</v>
      </c>
      <c r="E16" s="15">
        <v>8655267</v>
      </c>
      <c r="F16" s="105">
        <f t="shared" ref="F16:F19" si="1">E16/K16*100</f>
        <v>15.500882815651456</v>
      </c>
      <c r="G16" s="15">
        <v>3370740</v>
      </c>
      <c r="H16" s="105">
        <f t="shared" ref="H16:H19" si="2">G16/K16*100</f>
        <v>6.0367225808318787</v>
      </c>
      <c r="I16" s="15">
        <v>3637298</v>
      </c>
      <c r="J16" s="105">
        <f t="shared" ref="J16:J19" si="3">I16/K16*100</f>
        <v>6.5141063890465105</v>
      </c>
      <c r="K16" s="283">
        <v>55837252</v>
      </c>
      <c r="L16" s="280"/>
    </row>
    <row r="17" spans="2:12" ht="25.05" customHeight="1" x14ac:dyDescent="0.15">
      <c r="B17" s="106" t="s">
        <v>189</v>
      </c>
      <c r="C17" s="103">
        <v>4487792</v>
      </c>
      <c r="D17" s="104">
        <f t="shared" si="0"/>
        <v>7.8146812207571452</v>
      </c>
      <c r="E17" s="15">
        <v>9185292</v>
      </c>
      <c r="F17" s="105">
        <f t="shared" si="1"/>
        <v>15.994531141276344</v>
      </c>
      <c r="G17" s="15">
        <v>3502634</v>
      </c>
      <c r="H17" s="105">
        <f t="shared" si="2"/>
        <v>6.0992060556695771</v>
      </c>
      <c r="I17" s="15">
        <v>3757267</v>
      </c>
      <c r="J17" s="105">
        <f t="shared" si="3"/>
        <v>6.542603548976988</v>
      </c>
      <c r="K17" s="283">
        <v>57427704</v>
      </c>
      <c r="L17" s="280"/>
    </row>
    <row r="18" spans="2:12" ht="25.05" customHeight="1" x14ac:dyDescent="0.15">
      <c r="B18" s="107" t="s">
        <v>190</v>
      </c>
      <c r="C18" s="103">
        <v>4393139</v>
      </c>
      <c r="D18" s="104">
        <f t="shared" si="0"/>
        <v>7.7244957020423071</v>
      </c>
      <c r="E18" s="15">
        <v>9005511</v>
      </c>
      <c r="F18" s="105">
        <f t="shared" si="1"/>
        <v>15.834470754099684</v>
      </c>
      <c r="G18" s="15">
        <v>3464316</v>
      </c>
      <c r="H18" s="105">
        <f t="shared" si="2"/>
        <v>6.0913378913156171</v>
      </c>
      <c r="I18" s="15">
        <v>3749904</v>
      </c>
      <c r="J18" s="105">
        <f t="shared" si="3"/>
        <v>6.5934898329124705</v>
      </c>
      <c r="K18" s="283">
        <v>56872826</v>
      </c>
      <c r="L18" s="280"/>
    </row>
    <row r="19" spans="2:12" ht="25.05" customHeight="1" thickBot="1" x14ac:dyDescent="0.2">
      <c r="B19" s="89" t="s">
        <v>185</v>
      </c>
      <c r="C19" s="108">
        <v>4528208</v>
      </c>
      <c r="D19" s="109">
        <f t="shared" si="0"/>
        <v>7.814002833308729</v>
      </c>
      <c r="E19" s="15">
        <v>9592059</v>
      </c>
      <c r="F19" s="110">
        <f t="shared" si="1"/>
        <v>16.552326263118765</v>
      </c>
      <c r="G19" s="15">
        <v>3525744</v>
      </c>
      <c r="H19" s="110">
        <f t="shared" si="2"/>
        <v>6.0841228153656477</v>
      </c>
      <c r="I19" s="15">
        <v>3818542</v>
      </c>
      <c r="J19" s="110">
        <f t="shared" si="3"/>
        <v>6.5893832631160887</v>
      </c>
      <c r="K19" s="280">
        <v>57949915</v>
      </c>
      <c r="L19" s="280"/>
    </row>
    <row r="20" spans="2:12" ht="25.05" customHeight="1" x14ac:dyDescent="0.15">
      <c r="B20" s="288"/>
      <c r="C20" s="288"/>
      <c r="D20" s="288"/>
      <c r="E20" s="288"/>
      <c r="F20" s="288"/>
      <c r="G20" s="288"/>
      <c r="H20" s="288"/>
      <c r="I20" s="288"/>
      <c r="J20" s="288"/>
      <c r="K20" s="288"/>
      <c r="L20" s="288"/>
    </row>
    <row r="21" spans="2:12" ht="25.05" customHeight="1" thickBot="1" x14ac:dyDescent="0.25">
      <c r="B21" s="289" t="s">
        <v>191</v>
      </c>
      <c r="C21" s="289"/>
      <c r="D21" s="289"/>
      <c r="E21" s="289"/>
      <c r="F21" s="289"/>
      <c r="G21" s="289"/>
      <c r="H21" s="289"/>
      <c r="I21" s="289"/>
      <c r="J21" s="115"/>
      <c r="K21" s="116"/>
      <c r="L21" s="96" t="s">
        <v>179</v>
      </c>
    </row>
    <row r="22" spans="2:12" ht="25.05" customHeight="1" x14ac:dyDescent="0.15">
      <c r="B22" s="275"/>
      <c r="C22" s="276" t="s">
        <v>93</v>
      </c>
      <c r="D22" s="277"/>
      <c r="E22" s="278" t="s">
        <v>94</v>
      </c>
      <c r="F22" s="278"/>
      <c r="G22" s="278" t="s">
        <v>95</v>
      </c>
      <c r="H22" s="278"/>
      <c r="I22" s="278" t="s">
        <v>96</v>
      </c>
      <c r="J22" s="278"/>
      <c r="K22" s="278" t="s">
        <v>97</v>
      </c>
      <c r="L22" s="278"/>
    </row>
    <row r="23" spans="2:12" ht="25.05" customHeight="1" x14ac:dyDescent="0.15">
      <c r="B23" s="275"/>
      <c r="C23" s="97"/>
      <c r="D23" s="98" t="s">
        <v>180</v>
      </c>
      <c r="E23" s="99"/>
      <c r="F23" s="100" t="s">
        <v>180</v>
      </c>
      <c r="G23" s="99"/>
      <c r="H23" s="100" t="s">
        <v>180</v>
      </c>
      <c r="I23" s="99"/>
      <c r="J23" s="100" t="s">
        <v>180</v>
      </c>
      <c r="K23" s="101"/>
      <c r="L23" s="44"/>
    </row>
    <row r="24" spans="2:12" ht="25.05" customHeight="1" x14ac:dyDescent="0.15">
      <c r="B24" s="102" t="s">
        <v>181</v>
      </c>
      <c r="C24" s="103">
        <v>480304</v>
      </c>
      <c r="D24" s="104">
        <f t="shared" ref="D24:D29" si="4">C24/K24*100</f>
        <v>7.7478109349850683</v>
      </c>
      <c r="E24" s="15">
        <v>757551</v>
      </c>
      <c r="F24" s="105">
        <f t="shared" ref="F24:F29" si="5">E24/K24*100</f>
        <v>12.220097941322313</v>
      </c>
      <c r="G24" s="15">
        <v>335961</v>
      </c>
      <c r="H24" s="105">
        <f t="shared" ref="H24:H29" si="6">G24/K24*100</f>
        <v>5.4194058544765777</v>
      </c>
      <c r="I24" s="15">
        <v>354453</v>
      </c>
      <c r="J24" s="105">
        <f t="shared" ref="J24:J29" si="7">I24/K24*100</f>
        <v>5.7177013502662106</v>
      </c>
      <c r="K24" s="283">
        <v>6199222</v>
      </c>
      <c r="L24" s="280"/>
    </row>
    <row r="25" spans="2:12" ht="25.05" customHeight="1" x14ac:dyDescent="0.15">
      <c r="B25" s="106" t="s">
        <v>182</v>
      </c>
      <c r="C25" s="103">
        <v>442249</v>
      </c>
      <c r="D25" s="104">
        <f t="shared" si="4"/>
        <v>7.666635058158211</v>
      </c>
      <c r="E25" s="15">
        <v>701848</v>
      </c>
      <c r="F25" s="105">
        <f t="shared" si="5"/>
        <v>12.166929676038214</v>
      </c>
      <c r="G25" s="15">
        <v>313856</v>
      </c>
      <c r="H25" s="105">
        <f t="shared" si="6"/>
        <v>5.4408702174867631</v>
      </c>
      <c r="I25" s="15">
        <v>331581</v>
      </c>
      <c r="J25" s="105">
        <f t="shared" si="7"/>
        <v>5.7481430579134329</v>
      </c>
      <c r="K25" s="285">
        <v>5768489</v>
      </c>
      <c r="L25" s="286"/>
    </row>
    <row r="26" spans="2:12" ht="25.05" customHeight="1" x14ac:dyDescent="0.15">
      <c r="B26" s="106" t="s">
        <v>183</v>
      </c>
      <c r="C26" s="103">
        <f>[3]Data!E35</f>
        <v>440705</v>
      </c>
      <c r="D26" s="104">
        <f t="shared" si="4"/>
        <v>7.6258783417129949</v>
      </c>
      <c r="E26" s="15">
        <f>[3]Data!E32</f>
        <v>720169</v>
      </c>
      <c r="F26" s="105">
        <f t="shared" si="5"/>
        <v>12.461672046999933</v>
      </c>
      <c r="G26" s="15">
        <f>[3]Data!E33</f>
        <v>318966</v>
      </c>
      <c r="H26" s="105">
        <f t="shared" si="6"/>
        <v>5.5193290549070859</v>
      </c>
      <c r="I26" s="15">
        <f>[3]Data!E34</f>
        <v>332233</v>
      </c>
      <c r="J26" s="105">
        <f t="shared" si="7"/>
        <v>5.7488987851336688</v>
      </c>
      <c r="K26" s="283">
        <f>[3]Data!E31</f>
        <v>5779072</v>
      </c>
      <c r="L26" s="280"/>
    </row>
    <row r="27" spans="2:12" ht="25.05" customHeight="1" x14ac:dyDescent="0.15">
      <c r="B27" s="107" t="s">
        <v>184</v>
      </c>
      <c r="C27" s="103">
        <v>422568</v>
      </c>
      <c r="D27" s="104">
        <f t="shared" si="4"/>
        <v>7.574294561276937</v>
      </c>
      <c r="E27" s="15">
        <v>685615</v>
      </c>
      <c r="F27" s="105">
        <f t="shared" si="5"/>
        <v>12.289264605057379</v>
      </c>
      <c r="G27" s="15">
        <v>307269</v>
      </c>
      <c r="H27" s="105">
        <f t="shared" si="6"/>
        <v>5.5076246084630238</v>
      </c>
      <c r="I27" s="15">
        <v>322820</v>
      </c>
      <c r="J27" s="105">
        <f t="shared" si="7"/>
        <v>5.7863675675191235</v>
      </c>
      <c r="K27" s="283">
        <v>5578975</v>
      </c>
      <c r="L27" s="280"/>
    </row>
    <row r="28" spans="2:12" ht="25.05" customHeight="1" x14ac:dyDescent="0.15">
      <c r="B28" s="89" t="s">
        <v>192</v>
      </c>
      <c r="C28" s="103">
        <v>513797</v>
      </c>
      <c r="D28" s="104">
        <f t="shared" si="4"/>
        <v>8.0294431303321563</v>
      </c>
      <c r="E28" s="15">
        <v>913912</v>
      </c>
      <c r="F28" s="105">
        <f t="shared" si="5"/>
        <v>14.282302991508555</v>
      </c>
      <c r="G28" s="15">
        <v>369446</v>
      </c>
      <c r="H28" s="105">
        <f t="shared" si="6"/>
        <v>5.7735752577938246</v>
      </c>
      <c r="I28" s="15">
        <v>363784</v>
      </c>
      <c r="J28" s="105">
        <f t="shared" si="7"/>
        <v>5.6850914655491431</v>
      </c>
      <c r="K28" s="287">
        <v>6398912</v>
      </c>
      <c r="L28" s="287"/>
    </row>
    <row r="29" spans="2:12" ht="25.05" customHeight="1" thickBot="1" x14ac:dyDescent="0.2">
      <c r="B29" s="89" t="s">
        <v>185</v>
      </c>
      <c r="C29" s="108">
        <v>469446</v>
      </c>
      <c r="D29" s="109">
        <f t="shared" si="4"/>
        <v>8.0328359189663114</v>
      </c>
      <c r="E29" s="15">
        <v>802355</v>
      </c>
      <c r="F29" s="110">
        <f t="shared" si="5"/>
        <v>13.729344937995458</v>
      </c>
      <c r="G29" s="15">
        <v>339341</v>
      </c>
      <c r="H29" s="110">
        <f t="shared" si="6"/>
        <v>5.806568963369477</v>
      </c>
      <c r="I29" s="15">
        <v>337888</v>
      </c>
      <c r="J29" s="110">
        <f t="shared" si="7"/>
        <v>5.7817062302963267</v>
      </c>
      <c r="K29" s="280">
        <v>5844088</v>
      </c>
      <c r="L29" s="280"/>
    </row>
    <row r="30" spans="2:12" ht="25.05" customHeight="1" x14ac:dyDescent="0.15">
      <c r="B30" s="8"/>
      <c r="C30" s="8"/>
      <c r="D30" s="8"/>
      <c r="E30" s="8"/>
      <c r="F30" s="8"/>
      <c r="G30" s="8"/>
      <c r="H30" s="8"/>
      <c r="I30" s="8"/>
      <c r="J30" s="8"/>
      <c r="K30" s="8"/>
      <c r="L30" s="117" t="s">
        <v>193</v>
      </c>
    </row>
    <row r="31" spans="2:12" ht="12" customHeight="1" x14ac:dyDescent="0.15">
      <c r="B31" s="8"/>
      <c r="C31" s="8"/>
      <c r="D31" s="8"/>
      <c r="E31" s="8"/>
      <c r="F31" s="8"/>
      <c r="G31" s="8"/>
      <c r="H31" s="8"/>
      <c r="I31" s="8"/>
      <c r="J31" s="8"/>
      <c r="K31" s="8"/>
      <c r="L31" s="117"/>
    </row>
    <row r="32" spans="2:12" ht="30.6" customHeight="1" x14ac:dyDescent="0.15">
      <c r="B32" s="118" t="s">
        <v>194</v>
      </c>
      <c r="C32" s="271" t="s">
        <v>174</v>
      </c>
      <c r="D32" s="271"/>
      <c r="E32" s="271"/>
      <c r="F32" s="271"/>
      <c r="G32" s="271"/>
      <c r="H32" s="271"/>
      <c r="I32" s="271"/>
      <c r="J32" s="271"/>
      <c r="K32" s="271"/>
      <c r="L32" s="271"/>
    </row>
    <row r="33" spans="2:12" ht="31.2" customHeight="1" x14ac:dyDescent="0.15">
      <c r="B33" s="119" t="s">
        <v>84</v>
      </c>
      <c r="C33" s="284" t="s">
        <v>195</v>
      </c>
      <c r="D33" s="284"/>
      <c r="E33" s="284"/>
      <c r="F33" s="284"/>
      <c r="G33" s="284"/>
      <c r="H33" s="284"/>
      <c r="I33" s="284"/>
      <c r="J33" s="284"/>
      <c r="K33" s="284"/>
      <c r="L33" s="284"/>
    </row>
    <row r="34" spans="2:12" ht="33.6" customHeight="1" x14ac:dyDescent="0.15">
      <c r="B34" s="119" t="s">
        <v>86</v>
      </c>
      <c r="C34" s="271" t="s">
        <v>196</v>
      </c>
      <c r="D34" s="271"/>
      <c r="E34" s="271"/>
      <c r="F34" s="271"/>
      <c r="G34" s="271"/>
      <c r="H34" s="271"/>
      <c r="I34" s="271"/>
      <c r="J34" s="271"/>
      <c r="K34" s="271"/>
      <c r="L34" s="271"/>
    </row>
  </sheetData>
  <mergeCells count="42">
    <mergeCell ref="B12:G12"/>
    <mergeCell ref="C32:L32"/>
    <mergeCell ref="C33:L33"/>
    <mergeCell ref="C34:L34"/>
    <mergeCell ref="K24:L24"/>
    <mergeCell ref="K25:L25"/>
    <mergeCell ref="K26:L26"/>
    <mergeCell ref="K27:L27"/>
    <mergeCell ref="K28:L28"/>
    <mergeCell ref="K29:L29"/>
    <mergeCell ref="B20:L20"/>
    <mergeCell ref="B21:I21"/>
    <mergeCell ref="B22:B23"/>
    <mergeCell ref="C22:D22"/>
    <mergeCell ref="E22:F22"/>
    <mergeCell ref="G22:H22"/>
    <mergeCell ref="I22:J22"/>
    <mergeCell ref="K22:L22"/>
    <mergeCell ref="K19:L19"/>
    <mergeCell ref="K6:L6"/>
    <mergeCell ref="K7:L7"/>
    <mergeCell ref="K8:L8"/>
    <mergeCell ref="K9:L9"/>
    <mergeCell ref="K10:L10"/>
    <mergeCell ref="K13:L13"/>
    <mergeCell ref="K15:L15"/>
    <mergeCell ref="K16:L16"/>
    <mergeCell ref="K17:L17"/>
    <mergeCell ref="K18:L18"/>
    <mergeCell ref="B13:B14"/>
    <mergeCell ref="C13:D13"/>
    <mergeCell ref="E13:F13"/>
    <mergeCell ref="G13:H13"/>
    <mergeCell ref="I13:J13"/>
    <mergeCell ref="B1:L1"/>
    <mergeCell ref="B4:B5"/>
    <mergeCell ref="C4:D4"/>
    <mergeCell ref="E4:F4"/>
    <mergeCell ref="G4:H4"/>
    <mergeCell ref="I4:J4"/>
    <mergeCell ref="K4:L4"/>
    <mergeCell ref="B3:F3"/>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5D8F0-A834-4B4A-9574-4DA9439DC403}">
  <dimension ref="B1:J38"/>
  <sheetViews>
    <sheetView showGridLines="0" workbookViewId="0">
      <selection activeCell="B1" sqref="B1:I1"/>
    </sheetView>
  </sheetViews>
  <sheetFormatPr defaultRowHeight="12" x14ac:dyDescent="0.15"/>
  <cols>
    <col min="1" max="1" width="0.88671875" customWidth="1"/>
    <col min="2" max="2" width="11.44140625" customWidth="1"/>
    <col min="4" max="4" width="12.77734375" customWidth="1"/>
    <col min="5" max="10" width="15.77734375" customWidth="1"/>
    <col min="11" max="11" width="0.88671875" customWidth="1"/>
  </cols>
  <sheetData>
    <row r="1" spans="2:9" ht="25.05" customHeight="1" x14ac:dyDescent="0.15">
      <c r="B1" s="292" t="s">
        <v>197</v>
      </c>
      <c r="C1" s="292"/>
      <c r="D1" s="292"/>
      <c r="E1" s="292"/>
      <c r="F1" s="292"/>
      <c r="G1" s="292"/>
      <c r="H1" s="292"/>
      <c r="I1" s="292"/>
    </row>
    <row r="2" spans="2:9" ht="25.05" customHeight="1" x14ac:dyDescent="0.15">
      <c r="B2" s="120"/>
      <c r="C2" s="120"/>
      <c r="D2" s="120"/>
      <c r="E2" s="120"/>
      <c r="F2" s="120"/>
      <c r="G2" s="120"/>
      <c r="H2" s="120"/>
      <c r="I2" s="120"/>
    </row>
    <row r="3" spans="2:9" ht="25.05" customHeight="1" thickBot="1" x14ac:dyDescent="0.2">
      <c r="B3" s="292" t="s">
        <v>198</v>
      </c>
      <c r="C3" s="292"/>
      <c r="D3" s="292"/>
      <c r="E3" s="292"/>
      <c r="F3" s="292"/>
      <c r="G3" s="292"/>
      <c r="H3" s="292"/>
      <c r="I3" s="121" t="s">
        <v>199</v>
      </c>
    </row>
    <row r="4" spans="2:9" ht="25.05" customHeight="1" x14ac:dyDescent="0.3">
      <c r="B4" s="122"/>
      <c r="C4" s="122"/>
      <c r="D4" s="122"/>
      <c r="E4" s="123" t="s">
        <v>124</v>
      </c>
      <c r="F4" s="23" t="s">
        <v>200</v>
      </c>
      <c r="G4" s="23" t="s">
        <v>95</v>
      </c>
      <c r="H4" s="23" t="s">
        <v>96</v>
      </c>
      <c r="I4" s="23" t="s">
        <v>201</v>
      </c>
    </row>
    <row r="5" spans="2:9" ht="25.05" customHeight="1" x14ac:dyDescent="0.15">
      <c r="B5" s="263" t="s">
        <v>202</v>
      </c>
      <c r="C5" s="263"/>
      <c r="D5" s="124" t="s">
        <v>203</v>
      </c>
      <c r="E5" s="125">
        <f>[4]センR3開設_都道府県!E31</f>
        <v>2.1039043045912158</v>
      </c>
      <c r="F5" s="126">
        <f>[4]センR3開設_都道府県!F31</f>
        <v>2.2413157198941054</v>
      </c>
      <c r="G5" s="126">
        <f>[4]センR3開設_都道府県!G31</f>
        <v>2.0448880550068651</v>
      </c>
      <c r="H5" s="126">
        <f>[4]センR3開設_都道府県!H31</f>
        <v>1.9419712868735113</v>
      </c>
      <c r="I5" s="126">
        <f>[4]センR3開設_都道府県!I31</f>
        <v>1.8764325358551475</v>
      </c>
    </row>
    <row r="6" spans="2:9" ht="25.05" customHeight="1" x14ac:dyDescent="0.15">
      <c r="B6" s="291"/>
      <c r="C6" s="291"/>
      <c r="D6" s="23" t="s">
        <v>204</v>
      </c>
      <c r="E6" s="125">
        <f>[4]センR3開設_都道府県!E38</f>
        <v>5.2373523977388468</v>
      </c>
      <c r="F6" s="126">
        <f>[4]センR3開設_都道府県!F38</f>
        <v>5.4361936764317056</v>
      </c>
      <c r="G6" s="126">
        <f>[4]センR3開設_都道府県!G38</f>
        <v>4.9611233494776386</v>
      </c>
      <c r="H6" s="126">
        <f>[4]センR3開設_都道府県!H38</f>
        <v>4.8486527896986482</v>
      </c>
      <c r="I6" s="126">
        <f>[4]センR3開設_都道府県!I38</f>
        <v>4.8709478794482166</v>
      </c>
    </row>
    <row r="7" spans="2:9" ht="25.05" customHeight="1" x14ac:dyDescent="0.15">
      <c r="B7" s="290" t="s">
        <v>205</v>
      </c>
      <c r="C7" s="290"/>
      <c r="D7" s="127" t="s">
        <v>203</v>
      </c>
      <c r="E7" s="125">
        <f>[4]センR3開設_都道府県!E32</f>
        <v>0.9326650920202616</v>
      </c>
      <c r="F7" s="126">
        <f>[4]センR3開設_都道府県!F32</f>
        <v>0.95931329768429252</v>
      </c>
      <c r="G7" s="126">
        <f>[4]センR3開設_都道府県!G32</f>
        <v>1.0137119469984437</v>
      </c>
      <c r="H7" s="126">
        <f>[4]センR3開設_都道府県!H32</f>
        <v>0.83509892760520232</v>
      </c>
      <c r="I7" s="126">
        <f>[4]センR3開設_都道府県!I32</f>
        <v>0.90058520088361449</v>
      </c>
    </row>
    <row r="8" spans="2:9" ht="25.05" customHeight="1" x14ac:dyDescent="0.15">
      <c r="B8" s="291"/>
      <c r="C8" s="291"/>
      <c r="D8" s="127" t="s">
        <v>204</v>
      </c>
      <c r="E8" s="125">
        <f>[4]センR3開設_都道府県!E39</f>
        <v>4.2212920563797312</v>
      </c>
      <c r="F8" s="126">
        <f>[4]センR3開設_都道府県!F39</f>
        <v>5.0695190453662793</v>
      </c>
      <c r="G8" s="126">
        <f>[4]センR3開設_都道府県!G39</f>
        <v>4.0290332199180625</v>
      </c>
      <c r="H8" s="126">
        <f>[4]センR3開設_都道府県!H39</f>
        <v>3.859838977802406</v>
      </c>
      <c r="I8" s="126">
        <f>[4]センR3開設_都道府県!I39</f>
        <v>4.0679722350839036</v>
      </c>
    </row>
    <row r="9" spans="2:9" ht="25.05" customHeight="1" x14ac:dyDescent="0.15">
      <c r="B9" s="290" t="s">
        <v>206</v>
      </c>
      <c r="C9" s="290"/>
      <c r="D9" s="127" t="s">
        <v>203</v>
      </c>
      <c r="E9" s="125">
        <f>[4]センR3開設_都道府県!E33</f>
        <v>1.6119012065702585</v>
      </c>
      <c r="F9" s="126">
        <f>[4]センR3開設_都道府県!F33</f>
        <v>1.8881950870535542</v>
      </c>
      <c r="G9" s="126">
        <f>[4]センR3開設_都道府県!G33</f>
        <v>1.6227555192529923</v>
      </c>
      <c r="H9" s="126">
        <f>[4]センR3開設_都道府県!H33</f>
        <v>1.4211721299843907</v>
      </c>
      <c r="I9" s="126">
        <f>[4]センR3開設_都道府県!I33</f>
        <v>1.4480931321885171</v>
      </c>
    </row>
    <row r="10" spans="2:9" ht="25.05" customHeight="1" x14ac:dyDescent="0.15">
      <c r="B10" s="291"/>
      <c r="C10" s="291"/>
      <c r="D10" s="127" t="s">
        <v>204</v>
      </c>
      <c r="E10" s="125">
        <f>[4]センR3開設_都道府県!E40</f>
        <v>5.0072266451597445</v>
      </c>
      <c r="F10" s="126">
        <f>[4]センR3開設_都道府県!F40</f>
        <v>5.3530742851810666</v>
      </c>
      <c r="G10" s="126">
        <f>[4]センR3開設_都道府県!G40</f>
        <v>4.6001123110552138</v>
      </c>
      <c r="H10" s="126">
        <f>[4]センR3開設_都道府県!H40</f>
        <v>4.5175251880232725</v>
      </c>
      <c r="I10" s="126">
        <f>[4]センR3開設_都道府県!I40</f>
        <v>4.6176797272509091</v>
      </c>
    </row>
    <row r="11" spans="2:9" ht="25.05" customHeight="1" x14ac:dyDescent="0.15">
      <c r="B11" s="290" t="s">
        <v>207</v>
      </c>
      <c r="C11" s="290"/>
      <c r="D11" s="127" t="s">
        <v>203</v>
      </c>
      <c r="E11" s="125">
        <f>[4]センR3開設_都道府県!E34</f>
        <v>2.1195285028331892</v>
      </c>
      <c r="F11" s="126">
        <f>[4]センR3開設_都道府県!F34</f>
        <v>2.2698764463175465</v>
      </c>
      <c r="G11" s="126">
        <f>[4]センR3開設_都道府県!G34</f>
        <v>2.2075719306843733</v>
      </c>
      <c r="H11" s="126">
        <f>[4]センR3開設_都道府県!H34</f>
        <v>2.0986047000960006</v>
      </c>
      <c r="I11" s="126">
        <f>[4]センR3開設_都道府県!I34</f>
        <v>1.878738590769663</v>
      </c>
    </row>
    <row r="12" spans="2:9" ht="25.05" customHeight="1" x14ac:dyDescent="0.15">
      <c r="B12" s="291"/>
      <c r="C12" s="291"/>
      <c r="D12" s="127" t="s">
        <v>204</v>
      </c>
      <c r="E12" s="125">
        <f>[4]センR3開設_都道府県!E41</f>
        <v>6.512328454898662</v>
      </c>
      <c r="F12" s="126">
        <f>[4]センR3開設_都道府県!F41</f>
        <v>6.320178015292802</v>
      </c>
      <c r="G12" s="126">
        <f>[4]センR3開設_都道府県!G41</f>
        <v>6.0065276791605848</v>
      </c>
      <c r="H12" s="126">
        <f>[4]センR3開設_都道府県!H41</f>
        <v>5.7793383394046192</v>
      </c>
      <c r="I12" s="126">
        <f>[4]センR3開設_都道府県!I41</f>
        <v>5.6806118013308371</v>
      </c>
    </row>
    <row r="13" spans="2:9" ht="25.05" customHeight="1" x14ac:dyDescent="0.15">
      <c r="B13" s="290" t="s">
        <v>208</v>
      </c>
      <c r="C13" s="290"/>
      <c r="D13" s="128" t="s">
        <v>203</v>
      </c>
      <c r="E13" s="125">
        <f>[4]センR3開設_都道府県!E35</f>
        <v>1.8980280427487661</v>
      </c>
      <c r="F13" s="126">
        <f>[4]センR3開設_都道府県!F35</f>
        <v>2.2810696002614099</v>
      </c>
      <c r="G13" s="126">
        <f>[4]センR3開設_都道府県!G35</f>
        <v>1.686428171594321</v>
      </c>
      <c r="H13" s="126">
        <f>[4]センR3開設_都道府県!H35</f>
        <v>1.6605750881392114</v>
      </c>
      <c r="I13" s="126">
        <f>[4]センR3開設_都道府県!I35</f>
        <v>1.5046134568879579</v>
      </c>
    </row>
    <row r="14" spans="2:9" ht="25.05" customHeight="1" thickBot="1" x14ac:dyDescent="0.2">
      <c r="B14" s="263"/>
      <c r="C14" s="263"/>
      <c r="D14" s="23" t="s">
        <v>204</v>
      </c>
      <c r="E14" s="129">
        <f>[4]センR3開設_都道府県!E42</f>
        <v>4.1955439845018834</v>
      </c>
      <c r="F14" s="126">
        <f>[4]センR3開設_都道府県!F42</f>
        <v>4.8103420106742192</v>
      </c>
      <c r="G14" s="126">
        <f>[4]センR3開設_都道府県!G42</f>
        <v>4.0191338863162178</v>
      </c>
      <c r="H14" s="126">
        <f>[4]センR3開設_都道府県!H42</f>
        <v>3.7795818913003632</v>
      </c>
      <c r="I14" s="126">
        <f>[4]センR3開設_都道府県!I42</f>
        <v>3.7452635857376659</v>
      </c>
    </row>
    <row r="15" spans="2:9" ht="25.05" customHeight="1" x14ac:dyDescent="0.15">
      <c r="B15" s="120"/>
      <c r="C15" s="120"/>
      <c r="D15" s="120"/>
      <c r="E15" s="293" t="s">
        <v>209</v>
      </c>
      <c r="F15" s="293"/>
      <c r="G15" s="293"/>
      <c r="H15" s="293"/>
      <c r="I15" s="293"/>
    </row>
    <row r="16" spans="2:9" ht="25.05" customHeight="1" x14ac:dyDescent="0.15">
      <c r="B16" s="49" t="s">
        <v>210</v>
      </c>
      <c r="C16" s="270" t="s">
        <v>211</v>
      </c>
      <c r="D16" s="270"/>
      <c r="E16" s="270"/>
      <c r="F16" s="270"/>
      <c r="G16" s="270"/>
      <c r="H16" s="270"/>
      <c r="I16" s="270"/>
    </row>
    <row r="17" spans="2:10" ht="25.05" customHeight="1" x14ac:dyDescent="0.15">
      <c r="B17" s="38" t="s">
        <v>133</v>
      </c>
      <c r="C17" s="294" t="s">
        <v>212</v>
      </c>
      <c r="D17" s="294"/>
      <c r="E17" s="294"/>
      <c r="F17" s="294"/>
      <c r="G17" s="294"/>
      <c r="H17" s="294"/>
      <c r="I17" s="294"/>
    </row>
    <row r="18" spans="2:10" ht="26.4" customHeight="1" x14ac:dyDescent="0.15"/>
    <row r="19" spans="2:10" ht="25.05" customHeight="1" thickBot="1" x14ac:dyDescent="0.2">
      <c r="B19" s="292" t="s">
        <v>213</v>
      </c>
      <c r="C19" s="292"/>
      <c r="D19" s="292"/>
      <c r="E19" s="292"/>
      <c r="F19" s="292"/>
      <c r="G19" s="292"/>
      <c r="H19" s="292"/>
      <c r="I19" s="292"/>
      <c r="J19" s="49" t="s">
        <v>199</v>
      </c>
    </row>
    <row r="20" spans="2:10" ht="25.05" customHeight="1" x14ac:dyDescent="0.15">
      <c r="B20" s="131"/>
      <c r="C20" s="131"/>
      <c r="D20" s="131"/>
      <c r="E20" s="23" t="s">
        <v>119</v>
      </c>
      <c r="F20" s="23" t="s">
        <v>120</v>
      </c>
      <c r="G20" s="23" t="s">
        <v>121</v>
      </c>
      <c r="H20" s="23" t="s">
        <v>122</v>
      </c>
      <c r="I20" s="23" t="s">
        <v>123</v>
      </c>
      <c r="J20" s="123" t="s">
        <v>124</v>
      </c>
    </row>
    <row r="21" spans="2:10" ht="25.05" customHeight="1" x14ac:dyDescent="0.15">
      <c r="B21" s="263" t="s">
        <v>202</v>
      </c>
      <c r="C21" s="263"/>
      <c r="D21" s="124" t="s">
        <v>203</v>
      </c>
      <c r="E21" s="126">
        <v>2.307499010290246</v>
      </c>
      <c r="F21" s="126">
        <v>2.228523498173161</v>
      </c>
      <c r="G21" s="126">
        <v>1.7761655246540369</v>
      </c>
      <c r="H21" s="126">
        <v>1.7866786678667863</v>
      </c>
      <c r="I21" s="126">
        <v>1.869597570108416</v>
      </c>
      <c r="J21" s="125">
        <v>2.1039043045912158</v>
      </c>
    </row>
    <row r="22" spans="2:10" ht="25.05" customHeight="1" x14ac:dyDescent="0.15">
      <c r="B22" s="291"/>
      <c r="C22" s="291"/>
      <c r="D22" s="23" t="s">
        <v>204</v>
      </c>
      <c r="E22" s="126">
        <v>5.6943502716670231</v>
      </c>
      <c r="F22" s="126">
        <v>4.8549579251971915</v>
      </c>
      <c r="G22" s="126">
        <v>4.7084801009410651</v>
      </c>
      <c r="H22" s="126">
        <v>4.5301530153015301</v>
      </c>
      <c r="I22" s="126">
        <v>5.0692335163555446</v>
      </c>
      <c r="J22" s="125">
        <v>5.2373523977388468</v>
      </c>
    </row>
    <row r="23" spans="2:10" ht="25.05" customHeight="1" x14ac:dyDescent="0.15">
      <c r="B23" s="290" t="s">
        <v>205</v>
      </c>
      <c r="C23" s="290"/>
      <c r="D23" s="127" t="s">
        <v>203</v>
      </c>
      <c r="E23" s="126">
        <v>0.92484189383589521</v>
      </c>
      <c r="F23" s="126">
        <v>1.4531596800536035</v>
      </c>
      <c r="G23" s="126">
        <v>0.89822384456599069</v>
      </c>
      <c r="H23" s="126">
        <v>0.77895146134404758</v>
      </c>
      <c r="I23" s="126">
        <v>0.79104765579780068</v>
      </c>
      <c r="J23" s="125">
        <v>0.9326650920202616</v>
      </c>
    </row>
    <row r="24" spans="2:10" ht="25.05" customHeight="1" x14ac:dyDescent="0.15">
      <c r="B24" s="291"/>
      <c r="C24" s="291"/>
      <c r="D24" s="127" t="s">
        <v>204</v>
      </c>
      <c r="E24" s="126">
        <v>4.7912274828774866</v>
      </c>
      <c r="F24" s="126">
        <v>4.0453955358264588</v>
      </c>
      <c r="G24" s="126">
        <v>5.8665609292453382</v>
      </c>
      <c r="H24" s="126">
        <v>3.8805002916207627</v>
      </c>
      <c r="I24" s="126">
        <v>4.0857554675352681</v>
      </c>
      <c r="J24" s="125">
        <v>4.2212920563797312</v>
      </c>
    </row>
    <row r="25" spans="2:10" ht="25.05" customHeight="1" x14ac:dyDescent="0.15">
      <c r="B25" s="290" t="s">
        <v>214</v>
      </c>
      <c r="C25" s="290"/>
      <c r="D25" s="127" t="s">
        <v>203</v>
      </c>
      <c r="E25" s="126">
        <v>1.9978868083352697</v>
      </c>
      <c r="F25" s="126">
        <v>2.0840062869221181</v>
      </c>
      <c r="G25" s="126">
        <v>1.7354742417371474</v>
      </c>
      <c r="H25" s="126">
        <v>1.8026333650061084</v>
      </c>
      <c r="I25" s="126">
        <v>1.8224960073009351</v>
      </c>
      <c r="J25" s="125">
        <v>1.9314614096007279</v>
      </c>
    </row>
    <row r="26" spans="2:10" ht="25.05" customHeight="1" x14ac:dyDescent="0.15">
      <c r="B26" s="291"/>
      <c r="C26" s="291"/>
      <c r="D26" s="127" t="s">
        <v>204</v>
      </c>
      <c r="E26" s="126">
        <v>6.2571517508362886</v>
      </c>
      <c r="F26" s="126">
        <v>5.6348165411088829</v>
      </c>
      <c r="G26" s="126">
        <v>5.279068026821526</v>
      </c>
      <c r="H26" s="126">
        <v>5.0780507669336234</v>
      </c>
      <c r="I26" s="126">
        <v>6.0244885542626818</v>
      </c>
      <c r="J26" s="125">
        <v>5.954714385560079</v>
      </c>
    </row>
    <row r="27" spans="2:10" ht="25.05" customHeight="1" x14ac:dyDescent="0.15">
      <c r="B27" s="290" t="s">
        <v>208</v>
      </c>
      <c r="C27" s="290"/>
      <c r="D27" s="127" t="s">
        <v>203</v>
      </c>
      <c r="E27" s="126">
        <v>2.361925235280149</v>
      </c>
      <c r="F27" s="126">
        <v>1.7307649972482106</v>
      </c>
      <c r="G27" s="126">
        <v>1.4283290924512297</v>
      </c>
      <c r="H27" s="126">
        <v>1.4816225480860785</v>
      </c>
      <c r="I27" s="126">
        <v>1.2148769966188644</v>
      </c>
      <c r="J27" s="125">
        <v>1.8980280427487661</v>
      </c>
    </row>
    <row r="28" spans="2:10" ht="25.05" customHeight="1" thickBot="1" x14ac:dyDescent="0.2">
      <c r="B28" s="263"/>
      <c r="C28" s="263"/>
      <c r="D28" s="23" t="s">
        <v>204</v>
      </c>
      <c r="E28" s="126">
        <v>4.8353351414180548</v>
      </c>
      <c r="F28" s="126">
        <v>3.8569069895432024</v>
      </c>
      <c r="G28" s="126">
        <v>5.0573932711337291</v>
      </c>
      <c r="H28" s="126">
        <v>3.062273852599505</v>
      </c>
      <c r="I28" s="126">
        <v>3.5443628308266293</v>
      </c>
      <c r="J28" s="129">
        <v>4.1955439845018834</v>
      </c>
    </row>
    <row r="29" spans="2:10" ht="25.05" customHeight="1" x14ac:dyDescent="0.15">
      <c r="B29" s="130"/>
      <c r="C29" s="130"/>
      <c r="D29" s="130"/>
      <c r="E29" s="130"/>
      <c r="F29" s="293" t="s">
        <v>209</v>
      </c>
      <c r="G29" s="293"/>
      <c r="H29" s="293"/>
      <c r="I29" s="293"/>
      <c r="J29" s="293"/>
    </row>
    <row r="31" spans="2:10" ht="25.05" customHeight="1" x14ac:dyDescent="0.15">
      <c r="B31" s="237" t="s">
        <v>278</v>
      </c>
      <c r="C31" s="238"/>
      <c r="D31" s="238"/>
      <c r="E31" s="238"/>
      <c r="F31" s="238"/>
      <c r="G31" s="238"/>
      <c r="H31" s="238"/>
      <c r="I31" s="238"/>
      <c r="J31" s="239"/>
    </row>
    <row r="32" spans="2:10" ht="90" customHeight="1" x14ac:dyDescent="0.15">
      <c r="B32" s="295" t="s">
        <v>279</v>
      </c>
      <c r="C32" s="296"/>
      <c r="D32" s="296"/>
      <c r="E32" s="296"/>
      <c r="F32" s="296"/>
      <c r="G32" s="296"/>
      <c r="H32" s="296"/>
      <c r="I32" s="296"/>
      <c r="J32" s="297"/>
    </row>
    <row r="33" spans="2:10" ht="90" customHeight="1" x14ac:dyDescent="0.15">
      <c r="B33" s="295"/>
      <c r="C33" s="296"/>
      <c r="D33" s="296"/>
      <c r="E33" s="296"/>
      <c r="F33" s="296"/>
      <c r="G33" s="296"/>
      <c r="H33" s="296"/>
      <c r="I33" s="296"/>
      <c r="J33" s="297"/>
    </row>
    <row r="34" spans="2:10" ht="25.05" customHeight="1" x14ac:dyDescent="0.15">
      <c r="B34" s="240"/>
      <c r="C34" s="241"/>
      <c r="D34" s="241"/>
      <c r="E34" s="241"/>
      <c r="F34" s="241"/>
      <c r="G34" s="241"/>
      <c r="H34" s="241"/>
      <c r="I34" s="241"/>
      <c r="J34" s="242"/>
    </row>
    <row r="35" spans="2:10" ht="25.05" customHeight="1" x14ac:dyDescent="0.15">
      <c r="B35" s="243" t="s">
        <v>280</v>
      </c>
      <c r="C35" s="284" t="s">
        <v>281</v>
      </c>
      <c r="D35" s="298"/>
      <c r="E35" s="298"/>
      <c r="F35" s="298"/>
      <c r="G35" s="298"/>
      <c r="H35" s="298"/>
      <c r="I35" s="298"/>
      <c r="J35" s="299"/>
    </row>
    <row r="36" spans="2:10" ht="25.05" customHeight="1" x14ac:dyDescent="0.15">
      <c r="B36" s="243"/>
      <c r="C36" s="234"/>
      <c r="D36" s="235"/>
      <c r="E36" s="235"/>
      <c r="F36" s="235"/>
      <c r="G36" s="300" t="s">
        <v>282</v>
      </c>
      <c r="H36" s="300"/>
      <c r="I36" s="300"/>
      <c r="J36" s="301"/>
    </row>
    <row r="37" spans="2:10" ht="25.05" customHeight="1" x14ac:dyDescent="0.15">
      <c r="B37" s="244" t="s">
        <v>204</v>
      </c>
      <c r="C37" s="298" t="s">
        <v>283</v>
      </c>
      <c r="D37" s="298"/>
      <c r="E37" s="298"/>
      <c r="F37" s="298"/>
      <c r="G37" s="298"/>
      <c r="H37" s="298"/>
      <c r="I37" s="298"/>
      <c r="J37" s="245"/>
    </row>
    <row r="38" spans="2:10" ht="25.05" customHeight="1" x14ac:dyDescent="0.15">
      <c r="B38" s="246"/>
      <c r="C38" s="247"/>
      <c r="D38" s="247"/>
      <c r="E38" s="247"/>
      <c r="F38" s="247"/>
      <c r="G38" s="302" t="s">
        <v>282</v>
      </c>
      <c r="H38" s="302"/>
      <c r="I38" s="302"/>
      <c r="J38" s="303"/>
    </row>
  </sheetData>
  <mergeCells count="21">
    <mergeCell ref="B32:J33"/>
    <mergeCell ref="C35:J35"/>
    <mergeCell ref="G36:J36"/>
    <mergeCell ref="C37:I37"/>
    <mergeCell ref="G38:J38"/>
    <mergeCell ref="B21:C22"/>
    <mergeCell ref="B23:C24"/>
    <mergeCell ref="B25:C26"/>
    <mergeCell ref="B27:C28"/>
    <mergeCell ref="F29:J29"/>
    <mergeCell ref="B19:I19"/>
    <mergeCell ref="B13:C14"/>
    <mergeCell ref="E15:I15"/>
    <mergeCell ref="C16:I16"/>
    <mergeCell ref="C17:I17"/>
    <mergeCell ref="B11:C12"/>
    <mergeCell ref="B1:I1"/>
    <mergeCell ref="B3:H3"/>
    <mergeCell ref="B5:C6"/>
    <mergeCell ref="B7:C8"/>
    <mergeCell ref="B9:C10"/>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B353E-C03C-4421-B0EF-422B18C2BADC}">
  <dimension ref="B1:I32"/>
  <sheetViews>
    <sheetView showGridLines="0" workbookViewId="0">
      <selection activeCell="B1" sqref="B1:I1"/>
    </sheetView>
  </sheetViews>
  <sheetFormatPr defaultRowHeight="12" x14ac:dyDescent="0.15"/>
  <cols>
    <col min="1" max="1" width="0.88671875" customWidth="1"/>
    <col min="2" max="2" width="7" customWidth="1"/>
    <col min="4" max="4" width="50.5546875" customWidth="1"/>
    <col min="5" max="9" width="15.77734375" customWidth="1"/>
    <col min="10" max="10" width="0.88671875" customWidth="1"/>
  </cols>
  <sheetData>
    <row r="1" spans="2:9" ht="18.600000000000001" x14ac:dyDescent="0.15">
      <c r="B1" s="304" t="s">
        <v>135</v>
      </c>
      <c r="C1" s="304"/>
      <c r="D1" s="304"/>
      <c r="E1" s="304"/>
      <c r="F1" s="304"/>
      <c r="G1" s="304"/>
      <c r="H1" s="304"/>
      <c r="I1" s="304"/>
    </row>
    <row r="2" spans="2:9" ht="25.05" customHeight="1" x14ac:dyDescent="0.15">
      <c r="B2" s="47"/>
      <c r="C2" s="47"/>
      <c r="D2" s="7"/>
      <c r="E2" s="7"/>
      <c r="F2" s="7"/>
      <c r="G2" s="7"/>
      <c r="H2" s="7"/>
      <c r="I2" s="7"/>
    </row>
    <row r="3" spans="2:9" ht="25.05" customHeight="1" thickBot="1" x14ac:dyDescent="0.2">
      <c r="B3" s="8"/>
      <c r="C3" s="8"/>
      <c r="D3" s="19"/>
      <c r="E3" s="8"/>
      <c r="F3" s="8"/>
      <c r="G3" s="8"/>
      <c r="H3" s="8"/>
      <c r="I3" s="88" t="s">
        <v>136</v>
      </c>
    </row>
    <row r="4" spans="2:9" ht="25.05" customHeight="1" x14ac:dyDescent="0.15">
      <c r="B4" s="90" t="s">
        <v>92</v>
      </c>
      <c r="C4" s="90"/>
      <c r="D4" s="90"/>
      <c r="E4" s="50" t="s">
        <v>93</v>
      </c>
      <c r="F4" s="53" t="s">
        <v>94</v>
      </c>
      <c r="G4" s="53" t="s">
        <v>95</v>
      </c>
      <c r="H4" s="53" t="s">
        <v>96</v>
      </c>
      <c r="I4" s="53" t="s">
        <v>97</v>
      </c>
    </row>
    <row r="5" spans="2:9" ht="25.05" customHeight="1" x14ac:dyDescent="0.15">
      <c r="B5" s="91" t="s">
        <v>137</v>
      </c>
      <c r="C5" s="91"/>
      <c r="D5" s="91" t="s">
        <v>138</v>
      </c>
      <c r="E5" s="73">
        <f>[5]Data!E36</f>
        <v>262877</v>
      </c>
      <c r="F5" s="35">
        <f>[5]Data!F36</f>
        <v>424079</v>
      </c>
      <c r="G5" s="35">
        <f>[5]Data!G36</f>
        <v>184791</v>
      </c>
      <c r="H5" s="35">
        <f>[5]Data!H36</f>
        <v>196632</v>
      </c>
      <c r="I5" s="35">
        <f>[5]Data!I36</f>
        <v>3399888</v>
      </c>
    </row>
    <row r="6" spans="2:9" ht="25.05" customHeight="1" x14ac:dyDescent="0.15">
      <c r="B6" s="84" t="s">
        <v>139</v>
      </c>
      <c r="C6" s="92"/>
      <c r="D6" s="92" t="s">
        <v>140</v>
      </c>
      <c r="E6" s="73">
        <f>[5]Data!E37</f>
        <v>258</v>
      </c>
      <c r="F6" s="35">
        <f>[5]Data!F37</f>
        <v>484</v>
      </c>
      <c r="G6" s="35">
        <f>[5]Data!G37</f>
        <v>594</v>
      </c>
      <c r="H6" s="35">
        <f>[5]Data!H37</f>
        <v>720</v>
      </c>
      <c r="I6" s="35">
        <f>[5]Data!I37</f>
        <v>24633</v>
      </c>
    </row>
    <row r="7" spans="2:9" ht="25.05" customHeight="1" x14ac:dyDescent="0.15">
      <c r="B7" s="84" t="s">
        <v>141</v>
      </c>
      <c r="C7" s="92"/>
      <c r="D7" s="92" t="s">
        <v>142</v>
      </c>
      <c r="E7" s="73">
        <f>[5]Data!E38</f>
        <v>13</v>
      </c>
      <c r="F7" s="35">
        <f>[5]Data!F38</f>
        <v>73</v>
      </c>
      <c r="G7" s="35">
        <f>[5]Data!G38</f>
        <v>18</v>
      </c>
      <c r="H7" s="35">
        <f>[5]Data!H38</f>
        <v>57</v>
      </c>
      <c r="I7" s="35">
        <f>[5]Data!I38</f>
        <v>1345</v>
      </c>
    </row>
    <row r="8" spans="2:9" ht="25.05" customHeight="1" x14ac:dyDescent="0.15">
      <c r="B8" s="84" t="s">
        <v>143</v>
      </c>
      <c r="C8" s="92"/>
      <c r="D8" s="92" t="s">
        <v>144</v>
      </c>
      <c r="E8" s="73">
        <f>[5]Data!E39</f>
        <v>23605</v>
      </c>
      <c r="F8" s="35">
        <f>[5]Data!F39</f>
        <v>35626</v>
      </c>
      <c r="G8" s="35">
        <f>[5]Data!G39</f>
        <v>25567</v>
      </c>
      <c r="H8" s="35">
        <f>[5]Data!H39</f>
        <v>23261</v>
      </c>
      <c r="I8" s="35">
        <f>[5]Data!I39</f>
        <v>425250</v>
      </c>
    </row>
    <row r="9" spans="2:9" ht="25.05" customHeight="1" x14ac:dyDescent="0.15">
      <c r="B9" s="84" t="s">
        <v>145</v>
      </c>
      <c r="C9" s="92"/>
      <c r="D9" s="92" t="s">
        <v>146</v>
      </c>
      <c r="E9" s="73">
        <f>[5]Data!E40</f>
        <v>34211</v>
      </c>
      <c r="F9" s="35">
        <f>[5]Data!F40</f>
        <v>36357</v>
      </c>
      <c r="G9" s="35">
        <f>[5]Data!G40</f>
        <v>14090</v>
      </c>
      <c r="H9" s="35">
        <f>[5]Data!H40</f>
        <v>26808</v>
      </c>
      <c r="I9" s="35">
        <f>[5]Data!I40</f>
        <v>337490</v>
      </c>
    </row>
    <row r="10" spans="2:9" ht="25.05" customHeight="1" x14ac:dyDescent="0.15">
      <c r="B10" s="84" t="s">
        <v>147</v>
      </c>
      <c r="C10" s="92"/>
      <c r="D10" s="92" t="s">
        <v>148</v>
      </c>
      <c r="E10" s="73">
        <f>[5]Data!E41</f>
        <v>136</v>
      </c>
      <c r="F10" s="35">
        <f>[5]Data!F41</f>
        <v>582</v>
      </c>
      <c r="G10" s="35">
        <f>[5]Data!G41</f>
        <v>129</v>
      </c>
      <c r="H10" s="35">
        <f>[5]Data!H41</f>
        <v>224</v>
      </c>
      <c r="I10" s="35">
        <f>[5]Data!I41</f>
        <v>5317</v>
      </c>
    </row>
    <row r="11" spans="2:9" ht="25.05" customHeight="1" x14ac:dyDescent="0.15">
      <c r="B11" s="84" t="s">
        <v>149</v>
      </c>
      <c r="C11" s="92"/>
      <c r="D11" s="92" t="s">
        <v>150</v>
      </c>
      <c r="E11" s="73">
        <f>[5]Data!E42</f>
        <v>4687</v>
      </c>
      <c r="F11" s="35">
        <f>[5]Data!F42</f>
        <v>23511</v>
      </c>
      <c r="G11" s="35">
        <f>[5]Data!G42</f>
        <v>4003</v>
      </c>
      <c r="H11" s="35">
        <f>[5]Data!H42</f>
        <v>2456</v>
      </c>
      <c r="I11" s="35">
        <f>[5]Data!I42</f>
        <v>55731</v>
      </c>
    </row>
    <row r="12" spans="2:9" ht="25.05" customHeight="1" x14ac:dyDescent="0.15">
      <c r="B12" s="84" t="s">
        <v>151</v>
      </c>
      <c r="C12" s="92"/>
      <c r="D12" s="92" t="s">
        <v>152</v>
      </c>
      <c r="E12" s="73">
        <f>[5]Data!E43</f>
        <v>5339</v>
      </c>
      <c r="F12" s="35">
        <f>[5]Data!F43</f>
        <v>7466</v>
      </c>
      <c r="G12" s="35">
        <f>[5]Data!G43</f>
        <v>3385</v>
      </c>
      <c r="H12" s="35">
        <f>[5]Data!H43</f>
        <v>3493</v>
      </c>
      <c r="I12" s="35">
        <f>[5]Data!I43</f>
        <v>65106</v>
      </c>
    </row>
    <row r="13" spans="2:9" ht="25.05" customHeight="1" x14ac:dyDescent="0.15">
      <c r="B13" s="84" t="s">
        <v>153</v>
      </c>
      <c r="C13" s="92"/>
      <c r="D13" s="92" t="s">
        <v>154</v>
      </c>
      <c r="E13" s="73">
        <f>[5]Data!E44</f>
        <v>54883</v>
      </c>
      <c r="F13" s="35">
        <f>[5]Data!F44</f>
        <v>83051</v>
      </c>
      <c r="G13" s="35">
        <f>[5]Data!G44</f>
        <v>33387</v>
      </c>
      <c r="H13" s="35">
        <f>[5]Data!H44</f>
        <v>40289</v>
      </c>
      <c r="I13" s="35">
        <f>[5]Data!I44</f>
        <v>733042</v>
      </c>
    </row>
    <row r="14" spans="2:9" ht="25.05" customHeight="1" x14ac:dyDescent="0.15">
      <c r="B14" s="84"/>
      <c r="C14" s="67" t="s">
        <v>101</v>
      </c>
      <c r="D14" s="68" t="s">
        <v>102</v>
      </c>
      <c r="E14" s="73">
        <f>[5]Data!E45</f>
        <v>21429</v>
      </c>
      <c r="F14" s="35">
        <f>[5]Data!F45</f>
        <v>35371</v>
      </c>
      <c r="G14" s="35">
        <f>[5]Data!G45</f>
        <v>9573</v>
      </c>
      <c r="H14" s="35">
        <f>[5]Data!H45</f>
        <v>13498</v>
      </c>
      <c r="I14" s="35">
        <f>[5]Data!I45</f>
        <v>203831</v>
      </c>
    </row>
    <row r="15" spans="2:9" ht="25.05" customHeight="1" x14ac:dyDescent="0.15">
      <c r="B15" s="84"/>
      <c r="C15" s="67" t="s">
        <v>103</v>
      </c>
      <c r="D15" s="68" t="s">
        <v>104</v>
      </c>
      <c r="E15" s="73">
        <f>[5]Data!E46</f>
        <v>33454</v>
      </c>
      <c r="F15" s="35">
        <f>[5]Data!F46</f>
        <v>47680</v>
      </c>
      <c r="G15" s="35">
        <f>[5]Data!G46</f>
        <v>23814</v>
      </c>
      <c r="H15" s="35">
        <f>[5]Data!H46</f>
        <v>26791</v>
      </c>
      <c r="I15" s="35">
        <f>[5]Data!I46</f>
        <v>529211</v>
      </c>
    </row>
    <row r="16" spans="2:9" ht="25.05" customHeight="1" x14ac:dyDescent="0.15">
      <c r="B16" s="84" t="s">
        <v>155</v>
      </c>
      <c r="C16" s="92"/>
      <c r="D16" s="92" t="s">
        <v>156</v>
      </c>
      <c r="E16" s="73">
        <f>[5]Data!E47</f>
        <v>1953</v>
      </c>
      <c r="F16" s="35">
        <f>[5]Data!F47</f>
        <v>5619</v>
      </c>
      <c r="G16" s="35">
        <f>[5]Data!G47</f>
        <v>1353</v>
      </c>
      <c r="H16" s="35">
        <f>[5]Data!H47</f>
        <v>1593</v>
      </c>
      <c r="I16" s="35">
        <f>[5]Data!I47</f>
        <v>28923</v>
      </c>
    </row>
    <row r="17" spans="2:9" ht="25.05" customHeight="1" x14ac:dyDescent="0.15">
      <c r="B17" s="84" t="s">
        <v>157</v>
      </c>
      <c r="C17" s="92"/>
      <c r="D17" s="92" t="s">
        <v>158</v>
      </c>
      <c r="E17" s="73">
        <f>[5]Data!E48</f>
        <v>32269</v>
      </c>
      <c r="F17" s="35">
        <f>[5]Data!F48</f>
        <v>56867</v>
      </c>
      <c r="G17" s="35">
        <f>[5]Data!G48</f>
        <v>25328</v>
      </c>
      <c r="H17" s="35">
        <f>[5]Data!H48</f>
        <v>17101</v>
      </c>
      <c r="I17" s="35">
        <f>[5]Data!I48</f>
        <v>324544</v>
      </c>
    </row>
    <row r="18" spans="2:9" ht="25.05" customHeight="1" x14ac:dyDescent="0.15">
      <c r="B18" s="84" t="s">
        <v>159</v>
      </c>
      <c r="C18" s="92"/>
      <c r="D18" s="92" t="s">
        <v>160</v>
      </c>
      <c r="E18" s="73">
        <f>[5]Data!E49</f>
        <v>18022</v>
      </c>
      <c r="F18" s="35">
        <f>[5]Data!F49</f>
        <v>43095</v>
      </c>
      <c r="G18" s="35">
        <f>[5]Data!G49</f>
        <v>12881</v>
      </c>
      <c r="H18" s="35">
        <f>[5]Data!H49</f>
        <v>12246</v>
      </c>
      <c r="I18" s="35">
        <f>[5]Data!I49</f>
        <v>203556</v>
      </c>
    </row>
    <row r="19" spans="2:9" ht="25.05" customHeight="1" x14ac:dyDescent="0.15">
      <c r="B19" s="84" t="s">
        <v>161</v>
      </c>
      <c r="C19" s="92"/>
      <c r="D19" s="92" t="s">
        <v>162</v>
      </c>
      <c r="E19" s="73">
        <f>[5]Data!E50</f>
        <v>32147</v>
      </c>
      <c r="F19" s="35">
        <f>[5]Data!F50</f>
        <v>47022</v>
      </c>
      <c r="G19" s="35">
        <f>[5]Data!G50</f>
        <v>20849</v>
      </c>
      <c r="H19" s="35">
        <f>[5]Data!H50</f>
        <v>23284</v>
      </c>
      <c r="I19" s="35">
        <f>[5]Data!I50</f>
        <v>425056</v>
      </c>
    </row>
    <row r="20" spans="2:9" ht="25.05" customHeight="1" x14ac:dyDescent="0.15">
      <c r="B20" s="84"/>
      <c r="C20" s="67" t="s">
        <v>105</v>
      </c>
      <c r="D20" s="68" t="s">
        <v>106</v>
      </c>
      <c r="E20" s="73">
        <f>[5]Data!E51</f>
        <v>638</v>
      </c>
      <c r="F20" s="35">
        <f>[5]Data!F51</f>
        <v>1512</v>
      </c>
      <c r="G20" s="35">
        <f>[5]Data!G51</f>
        <v>794</v>
      </c>
      <c r="H20" s="35">
        <f>[5]Data!H51</f>
        <v>680</v>
      </c>
      <c r="I20" s="35">
        <f>[5]Data!I51</f>
        <v>31128</v>
      </c>
    </row>
    <row r="21" spans="2:9" ht="25.05" customHeight="1" x14ac:dyDescent="0.15">
      <c r="B21" s="84"/>
      <c r="C21" s="67" t="s">
        <v>107</v>
      </c>
      <c r="D21" s="68" t="s">
        <v>108</v>
      </c>
      <c r="E21" s="73">
        <f>[5]Data!E52</f>
        <v>31509</v>
      </c>
      <c r="F21" s="35">
        <f>[5]Data!F52</f>
        <v>45510</v>
      </c>
      <c r="G21" s="35">
        <f>[5]Data!G52</f>
        <v>20055</v>
      </c>
      <c r="H21" s="35">
        <f>[5]Data!H52</f>
        <v>22604</v>
      </c>
      <c r="I21" s="35">
        <f>[5]Data!I52</f>
        <v>393928</v>
      </c>
    </row>
    <row r="22" spans="2:9" ht="25.05" customHeight="1" x14ac:dyDescent="0.15">
      <c r="B22" s="84" t="s">
        <v>163</v>
      </c>
      <c r="C22" s="92"/>
      <c r="D22" s="92" t="s">
        <v>164</v>
      </c>
      <c r="E22" s="73">
        <f>[5]Data!E53</f>
        <v>19973</v>
      </c>
      <c r="F22" s="35">
        <f>[5]Data!F53</f>
        <v>30996</v>
      </c>
      <c r="G22" s="35">
        <f>[5]Data!G53</f>
        <v>16526</v>
      </c>
      <c r="H22" s="35">
        <f>[5]Data!H53</f>
        <v>17489</v>
      </c>
      <c r="I22" s="35">
        <f>[5]Data!I53</f>
        <v>330889</v>
      </c>
    </row>
    <row r="23" spans="2:9" ht="25.05" customHeight="1" x14ac:dyDescent="0.15">
      <c r="B23" s="84" t="s">
        <v>165</v>
      </c>
      <c r="C23" s="92"/>
      <c r="D23" s="92" t="s">
        <v>166</v>
      </c>
      <c r="E23" s="73">
        <f>[5]Data!E54</f>
        <v>6575</v>
      </c>
      <c r="F23" s="35">
        <f>[5]Data!F54</f>
        <v>10572</v>
      </c>
      <c r="G23" s="35">
        <f>[5]Data!G54</f>
        <v>6040</v>
      </c>
      <c r="H23" s="35">
        <f>[5]Data!H54</f>
        <v>6740</v>
      </c>
      <c r="I23" s="35">
        <f>[5]Data!I54</f>
        <v>94185</v>
      </c>
    </row>
    <row r="24" spans="2:9" ht="25.05" customHeight="1" x14ac:dyDescent="0.15">
      <c r="B24" s="84" t="s">
        <v>167</v>
      </c>
      <c r="C24" s="92"/>
      <c r="D24" s="92" t="s">
        <v>168</v>
      </c>
      <c r="E24" s="73">
        <f>[5]Data!E55</f>
        <v>19264</v>
      </c>
      <c r="F24" s="35">
        <f>[5]Data!F55</f>
        <v>25021</v>
      </c>
      <c r="G24" s="35">
        <f>[5]Data!G55</f>
        <v>13439</v>
      </c>
      <c r="H24" s="35">
        <f>[5]Data!H55</f>
        <v>12706</v>
      </c>
      <c r="I24" s="35">
        <f>[5]Data!I55</f>
        <v>205984</v>
      </c>
    </row>
    <row r="25" spans="2:9" ht="25.05" customHeight="1" x14ac:dyDescent="0.15">
      <c r="B25" s="84" t="s">
        <v>169</v>
      </c>
      <c r="C25" s="92"/>
      <c r="D25" s="92" t="s">
        <v>170</v>
      </c>
      <c r="E25" s="73">
        <f>[5]Data!E56</f>
        <v>24</v>
      </c>
      <c r="F25" s="35">
        <f>[5]Data!F56</f>
        <v>11</v>
      </c>
      <c r="G25" s="35">
        <f>[5]Data!G56</f>
        <v>15</v>
      </c>
      <c r="H25" s="35">
        <f>[5]Data!H56</f>
        <v>63</v>
      </c>
      <c r="I25" s="35">
        <f>[5]Data!I56</f>
        <v>3246</v>
      </c>
    </row>
    <row r="26" spans="2:9" ht="25.05" customHeight="1" x14ac:dyDescent="0.15">
      <c r="B26" s="84" t="s">
        <v>171</v>
      </c>
      <c r="C26" s="84"/>
      <c r="D26" s="84" t="s">
        <v>172</v>
      </c>
      <c r="E26" s="73">
        <f>[5]Data!E57</f>
        <v>9518</v>
      </c>
      <c r="F26" s="35">
        <f>[5]Data!F57</f>
        <v>17726</v>
      </c>
      <c r="G26" s="35">
        <f>[5]Data!G57</f>
        <v>7187</v>
      </c>
      <c r="H26" s="35">
        <f>[5]Data!H57</f>
        <v>8102</v>
      </c>
      <c r="I26" s="35">
        <f>[5]Data!I57</f>
        <v>135591</v>
      </c>
    </row>
    <row r="27" spans="2:9" ht="25.05" customHeight="1" thickBot="1" x14ac:dyDescent="0.2">
      <c r="B27" s="84"/>
      <c r="C27" s="69" t="s">
        <v>109</v>
      </c>
      <c r="D27" s="69" t="s">
        <v>129</v>
      </c>
      <c r="E27" s="74">
        <f>[5]Data!E58</f>
        <v>9455</v>
      </c>
      <c r="F27" s="35">
        <f>[5]Data!F58</f>
        <v>17671</v>
      </c>
      <c r="G27" s="35">
        <f>[5]Data!G58</f>
        <v>7150</v>
      </c>
      <c r="H27" s="35">
        <f>[5]Data!H58</f>
        <v>8064</v>
      </c>
      <c r="I27" s="35">
        <f>[5]Data!I58</f>
        <v>134682</v>
      </c>
    </row>
    <row r="28" spans="2:9" ht="25.05" customHeight="1" x14ac:dyDescent="0.15">
      <c r="B28" s="274" t="s">
        <v>173</v>
      </c>
      <c r="C28" s="274"/>
      <c r="D28" s="274"/>
      <c r="E28" s="274"/>
      <c r="F28" s="274"/>
      <c r="G28" s="274"/>
      <c r="H28" s="274"/>
      <c r="I28" s="274"/>
    </row>
    <row r="29" spans="2:9" ht="25.05" customHeight="1" x14ac:dyDescent="0.15">
      <c r="B29" s="39" t="s">
        <v>81</v>
      </c>
      <c r="C29" s="75" t="s">
        <v>132</v>
      </c>
      <c r="D29" s="270" t="s">
        <v>174</v>
      </c>
      <c r="E29" s="270"/>
      <c r="F29" s="270"/>
      <c r="G29" s="270"/>
      <c r="H29" s="270"/>
      <c r="I29" s="270"/>
    </row>
    <row r="30" spans="2:9" ht="25.05" customHeight="1" x14ac:dyDescent="0.15">
      <c r="B30" s="9"/>
      <c r="C30" s="46" t="s">
        <v>133</v>
      </c>
      <c r="D30" s="294" t="s">
        <v>175</v>
      </c>
      <c r="E30" s="294"/>
      <c r="F30" s="294"/>
      <c r="G30" s="294"/>
      <c r="H30" s="294"/>
      <c r="I30" s="294"/>
    </row>
    <row r="31" spans="2:9" ht="25.05" customHeight="1" x14ac:dyDescent="0.15">
      <c r="B31" s="8"/>
      <c r="C31" s="46" t="s">
        <v>134</v>
      </c>
      <c r="D31" s="294" t="s">
        <v>176</v>
      </c>
      <c r="E31" s="294"/>
      <c r="F31" s="294"/>
      <c r="G31" s="294"/>
      <c r="H31" s="294"/>
      <c r="I31" s="294"/>
    </row>
    <row r="32" spans="2:9" ht="25.05" customHeight="1" x14ac:dyDescent="0.15">
      <c r="B32" s="93"/>
      <c r="C32" s="94" t="s">
        <v>177</v>
      </c>
      <c r="D32" s="40" t="s">
        <v>114</v>
      </c>
      <c r="E32" s="93"/>
      <c r="F32" s="93"/>
      <c r="G32" s="93"/>
      <c r="H32" s="93"/>
      <c r="I32" s="93"/>
    </row>
  </sheetData>
  <mergeCells count="5">
    <mergeCell ref="B1:I1"/>
    <mergeCell ref="B28:I28"/>
    <mergeCell ref="D29:I29"/>
    <mergeCell ref="D30:I30"/>
    <mergeCell ref="D31:I31"/>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第３章</vt:lpstr>
      <vt:lpstr>3-1</vt:lpstr>
      <vt:lpstr>3-2</vt:lpstr>
      <vt:lpstr>3-3</vt:lpstr>
      <vt:lpstr>3-4</vt:lpstr>
      <vt:lpstr>3-5</vt:lpstr>
      <vt:lpstr>3-6</vt:lpstr>
      <vt:lpstr>3-7</vt:lpstr>
      <vt:lpstr>3-8</vt:lpstr>
      <vt:lpstr>3-9</vt:lpstr>
      <vt:lpstr>3-10</vt:lpstr>
      <vt:lpstr>3-11</vt:lpstr>
      <vt:lpstr>3-12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廣岡　昭彦</dc:creator>
  <cp:lastModifiedBy>廣岡　昭彦</cp:lastModifiedBy>
  <dcterms:created xsi:type="dcterms:W3CDTF">2023-11-22T06:24:04Z</dcterms:created>
  <dcterms:modified xsi:type="dcterms:W3CDTF">2023-12-14T04:50:16Z</dcterms:modified>
</cp:coreProperties>
</file>