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5（R4就労人数調査）\HPで公表\"/>
    </mc:Choice>
  </mc:AlternateContent>
  <bookViews>
    <workbookView xWindow="-120" yWindow="-120" windowWidth="20730" windowHeight="11160"/>
  </bookViews>
  <sheets>
    <sheet name="事業所回答（シート追加・名称変更禁止）" sheetId="1" r:id="rId1"/>
    <sheet name="集計（名称変更禁止）" sheetId="2" r:id="rId2"/>
    <sheet name="プルダウンリスト" sheetId="3" r:id="rId3"/>
  </sheets>
  <definedNames>
    <definedName name="_xlnm._FilterDatabase" localSheetId="1" hidden="1">'集計（名称変更禁止）'!$A$1:$LQ$1</definedName>
    <definedName name="A型">プルダウンリスト!#REF!</definedName>
    <definedName name="B型">プルダウンリスト!#REF!</definedName>
    <definedName name="_xlnm.Print_Area" localSheetId="0">'事業所回答（シート追加・名称変更禁止）'!$A$1:$Z$199</definedName>
    <definedName name="サービス種別">プルダウンリスト!$F$1:$H$1</definedName>
    <definedName name="移行">プルダウンリスト!#REF!</definedName>
    <definedName name="就労移行支援事業所">プルダウンリスト!$F$2:$F$9</definedName>
    <definedName name="就労継続支援Ａ型事業所">プルダウンリスト!$G$2:$G$9</definedName>
    <definedName name="就労継続支援Ｂ型事業所">プルダウンリスト!$H$2:$H$11</definedName>
    <definedName name="報酬単価">プルダウンリスト!$F$1:$H$1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1" l="1"/>
  <c r="M30" i="1"/>
  <c r="B122" i="1" l="1"/>
  <c r="E179" i="1"/>
  <c r="E178" i="1"/>
  <c r="E177" i="1"/>
  <c r="K169" i="1"/>
  <c r="W167" i="1"/>
  <c r="W168" i="1"/>
  <c r="W166" i="1"/>
  <c r="N117" i="1" l="1"/>
  <c r="B86" i="1"/>
  <c r="LW2" i="2"/>
  <c r="LV2" i="2"/>
  <c r="LU2" i="2"/>
  <c r="LT2" i="2"/>
  <c r="LS2" i="2"/>
  <c r="LR2" i="2"/>
  <c r="B182" i="1"/>
  <c r="B181" i="1"/>
  <c r="B180" i="1"/>
  <c r="LQ2" i="2"/>
  <c r="LP2" i="2"/>
  <c r="LO2" i="2"/>
  <c r="LN2" i="2"/>
  <c r="LM2" i="2"/>
  <c r="LL2" i="2"/>
  <c r="LK2" i="2"/>
  <c r="LJ2" i="2"/>
  <c r="LF2" i="2"/>
  <c r="LA2" i="2"/>
  <c r="LB2" i="2"/>
  <c r="LI2" i="2"/>
  <c r="LH2" i="2"/>
  <c r="LG2" i="2"/>
  <c r="LE2" i="2"/>
  <c r="LD2" i="2"/>
  <c r="LC2" i="2"/>
  <c r="KZ2" i="2"/>
  <c r="KY2" i="2"/>
  <c r="KX2" i="2"/>
  <c r="KW2" i="2"/>
  <c r="KV2" i="2"/>
  <c r="KU2" i="2"/>
  <c r="KR2" i="2"/>
  <c r="KT2" i="2"/>
  <c r="KS2" i="2"/>
  <c r="KQ2" i="2"/>
  <c r="KP2" i="2"/>
  <c r="KO2" i="2"/>
  <c r="B172" i="1"/>
  <c r="B171" i="1"/>
  <c r="B170" i="1"/>
  <c r="KN2" i="2" l="1"/>
  <c r="KM2" i="2"/>
  <c r="KL2" i="2"/>
  <c r="KK2" i="2"/>
  <c r="KJ2" i="2"/>
  <c r="KI2" i="2"/>
  <c r="KH2" i="2"/>
  <c r="KG2" i="2"/>
  <c r="KF2" i="2"/>
  <c r="KE2" i="2"/>
  <c r="KD2" i="2"/>
  <c r="KC2" i="2"/>
  <c r="KB2" i="2"/>
  <c r="KA2" i="2"/>
  <c r="JZ2" i="2"/>
  <c r="JY2" i="2"/>
  <c r="JX2" i="2"/>
  <c r="JW2" i="2"/>
  <c r="JV2" i="2"/>
  <c r="JU2" i="2"/>
  <c r="JT2" i="2"/>
  <c r="JS2" i="2"/>
  <c r="JR2" i="2"/>
  <c r="JQ2" i="2"/>
  <c r="JP2" i="2"/>
  <c r="JO2" i="2"/>
  <c r="JN2" i="2"/>
  <c r="JM2" i="2"/>
  <c r="JL2" i="2"/>
  <c r="JK2" i="2"/>
  <c r="JJ2" i="2"/>
  <c r="JI2" i="2"/>
  <c r="JH2" i="2"/>
  <c r="JG2" i="2"/>
  <c r="JF2" i="2"/>
  <c r="JE2" i="2"/>
  <c r="JD2" i="2"/>
  <c r="JC2" i="2"/>
  <c r="JB2" i="2"/>
  <c r="JA2" i="2"/>
  <c r="IZ2" i="2"/>
  <c r="IY2" i="2"/>
  <c r="IX2" i="2"/>
  <c r="IW2" i="2"/>
  <c r="IV2" i="2"/>
  <c r="IU2" i="2"/>
  <c r="IT2" i="2"/>
  <c r="IS2" i="2"/>
  <c r="IR2" i="2"/>
  <c r="IQ2" i="2"/>
  <c r="IP2" i="2"/>
  <c r="IO2" i="2"/>
  <c r="IN2" i="2"/>
  <c r="IM2" i="2"/>
  <c r="IL2" i="2"/>
  <c r="IK2" i="2"/>
  <c r="IJ2" i="2"/>
  <c r="II2" i="2"/>
  <c r="IH2" i="2"/>
  <c r="IG2" i="2"/>
  <c r="IF2" i="2"/>
  <c r="IE2" i="2"/>
  <c r="ID2" i="2"/>
  <c r="IC2" i="2"/>
  <c r="IB2" i="2"/>
  <c r="IA2" i="2"/>
  <c r="HZ2" i="2"/>
  <c r="HY2" i="2"/>
  <c r="HX2" i="2"/>
  <c r="HW2" i="2"/>
  <c r="HV2" i="2"/>
  <c r="HU2" i="2"/>
  <c r="HT2" i="2"/>
  <c r="HS2" i="2"/>
  <c r="HR2" i="2"/>
  <c r="HQ2" i="2"/>
  <c r="HP2" i="2"/>
  <c r="HO2" i="2"/>
  <c r="HN2" i="2"/>
  <c r="HM2" i="2"/>
  <c r="HL2" i="2"/>
  <c r="HK2" i="2"/>
  <c r="HJ2" i="2"/>
  <c r="HI2" i="2"/>
  <c r="HH2" i="2"/>
  <c r="HG2" i="2"/>
  <c r="HF2" i="2"/>
  <c r="HE2" i="2"/>
  <c r="HB2" i="2"/>
  <c r="Q109" i="1"/>
  <c r="FI2" i="2"/>
  <c r="FH2" i="2"/>
  <c r="FG2" i="2"/>
  <c r="FF2" i="2"/>
  <c r="FE2" i="2"/>
  <c r="FD2" i="2"/>
  <c r="DW2" i="2"/>
  <c r="BE2" i="2"/>
  <c r="O45" i="1"/>
  <c r="G43" i="1"/>
  <c r="O2" i="2"/>
  <c r="J2" i="2"/>
  <c r="F89" i="1" l="1"/>
  <c r="C55" i="1"/>
  <c r="B118" i="1"/>
  <c r="F54" i="1"/>
  <c r="AC16" i="1" l="1"/>
  <c r="Q140" i="1" l="1"/>
  <c r="Q158" i="1"/>
  <c r="E143" i="1" l="1"/>
  <c r="T152" i="1" s="1"/>
  <c r="G83" i="1"/>
  <c r="H47" i="1"/>
  <c r="C53" i="1" l="1"/>
  <c r="I2" i="2"/>
  <c r="H2" i="2"/>
  <c r="B2" i="2"/>
  <c r="U64" i="1"/>
  <c r="U68" i="1"/>
  <c r="U71" i="1"/>
  <c r="U69" i="1"/>
  <c r="S77" i="1"/>
  <c r="Q77" i="1"/>
  <c r="O77" i="1"/>
  <c r="M77" i="1"/>
  <c r="K77" i="1"/>
  <c r="I77" i="1"/>
  <c r="U62" i="1"/>
  <c r="J51" i="1" l="1"/>
  <c r="B92" i="1"/>
  <c r="T2" i="2"/>
  <c r="CY2" i="2"/>
  <c r="AH2" i="2"/>
  <c r="AG2" i="2"/>
  <c r="R2" i="2" l="1"/>
  <c r="Q2" i="2"/>
  <c r="AB15" i="1"/>
  <c r="D2" i="2" l="1"/>
  <c r="AS2" i="2" l="1"/>
  <c r="U76" i="1" l="1"/>
  <c r="U75" i="1"/>
  <c r="U74" i="1"/>
  <c r="U73" i="1"/>
  <c r="U72" i="1"/>
  <c r="U70" i="1"/>
  <c r="U67" i="1"/>
  <c r="U66" i="1"/>
  <c r="U65" i="1"/>
  <c r="U63" i="1"/>
  <c r="T103" i="1" l="1"/>
  <c r="E125" i="1"/>
  <c r="T134" i="1" s="1"/>
  <c r="L121" i="1"/>
  <c r="U77" i="1"/>
  <c r="W67" i="1" s="1"/>
  <c r="G94" i="1"/>
  <c r="BD2" i="2"/>
  <c r="EW2" i="2"/>
  <c r="EV2" i="2"/>
  <c r="EU2" i="2"/>
  <c r="ET2" i="2"/>
  <c r="ES2" i="2"/>
  <c r="ER2" i="2"/>
  <c r="EQ2" i="2"/>
  <c r="EX2" i="2"/>
  <c r="EP2" i="2"/>
  <c r="EO2" i="2"/>
  <c r="EN2" i="2"/>
  <c r="EM2" i="2"/>
  <c r="EL2" i="2"/>
  <c r="EK2" i="2"/>
  <c r="EJ2" i="2"/>
  <c r="EI2" i="2"/>
  <c r="EH2" i="2"/>
  <c r="EG2" i="2"/>
  <c r="EF2" i="2"/>
  <c r="EE2" i="2"/>
  <c r="ED2" i="2"/>
  <c r="EC2" i="2"/>
  <c r="EB2" i="2"/>
  <c r="EA2" i="2"/>
  <c r="DZ2" i="2"/>
  <c r="DY2" i="2"/>
  <c r="DX2" i="2"/>
  <c r="DV2" i="2"/>
  <c r="DU2" i="2"/>
  <c r="DT2" i="2"/>
  <c r="DS2" i="2"/>
  <c r="DR2" i="2"/>
  <c r="DQ2" i="2"/>
  <c r="DP2" i="2"/>
  <c r="DO2" i="2"/>
  <c r="DN2" i="2"/>
  <c r="DM2" i="2"/>
  <c r="DL2" i="2"/>
  <c r="DK2" i="2"/>
  <c r="DJ2" i="2"/>
  <c r="DI2" i="2"/>
  <c r="DH2" i="2"/>
  <c r="DG2" i="2"/>
  <c r="DF2" i="2"/>
  <c r="DE2" i="2"/>
  <c r="DD2" i="2"/>
  <c r="DC2" i="2"/>
  <c r="DB2" i="2"/>
  <c r="DA2" i="2"/>
  <c r="CZ2" i="2"/>
  <c r="CX2" i="2"/>
  <c r="CW2" i="2"/>
  <c r="CV2" i="2"/>
  <c r="CU2" i="2"/>
  <c r="CT2" i="2"/>
  <c r="CS2" i="2"/>
  <c r="CR2" i="2"/>
  <c r="CQ2" i="2"/>
  <c r="CP2" i="2"/>
  <c r="CO2" i="2"/>
  <c r="CN2" i="2"/>
  <c r="CM2" i="2"/>
  <c r="CL2" i="2"/>
  <c r="CK2" i="2"/>
  <c r="CJ2" i="2"/>
  <c r="CI2" i="2"/>
  <c r="CH2" i="2"/>
  <c r="CG2" i="2"/>
  <c r="CF2" i="2"/>
  <c r="CE2" i="2"/>
  <c r="CD2" i="2"/>
  <c r="CC2" i="2"/>
  <c r="CB2" i="2"/>
  <c r="CA2" i="2"/>
  <c r="BZ2" i="2"/>
  <c r="BY2" i="2"/>
  <c r="BR2" i="2"/>
  <c r="BX2" i="2" l="1"/>
  <c r="BW2" i="2"/>
  <c r="BV2" i="2"/>
  <c r="BU2" i="2"/>
  <c r="BT2" i="2"/>
  <c r="BS2" i="2"/>
  <c r="BQ2" i="2"/>
  <c r="BP2" i="2"/>
  <c r="BO2" i="2"/>
  <c r="BN2" i="2"/>
  <c r="BM2" i="2"/>
  <c r="BL2" i="2"/>
  <c r="BK2" i="2"/>
  <c r="BJ2" i="2"/>
  <c r="BI2" i="2"/>
  <c r="BH2" i="2"/>
  <c r="BG2" i="2"/>
  <c r="BF2" i="2"/>
  <c r="BC2" i="2"/>
  <c r="BB2" i="2"/>
  <c r="BA2" i="2"/>
  <c r="AZ2" i="2"/>
  <c r="AY2" i="2"/>
  <c r="AX2" i="2"/>
  <c r="AW2" i="2"/>
  <c r="AV2" i="2"/>
  <c r="AU2" i="2"/>
  <c r="AT2" i="2"/>
  <c r="AR2" i="2"/>
  <c r="AQ2" i="2"/>
  <c r="AP2" i="2"/>
  <c r="AO2" i="2"/>
  <c r="AN2" i="2"/>
  <c r="AM2" i="2"/>
  <c r="AL2" i="2"/>
  <c r="AK2" i="2"/>
  <c r="AJ2" i="2"/>
  <c r="AI2" i="2"/>
  <c r="AA2" i="2"/>
  <c r="P2" i="2"/>
  <c r="U35" i="3" l="1"/>
  <c r="S2" i="2" l="1"/>
  <c r="FC2" i="2" l="1"/>
  <c r="FB2" i="2"/>
  <c r="FA2" i="2"/>
  <c r="EZ2" i="2"/>
  <c r="EY2" i="2"/>
  <c r="AF2" i="2"/>
  <c r="AE2" i="2"/>
  <c r="AD2" i="2"/>
  <c r="AC2" i="2"/>
  <c r="AB2" i="2"/>
  <c r="HD2" i="2" l="1"/>
  <c r="HC2" i="2"/>
  <c r="HA2" i="2" l="1"/>
  <c r="GZ2" i="2"/>
  <c r="GY2" i="2"/>
  <c r="GX2" i="2"/>
  <c r="GW2" i="2"/>
  <c r="GV2" i="2"/>
  <c r="GU2" i="2"/>
  <c r="GT2" i="2"/>
  <c r="GS2" i="2"/>
  <c r="GR2" i="2"/>
  <c r="GQ2" i="2"/>
  <c r="GP2" i="2"/>
  <c r="GO2" i="2"/>
  <c r="GN2" i="2"/>
  <c r="GM2" i="2"/>
  <c r="GL2" i="2"/>
  <c r="GK2" i="2"/>
  <c r="GJ2" i="2"/>
  <c r="GI2" i="2"/>
  <c r="GH2" i="2"/>
  <c r="GG2" i="2"/>
  <c r="GF2" i="2"/>
  <c r="GE2" i="2"/>
  <c r="GD2" i="2"/>
  <c r="GC2" i="2"/>
  <c r="GB2" i="2"/>
  <c r="GA2" i="2"/>
  <c r="FZ2" i="2" l="1"/>
  <c r="FY2" i="2"/>
  <c r="FX2" i="2"/>
  <c r="FW2" i="2"/>
  <c r="FV2" i="2"/>
  <c r="FU2" i="2"/>
  <c r="FT2" i="2"/>
  <c r="FS2" i="2"/>
  <c r="FR2" i="2"/>
  <c r="FQ2" i="2"/>
  <c r="FP2" i="2"/>
  <c r="FO2" i="2"/>
  <c r="FN2" i="2"/>
  <c r="FM2" i="2"/>
  <c r="FL2" i="2"/>
  <c r="FK2" i="2"/>
  <c r="FJ2" i="2"/>
  <c r="Z2" i="2" l="1"/>
  <c r="Y2" i="2"/>
  <c r="X2" i="2"/>
  <c r="W2" i="2"/>
  <c r="V2" i="2"/>
  <c r="U2" i="2"/>
  <c r="N2" i="2"/>
  <c r="M2" i="2"/>
  <c r="L2" i="2"/>
  <c r="K2" i="2"/>
  <c r="G2" i="2"/>
  <c r="E2" i="2"/>
  <c r="F2" i="2"/>
  <c r="C2" i="2"/>
  <c r="A2" i="2"/>
</calcChain>
</file>

<file path=xl/comments1.xml><?xml version="1.0" encoding="utf-8"?>
<comments xmlns="http://schemas.openxmlformats.org/spreadsheetml/2006/main">
  <authors>
    <author>tc={71E9D1DC-6FC8-4951-96B9-A0AC2D8A1044}</author>
    <author>tc={24D210EA-C9A7-4CFC-AB88-C666746A0D65}</author>
    <author>大阪府</author>
  </authors>
  <commentList>
    <comment ref="J13" authorId="0" shapeId="0">
      <text>
        <r>
          <rPr>
            <sz val="11"/>
            <color theme="1"/>
            <rFont val="ＭＳ Ｐゴシック"/>
            <family val="2"/>
            <charset val="128"/>
            <scheme val="minor"/>
          </rPr>
          <t>従たる事業所がある事業所については、従たる事業所分も合算して回答してください。</t>
        </r>
      </text>
    </comment>
    <comment ref="J14" authorId="1" shapeId="0">
      <text>
        <r>
          <rPr>
            <sz val="11"/>
            <color theme="1"/>
            <rFont val="ＭＳ Ｐゴシック"/>
            <family val="2"/>
            <charset val="128"/>
            <scheme val="minor"/>
          </rPr>
          <t>「就労人数調査（令和４年度実績）対象事業所一覧」を
ご確認のうえ、入力してください。</t>
        </r>
      </text>
    </comment>
    <comment ref="J15" authorId="2" shapeId="0">
      <text>
        <r>
          <rPr>
            <sz val="11"/>
            <color indexed="81"/>
            <rFont val="MS P ゴシック"/>
            <family val="3"/>
            <charset val="128"/>
          </rPr>
          <t>複数の事業を行っている場合は、事業形態ごとに回答を作成してください。</t>
        </r>
      </text>
    </comment>
    <comment ref="B23" authorId="2" shapeId="0">
      <text>
        <r>
          <rPr>
            <sz val="11"/>
            <color indexed="81"/>
            <rFont val="MS P ゴシック"/>
            <family val="3"/>
            <charset val="128"/>
          </rPr>
          <t>（例）Ｗ事業所が就労移行支援事業と就労継続支援Ａ型を行っている場合
　⇒　就労移行支援と就労継続支援A型の両方の欄に「1」を入力（選択）
　※　回答は事業ごとに作成してください。</t>
        </r>
      </text>
    </comment>
    <comment ref="Z39" authorId="2" shapeId="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<sst xmlns="http://schemas.openxmlformats.org/spreadsheetml/2006/main" count="1080" uniqueCount="403">
  <si>
    <t>様式１</t>
    <rPh sb="0" eb="2">
      <t>ヨウシキ</t>
    </rPh>
    <phoneticPr fontId="18"/>
  </si>
  <si>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</si>
  <si>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</si>
  <si>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</si>
  <si>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</si>
  <si>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指定年月日</t>
    <rPh sb="0" eb="2">
      <t>シテイ</t>
    </rPh>
    <rPh sb="2" eb="5">
      <t>ネンガッピ</t>
    </rPh>
    <phoneticPr fontId="2"/>
  </si>
  <si>
    <t>電話番号</t>
    <rPh sb="0" eb="2">
      <t>デンワ</t>
    </rPh>
    <rPh sb="2" eb="4">
      <t>バンゴウ</t>
    </rPh>
    <phoneticPr fontId="2"/>
  </si>
  <si>
    <t>FAX</t>
  </si>
  <si>
    <t>E-mail</t>
  </si>
  <si>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</si>
  <si>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</si>
  <si>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</si>
  <si>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</si>
  <si>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</si>
  <si>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</si>
  <si>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</si>
  <si>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※障がい種別が重複している場合は、主たる障がいで計上してください。</t>
    <rPh sb="1" eb="2">
      <t>ショウ</t>
    </rPh>
    <rPh sb="4" eb="6">
      <t>シュベツ</t>
    </rPh>
    <rPh sb="7" eb="9">
      <t>チョウフク</t>
    </rPh>
    <rPh sb="13" eb="15">
      <t>バアイ</t>
    </rPh>
    <rPh sb="17" eb="18">
      <t>シュ</t>
    </rPh>
    <rPh sb="20" eb="21">
      <t>ショウ</t>
    </rPh>
    <rPh sb="24" eb="26">
      <t>ケイジョウ</t>
    </rPh>
    <phoneticPr fontId="18"/>
  </si>
  <si>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</si>
  <si>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</si>
  <si>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</si>
  <si>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↑自動計算されます</t>
    <rPh sb="1" eb="3">
      <t>ジドウ</t>
    </rPh>
    <rPh sb="3" eb="5">
      <t>ケイサン</t>
    </rPh>
    <phoneticPr fontId="18"/>
  </si>
  <si>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</si>
  <si>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</si>
  <si>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</si>
  <si>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</si>
  <si>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</si>
  <si>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</si>
  <si>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</si>
  <si>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</si>
  <si>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</si>
  <si>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</si>
  <si>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</si>
  <si>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</si>
  <si>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</si>
  <si>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</si>
  <si>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</si>
  <si>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</si>
  <si>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</si>
  <si>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</si>
  <si>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箕面市</t>
  </si>
  <si>
    <t>忠岡町</t>
  </si>
  <si>
    <t>柏原市</t>
  </si>
  <si>
    <t>熊取町</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</si>
  <si>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</si>
  <si>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</si>
  <si>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</si>
  <si>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</si>
  <si>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</si>
  <si>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</si>
  <si>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</si>
  <si>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</si>
  <si>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</si>
  <si>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</si>
  <si>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</si>
  <si>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</si>
  <si>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</si>
  <si>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</si>
  <si>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</si>
  <si>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</si>
  <si>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8"/>
  </si>
  <si>
    <t>泉佐野市</t>
  </si>
  <si>
    <t>四條畷市</t>
  </si>
  <si>
    <t>合計</t>
    <rPh sb="0" eb="2">
      <t>ゴウケイ</t>
    </rPh>
    <phoneticPr fontId="18"/>
  </si>
  <si>
    <t>市町村</t>
    <rPh sb="0" eb="3">
      <t>シチョウソン</t>
    </rPh>
    <phoneticPr fontId="2"/>
  </si>
  <si>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</si>
  <si>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</si>
  <si>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</si>
  <si>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定員数</t>
    <rPh sb="0" eb="2">
      <t>テイイン</t>
    </rPh>
    <rPh sb="2" eb="3">
      <t>スウ</t>
    </rPh>
    <phoneticPr fontId="18"/>
  </si>
  <si>
    <t>利用者数計</t>
    <rPh sb="0" eb="3">
      <t>リヨウシャ</t>
    </rPh>
    <rPh sb="3" eb="4">
      <t>スウ</t>
    </rPh>
    <rPh sb="4" eb="5">
      <t>ケイ</t>
    </rPh>
    <phoneticPr fontId="18"/>
  </si>
  <si>
    <t>法人種別</t>
    <rPh sb="0" eb="2">
      <t>ホウジン</t>
    </rPh>
    <rPh sb="2" eb="4">
      <t>シュベツ</t>
    </rPh>
    <phoneticPr fontId="2"/>
  </si>
  <si>
    <t>定員数</t>
    <rPh sb="0" eb="2">
      <t>テイイン</t>
    </rPh>
    <rPh sb="2" eb="3">
      <t>スウ</t>
    </rPh>
    <phoneticPr fontId="2"/>
  </si>
  <si>
    <t xml:space="preserve">難病  </t>
    <rPh sb="0" eb="2">
      <t>ナンビョウ</t>
    </rPh>
    <phoneticPr fontId="2"/>
  </si>
  <si>
    <t xml:space="preserve">精神障がい  </t>
    <rPh sb="0" eb="2">
      <t>セイシン</t>
    </rPh>
    <rPh sb="2" eb="3">
      <t>ショウ</t>
    </rPh>
    <phoneticPr fontId="2"/>
  </si>
  <si>
    <t xml:space="preserve">知的障がい  </t>
    <rPh sb="0" eb="2">
      <t>チテキ</t>
    </rPh>
    <rPh sb="2" eb="3">
      <t>ショウ</t>
    </rPh>
    <phoneticPr fontId="2"/>
  </si>
  <si>
    <t>高次脳機能</t>
    <rPh sb="0" eb="2">
      <t>コウジ</t>
    </rPh>
    <rPh sb="2" eb="3">
      <t>ノウ</t>
    </rPh>
    <rPh sb="3" eb="5">
      <t>キノウ</t>
    </rPh>
    <phoneticPr fontId="2"/>
  </si>
  <si>
    <t>身体障がい</t>
    <rPh sb="0" eb="2">
      <t>シンタイ</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</si>
  <si>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</si>
  <si>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</si>
  <si>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</si>
  <si>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</si>
  <si>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</si>
  <si>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指定年</t>
    <rPh sb="0" eb="2">
      <t>シテイ</t>
    </rPh>
    <rPh sb="2" eb="3">
      <t>ドシ</t>
    </rPh>
    <phoneticPr fontId="2"/>
  </si>
  <si>
    <t>指定日</t>
    <rPh sb="0" eb="3">
      <t>シテイビ</t>
    </rPh>
    <phoneticPr fontId="18"/>
  </si>
  <si>
    <t>HP</t>
    <phoneticPr fontId="18"/>
  </si>
  <si>
    <t>事業所ホームページのURL</t>
    <rPh sb="0" eb="3">
      <t>ジギョウショ</t>
    </rPh>
    <phoneticPr fontId="18"/>
  </si>
  <si>
    <t>就労定着支援</t>
    <rPh sb="0" eb="2">
      <t>シュウロウ</t>
    </rPh>
    <rPh sb="2" eb="4">
      <t>テイチャク</t>
    </rPh>
    <rPh sb="4" eb="6">
      <t>シエン</t>
    </rPh>
    <phoneticPr fontId="18"/>
  </si>
  <si>
    <t>視覚</t>
    <rPh sb="0" eb="2">
      <t>シカク</t>
    </rPh>
    <phoneticPr fontId="18"/>
  </si>
  <si>
    <t>平衡機能障がい</t>
    <rPh sb="0" eb="2">
      <t>ヘイコウ</t>
    </rPh>
    <rPh sb="2" eb="4">
      <t>キノウ</t>
    </rPh>
    <rPh sb="4" eb="5">
      <t>ショウ</t>
    </rPh>
    <phoneticPr fontId="2"/>
  </si>
  <si>
    <t>⇒HW</t>
    <phoneticPr fontId="18"/>
  </si>
  <si>
    <t>⇒一般就労</t>
    <rPh sb="1" eb="3">
      <t>イッパン</t>
    </rPh>
    <rPh sb="3" eb="5">
      <t>シュウロウ</t>
    </rPh>
    <phoneticPr fontId="18"/>
  </si>
  <si>
    <t>⇒就ポツ</t>
    <rPh sb="1" eb="2">
      <t>ジュ</t>
    </rPh>
    <phoneticPr fontId="18"/>
  </si>
  <si>
    <t xml:space="preserve">肢体不自由 </t>
  </si>
  <si>
    <t>退所者合計</t>
  </si>
  <si>
    <t>市町村(Ｄ16)</t>
    <rPh sb="0" eb="3">
      <t>シチョウソン</t>
    </rPh>
    <phoneticPr fontId="18"/>
  </si>
  <si>
    <t>法人種別(Ｄ17)</t>
    <rPh sb="0" eb="2">
      <t>ホウジン</t>
    </rPh>
    <rPh sb="2" eb="4">
      <t>シュベツ</t>
    </rPh>
    <phoneticPr fontId="18"/>
  </si>
  <si>
    <t>年</t>
    <rPh sb="0" eb="1">
      <t>ネン</t>
    </rPh>
    <phoneticPr fontId="18"/>
  </si>
  <si>
    <t>月日</t>
    <rPh sb="0" eb="2">
      <t>ツキヒ</t>
    </rPh>
    <phoneticPr fontId="18"/>
  </si>
  <si>
    <t>社会福祉法人</t>
    <rPh sb="0" eb="2">
      <t>シャカイ</t>
    </rPh>
    <rPh sb="2" eb="4">
      <t>フクシ</t>
    </rPh>
    <rPh sb="4" eb="6">
      <t>ホウジン</t>
    </rPh>
    <phoneticPr fontId="18"/>
  </si>
  <si>
    <t>医療法人</t>
    <rPh sb="0" eb="2">
      <t>イリョウ</t>
    </rPh>
    <rPh sb="2" eb="4">
      <t>ホウジン</t>
    </rPh>
    <phoneticPr fontId="18"/>
  </si>
  <si>
    <t>特定非営利活動法人（NPO法人）</t>
    <rPh sb="0" eb="2">
      <t>トクテイ</t>
    </rPh>
    <rPh sb="2" eb="5">
      <t>ヒエイリ</t>
    </rPh>
    <rPh sb="5" eb="7">
      <t>カツドウ</t>
    </rPh>
    <rPh sb="7" eb="9">
      <t>ホウジン</t>
    </rPh>
    <rPh sb="13" eb="15">
      <t>ホウジン</t>
    </rPh>
    <phoneticPr fontId="18"/>
  </si>
  <si>
    <t>一般社団法人</t>
    <rPh sb="0" eb="2">
      <t>イッパン</t>
    </rPh>
    <rPh sb="2" eb="4">
      <t>シャダン</t>
    </rPh>
    <rPh sb="4" eb="6">
      <t>ホウジン</t>
    </rPh>
    <phoneticPr fontId="18"/>
  </si>
  <si>
    <t>公益財団法人</t>
    <rPh sb="0" eb="2">
      <t>コウエキ</t>
    </rPh>
    <rPh sb="2" eb="4">
      <t>ザイダン</t>
    </rPh>
    <rPh sb="4" eb="6">
      <t>ホウジン</t>
    </rPh>
    <phoneticPr fontId="18"/>
  </si>
  <si>
    <t>一般財団法人</t>
    <rPh sb="0" eb="2">
      <t>イッパン</t>
    </rPh>
    <rPh sb="2" eb="4">
      <t>ザイダン</t>
    </rPh>
    <rPh sb="4" eb="6">
      <t>ホウジン</t>
    </rPh>
    <phoneticPr fontId="18"/>
  </si>
  <si>
    <t>有限会社</t>
    <rPh sb="0" eb="2">
      <t>ユウゲン</t>
    </rPh>
    <rPh sb="2" eb="4">
      <t>ガイシャ</t>
    </rPh>
    <phoneticPr fontId="18"/>
  </si>
  <si>
    <t>株式会社</t>
    <rPh sb="0" eb="2">
      <t>カブシキ</t>
    </rPh>
    <rPh sb="2" eb="4">
      <t>ガイシャ</t>
    </rPh>
    <phoneticPr fontId="18"/>
  </si>
  <si>
    <t>持分会社（合同会社、合資会社、合名会社）</t>
    <phoneticPr fontId="18"/>
  </si>
  <si>
    <t>上記以外</t>
    <rPh sb="0" eb="2">
      <t>ジョウキ</t>
    </rPh>
    <rPh sb="2" eb="4">
      <t>イガイ</t>
    </rPh>
    <phoneticPr fontId="18"/>
  </si>
  <si>
    <t>就労定着支援</t>
    <rPh sb="0" eb="2">
      <t>シュウロウ</t>
    </rPh>
    <rPh sb="2" eb="4">
      <t>テイチャク</t>
    </rPh>
    <rPh sb="4" eb="6">
      <t>シエン</t>
    </rPh>
    <phoneticPr fontId="2"/>
  </si>
  <si>
    <t>退所理由</t>
    <rPh sb="0" eb="2">
      <t>タイショ</t>
    </rPh>
    <rPh sb="2" eb="4">
      <t>リユウ</t>
    </rPh>
    <phoneticPr fontId="52"/>
  </si>
  <si>
    <t>高次脳機能障がい</t>
    <rPh sb="0" eb="2">
      <t>コウジ</t>
    </rPh>
    <rPh sb="2" eb="5">
      <t>ノウキノウ</t>
    </rPh>
    <rPh sb="5" eb="6">
      <t>ショウ</t>
    </rPh>
    <phoneticPr fontId="2"/>
  </si>
  <si>
    <t>難病</t>
    <rPh sb="0" eb="2">
      <t>ナンビョウ</t>
    </rPh>
    <phoneticPr fontId="18"/>
  </si>
  <si>
    <t>一般就労</t>
    <rPh sb="0" eb="2">
      <t>イッパン</t>
    </rPh>
    <rPh sb="2" eb="4">
      <t>シュウロウ</t>
    </rPh>
    <phoneticPr fontId="18"/>
  </si>
  <si>
    <t>人</t>
    <rPh sb="0" eb="1">
      <t>ニン</t>
    </rPh>
    <phoneticPr fontId="52"/>
  </si>
  <si>
    <t>５.内職（在宅就業を含む）</t>
    <rPh sb="2" eb="4">
      <t>ナイショク</t>
    </rPh>
    <rPh sb="5" eb="7">
      <t>ザイタク</t>
    </rPh>
    <rPh sb="7" eb="9">
      <t>シュウギョウ</t>
    </rPh>
    <rPh sb="10" eb="11">
      <t>フク</t>
    </rPh>
    <phoneticPr fontId="52"/>
  </si>
  <si>
    <t>６.就労継続支援Ａ型事業所へ転所</t>
    <rPh sb="2" eb="4">
      <t>シュウロウ</t>
    </rPh>
    <rPh sb="4" eb="6">
      <t>ケイゾク</t>
    </rPh>
    <rPh sb="6" eb="8">
      <t>シエン</t>
    </rPh>
    <rPh sb="9" eb="10">
      <t>カタ</t>
    </rPh>
    <rPh sb="10" eb="13">
      <t>ジギョウショ</t>
    </rPh>
    <rPh sb="14" eb="16">
      <t>テンショ</t>
    </rPh>
    <phoneticPr fontId="52"/>
  </si>
  <si>
    <t>７.就労継続支援Ｂ型事業所へ転所</t>
    <rPh sb="2" eb="4">
      <t>シュウロウ</t>
    </rPh>
    <rPh sb="4" eb="6">
      <t>ケイゾク</t>
    </rPh>
    <rPh sb="6" eb="8">
      <t>シエン</t>
    </rPh>
    <rPh sb="9" eb="10">
      <t>カタ</t>
    </rPh>
    <rPh sb="10" eb="13">
      <t>ジギョウショ</t>
    </rPh>
    <rPh sb="14" eb="16">
      <t>テンショ</t>
    </rPh>
    <phoneticPr fontId="52"/>
  </si>
  <si>
    <t>８.就労移行支援事業所へ転所</t>
    <rPh sb="2" eb="6">
      <t>シュウロウイコウ</t>
    </rPh>
    <rPh sb="6" eb="8">
      <t>シエン</t>
    </rPh>
    <rPh sb="8" eb="11">
      <t>ジギョウショ</t>
    </rPh>
    <rPh sb="12" eb="14">
      <t>テンショ</t>
    </rPh>
    <phoneticPr fontId="52"/>
  </si>
  <si>
    <t>９.その他障害福祉サービス</t>
    <rPh sb="4" eb="5">
      <t>タ</t>
    </rPh>
    <rPh sb="5" eb="7">
      <t>ショウガイ</t>
    </rPh>
    <rPh sb="7" eb="9">
      <t>フクシ</t>
    </rPh>
    <phoneticPr fontId="52"/>
  </si>
  <si>
    <t>合　　計</t>
    <rPh sb="0" eb="1">
      <t>ゴウ</t>
    </rPh>
    <rPh sb="3" eb="4">
      <t>ケイ</t>
    </rPh>
    <phoneticPr fontId="52"/>
  </si>
  <si>
    <t>報酬単価</t>
    <rPh sb="0" eb="2">
      <t>ホウシュウ</t>
    </rPh>
    <rPh sb="2" eb="4">
      <t>タンカ</t>
    </rPh>
    <phoneticPr fontId="2"/>
  </si>
  <si>
    <t>就労移行支援事業所</t>
    <rPh sb="0" eb="2">
      <t>シュウロウ</t>
    </rPh>
    <rPh sb="2" eb="4">
      <t>イコウ</t>
    </rPh>
    <rPh sb="4" eb="6">
      <t>シエン</t>
    </rPh>
    <rPh sb="6" eb="9">
      <t>ジギョウショ</t>
    </rPh>
    <phoneticPr fontId="18"/>
  </si>
  <si>
    <t>就労継続支援A型事業所</t>
    <rPh sb="0" eb="2">
      <t>シュウロウ</t>
    </rPh>
    <rPh sb="2" eb="4">
      <t>ケイゾク</t>
    </rPh>
    <rPh sb="4" eb="6">
      <t>シエン</t>
    </rPh>
    <rPh sb="7" eb="8">
      <t>ガタ</t>
    </rPh>
    <rPh sb="8" eb="11">
      <t>ジギョウショ</t>
    </rPh>
    <phoneticPr fontId="18"/>
  </si>
  <si>
    <t>就労継続支援B型事業所</t>
    <rPh sb="0" eb="2">
      <t>シュウロウ</t>
    </rPh>
    <rPh sb="2" eb="4">
      <t>ケイゾク</t>
    </rPh>
    <rPh sb="4" eb="6">
      <t>シエン</t>
    </rPh>
    <rPh sb="7" eb="8">
      <t>ガタ</t>
    </rPh>
    <rPh sb="8" eb="11">
      <t>ジギョウショ</t>
    </rPh>
    <phoneticPr fontId="18"/>
  </si>
  <si>
    <t>２．報酬単価について</t>
    <rPh sb="2" eb="4">
      <t>ホウシュウ</t>
    </rPh>
    <rPh sb="4" eb="6">
      <t>タンカ</t>
    </rPh>
    <phoneticPr fontId="2"/>
  </si>
  <si>
    <t>４．一般就労者数及び退所理由の状況等について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</si>
  <si>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４.起業・自営業（内職は除く）</t>
    <rPh sb="2" eb="3">
      <t>キ</t>
    </rPh>
    <rPh sb="3" eb="4">
      <t>ギョウ</t>
    </rPh>
    <rPh sb="5" eb="8">
      <t>ジエイギョウ</t>
    </rPh>
    <rPh sb="9" eb="11">
      <t>ナイショク</t>
    </rPh>
    <rPh sb="12" eb="13">
      <t>ノゾ</t>
    </rPh>
    <phoneticPr fontId="52"/>
  </si>
  <si>
    <t>６．事業所でのサービス提供内容について</t>
    <rPh sb="2" eb="5">
      <t>ジギョウショ</t>
    </rPh>
    <rPh sb="11" eb="13">
      <t>テイキョウ</t>
    </rPh>
    <rPh sb="13" eb="15">
      <t>ナイヨウ</t>
    </rPh>
    <phoneticPr fontId="2"/>
  </si>
  <si>
    <t>３.復職（休職期間中にサービスを利用し、復職した者）</t>
    <phoneticPr fontId="52"/>
  </si>
  <si>
    <t>５．定着支援について</t>
    <phoneticPr fontId="2"/>
  </si>
  <si>
    <t>指定年</t>
    <rPh sb="0" eb="2">
      <t>シテイ</t>
    </rPh>
    <rPh sb="2" eb="3">
      <t>ネン</t>
    </rPh>
    <phoneticPr fontId="2"/>
  </si>
  <si>
    <t>法人種別</t>
    <rPh sb="0" eb="2">
      <t>ホウジン</t>
    </rPh>
    <rPh sb="2" eb="4">
      <t>シュベツ</t>
    </rPh>
    <phoneticPr fontId="18"/>
  </si>
  <si>
    <t>３．定員数・利用者数について</t>
    <rPh sb="2" eb="4">
      <t>テイイン</t>
    </rPh>
    <rPh sb="4" eb="5">
      <t>スウ</t>
    </rPh>
    <rPh sb="6" eb="9">
      <t>リヨウシャ</t>
    </rPh>
    <rPh sb="9" eb="10">
      <t>スウ</t>
    </rPh>
    <phoneticPr fontId="2"/>
  </si>
  <si>
    <t>（八）平均工賃月額が1万円未満の場合</t>
    <rPh sb="1" eb="2">
      <t>ハチ</t>
    </rPh>
    <rPh sb="11" eb="13">
      <t>マンエン</t>
    </rPh>
    <phoneticPr fontId="18"/>
  </si>
  <si>
    <t>（九）利用者の就労や生産活動等への参加等</t>
    <rPh sb="1" eb="2">
      <t>キュウ</t>
    </rPh>
    <rPh sb="3" eb="6">
      <t>リヨウシャ</t>
    </rPh>
    <rPh sb="7" eb="9">
      <t>シュウロウ</t>
    </rPh>
    <rPh sb="10" eb="12">
      <t>セイサン</t>
    </rPh>
    <rPh sb="12" eb="14">
      <t>カツドウ</t>
    </rPh>
    <rPh sb="14" eb="15">
      <t>トウ</t>
    </rPh>
    <rPh sb="17" eb="19">
      <t>サンカ</t>
    </rPh>
    <rPh sb="19" eb="20">
      <t>トウ</t>
    </rPh>
    <phoneticPr fontId="18"/>
  </si>
  <si>
    <t>電話番号　※半角数字で入力</t>
    <rPh sb="0" eb="2">
      <t>デンワ</t>
    </rPh>
    <rPh sb="2" eb="4">
      <t>バンゴウ</t>
    </rPh>
    <rPh sb="6" eb="8">
      <t>ハンカク</t>
    </rPh>
    <rPh sb="8" eb="10">
      <t>スウジ</t>
    </rPh>
    <phoneticPr fontId="2"/>
  </si>
  <si>
    <t>FAX　※半角数字で入力</t>
    <phoneticPr fontId="2"/>
  </si>
  <si>
    <t>内訳</t>
    <rPh sb="0" eb="2">
      <t>ウチワケ</t>
    </rPh>
    <phoneticPr fontId="2"/>
  </si>
  <si>
    <t>10.介護保険サービス（入所・通所）</t>
    <rPh sb="3" eb="5">
      <t>カイゴ</t>
    </rPh>
    <rPh sb="5" eb="7">
      <t>ホケン</t>
    </rPh>
    <rPh sb="12" eb="14">
      <t>ニュウショ</t>
    </rPh>
    <rPh sb="15" eb="17">
      <t>ツウショ</t>
    </rPh>
    <phoneticPr fontId="52"/>
  </si>
  <si>
    <t>11.入院</t>
    <rPh sb="3" eb="5">
      <t>ニュウイン</t>
    </rPh>
    <phoneticPr fontId="52"/>
  </si>
  <si>
    <t>12.死亡</t>
    <rPh sb="3" eb="5">
      <t>シボウ</t>
    </rPh>
    <phoneticPr fontId="52"/>
  </si>
  <si>
    <t>13.転居</t>
    <rPh sb="3" eb="5">
      <t>テンキョ</t>
    </rPh>
    <phoneticPr fontId="52"/>
  </si>
  <si>
    <t>14.在宅に戻る</t>
    <rPh sb="3" eb="5">
      <t>ザイタク</t>
    </rPh>
    <rPh sb="6" eb="7">
      <t>モド</t>
    </rPh>
    <phoneticPr fontId="52"/>
  </si>
  <si>
    <t>15.その他、不明（事業所で把握していない）</t>
    <rPh sb="5" eb="6">
      <t>タ</t>
    </rPh>
    <rPh sb="10" eb="13">
      <t>ジギョウショ</t>
    </rPh>
    <rPh sb="14" eb="16">
      <t>ハアク</t>
    </rPh>
    <phoneticPr fontId="52"/>
  </si>
  <si>
    <t>支援学校から直接入所</t>
    <rPh sb="0" eb="2">
      <t>シエン</t>
    </rPh>
    <rPh sb="2" eb="4">
      <t>ガッコウ</t>
    </rPh>
    <rPh sb="6" eb="8">
      <t>チョクセツ</t>
    </rPh>
    <rPh sb="8" eb="10">
      <t>ニュウショ</t>
    </rPh>
    <phoneticPr fontId="18"/>
  </si>
  <si>
    <t>前年度末支援学校卒業</t>
    <rPh sb="0" eb="3">
      <t>ゼンネンド</t>
    </rPh>
    <rPh sb="3" eb="4">
      <t>マツ</t>
    </rPh>
    <rPh sb="4" eb="6">
      <t>シエン</t>
    </rPh>
    <rPh sb="6" eb="8">
      <t>ガッコウ</t>
    </rPh>
    <rPh sb="8" eb="10">
      <t>ソツギョウ</t>
    </rPh>
    <phoneticPr fontId="18"/>
  </si>
  <si>
    <t>←自動計算されます。</t>
    <rPh sb="1" eb="3">
      <t>ジドウ</t>
    </rPh>
    <rPh sb="3" eb="5">
      <t>ケイサン</t>
    </rPh>
    <phoneticPr fontId="18"/>
  </si>
  <si>
    <t>（七）平均工賃月額が1万円以上1.5万円未満の場合</t>
    <rPh sb="11" eb="13">
      <t>マンエン</t>
    </rPh>
    <rPh sb="13" eb="15">
      <t>イジョウ</t>
    </rPh>
    <rPh sb="18" eb="19">
      <t>マン</t>
    </rPh>
    <rPh sb="19" eb="20">
      <t>エン</t>
    </rPh>
    <rPh sb="20" eb="22">
      <t>ミマン</t>
    </rPh>
    <phoneticPr fontId="18"/>
  </si>
  <si>
    <t>（一）平均工賃月額が4.5万円以上の場合</t>
  </si>
  <si>
    <t>（二）平均工賃月額が3.5万円以上4.5万円未満の場合</t>
    <rPh sb="14" eb="15">
      <t>エン</t>
    </rPh>
    <phoneticPr fontId="18"/>
  </si>
  <si>
    <t>（三）平均工賃月額が3万円以上3.5万円未満の場合</t>
    <phoneticPr fontId="18"/>
  </si>
  <si>
    <t>（四）平均工賃月額が2.5万円以上3万円未満の場合</t>
    <rPh sb="18" eb="19">
      <t>マン</t>
    </rPh>
    <phoneticPr fontId="18"/>
  </si>
  <si>
    <t>（五）平均工賃月額が2万円以上2.5万円未満の場合</t>
    <phoneticPr fontId="18"/>
  </si>
  <si>
    <t>（六）平均工賃月額が1.5万円以上2万円未満の場合</t>
    <phoneticPr fontId="18"/>
  </si>
  <si>
    <t>（一）スコア合計点170点以上</t>
    <rPh sb="6" eb="8">
      <t>ゴウケイ</t>
    </rPh>
    <rPh sb="8" eb="9">
      <t>テン</t>
    </rPh>
    <rPh sb="12" eb="15">
      <t>テンイジョウ</t>
    </rPh>
    <phoneticPr fontId="18"/>
  </si>
  <si>
    <t>（二）スコア合計点150点以上170点未満</t>
    <rPh sb="18" eb="19">
      <t>テン</t>
    </rPh>
    <rPh sb="19" eb="21">
      <t>ミマン</t>
    </rPh>
    <phoneticPr fontId="18"/>
  </si>
  <si>
    <t>（三）スコア合計点130点以上150点未満</t>
  </si>
  <si>
    <t>（四）スコア合計点105点以上130点未満</t>
  </si>
  <si>
    <t>（五）スコア合計点80点以上105点未満</t>
  </si>
  <si>
    <t>（六）スコア合計点60点以上80点未満</t>
  </si>
  <si>
    <t>（七）スコア合計点60点未満</t>
  </si>
  <si>
    <t>退所者数
合計</t>
    <rPh sb="5" eb="6">
      <t>ゴウ</t>
    </rPh>
    <phoneticPr fontId="2"/>
  </si>
  <si>
    <t>↓自動計算（入力不要）</t>
    <rPh sb="1" eb="3">
      <t>ジドウ</t>
    </rPh>
    <rPh sb="3" eb="5">
      <t>ケイサン</t>
    </rPh>
    <rPh sb="6" eb="8">
      <t>ニュウリョク</t>
    </rPh>
    <rPh sb="8" eb="10">
      <t>フヨウ</t>
    </rPh>
    <phoneticPr fontId="2"/>
  </si>
  <si>
    <t>事業所番号</t>
    <rPh sb="0" eb="3">
      <t>ジギョウショ</t>
    </rPh>
    <rPh sb="3" eb="5">
      <t>バンゴウ</t>
    </rPh>
    <phoneticPr fontId="18"/>
  </si>
  <si>
    <t>4月1日</t>
    <rPh sb="1" eb="2">
      <t>ガツ</t>
    </rPh>
    <rPh sb="3" eb="4">
      <t>ニチ</t>
    </rPh>
    <phoneticPr fontId="18"/>
  </si>
  <si>
    <t>5月1日</t>
    <rPh sb="1" eb="2">
      <t>ガツ</t>
    </rPh>
    <rPh sb="3" eb="4">
      <t>ニチ</t>
    </rPh>
    <phoneticPr fontId="18"/>
  </si>
  <si>
    <t>7月1日</t>
    <rPh sb="1" eb="2">
      <t>ガツ</t>
    </rPh>
    <rPh sb="3" eb="4">
      <t>ニチ</t>
    </rPh>
    <phoneticPr fontId="18"/>
  </si>
  <si>
    <t>8月1日</t>
    <rPh sb="1" eb="2">
      <t>ガツ</t>
    </rPh>
    <rPh sb="3" eb="4">
      <t>ニチ</t>
    </rPh>
    <phoneticPr fontId="18"/>
  </si>
  <si>
    <t>9月1日</t>
    <rPh sb="1" eb="2">
      <t>ガツ</t>
    </rPh>
    <rPh sb="3" eb="4">
      <t>ニチ</t>
    </rPh>
    <phoneticPr fontId="18"/>
  </si>
  <si>
    <t>10月1日</t>
    <rPh sb="2" eb="3">
      <t>ガツ</t>
    </rPh>
    <rPh sb="4" eb="5">
      <t>ニチ</t>
    </rPh>
    <phoneticPr fontId="18"/>
  </si>
  <si>
    <t>11月1日</t>
    <rPh sb="2" eb="3">
      <t>ガツ</t>
    </rPh>
    <rPh sb="4" eb="5">
      <t>ニチ</t>
    </rPh>
    <phoneticPr fontId="18"/>
  </si>
  <si>
    <t>12月1日</t>
    <rPh sb="2" eb="3">
      <t>ガツ</t>
    </rPh>
    <phoneticPr fontId="18"/>
  </si>
  <si>
    <t>1月1日</t>
    <rPh sb="1" eb="2">
      <t>ガツ</t>
    </rPh>
    <phoneticPr fontId="18"/>
  </si>
  <si>
    <t>2月1日</t>
    <rPh sb="1" eb="2">
      <t>ガツ</t>
    </rPh>
    <phoneticPr fontId="18"/>
  </si>
  <si>
    <t>3月1日</t>
    <rPh sb="1" eb="2">
      <t>ガツ</t>
    </rPh>
    <phoneticPr fontId="18"/>
  </si>
  <si>
    <t>6月1日</t>
    <rPh sb="1" eb="2">
      <t>ガツ</t>
    </rPh>
    <rPh sb="3" eb="4">
      <t>ニチ</t>
    </rPh>
    <phoneticPr fontId="18"/>
  </si>
  <si>
    <t>月日</t>
    <rPh sb="0" eb="2">
      <t>ツキヒ</t>
    </rPh>
    <phoneticPr fontId="2"/>
  </si>
  <si>
    <t>聴覚</t>
  </si>
  <si>
    <t>聴覚</t>
    <phoneticPr fontId="18"/>
  </si>
  <si>
    <t>平衡機能</t>
  </si>
  <si>
    <t>平衡機能</t>
    <phoneticPr fontId="18"/>
  </si>
  <si>
    <t>音声・言語そしゃく機能</t>
    <rPh sb="0" eb="2">
      <t>オンセイ</t>
    </rPh>
    <rPh sb="3" eb="5">
      <t>ゲンゴ</t>
    </rPh>
    <rPh sb="9" eb="11">
      <t>キノウ</t>
    </rPh>
    <phoneticPr fontId="2"/>
  </si>
  <si>
    <t>内部</t>
  </si>
  <si>
    <t>内部</t>
    <phoneticPr fontId="18"/>
  </si>
  <si>
    <t>一般就労（企業）</t>
    <rPh sb="0" eb="2">
      <t>イッパン</t>
    </rPh>
    <rPh sb="2" eb="4">
      <t>シュウロウ</t>
    </rPh>
    <rPh sb="5" eb="7">
      <t>キギョウ</t>
    </rPh>
    <phoneticPr fontId="18"/>
  </si>
  <si>
    <t>一般就労(在宅）</t>
    <rPh sb="0" eb="2">
      <t>イッパン</t>
    </rPh>
    <rPh sb="2" eb="4">
      <t>シュウロウ</t>
    </rPh>
    <rPh sb="5" eb="7">
      <t>ザイタク</t>
    </rPh>
    <phoneticPr fontId="18"/>
  </si>
  <si>
    <t>一般就労(復職）</t>
    <rPh sb="0" eb="2">
      <t>イッパン</t>
    </rPh>
    <rPh sb="2" eb="4">
      <t>シュウロウ</t>
    </rPh>
    <rPh sb="5" eb="7">
      <t>フクショク</t>
    </rPh>
    <phoneticPr fontId="18"/>
  </si>
  <si>
    <t>起業・自営</t>
    <rPh sb="0" eb="2">
      <t>キギョウ</t>
    </rPh>
    <rPh sb="3" eb="5">
      <t>ジエイ</t>
    </rPh>
    <phoneticPr fontId="18"/>
  </si>
  <si>
    <t>内職</t>
    <rPh sb="0" eb="2">
      <t>ナイショク</t>
    </rPh>
    <phoneticPr fontId="18"/>
  </si>
  <si>
    <t>身体</t>
    <rPh sb="0" eb="2">
      <t>シンタイ</t>
    </rPh>
    <phoneticPr fontId="18"/>
  </si>
  <si>
    <t>知的</t>
    <rPh sb="0" eb="2">
      <t>チテキ</t>
    </rPh>
    <phoneticPr fontId="18"/>
  </si>
  <si>
    <t>精神</t>
    <rPh sb="0" eb="2">
      <t>セイシン</t>
    </rPh>
    <phoneticPr fontId="18"/>
  </si>
  <si>
    <t>発達</t>
    <rPh sb="0" eb="2">
      <t>ハッタツ</t>
    </rPh>
    <phoneticPr fontId="18"/>
  </si>
  <si>
    <t>高次脳</t>
    <rPh sb="0" eb="2">
      <t>コウジ</t>
    </rPh>
    <rPh sb="2" eb="3">
      <t>ノウ</t>
    </rPh>
    <phoneticPr fontId="18"/>
  </si>
  <si>
    <t>一般就労へ</t>
    <rPh sb="0" eb="2">
      <t>イッパン</t>
    </rPh>
    <rPh sb="2" eb="4">
      <t>シュウロウ</t>
    </rPh>
    <phoneticPr fontId="18"/>
  </si>
  <si>
    <t>A型へ</t>
    <rPh sb="1" eb="2">
      <t>ガタ</t>
    </rPh>
    <phoneticPr fontId="18"/>
  </si>
  <si>
    <t>B型へ</t>
    <rPh sb="1" eb="2">
      <t>ガタ</t>
    </rPh>
    <phoneticPr fontId="18"/>
  </si>
  <si>
    <t>就労移行へ</t>
    <rPh sb="0" eb="2">
      <t>シュウロウ</t>
    </rPh>
    <rPh sb="2" eb="4">
      <t>イコウ</t>
    </rPh>
    <phoneticPr fontId="18"/>
  </si>
  <si>
    <t>その他福祉サービスへ</t>
    <rPh sb="2" eb="3">
      <t>タ</t>
    </rPh>
    <rPh sb="3" eb="5">
      <t>フクシ</t>
    </rPh>
    <phoneticPr fontId="18"/>
  </si>
  <si>
    <t>介護保険サービスへ</t>
    <rPh sb="0" eb="4">
      <t>カイゴホケン</t>
    </rPh>
    <phoneticPr fontId="18"/>
  </si>
  <si>
    <t>入院</t>
    <rPh sb="0" eb="2">
      <t>ニュウイン</t>
    </rPh>
    <phoneticPr fontId="18"/>
  </si>
  <si>
    <t>死亡</t>
    <rPh sb="0" eb="2">
      <t>シボウ</t>
    </rPh>
    <phoneticPr fontId="18"/>
  </si>
  <si>
    <t>転居</t>
    <rPh sb="0" eb="2">
      <t>テンキョ</t>
    </rPh>
    <phoneticPr fontId="18"/>
  </si>
  <si>
    <t>在宅に戻る</t>
    <rPh sb="0" eb="2">
      <t>ザイタク</t>
    </rPh>
    <rPh sb="3" eb="4">
      <t>モド</t>
    </rPh>
    <phoneticPr fontId="18"/>
  </si>
  <si>
    <t>その他、不明</t>
    <rPh sb="2" eb="3">
      <t>タ</t>
    </rPh>
    <rPh sb="4" eb="6">
      <t>フメイ</t>
    </rPh>
    <phoneticPr fontId="18"/>
  </si>
  <si>
    <t>事業形態（本紙で回答するもの）</t>
    <rPh sb="0" eb="2">
      <t>ジギョウ</t>
    </rPh>
    <rPh sb="2" eb="4">
      <t>ケイタイ</t>
    </rPh>
    <phoneticPr fontId="2"/>
  </si>
  <si>
    <t>一般就労者のうち身体障がい</t>
    <rPh sb="0" eb="4">
      <t>イッパンシュウロウ</t>
    </rPh>
    <rPh sb="4" eb="5">
      <t>シャ</t>
    </rPh>
    <rPh sb="8" eb="10">
      <t>シンタイ</t>
    </rPh>
    <rPh sb="10" eb="11">
      <t>ショウ</t>
    </rPh>
    <phoneticPr fontId="2"/>
  </si>
  <si>
    <t>人の内訳</t>
    <rPh sb="0" eb="1">
      <t>ヒト</t>
    </rPh>
    <rPh sb="2" eb="4">
      <t>ウチワケ</t>
    </rPh>
    <phoneticPr fontId="2"/>
  </si>
  <si>
    <r>
      <t>事業所番号　</t>
    </r>
    <r>
      <rPr>
        <sz val="9"/>
        <rFont val="Meiryo UI"/>
        <family val="3"/>
        <charset val="128"/>
      </rPr>
      <t>※半角数字</t>
    </r>
    <r>
      <rPr>
        <sz val="11"/>
        <rFont val="Meiryo UI"/>
        <family val="3"/>
        <charset val="128"/>
      </rPr>
      <t xml:space="preserve">
</t>
    </r>
    <r>
      <rPr>
        <u/>
        <sz val="11"/>
        <rFont val="Meiryo UI"/>
        <family val="3"/>
        <charset val="128"/>
      </rPr>
      <t>（27から始まる10ケタの番号）</t>
    </r>
    <rPh sb="0" eb="3">
      <t>ジギョウショ</t>
    </rPh>
    <rPh sb="3" eb="5">
      <t>バンゴウ</t>
    </rPh>
    <rPh sb="7" eb="9">
      <t>ハンカク</t>
    </rPh>
    <rPh sb="9" eb="11">
      <t>スウジ</t>
    </rPh>
    <rPh sb="17" eb="18">
      <t>ハジ</t>
    </rPh>
    <rPh sb="25" eb="27">
      <t>バンゴウ</t>
    </rPh>
    <phoneticPr fontId="2"/>
  </si>
  <si>
    <t>一般就労者</t>
    <rPh sb="0" eb="4">
      <t>イッパンシュウロウ</t>
    </rPh>
    <rPh sb="4" eb="5">
      <t>シャ</t>
    </rPh>
    <phoneticPr fontId="2"/>
  </si>
  <si>
    <t>　質問は以上です。ご回答いただきありがとうございました。</t>
    <rPh sb="1" eb="3">
      <t>シツモン</t>
    </rPh>
    <rPh sb="4" eb="6">
      <t>イジョウ</t>
    </rPh>
    <rPh sb="10" eb="12">
      <t>カイトウ</t>
    </rPh>
    <phoneticPr fontId="2"/>
  </si>
  <si>
    <t>　エラー表示がある場合は、回答を確認・修正のうえ、提出してください。</t>
    <rPh sb="4" eb="6">
      <t>ヒョウジ</t>
    </rPh>
    <rPh sb="9" eb="11">
      <t>バアイ</t>
    </rPh>
    <rPh sb="13" eb="15">
      <t>カイトウ</t>
    </rPh>
    <rPh sb="16" eb="18">
      <t>カクニン</t>
    </rPh>
    <rPh sb="19" eb="21">
      <t>シュウセイ</t>
    </rPh>
    <rPh sb="25" eb="27">
      <t>テイシュツ</t>
    </rPh>
    <phoneticPr fontId="2"/>
  </si>
  <si>
    <t>人の内訳</t>
    <rPh sb="0" eb="1">
      <t>ニン</t>
    </rPh>
    <rPh sb="2" eb="4">
      <t>ウチワケ</t>
    </rPh>
    <phoneticPr fontId="2"/>
  </si>
  <si>
    <t>上記「身体障がい」の内訳を障がい種別ごとに入力してください。</t>
    <rPh sb="0" eb="2">
      <t>ジョウキ</t>
    </rPh>
    <rPh sb="3" eb="5">
      <t>シンタイ</t>
    </rPh>
    <rPh sb="5" eb="6">
      <t>ショウ</t>
    </rPh>
    <rPh sb="10" eb="12">
      <t>ウチワケ</t>
    </rPh>
    <rPh sb="13" eb="14">
      <t>ショウ</t>
    </rPh>
    <rPh sb="16" eb="18">
      <t>シュベツ</t>
    </rPh>
    <phoneticPr fontId="2"/>
  </si>
  <si>
    <t>（１）令和４年度の事業所の報酬単価を選択してください。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</si>
  <si>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（２）令和５年度の事業所の報酬単価を選択してください。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</si>
  <si>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（１）令和５年４月１日時点の定員数を入力してください。</t>
    <rPh sb="3" eb="5">
      <t>レイワ</t>
    </rPh>
    <rPh sb="6" eb="7">
      <t>ネン</t>
    </rPh>
    <rPh sb="8" eb="9">
      <t>ガツ</t>
    </rPh>
    <rPh sb="10" eb="11">
      <t>ニチ</t>
    </rPh>
    <rPh sb="11" eb="13">
      <t>ジテン</t>
    </rPh>
    <rPh sb="14" eb="16">
      <t>テイイン</t>
    </rPh>
    <rPh sb="16" eb="17">
      <t>スウ</t>
    </rPh>
    <phoneticPr fontId="2"/>
  </si>
  <si>
    <t>（２）令和５年４月１日時点の利用者数を障がい種別ごとに入力してください（就労アセスメントのみの対象者は除く。）。</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phoneticPr fontId="2"/>
  </si>
  <si>
    <t>R5.4.1利用者数計</t>
    <rPh sb="6" eb="9">
      <t>リヨウシャ</t>
    </rPh>
    <rPh sb="9" eb="10">
      <t>スウ</t>
    </rPh>
    <rPh sb="10" eb="11">
      <t>ケイ</t>
    </rPh>
    <phoneticPr fontId="2"/>
  </si>
  <si>
    <t>R5.4.1時点の利用者</t>
    <rPh sb="6" eb="8">
      <t>ジテン</t>
    </rPh>
    <rPh sb="9" eb="12">
      <t>リヨウシャ</t>
    </rPh>
    <phoneticPr fontId="2"/>
  </si>
  <si>
    <t>人のうち、就労中に改めて就労移行支援の支給決定を受けた人数</t>
    <rPh sb="0" eb="1">
      <t>ニン</t>
    </rPh>
    <rPh sb="5" eb="7">
      <t>シュウロウ</t>
    </rPh>
    <rPh sb="7" eb="8">
      <t>チュウ</t>
    </rPh>
    <rPh sb="9" eb="10">
      <t>アラタ</t>
    </rPh>
    <rPh sb="12" eb="14">
      <t>シュウロウ</t>
    </rPh>
    <rPh sb="14" eb="16">
      <t>イコウ</t>
    </rPh>
    <rPh sb="16" eb="18">
      <t>シエン</t>
    </rPh>
    <rPh sb="19" eb="21">
      <t>シキュウ</t>
    </rPh>
    <rPh sb="21" eb="23">
      <t>ケッテイ</t>
    </rPh>
    <rPh sb="24" eb="25">
      <t>ウ</t>
    </rPh>
    <rPh sb="27" eb="29">
      <t>ニンズウ</t>
    </rPh>
    <phoneticPr fontId="2"/>
  </si>
  <si>
    <t>*就Ａ…就労継続支援Ａ型事業所</t>
    <rPh sb="1" eb="3">
      <t>シュエ</t>
    </rPh>
    <rPh sb="4" eb="15">
      <t>シュエ</t>
    </rPh>
    <phoneticPr fontId="2"/>
  </si>
  <si>
    <t>１.就職（企業等に雇用された者（就Ａ*は含まない））</t>
    <rPh sb="2" eb="3">
      <t>シュウ</t>
    </rPh>
    <rPh sb="3" eb="4">
      <t>ショク</t>
    </rPh>
    <rPh sb="5" eb="7">
      <t>キギョウ</t>
    </rPh>
    <rPh sb="7" eb="8">
      <t>トウ</t>
    </rPh>
    <rPh sb="9" eb="11">
      <t>コヨウ</t>
    </rPh>
    <rPh sb="14" eb="15">
      <t>シャ</t>
    </rPh>
    <phoneticPr fontId="52"/>
  </si>
  <si>
    <t>２.就職のうち在宅雇用（就Ａ*は含まない）</t>
    <rPh sb="2" eb="3">
      <t>ジュ</t>
    </rPh>
    <rPh sb="3" eb="4">
      <t>ショク</t>
    </rPh>
    <rPh sb="7" eb="9">
      <t>ザイタク</t>
    </rPh>
    <rPh sb="9" eb="11">
      <t>コヨウ</t>
    </rPh>
    <phoneticPr fontId="52"/>
  </si>
  <si>
    <r>
      <t>（２）（１）の一般就労した者（上記「１.就職（企業等に雇用された者（就Ａは含まない））」「２.就職のうち在宅雇用（就Ａは含まない）」「３.復職（休職期間中にサービスを利用し、復職した者）」）のうち、「身体障がい」</t>
    </r>
    <r>
      <rPr>
        <u/>
        <sz val="11"/>
        <rFont val="Meiryo UI"/>
        <family val="3"/>
        <charset val="128"/>
      </rPr>
      <t>（表の黒太枠内）</t>
    </r>
    <r>
      <rPr>
        <sz val="11"/>
        <rFont val="Meiryo UI"/>
        <family val="3"/>
        <charset val="128"/>
      </rPr>
      <t>の内訳を入力してください。</t>
    </r>
    <rPh sb="7" eb="11">
      <t>イッパンシュウロウ</t>
    </rPh>
    <rPh sb="107" eb="108">
      <t>ヒョウ</t>
    </rPh>
    <rPh sb="109" eb="110">
      <t>クロ</t>
    </rPh>
    <rPh sb="110" eb="112">
      <t>フトワク</t>
    </rPh>
    <rPh sb="112" eb="113">
      <t>ナイ</t>
    </rPh>
    <phoneticPr fontId="2"/>
  </si>
  <si>
    <t>吹田市</t>
    <phoneticPr fontId="2"/>
  </si>
  <si>
    <t>岸和田市</t>
    <rPh sb="0" eb="4">
      <t>キシワダシ</t>
    </rPh>
    <phoneticPr fontId="2"/>
  </si>
  <si>
    <t>池田市</t>
    <rPh sb="0" eb="3">
      <t>イケダシ</t>
    </rPh>
    <phoneticPr fontId="2"/>
  </si>
  <si>
    <t>（５）令和４年度中の利用者のうち、個別支援計画の中に一般就労への移行を目的に「就職活動を行う」等の内容が記載されており、
　　 実際に公共職業安定所（ハローワーク）へ行くよう促した利用者の人数を入力してください。</t>
    <phoneticPr fontId="2"/>
  </si>
  <si>
    <t>（１）令和４年度中に利用を終了した者の退所理由について、障がい種別ごとに人数を入力してください。
　　　（令和４年度：令和４年４月１日～令和５年３月31日）</t>
    <rPh sb="3" eb="5">
      <t>レイワ</t>
    </rPh>
    <rPh sb="6" eb="9">
      <t>ネンドチュウ</t>
    </rPh>
    <rPh sb="7" eb="8">
      <t>ド</t>
    </rPh>
    <rPh sb="8" eb="9">
      <t>ナカ</t>
    </rPh>
    <rPh sb="10" eb="12">
      <t>リヨウ</t>
    </rPh>
    <rPh sb="13" eb="15">
      <t>シュウリョウ</t>
    </rPh>
    <rPh sb="17" eb="18">
      <t>モノ</t>
    </rPh>
    <rPh sb="19" eb="21">
      <t>タイショ</t>
    </rPh>
    <rPh sb="21" eb="23">
      <t>リユウ</t>
    </rPh>
    <rPh sb="28" eb="29">
      <t>ショウ</t>
    </rPh>
    <rPh sb="31" eb="33">
      <t>シュベツ</t>
    </rPh>
    <rPh sb="36" eb="38">
      <t>ニンズウ</t>
    </rPh>
    <rPh sb="53" eb="55">
      <t>レイワ</t>
    </rPh>
    <rPh sb="56" eb="58">
      <t>ネンド</t>
    </rPh>
    <rPh sb="57" eb="58">
      <t>ド</t>
    </rPh>
    <rPh sb="59" eb="61">
      <t>レイワ</t>
    </rPh>
    <rPh sb="62" eb="63">
      <t>ネン</t>
    </rPh>
    <rPh sb="68" eb="70">
      <t>レイワ</t>
    </rPh>
    <rPh sb="71" eb="72">
      <t>ネン</t>
    </rPh>
    <phoneticPr fontId="2"/>
  </si>
  <si>
    <t>人のうち、障害者就業・生活支援センターへの誘導者数</t>
    <rPh sb="5" eb="19">
      <t>シュポ</t>
    </rPh>
    <phoneticPr fontId="2"/>
  </si>
  <si>
    <t>一般就労した者</t>
    <rPh sb="0" eb="4">
      <t>イッパンシュウロウ</t>
    </rPh>
    <rPh sb="6" eb="7">
      <t>モノ</t>
    </rPh>
    <phoneticPr fontId="2"/>
  </si>
  <si>
    <t>人のうち、R5.4.1時点で就労定着支援事業を利用している者</t>
    <rPh sb="0" eb="1">
      <t>ニン</t>
    </rPh>
    <rPh sb="11" eb="13">
      <t>ジテン</t>
    </rPh>
    <rPh sb="14" eb="16">
      <t>シュウロウ</t>
    </rPh>
    <rPh sb="16" eb="18">
      <t>テイチャク</t>
    </rPh>
    <rPh sb="18" eb="20">
      <t>シエン</t>
    </rPh>
    <rPh sb="20" eb="22">
      <t>ジギョウ</t>
    </rPh>
    <rPh sb="23" eb="25">
      <t>リヨウ</t>
    </rPh>
    <rPh sb="29" eb="30">
      <t>モノ</t>
    </rPh>
    <phoneticPr fontId="2"/>
  </si>
  <si>
    <t>令和元年度</t>
    <rPh sb="0" eb="2">
      <t>レイワ</t>
    </rPh>
    <rPh sb="2" eb="4">
      <t>ガンネン</t>
    </rPh>
    <rPh sb="4" eb="5">
      <t>ド</t>
    </rPh>
    <phoneticPr fontId="2"/>
  </si>
  <si>
    <t>令和２年度</t>
    <rPh sb="0" eb="2">
      <t>レイワ</t>
    </rPh>
    <rPh sb="3" eb="5">
      <t>ネンド</t>
    </rPh>
    <phoneticPr fontId="2"/>
  </si>
  <si>
    <t>令和３年度</t>
    <rPh sb="0" eb="2">
      <t>レイワ</t>
    </rPh>
    <rPh sb="3" eb="5">
      <t>ネンド</t>
    </rPh>
    <phoneticPr fontId="2"/>
  </si>
  <si>
    <t>一般就労者数</t>
    <rPh sb="0" eb="5">
      <t>イッパンシュウロウシャ</t>
    </rPh>
    <rPh sb="5" eb="6">
      <t>スウ</t>
    </rPh>
    <phoneticPr fontId="2"/>
  </si>
  <si>
    <t>20時間未満</t>
    <rPh sb="2" eb="4">
      <t>ジカン</t>
    </rPh>
    <rPh sb="4" eb="6">
      <t>ミマン</t>
    </rPh>
    <phoneticPr fontId="2"/>
  </si>
  <si>
    <t>30時間以上</t>
    <phoneticPr fontId="2"/>
  </si>
  <si>
    <t>時間は不明</t>
    <rPh sb="0" eb="2">
      <t>ジカン</t>
    </rPh>
    <rPh sb="3" eb="5">
      <t>フメイ</t>
    </rPh>
    <phoneticPr fontId="2"/>
  </si>
  <si>
    <t>人</t>
    <rPh sb="0" eb="1">
      <t>ニン</t>
    </rPh>
    <phoneticPr fontId="2"/>
  </si>
  <si>
    <t>人</t>
    <rPh sb="0" eb="1">
      <t>ヒト</t>
    </rPh>
    <phoneticPr fontId="2"/>
  </si>
  <si>
    <t>期間は不明</t>
    <rPh sb="0" eb="2">
      <t>キカン</t>
    </rPh>
    <rPh sb="3" eb="5">
      <t>フメイ</t>
    </rPh>
    <phoneticPr fontId="2"/>
  </si>
  <si>
    <t xml:space="preserve">６か月以上
12か月未満 </t>
    <rPh sb="2" eb="3">
      <t>ゲツ</t>
    </rPh>
    <rPh sb="3" eb="5">
      <t>イジョウ</t>
    </rPh>
    <rPh sb="9" eb="10">
      <t>ゲツ</t>
    </rPh>
    <rPh sb="10" eb="12">
      <t>ミマン</t>
    </rPh>
    <phoneticPr fontId="2"/>
  </si>
  <si>
    <t xml:space="preserve">12か月以上
24か月未満 </t>
    <phoneticPr fontId="2"/>
  </si>
  <si>
    <t>24か月以上
36か月未満</t>
    <phoneticPr fontId="2"/>
  </si>
  <si>
    <t>令和３年度の一般就労者の６か月以上の職場定着率</t>
    <rPh sb="0" eb="2">
      <t>レイワ</t>
    </rPh>
    <rPh sb="3" eb="5">
      <t>ネンド</t>
    </rPh>
    <rPh sb="4" eb="5">
      <t>ガンネン</t>
    </rPh>
    <rPh sb="6" eb="10">
      <t>イッパンシュウロウ</t>
    </rPh>
    <rPh sb="10" eb="11">
      <t>シャ</t>
    </rPh>
    <rPh sb="14" eb="15">
      <t>ツキ</t>
    </rPh>
    <rPh sb="15" eb="17">
      <t>イジョウ</t>
    </rPh>
    <rPh sb="18" eb="20">
      <t>ショクバ</t>
    </rPh>
    <rPh sb="20" eb="22">
      <t>テイチャク</t>
    </rPh>
    <rPh sb="22" eb="23">
      <t>リツ</t>
    </rPh>
    <phoneticPr fontId="2"/>
  </si>
  <si>
    <t>（６）（５）の利用者のうち、公共職業安定所（ハローワーク）の支援を受けて就職した人数を入力してください。</t>
    <phoneticPr fontId="2"/>
  </si>
  <si>
    <t>（５）の回答</t>
    <rPh sb="4" eb="6">
      <t>カイトウ</t>
    </rPh>
    <phoneticPr fontId="2"/>
  </si>
  <si>
    <t>人のうち、ハローワークの支援を受けて就職した人数</t>
    <rPh sb="12" eb="14">
      <t>シエン</t>
    </rPh>
    <rPh sb="15" eb="16">
      <t>ウ</t>
    </rPh>
    <rPh sb="18" eb="20">
      <t>シュウショク</t>
    </rPh>
    <rPh sb="22" eb="24">
      <t>ニンズウ</t>
    </rPh>
    <phoneticPr fontId="2"/>
  </si>
  <si>
    <t>01大阪市</t>
  </si>
  <si>
    <t>02堺市</t>
  </si>
  <si>
    <t>03高槻市</t>
  </si>
  <si>
    <t>04東大阪市</t>
  </si>
  <si>
    <t>05豊中市</t>
  </si>
  <si>
    <t>06枚方市</t>
  </si>
  <si>
    <t>07吹田市</t>
  </si>
  <si>
    <t>08岸和田市</t>
  </si>
  <si>
    <t>09池田市</t>
  </si>
  <si>
    <t>10泉大津市</t>
  </si>
  <si>
    <t>11貝塚市</t>
  </si>
  <si>
    <t>12守口市</t>
  </si>
  <si>
    <t>13茨木市</t>
  </si>
  <si>
    <t>14八尾市</t>
  </si>
  <si>
    <t>15泉佐野市</t>
  </si>
  <si>
    <t>16富田林市</t>
  </si>
  <si>
    <t>17寝屋川市</t>
  </si>
  <si>
    <t>18河内長野市</t>
  </si>
  <si>
    <t>19松原市</t>
  </si>
  <si>
    <t>20大東市</t>
  </si>
  <si>
    <t>21和泉市</t>
  </si>
  <si>
    <t>22箕面市</t>
  </si>
  <si>
    <t>23柏原市</t>
  </si>
  <si>
    <t>24羽曳野市</t>
  </si>
  <si>
    <t>25門真市</t>
  </si>
  <si>
    <t>26摂津市</t>
  </si>
  <si>
    <t>27高石市</t>
  </si>
  <si>
    <t>28藤井寺市</t>
  </si>
  <si>
    <t>29泉南市</t>
  </si>
  <si>
    <t>30四條畷市</t>
  </si>
  <si>
    <t>31交野市</t>
  </si>
  <si>
    <t>32大阪狭山市</t>
  </si>
  <si>
    <t>33阪南市</t>
  </si>
  <si>
    <t>34島本町</t>
  </si>
  <si>
    <t>35豊能町</t>
  </si>
  <si>
    <t>36能勢町</t>
  </si>
  <si>
    <t>37忠岡町</t>
  </si>
  <si>
    <t>38熊取町</t>
  </si>
  <si>
    <t>39田尻町</t>
  </si>
  <si>
    <t>40岬町</t>
  </si>
  <si>
    <t>41太子町</t>
  </si>
  <si>
    <t>42河南町</t>
  </si>
  <si>
    <t>43千早赤阪村</t>
  </si>
  <si>
    <t>選択してください。</t>
    <rPh sb="0" eb="2">
      <t>センタク</t>
    </rPh>
    <phoneticPr fontId="18"/>
  </si>
  <si>
    <t>担当者氏名</t>
    <rPh sb="0" eb="3">
      <t>タントウシャ</t>
    </rPh>
    <rPh sb="3" eb="5">
      <t>シメイ</t>
    </rPh>
    <phoneticPr fontId="2"/>
  </si>
  <si>
    <t>2006年（平成18年）</t>
    <rPh sb="4" eb="5">
      <t>ネン</t>
    </rPh>
    <rPh sb="6" eb="8">
      <t>ヘイセイ</t>
    </rPh>
    <rPh sb="10" eb="11">
      <t>ネン</t>
    </rPh>
    <phoneticPr fontId="18"/>
  </si>
  <si>
    <t>2007年（平成19年）</t>
    <rPh sb="4" eb="5">
      <t>ネン</t>
    </rPh>
    <rPh sb="6" eb="8">
      <t>ヘイセイ</t>
    </rPh>
    <rPh sb="10" eb="11">
      <t>ネン</t>
    </rPh>
    <phoneticPr fontId="18"/>
  </si>
  <si>
    <t>2008年（平成20年）</t>
    <rPh sb="4" eb="5">
      <t>ネン</t>
    </rPh>
    <rPh sb="6" eb="8">
      <t>ヘイセイ</t>
    </rPh>
    <rPh sb="10" eb="11">
      <t>ネン</t>
    </rPh>
    <phoneticPr fontId="18"/>
  </si>
  <si>
    <t>2009年（平成21年）</t>
    <rPh sb="4" eb="5">
      <t>ネン</t>
    </rPh>
    <rPh sb="6" eb="8">
      <t>ヘイセイ</t>
    </rPh>
    <rPh sb="10" eb="11">
      <t>ネン</t>
    </rPh>
    <phoneticPr fontId="18"/>
  </si>
  <si>
    <t>2010年（平成22年）</t>
    <rPh sb="4" eb="5">
      <t>ネン</t>
    </rPh>
    <rPh sb="6" eb="8">
      <t>ヘイセイ</t>
    </rPh>
    <rPh sb="10" eb="11">
      <t>ネン</t>
    </rPh>
    <phoneticPr fontId="18"/>
  </si>
  <si>
    <t>2011年（平成23年）</t>
    <rPh sb="4" eb="5">
      <t>ネン</t>
    </rPh>
    <rPh sb="6" eb="8">
      <t>ヘイセイ</t>
    </rPh>
    <rPh sb="10" eb="11">
      <t>ネン</t>
    </rPh>
    <phoneticPr fontId="18"/>
  </si>
  <si>
    <t>2012年（平成24年）</t>
    <rPh sb="4" eb="5">
      <t>ネン</t>
    </rPh>
    <rPh sb="6" eb="8">
      <t>ヘイセイ</t>
    </rPh>
    <rPh sb="10" eb="11">
      <t>ネン</t>
    </rPh>
    <phoneticPr fontId="18"/>
  </si>
  <si>
    <t>2013年（平成25年）</t>
    <rPh sb="4" eb="5">
      <t>ネン</t>
    </rPh>
    <rPh sb="6" eb="8">
      <t>ヘイセイ</t>
    </rPh>
    <rPh sb="10" eb="11">
      <t>ネン</t>
    </rPh>
    <phoneticPr fontId="18"/>
  </si>
  <si>
    <t>2014年（平成26年）</t>
    <rPh sb="4" eb="5">
      <t>ネン</t>
    </rPh>
    <rPh sb="6" eb="8">
      <t>ヘイセイ</t>
    </rPh>
    <rPh sb="10" eb="11">
      <t>ネン</t>
    </rPh>
    <phoneticPr fontId="18"/>
  </si>
  <si>
    <t>2015年（平成27年）</t>
    <rPh sb="4" eb="5">
      <t>ネン</t>
    </rPh>
    <rPh sb="6" eb="8">
      <t>ヘイセイ</t>
    </rPh>
    <rPh sb="10" eb="11">
      <t>ネン</t>
    </rPh>
    <phoneticPr fontId="18"/>
  </si>
  <si>
    <t>2016年（平成28年）</t>
    <rPh sb="4" eb="5">
      <t>ネン</t>
    </rPh>
    <rPh sb="6" eb="8">
      <t>ヘイセイ</t>
    </rPh>
    <rPh sb="10" eb="11">
      <t>ネン</t>
    </rPh>
    <phoneticPr fontId="18"/>
  </si>
  <si>
    <t>2017年（平成29年）</t>
    <rPh sb="4" eb="5">
      <t>ネン</t>
    </rPh>
    <rPh sb="6" eb="8">
      <t>ヘイセイ</t>
    </rPh>
    <rPh sb="10" eb="11">
      <t>ネン</t>
    </rPh>
    <phoneticPr fontId="18"/>
  </si>
  <si>
    <t>2018年（平成30年）</t>
    <rPh sb="4" eb="5">
      <t>ネン</t>
    </rPh>
    <rPh sb="6" eb="8">
      <t>ヘイセイ</t>
    </rPh>
    <rPh sb="10" eb="11">
      <t>ネン</t>
    </rPh>
    <phoneticPr fontId="18"/>
  </si>
  <si>
    <t>2019年（令和元年）</t>
    <rPh sb="4" eb="5">
      <t>ネン</t>
    </rPh>
    <rPh sb="6" eb="8">
      <t>レイワ</t>
    </rPh>
    <rPh sb="8" eb="10">
      <t>ガンネン</t>
    </rPh>
    <phoneticPr fontId="18"/>
  </si>
  <si>
    <t>2020年（令和２年）</t>
    <rPh sb="4" eb="5">
      <t>ネン</t>
    </rPh>
    <rPh sb="6" eb="8">
      <t>レイワ</t>
    </rPh>
    <rPh sb="9" eb="10">
      <t>ネン</t>
    </rPh>
    <phoneticPr fontId="18"/>
  </si>
  <si>
    <t>2021年（令和３年）</t>
    <rPh sb="4" eb="5">
      <t>ネン</t>
    </rPh>
    <rPh sb="6" eb="8">
      <t>レイワ</t>
    </rPh>
    <rPh sb="9" eb="10">
      <t>ネン</t>
    </rPh>
    <phoneticPr fontId="18"/>
  </si>
  <si>
    <t>2022年（令和４年）</t>
    <rPh sb="4" eb="5">
      <t>ネン</t>
    </rPh>
    <rPh sb="6" eb="8">
      <t>レイワ</t>
    </rPh>
    <rPh sb="9" eb="10">
      <t>ネン</t>
    </rPh>
    <phoneticPr fontId="18"/>
  </si>
  <si>
    <t>2023年（令和５年）</t>
    <rPh sb="4" eb="5">
      <t>ネン</t>
    </rPh>
    <rPh sb="6" eb="8">
      <t>レイワ</t>
    </rPh>
    <rPh sb="9" eb="10">
      <t>ネン</t>
    </rPh>
    <phoneticPr fontId="18"/>
  </si>
  <si>
    <t>（２）多機能型で事業所を運営している場合や、就労定着支援事業の指定を併せて受けている場合、
　　 令和５年４月１日時点で事業所が提供している事業の欄すべてに、「１」を入力してください（選択式）。</t>
    <rPh sb="3" eb="6">
      <t>タキノウ</t>
    </rPh>
    <rPh sb="6" eb="7">
      <t>ガタ</t>
    </rPh>
    <rPh sb="8" eb="11">
      <t>ジギョウショ</t>
    </rPh>
    <rPh sb="12" eb="14">
      <t>ウンエイ</t>
    </rPh>
    <rPh sb="18" eb="20">
      <t>バアイ</t>
    </rPh>
    <rPh sb="22" eb="30">
      <t>シュウロウテイチャクシエンジギョウ</t>
    </rPh>
    <rPh sb="31" eb="33">
      <t>シテイ</t>
    </rPh>
    <rPh sb="34" eb="35">
      <t>アワ</t>
    </rPh>
    <rPh sb="37" eb="38">
      <t>ウ</t>
    </rPh>
    <rPh sb="42" eb="44">
      <t>バアイ</t>
    </rPh>
    <rPh sb="49" eb="51">
      <t>レイワ</t>
    </rPh>
    <rPh sb="60" eb="63">
      <t>ジギョウショ</t>
    </rPh>
    <rPh sb="64" eb="66">
      <t>テイキョウ</t>
    </rPh>
    <rPh sb="70" eb="72">
      <t>ジギョウ</t>
    </rPh>
    <rPh sb="73" eb="74">
      <t>ラン</t>
    </rPh>
    <rPh sb="92" eb="94">
      <t>センタク</t>
    </rPh>
    <rPh sb="94" eb="95">
      <t>シキ</t>
    </rPh>
    <phoneticPr fontId="2"/>
  </si>
  <si>
    <t>（３）令和５年４月１日時点の利用者</t>
    <rPh sb="3" eb="5">
      <t>レイワ</t>
    </rPh>
    <rPh sb="6" eb="7">
      <t>ネン</t>
    </rPh>
    <rPh sb="8" eb="9">
      <t>ガツ</t>
    </rPh>
    <rPh sb="10" eb="11">
      <t>ニチ</t>
    </rPh>
    <rPh sb="11" eb="13">
      <t>ジテン</t>
    </rPh>
    <rPh sb="14" eb="17">
      <t>リヨウシャ</t>
    </rPh>
    <phoneticPr fontId="2"/>
  </si>
  <si>
    <t>　本調査にて回答いただいた内容のうち、黄色セルの項目については、大阪府ホームページに公表します。
　回答にあたっては、誤りのないようご注意願います。</t>
    <phoneticPr fontId="2"/>
  </si>
  <si>
    <t>　【入力要領】
　　・　水色のセルに回答を入力または選択してください。
　　・　グレーのセルについては自動計算されますので、入力不要です。
　　・　多機能型で事業を運営している場合は、各事業ごとに調査票を分けて（エクセルファイルごとコピーして）回答してください。
　　・　シートのコピーはしないでください（正しく集計ができません。）。</t>
    <rPh sb="62" eb="64">
      <t>ニュウリョク</t>
    </rPh>
    <rPh sb="64" eb="66">
      <t>フヨウ</t>
    </rPh>
    <rPh sb="153" eb="154">
      <t>タダ</t>
    </rPh>
    <rPh sb="156" eb="158">
      <t>シュウケイ</t>
    </rPh>
    <phoneticPr fontId="2"/>
  </si>
  <si>
    <r>
      <rPr>
        <sz val="11"/>
        <rFont val="Meiryo UI"/>
        <family val="3"/>
        <charset val="128"/>
      </rPr>
      <t>　　　　</t>
    </r>
    <r>
      <rPr>
        <u/>
        <sz val="11"/>
        <rFont val="Meiryo UI"/>
        <family val="3"/>
        <charset val="128"/>
      </rPr>
      <t>※障がい種別が重複している場合は、主たる障がいで計上してください。</t>
    </r>
    <rPh sb="5" eb="6">
      <t>ショウ</t>
    </rPh>
    <rPh sb="8" eb="10">
      <t>シュベツ</t>
    </rPh>
    <rPh sb="11" eb="13">
      <t>チョウフク</t>
    </rPh>
    <rPh sb="17" eb="19">
      <t>バアイ</t>
    </rPh>
    <rPh sb="21" eb="22">
      <t>シュ</t>
    </rPh>
    <rPh sb="24" eb="25">
      <t>ショウ</t>
    </rPh>
    <rPh sb="28" eb="30">
      <t>ケイジョウ</t>
    </rPh>
    <phoneticPr fontId="18"/>
  </si>
  <si>
    <t>人のうち、</t>
    <rPh sb="0" eb="1">
      <t>ニン</t>
    </rPh>
    <phoneticPr fontId="2"/>
  </si>
  <si>
    <t>支援学校を卒業してから直接入所した者の人数を入力してください。</t>
  </si>
  <si>
    <t>（４）（３）の回答</t>
    <rPh sb="7" eb="9">
      <t>カイトウ</t>
    </rPh>
    <phoneticPr fontId="2"/>
  </si>
  <si>
    <t>20時間以上
30時間未満</t>
    <phoneticPr fontId="2"/>
  </si>
  <si>
    <r>
      <t>　市町村へ提出する前に、回答様式の中に「</t>
    </r>
    <r>
      <rPr>
        <b/>
        <sz val="11"/>
        <color rgb="FFFF0000"/>
        <rFont val="Meiryo UI"/>
        <family val="3"/>
        <charset val="128"/>
      </rPr>
      <t>【!!要確認!!】～</t>
    </r>
    <r>
      <rPr>
        <b/>
        <sz val="11"/>
        <color theme="1"/>
        <rFont val="Meiryo UI"/>
        <family val="3"/>
        <charset val="128"/>
      </rPr>
      <t>」（赤太字）のエラー表示が出ていないか、必ず確認してください。</t>
    </r>
    <rPh sb="1" eb="4">
      <t>シチョウソン</t>
    </rPh>
    <rPh sb="5" eb="7">
      <t>テイシュツ</t>
    </rPh>
    <rPh sb="9" eb="10">
      <t>マエ</t>
    </rPh>
    <rPh sb="12" eb="16">
      <t>カイトウヨウシキ</t>
    </rPh>
    <rPh sb="17" eb="18">
      <t>ナカ</t>
    </rPh>
    <rPh sb="32" eb="35">
      <t>アカフトジ</t>
    </rPh>
    <rPh sb="40" eb="42">
      <t>ヒョウジ</t>
    </rPh>
    <rPh sb="43" eb="44">
      <t>デ</t>
    </rPh>
    <rPh sb="50" eb="51">
      <t>カナラ</t>
    </rPh>
    <rPh sb="52" eb="54">
      <t>カクニン</t>
    </rPh>
    <phoneticPr fontId="2"/>
  </si>
  <si>
    <t>（１）事業所について、下記の項目を入力してください。</t>
    <rPh sb="3" eb="6">
      <t>ジギョウショ</t>
    </rPh>
    <rPh sb="11" eb="13">
      <t>カキ</t>
    </rPh>
    <rPh sb="14" eb="16">
      <t>コウモク</t>
    </rPh>
    <phoneticPr fontId="2"/>
  </si>
  <si>
    <t>従たる事業所名（あれば）</t>
    <rPh sb="0" eb="1">
      <t>ジュウ</t>
    </rPh>
    <rPh sb="3" eb="6">
      <t>ジギョウショ</t>
    </rPh>
    <rPh sb="6" eb="7">
      <t>メイ</t>
    </rPh>
    <phoneticPr fontId="2"/>
  </si>
  <si>
    <r>
      <t>（４）（１）の一般就労した者（上記「１.就職（企業等に雇用された者）（就Ａは含まない）」「２.就職のうち在宅雇用（就Ａは含まない）」「３.復職（休職期間中にサービスを利用し、復職した者）」）</t>
    </r>
    <r>
      <rPr>
        <u/>
        <sz val="11"/>
        <rFont val="Meiryo UI"/>
        <family val="3"/>
        <charset val="128"/>
      </rPr>
      <t>（表の赤太枠内）</t>
    </r>
    <r>
      <rPr>
        <sz val="11"/>
        <rFont val="Meiryo UI"/>
        <family val="3"/>
        <charset val="128"/>
      </rPr>
      <t>の、サービスの支給決定を受けた市町村別にその人数を入力してください（現在の居住地ではなく、一般就労した時点において支給決定されていた市町村を回答してください。）。</t>
    </r>
    <rPh sb="13" eb="14">
      <t>モノ</t>
    </rPh>
    <rPh sb="137" eb="139">
      <t>ゲンザイ</t>
    </rPh>
    <rPh sb="140" eb="143">
      <t>キョジュウチ</t>
    </rPh>
    <rPh sb="148" eb="152">
      <t>イッパンシュウロウ</t>
    </rPh>
    <rPh sb="154" eb="156">
      <t>ジテン</t>
    </rPh>
    <rPh sb="160" eb="164">
      <t>シキュウケッテイ</t>
    </rPh>
    <rPh sb="169" eb="172">
      <t>シチョウソン</t>
    </rPh>
    <rPh sb="173" eb="175">
      <t>カイトウ</t>
    </rPh>
    <phoneticPr fontId="2"/>
  </si>
  <si>
    <t>経過措置対象</t>
    <rPh sb="0" eb="4">
      <t>ケイカソチ</t>
    </rPh>
    <rPh sb="4" eb="6">
      <t>タイショウ</t>
    </rPh>
    <phoneticPr fontId="18"/>
  </si>
  <si>
    <r>
      <t xml:space="preserve">就労人数調査（令和４年度実績）
</t>
    </r>
    <r>
      <rPr>
        <b/>
        <sz val="18"/>
        <color theme="1"/>
        <rFont val="Meiryo UI"/>
        <family val="3"/>
        <charset val="128"/>
      </rPr>
      <t>【就労移行支援、就労継続支援（Ａ型・Ｂ型）専用】</t>
    </r>
    <rPh sb="0" eb="2">
      <t>シュウロウ</t>
    </rPh>
    <rPh sb="2" eb="4">
      <t>ニンズウ</t>
    </rPh>
    <rPh sb="4" eb="6">
      <t>チョウサ</t>
    </rPh>
    <rPh sb="7" eb="9">
      <t>レイワ</t>
    </rPh>
    <rPh sb="10" eb="12">
      <t>ネンド</t>
    </rPh>
    <rPh sb="12" eb="14">
      <t>ジッセキ</t>
    </rPh>
    <phoneticPr fontId="18"/>
  </si>
  <si>
    <t>％</t>
    <phoneticPr fontId="2"/>
  </si>
  <si>
    <r>
      <t>（７）（１）の一般就労した者（上記「１.就職（企業等に雇用された者）（就Ａは含まない）」「２.就職のうち在宅雇用（就Ａは含まない）」「３.復職（休職期間中にサービスを利用し、復職した者）」）</t>
    </r>
    <r>
      <rPr>
        <u/>
        <sz val="11"/>
        <rFont val="Meiryo UI"/>
        <family val="3"/>
        <charset val="128"/>
      </rPr>
      <t>（表の赤太枠内）</t>
    </r>
    <r>
      <rPr>
        <sz val="11"/>
        <rFont val="Meiryo UI"/>
        <family val="3"/>
        <charset val="128"/>
      </rPr>
      <t>のうち、個別支援計画の中に一般就労後の定着支援を目的に「関係機関からの支援を受ける」等の内容が記載されており、障害者就業・生活支援センターへ誘導した人数を入力してください（実際の相談や利用登録の有無は問いません。）。</t>
    </r>
    <phoneticPr fontId="2"/>
  </si>
  <si>
    <r>
      <t>（８）（１）の一般就労した者（上記「１.就職（企業等に雇用された者）（就Ａは含まない）」「２.就職のうち在宅雇用（就Ａは含まない）」「３.復職（休職期間中にサービスを利用し、復職した者）」）</t>
    </r>
    <r>
      <rPr>
        <u/>
        <sz val="11"/>
        <rFont val="Meiryo UI"/>
        <family val="3"/>
        <charset val="128"/>
      </rPr>
      <t>（表の赤太枠内）</t>
    </r>
    <r>
      <rPr>
        <sz val="11"/>
        <rFont val="Meiryo UI"/>
        <family val="3"/>
        <charset val="128"/>
      </rPr>
      <t>のうち、令和４年４月１日から令和４年９月３０日の間に一般就労し、かつ、令和５年４月１日時点で６か月以上職場定着している者の人数を、支給決定を受けた市町村別に入力してください。</t>
    </r>
    <rPh sb="168" eb="172">
      <t>シキュウケッテイ</t>
    </rPh>
    <rPh sb="173" eb="174">
      <t>ウ</t>
    </rPh>
    <rPh sb="176" eb="179">
      <t>シチョウソン</t>
    </rPh>
    <rPh sb="179" eb="180">
      <t>ベツ</t>
    </rPh>
    <phoneticPr fontId="2"/>
  </si>
  <si>
    <t>（９）（８）のうち、令和５年４月１日時点で就労定着支援事業を利用している者の人数を支給決定を受けた市町村別に入力してください。</t>
    <rPh sb="41" eb="45">
      <t>シキュウケッテイ</t>
    </rPh>
    <rPh sb="46" eb="47">
      <t>ウ</t>
    </rPh>
    <phoneticPr fontId="2"/>
  </si>
  <si>
    <t>（８）の回答</t>
    <rPh sb="4" eb="6">
      <t>カイトウ</t>
    </rPh>
    <phoneticPr fontId="2"/>
  </si>
  <si>
    <r>
      <t>（３）</t>
    </r>
    <r>
      <rPr>
        <b/>
        <u/>
        <sz val="11"/>
        <rFont val="Meiryo UI"/>
        <family val="3"/>
        <charset val="128"/>
      </rPr>
      <t>＜就労移行支援事業所のみ回答してください。＞</t>
    </r>
    <r>
      <rPr>
        <sz val="11"/>
        <rFont val="Meiryo UI"/>
        <family val="3"/>
        <charset val="128"/>
      </rPr>
      <t>令和５年４月１日時点の利用者のうち、</t>
    </r>
    <r>
      <rPr>
        <u/>
        <sz val="11"/>
        <rFont val="Meiryo UI"/>
        <family val="3"/>
        <charset val="128"/>
      </rPr>
      <t>一般就労へ移行した後も</t>
    </r>
    <r>
      <rPr>
        <sz val="11"/>
        <rFont val="Meiryo UI"/>
        <family val="3"/>
        <charset val="128"/>
      </rPr>
      <t>就労移行支援の必要性が認められると判断され、改めて就労移行支援の利用の支給決定を受けた者の人数を障がい種別ごとに入力してください。</t>
    </r>
    <rPh sb="4" eb="13">
      <t>シュイ</t>
    </rPh>
    <rPh sb="15" eb="17">
      <t>カイトウ</t>
    </rPh>
    <rPh sb="25" eb="27">
      <t>レイワ</t>
    </rPh>
    <rPh sb="28" eb="29">
      <t>ネン</t>
    </rPh>
    <rPh sb="30" eb="31">
      <t>ガツ</t>
    </rPh>
    <rPh sb="32" eb="33">
      <t>ニチ</t>
    </rPh>
    <rPh sb="33" eb="35">
      <t>ジテン</t>
    </rPh>
    <rPh sb="36" eb="39">
      <t>リヨウシャ</t>
    </rPh>
    <rPh sb="43" eb="45">
      <t>イッパン</t>
    </rPh>
    <rPh sb="45" eb="47">
      <t>シュウロウ</t>
    </rPh>
    <rPh sb="48" eb="50">
      <t>イコウ</t>
    </rPh>
    <rPh sb="52" eb="53">
      <t>アト</t>
    </rPh>
    <rPh sb="54" eb="56">
      <t>シュウロウ</t>
    </rPh>
    <rPh sb="56" eb="58">
      <t>イコウ</t>
    </rPh>
    <rPh sb="58" eb="60">
      <t>シエン</t>
    </rPh>
    <rPh sb="61" eb="63">
      <t>ヒツヨウ</t>
    </rPh>
    <rPh sb="63" eb="64">
      <t>セイ</t>
    </rPh>
    <rPh sb="65" eb="66">
      <t>ミト</t>
    </rPh>
    <rPh sb="71" eb="73">
      <t>ハンダン</t>
    </rPh>
    <rPh sb="76" eb="77">
      <t>アラタ</t>
    </rPh>
    <rPh sb="79" eb="81">
      <t>シュウロウ</t>
    </rPh>
    <rPh sb="81" eb="83">
      <t>イコウ</t>
    </rPh>
    <rPh sb="83" eb="85">
      <t>シエン</t>
    </rPh>
    <rPh sb="86" eb="88">
      <t>リヨウ</t>
    </rPh>
    <rPh sb="89" eb="91">
      <t>シキュウ</t>
    </rPh>
    <rPh sb="91" eb="93">
      <t>ケッテイ</t>
    </rPh>
    <rPh sb="94" eb="95">
      <t>ウ</t>
    </rPh>
    <rPh sb="97" eb="98">
      <t>モノ</t>
    </rPh>
    <rPh sb="99" eb="101">
      <t>ニンズウ</t>
    </rPh>
    <rPh sb="102" eb="103">
      <t>ショウ</t>
    </rPh>
    <rPh sb="105" eb="107">
      <t>シュベツ</t>
    </rPh>
    <rPh sb="110" eb="112">
      <t>ニュウリョク</t>
    </rPh>
    <phoneticPr fontId="2"/>
  </si>
  <si>
    <t>選択してください。</t>
  </si>
  <si>
    <t>① １番目</t>
    <rPh sb="3" eb="5">
      <t>バンメ</t>
    </rPh>
    <phoneticPr fontId="2"/>
  </si>
  <si>
    <t>② ２番目</t>
    <rPh sb="3" eb="4">
      <t>バン</t>
    </rPh>
    <rPh sb="4" eb="5">
      <t>メ</t>
    </rPh>
    <phoneticPr fontId="2"/>
  </si>
  <si>
    <t>③ ３番目</t>
    <rPh sb="3" eb="5">
      <t>バンメ</t>
    </rPh>
    <phoneticPr fontId="2"/>
  </si>
  <si>
    <r>
      <t>（１）現在、利用者に対して行っている訓練内容について、</t>
    </r>
    <r>
      <rPr>
        <u/>
        <sz val="11"/>
        <rFont val="Meiryo UI"/>
        <family val="3"/>
        <charset val="128"/>
      </rPr>
      <t>生産活動を実施している場合は総売上高が高いものから順に、生産活動を実施していない場合は主に行っているものを選択してください</t>
    </r>
    <r>
      <rPr>
        <sz val="11"/>
        <rFont val="Meiryo UI"/>
        <family val="3"/>
        <charset val="128"/>
      </rPr>
      <t>（具体的な訓練内容・作業内容の例は作業要領をご確認ください。）。</t>
    </r>
    <rPh sb="27" eb="29">
      <t>セイサン</t>
    </rPh>
    <rPh sb="29" eb="31">
      <t>カツドウ</t>
    </rPh>
    <rPh sb="32" eb="34">
      <t>ジッシ</t>
    </rPh>
    <rPh sb="38" eb="40">
      <t>バアイ</t>
    </rPh>
    <rPh sb="41" eb="42">
      <t>ソウ</t>
    </rPh>
    <rPh sb="42" eb="44">
      <t>ウリアゲ</t>
    </rPh>
    <rPh sb="44" eb="45">
      <t>ダカ</t>
    </rPh>
    <rPh sb="46" eb="47">
      <t>タカ</t>
    </rPh>
    <rPh sb="52" eb="53">
      <t>ジュン</t>
    </rPh>
    <rPh sb="55" eb="59">
      <t>セイサンカツドウ</t>
    </rPh>
    <rPh sb="60" eb="62">
      <t>ジッシ</t>
    </rPh>
    <rPh sb="67" eb="69">
      <t>バアイ</t>
    </rPh>
    <rPh sb="70" eb="71">
      <t>オモ</t>
    </rPh>
    <rPh sb="72" eb="73">
      <t>オコナ</t>
    </rPh>
    <rPh sb="80" eb="82">
      <t>センタク</t>
    </rPh>
    <rPh sb="89" eb="92">
      <t>グタイテキ</t>
    </rPh>
    <rPh sb="93" eb="97">
      <t>クンレンナイヨウ</t>
    </rPh>
    <rPh sb="98" eb="100">
      <t>サギョウ</t>
    </rPh>
    <rPh sb="100" eb="102">
      <t>ナイヨウ</t>
    </rPh>
    <rPh sb="103" eb="104">
      <t>レイ</t>
    </rPh>
    <rPh sb="105" eb="107">
      <t>サギョウ</t>
    </rPh>
    <rPh sb="107" eb="109">
      <t>ヨウリョウ</t>
    </rPh>
    <rPh sb="111" eb="113">
      <t>カクニン</t>
    </rPh>
    <phoneticPr fontId="2"/>
  </si>
  <si>
    <t>（３）基本的なパソコン操作（タイピング、Word、Excel）等の訓練や、ビジネススキルトレーニング（利用者同士のグループワーク、SST（ソーシャルスキルトレーニング）、メタ認知トレーニング等）を実施していますか。</t>
    <rPh sb="3" eb="6">
      <t>キホンテキ</t>
    </rPh>
    <rPh sb="11" eb="13">
      <t>ソウサ</t>
    </rPh>
    <rPh sb="31" eb="32">
      <t>トウ</t>
    </rPh>
    <rPh sb="33" eb="35">
      <t>クンレン</t>
    </rPh>
    <rPh sb="51" eb="54">
      <t>リヨウシャ</t>
    </rPh>
    <rPh sb="54" eb="56">
      <t>ドウシ</t>
    </rPh>
    <rPh sb="87" eb="89">
      <t>ニンチ</t>
    </rPh>
    <rPh sb="95" eb="96">
      <t>トウ</t>
    </rPh>
    <rPh sb="98" eb="100">
      <t>ジッシ</t>
    </rPh>
    <phoneticPr fontId="2"/>
  </si>
  <si>
    <t>基本的なパソコン操作の訓練</t>
    <rPh sb="0" eb="3">
      <t>キホンテキ</t>
    </rPh>
    <rPh sb="8" eb="10">
      <t>ソウサ</t>
    </rPh>
    <rPh sb="11" eb="13">
      <t>クンレン</t>
    </rPh>
    <phoneticPr fontId="2"/>
  </si>
  <si>
    <t>ビジネススキルトレーニング</t>
    <phoneticPr fontId="2"/>
  </si>
  <si>
    <t>多機能型</t>
    <rPh sb="0" eb="3">
      <t>タキノウ</t>
    </rPh>
    <rPh sb="3" eb="4">
      <t>ガタ</t>
    </rPh>
    <phoneticPr fontId="18"/>
  </si>
  <si>
    <t>（七）就職後６月以上定着率が０割の場合</t>
    <rPh sb="15" eb="16">
      <t>ワリ</t>
    </rPh>
    <phoneticPr fontId="18"/>
  </si>
  <si>
    <t>（六）就職後６月以上定着率が０割超１割未満の場合</t>
  </si>
  <si>
    <t>（五）就職後６月以上定着率が１割以上２割未満の場合</t>
  </si>
  <si>
    <t>（四）就職後６月以上定着率が２割以上３割未満の場合</t>
  </si>
  <si>
    <t>（三）就職後６月以上定着率が３割以上４割未満の場合</t>
  </si>
  <si>
    <t>（一）就職後６月以上定着率が５割以上の場合</t>
  </si>
  <si>
    <t>（二）就職後６月以上定着率が４割以上５割未満の場合</t>
  </si>
  <si>
    <t>R４報酬単価</t>
    <rPh sb="2" eb="4">
      <t>ホウシュウ</t>
    </rPh>
    <rPh sb="4" eb="6">
      <t>タンカ</t>
    </rPh>
    <phoneticPr fontId="18"/>
  </si>
  <si>
    <t>R５報酬単価</t>
    <rPh sb="2" eb="6">
      <t>ホウシュウタンカ</t>
    </rPh>
    <phoneticPr fontId="18"/>
  </si>
  <si>
    <t>高次脳機能</t>
    <rPh sb="0" eb="2">
      <t>コウジ</t>
    </rPh>
    <rPh sb="2" eb="3">
      <t>ノウ</t>
    </rPh>
    <rPh sb="3" eb="5">
      <t>キノウ</t>
    </rPh>
    <phoneticPr fontId="18"/>
  </si>
  <si>
    <r>
      <t>人のうち、</t>
    </r>
    <r>
      <rPr>
        <u/>
        <sz val="11"/>
        <color theme="1"/>
        <rFont val="Meiryo UI"/>
        <family val="3"/>
        <charset val="128"/>
      </rPr>
      <t>令和５年３月に</t>
    </r>
    <r>
      <rPr>
        <sz val="11"/>
        <color theme="1"/>
        <rFont val="Meiryo UI"/>
        <family val="3"/>
        <charset val="128"/>
      </rPr>
      <t>支援学校を卒業した者の人数を入力してください。</t>
    </r>
    <rPh sb="0" eb="1">
      <t>ヒト</t>
    </rPh>
    <phoneticPr fontId="2"/>
  </si>
  <si>
    <t>吹田市</t>
    <rPh sb="0" eb="3">
      <t>スイタシ</t>
    </rPh>
    <phoneticPr fontId="18"/>
  </si>
  <si>
    <t>岸和田市</t>
    <rPh sb="0" eb="4">
      <t>キシワダシ</t>
    </rPh>
    <phoneticPr fontId="18"/>
  </si>
  <si>
    <t>池田市</t>
    <rPh sb="0" eb="3">
      <t>イケダシ</t>
    </rPh>
    <phoneticPr fontId="18"/>
  </si>
  <si>
    <t>人</t>
    <rPh sb="0" eb="1">
      <t>ニン</t>
    </rPh>
    <phoneticPr fontId="2"/>
  </si>
  <si>
    <t>定着期間ごとの内訳</t>
    <rPh sb="0" eb="4">
      <t>テイチャクキカン</t>
    </rPh>
    <rPh sb="7" eb="9">
      <t>ウチワケ</t>
    </rPh>
    <phoneticPr fontId="2"/>
  </si>
  <si>
    <t>一般就労者のうち、６か月以上の就労定着を把握している</t>
    <rPh sb="0" eb="5">
      <t>イッパンシュウロウシャ</t>
    </rPh>
    <phoneticPr fontId="2"/>
  </si>
  <si>
    <t>36か月以上</t>
    <phoneticPr fontId="2"/>
  </si>
  <si>
    <t>左記の者の週の労働時間</t>
    <rPh sb="0" eb="2">
      <t>サキ</t>
    </rPh>
    <rPh sb="3" eb="4">
      <t>モノ</t>
    </rPh>
    <rPh sb="5" eb="6">
      <t>シュウ</t>
    </rPh>
    <rPh sb="7" eb="9">
      <t>ロウドウ</t>
    </rPh>
    <rPh sb="9" eb="11">
      <t>ジカン</t>
    </rPh>
    <phoneticPr fontId="2"/>
  </si>
  <si>
    <t>（１）各年度の一般就労者数と、そのうち６か月以上の就労定着していることを把握している人数を定着期間ごとに入力してください（令和５年４月１日時点）。</t>
    <rPh sb="45" eb="49">
      <t>テイチャクキカン</t>
    </rPh>
    <rPh sb="52" eb="54">
      <t>ニュウリョク</t>
    </rPh>
    <phoneticPr fontId="2"/>
  </si>
  <si>
    <t>（２）（１）の「６か月以上の就労定着を把握している者の人数」の内訳を週の労働時間ごとに入力してください（令和５年４月１日時点）。</t>
    <rPh sb="34" eb="35">
      <t>シュウ</t>
    </rPh>
    <rPh sb="36" eb="40">
      <t>ロウドウジカン</t>
    </rPh>
    <phoneticPr fontId="2"/>
  </si>
  <si>
    <t>６か月以上の
就労定着を
把握している者
（青太枠内）</t>
    <rPh sb="2" eb="3">
      <t>ツキ</t>
    </rPh>
    <rPh sb="3" eb="5">
      <t>イジョウ</t>
    </rPh>
    <rPh sb="7" eb="9">
      <t>シュウロウ</t>
    </rPh>
    <rPh sb="9" eb="11">
      <t>テイチャク</t>
    </rPh>
    <rPh sb="13" eb="15">
      <t>ハアク</t>
    </rPh>
    <rPh sb="19" eb="20">
      <t>モノ</t>
    </rPh>
    <rPh sb="22" eb="23">
      <t>アオ</t>
    </rPh>
    <rPh sb="23" eb="25">
      <t>フトワク</t>
    </rPh>
    <rPh sb="25" eb="26">
      <t>ナイ</t>
    </rPh>
    <phoneticPr fontId="2"/>
  </si>
  <si>
    <t>R1一般就労</t>
    <rPh sb="2" eb="6">
      <t>イッパンシュウロウ</t>
    </rPh>
    <phoneticPr fontId="18"/>
  </si>
  <si>
    <t>R1:6～12月</t>
    <rPh sb="7" eb="8">
      <t>ツキ</t>
    </rPh>
    <phoneticPr fontId="18"/>
  </si>
  <si>
    <t>R1:12～24月</t>
    <rPh sb="8" eb="9">
      <t>ツキ</t>
    </rPh>
    <phoneticPr fontId="18"/>
  </si>
  <si>
    <t>R1:24～36月</t>
    <rPh sb="8" eb="9">
      <t>ツキ</t>
    </rPh>
    <phoneticPr fontId="18"/>
  </si>
  <si>
    <t>R1:36月～</t>
    <rPh sb="5" eb="6">
      <t>ツキ</t>
    </rPh>
    <phoneticPr fontId="18"/>
  </si>
  <si>
    <t>R1:期間不明</t>
    <rPh sb="3" eb="5">
      <t>キカン</t>
    </rPh>
    <rPh sb="5" eb="7">
      <t>フメイ</t>
    </rPh>
    <phoneticPr fontId="18"/>
  </si>
  <si>
    <t>R2一般就労</t>
    <rPh sb="2" eb="6">
      <t>イッパンシュウロウ</t>
    </rPh>
    <phoneticPr fontId="18"/>
  </si>
  <si>
    <t>R2:6～12月</t>
    <rPh sb="7" eb="8">
      <t>ツキ</t>
    </rPh>
    <phoneticPr fontId="18"/>
  </si>
  <si>
    <t>R2:12～24月</t>
    <rPh sb="8" eb="9">
      <t>ツキ</t>
    </rPh>
    <phoneticPr fontId="18"/>
  </si>
  <si>
    <t>R2:24～36月</t>
    <rPh sb="8" eb="9">
      <t>ツキ</t>
    </rPh>
    <phoneticPr fontId="18"/>
  </si>
  <si>
    <t>R2:36月～</t>
    <rPh sb="5" eb="6">
      <t>ツキ</t>
    </rPh>
    <phoneticPr fontId="18"/>
  </si>
  <si>
    <t>R2:期間不明</t>
    <rPh sb="3" eb="5">
      <t>キカン</t>
    </rPh>
    <rPh sb="5" eb="7">
      <t>フメイ</t>
    </rPh>
    <phoneticPr fontId="18"/>
  </si>
  <si>
    <t>R3一般就労</t>
    <rPh sb="2" eb="6">
      <t>イッパンシュウロウ</t>
    </rPh>
    <phoneticPr fontId="18"/>
  </si>
  <si>
    <t>R3:6～12月</t>
    <rPh sb="7" eb="8">
      <t>ツキ</t>
    </rPh>
    <phoneticPr fontId="18"/>
  </si>
  <si>
    <t>R3:12～24月</t>
    <rPh sb="8" eb="9">
      <t>ツキ</t>
    </rPh>
    <phoneticPr fontId="18"/>
  </si>
  <si>
    <t>R3:24～36月</t>
    <rPh sb="8" eb="9">
      <t>ツキ</t>
    </rPh>
    <phoneticPr fontId="18"/>
  </si>
  <si>
    <t>R3:期間不明</t>
    <rPh sb="3" eb="5">
      <t>キカン</t>
    </rPh>
    <rPh sb="5" eb="7">
      <t>フメイ</t>
    </rPh>
    <phoneticPr fontId="18"/>
  </si>
  <si>
    <t>R1:～20h</t>
    <phoneticPr fontId="18"/>
  </si>
  <si>
    <t>R1:20～30h</t>
    <phoneticPr fontId="18"/>
  </si>
  <si>
    <t>R1:30h～</t>
    <phoneticPr fontId="18"/>
  </si>
  <si>
    <t>R1:時間不明</t>
    <rPh sb="3" eb="5">
      <t>ジカン</t>
    </rPh>
    <rPh sb="5" eb="7">
      <t>フメイ</t>
    </rPh>
    <phoneticPr fontId="18"/>
  </si>
  <si>
    <t>R2:～20h</t>
  </si>
  <si>
    <t>R2:20～30h</t>
  </si>
  <si>
    <t>R2:30h～</t>
  </si>
  <si>
    <t>R2:時間不明</t>
    <rPh sb="3" eb="5">
      <t>ジカン</t>
    </rPh>
    <rPh sb="5" eb="7">
      <t>フメイ</t>
    </rPh>
    <phoneticPr fontId="18"/>
  </si>
  <si>
    <t>R3:～20h</t>
  </si>
  <si>
    <t>R3:20～30h</t>
  </si>
  <si>
    <t>R3:30h～</t>
  </si>
  <si>
    <t>R3:時間不明</t>
    <rPh sb="3" eb="5">
      <t>ジカン</t>
    </rPh>
    <rPh sb="5" eb="7">
      <t>フメイ</t>
    </rPh>
    <phoneticPr fontId="18"/>
  </si>
  <si>
    <t>サービス①</t>
    <phoneticPr fontId="18"/>
  </si>
  <si>
    <t>サービス②</t>
    <phoneticPr fontId="18"/>
  </si>
  <si>
    <t>サービス③</t>
    <phoneticPr fontId="18"/>
  </si>
  <si>
    <t>その他</t>
    <rPh sb="2" eb="3">
      <t>タ</t>
    </rPh>
    <phoneticPr fontId="18"/>
  </si>
  <si>
    <t>（２）（１）のいずれかで「その他」を選択した場合、下の欄に業務を簡単に入力してください。</t>
    <rPh sb="15" eb="16">
      <t>ホカ</t>
    </rPh>
    <rPh sb="18" eb="20">
      <t>センタク</t>
    </rPh>
    <rPh sb="22" eb="24">
      <t>バアイ</t>
    </rPh>
    <rPh sb="25" eb="26">
      <t>シタ</t>
    </rPh>
    <rPh sb="27" eb="28">
      <t>ラン</t>
    </rPh>
    <rPh sb="29" eb="31">
      <t>ギョウム</t>
    </rPh>
    <rPh sb="32" eb="34">
      <t>カンタン</t>
    </rPh>
    <phoneticPr fontId="18"/>
  </si>
  <si>
    <t>パソコン操作</t>
    <rPh sb="4" eb="6">
      <t>ソウサ</t>
    </rPh>
    <phoneticPr fontId="18"/>
  </si>
  <si>
    <t>ビジネススキルトレーニング</t>
    <phoneticPr fontId="18"/>
  </si>
  <si>
    <t>人のうち、R4.4.1～R4.9.30に一般就労し、R5.4.1時点で６か月以上職場定着している人数</t>
    <rPh sb="0" eb="1">
      <t>ニン</t>
    </rPh>
    <rPh sb="20" eb="24">
      <t>イッパンシュウロウ</t>
    </rPh>
    <rPh sb="32" eb="34">
      <t>ジテン</t>
    </rPh>
    <rPh sb="37" eb="38">
      <t>ゲツ</t>
    </rPh>
    <rPh sb="38" eb="40">
      <t>イジョウ</t>
    </rPh>
    <rPh sb="40" eb="42">
      <t>ショクバ</t>
    </rPh>
    <rPh sb="42" eb="44">
      <t>テイチャク</t>
    </rPh>
    <rPh sb="48" eb="50">
      <t>ニンズウ</t>
    </rPh>
    <phoneticPr fontId="2"/>
  </si>
  <si>
    <t>一般就労者のうち、
６か月以上の
就労定着を
把握していない</t>
    <phoneticPr fontId="2"/>
  </si>
  <si>
    <t>ハローワークへの誘導者数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</si>
</sst>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quot;▲ &quot;#,##0"/>
    <numFmt numFmtId="181" formatCode="#,##0;\-#,##0;&quot;-&quot;"/>
    <numFmt numFmtId="182" formatCode="0_);[Red]\(0\)"/>
    <numFmt numFmtId="183" formatCode="[$-411]ge\.m\.d;@"/>
    <numFmt numFmtId="184" formatCode="#,##0_);[Red]\(#,##0\)"/>
    <numFmt numFmtId="185" formatCode="m&quot;月&quot;d&quot;日&quot;;@"/>
    <numFmt numFmtId="186" formatCode="0.0%"/>
  </numFmts>
  <fonts count="66">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2"/>
      <color rgb="FFFF0000"/>
      <name val="Meiryo UI"/>
      <family val="3"/>
      <charset val="128"/>
    </font>
    <font>
      <sz val="12"/>
      <color theme="1"/>
      <name val="Meiryo UI"/>
      <family val="3"/>
      <charset val="128"/>
    </font>
    <font>
      <sz val="11"/>
      <color rgb="FFFF0000"/>
      <name val="Meiryo UI"/>
      <family val="3"/>
      <charset val="128"/>
    </font>
    <font>
      <b/>
      <sz val="11"/>
      <color rgb="FFFF0000"/>
      <name val="Meiryo UI"/>
      <family val="3"/>
      <charset val="128"/>
    </font>
    <font>
      <sz val="10"/>
      <color theme="1"/>
      <name val="Meiryo UI"/>
      <family val="3"/>
      <charset val="128"/>
    </font>
    <font>
      <sz val="11"/>
      <name val="Meiryo UI"/>
      <family val="3"/>
      <charset val="128"/>
    </font>
    <font>
      <sz val="9"/>
      <name val="Meiryo UI"/>
      <family val="3"/>
      <charset val="128"/>
    </font>
    <font>
      <sz val="10"/>
      <name val="Meiryo UI"/>
      <family val="3"/>
      <charset val="128"/>
    </font>
    <font>
      <b/>
      <sz val="11"/>
      <color theme="1"/>
      <name val="Meiryo UI"/>
      <family val="3"/>
      <charset val="128"/>
    </font>
    <font>
      <sz val="9"/>
      <color theme="1"/>
      <name val="Meiryo UI"/>
      <family val="3"/>
      <charset val="128"/>
    </font>
    <font>
      <sz val="6"/>
      <name val="ＭＳ Ｐゴシック"/>
      <family val="3"/>
      <charset val="128"/>
    </font>
    <font>
      <u/>
      <sz val="11"/>
      <color theme="10"/>
      <name val="ＭＳ Ｐゴシック"/>
      <family val="3"/>
      <charset val="128"/>
    </font>
    <font>
      <b/>
      <u/>
      <sz val="10"/>
      <color rgb="FFFF0000"/>
      <name val="Meiryo UI"/>
      <family val="3"/>
      <charset val="128"/>
    </font>
    <font>
      <b/>
      <u/>
      <sz val="11"/>
      <color rgb="FFFF0000"/>
      <name val="Meiryo UI"/>
      <family val="3"/>
      <charset val="128"/>
    </font>
    <font>
      <u/>
      <sz val="11"/>
      <color theme="10"/>
      <name val="Meiryo UI"/>
      <family val="3"/>
      <charset val="128"/>
    </font>
    <font>
      <sz val="11"/>
      <color indexed="81"/>
      <name val="MS P ゴシック"/>
      <family val="3"/>
      <charset val="128"/>
    </font>
    <font>
      <u/>
      <sz val="11"/>
      <name val="Meiryo UI"/>
      <family val="3"/>
      <charset val="128"/>
    </font>
    <font>
      <b/>
      <u/>
      <sz val="11"/>
      <name val="Meiryo UI"/>
      <family val="3"/>
      <charset val="128"/>
    </font>
    <font>
      <b/>
      <sz val="11"/>
      <name val="Meiryo UI"/>
      <family val="3"/>
      <charset val="128"/>
    </font>
    <font>
      <b/>
      <sz val="20"/>
      <color theme="1"/>
      <name val="Meiryo UI"/>
      <family val="3"/>
      <charset val="128"/>
    </font>
    <font>
      <b/>
      <i/>
      <u/>
      <sz val="11"/>
      <color rgb="FFFF0000"/>
      <name val="Meiryo UI"/>
      <family val="3"/>
      <charset val="128"/>
    </font>
    <font>
      <b/>
      <sz val="18"/>
      <color theme="1"/>
      <name val="Meiryo UI"/>
      <family val="3"/>
      <charset val="128"/>
    </font>
    <font>
      <sz val="12"/>
      <name val="Meiryo UI"/>
      <family val="3"/>
      <charset val="128"/>
    </font>
    <font>
      <u/>
      <sz val="11"/>
      <color theme="1"/>
      <name val="Meiryo UI"/>
      <family val="3"/>
      <charset val="128"/>
    </font>
  </fonts>
  <fills count="55">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54">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style="double">
        <color auto="1"/>
      </left>
      <right/>
      <top/>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auto="1"/>
      </right>
      <top style="double">
        <color auto="1"/>
      </top>
      <bottom style="double">
        <color auto="1"/>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hair">
        <color indexed="64"/>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right/>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ck">
        <color rgb="FFFF0000"/>
      </left>
      <right/>
      <top style="thick">
        <color rgb="FFFF0000"/>
      </top>
      <bottom style="hair">
        <color indexed="64"/>
      </bottom>
      <diagonal/>
    </border>
    <border>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thick">
        <color rgb="FFFF0000"/>
      </bottom>
      <diagonal/>
    </border>
    <border>
      <left/>
      <right style="thick">
        <color rgb="FFFF0000"/>
      </right>
      <top style="hair">
        <color indexed="64"/>
      </top>
      <bottom style="thick">
        <color rgb="FFFF0000"/>
      </bottom>
      <diagonal/>
    </border>
    <border>
      <left style="thick">
        <color rgb="FFFF0000"/>
      </left>
      <right/>
      <top/>
      <bottom/>
      <diagonal/>
    </border>
    <border>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bottom style="double">
        <color indexed="64"/>
      </bottom>
      <diagonal/>
    </border>
    <border>
      <left/>
      <right style="thin">
        <color auto="1"/>
      </right>
      <top/>
      <bottom style="double">
        <color auto="1"/>
      </bottom>
      <diagonal/>
    </border>
    <border>
      <left/>
      <right style="double">
        <color indexed="64"/>
      </right>
      <top/>
      <bottom style="double">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 diagonalUp="1">
      <left style="thin">
        <color indexed="64"/>
      </left>
      <right/>
      <top style="thin">
        <color indexed="64"/>
      </top>
      <bottom style="thick">
        <color rgb="FF0070C0"/>
      </bottom>
      <diagonal style="thin">
        <color indexed="64"/>
      </diagonal>
    </border>
    <border diagonalUp="1">
      <left/>
      <right/>
      <top style="thin">
        <color indexed="64"/>
      </top>
      <bottom style="thick">
        <color rgb="FF0070C0"/>
      </bottom>
      <diagonal style="thin">
        <color indexed="64"/>
      </diagonal>
    </border>
    <border>
      <left/>
      <right style="thick">
        <color rgb="FF0070C0"/>
      </right>
      <top style="thin">
        <color indexed="64"/>
      </top>
      <bottom style="thick">
        <color rgb="FF0070C0"/>
      </bottom>
      <diagonal/>
    </border>
    <border>
      <left style="thick">
        <color rgb="FF0070C0"/>
      </left>
      <right/>
      <top style="thin">
        <color indexed="64"/>
      </top>
      <bottom style="double">
        <color indexed="64"/>
      </bottom>
      <diagonal/>
    </border>
  </borders>
  <cellStyleXfs count="156">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1" fontId="16" fillId="0" borderId="0" applyFill="0" applyBorder="0" applyAlignment="0"/>
    <xf numFmtId="0" fontId="15" fillId="0" borderId="0">
      <alignment vertical="center"/>
    </xf>
    <xf numFmtId="0" fontId="8" fillId="0" borderId="0"/>
    <xf numFmtId="0" fontId="8" fillId="0" borderId="0"/>
    <xf numFmtId="181" fontId="16" fillId="0" borderId="0" applyFill="0" applyBorder="0" applyAlignment="0"/>
    <xf numFmtId="0" fontId="17" fillId="0" borderId="0">
      <alignment vertical="center"/>
    </xf>
    <xf numFmtId="0" fontId="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Protection="0">
      <alignment vertical="center"/>
    </xf>
    <xf numFmtId="0" fontId="15" fillId="4" borderId="0" applyNumberFormat="0" applyBorder="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Protection="0">
      <alignment vertical="center"/>
    </xf>
    <xf numFmtId="0" fontId="15" fillId="6" borderId="0" applyNumberFormat="0" applyBorder="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Protection="0">
      <alignment vertical="center"/>
    </xf>
    <xf numFmtId="0" fontId="15" fillId="8"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Protection="0">
      <alignment vertical="center"/>
    </xf>
    <xf numFmtId="0" fontId="15" fillId="12" borderId="0" applyNumberFormat="0" applyBorder="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Protection="0">
      <alignment vertical="center"/>
    </xf>
    <xf numFmtId="0" fontId="15" fillId="14"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Protection="0">
      <alignment vertical="center"/>
    </xf>
    <xf numFmtId="0" fontId="15" fillId="18" borderId="0" applyNumberFormat="0" applyBorder="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alignment vertical="center"/>
    </xf>
    <xf numFmtId="0" fontId="15" fillId="20"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alignment vertical="center"/>
    </xf>
    <xf numFmtId="0" fontId="15" fillId="22" borderId="0" applyNumberFormat="0" applyBorder="0" applyProtection="0">
      <alignment vertical="center"/>
    </xf>
    <xf numFmtId="0" fontId="20" fillId="23" borderId="0" applyNumberFormat="0" applyBorder="0" applyAlignment="0" applyProtection="0">
      <alignment vertical="center"/>
    </xf>
    <xf numFmtId="0" fontId="20" fillId="24" borderId="0" applyNumberFormat="0" applyBorder="0" applyProtection="0">
      <alignment vertical="center"/>
    </xf>
    <xf numFmtId="0" fontId="20" fillId="17" borderId="0" applyNumberFormat="0" applyBorder="0" applyAlignment="0" applyProtection="0">
      <alignment vertical="center"/>
    </xf>
    <xf numFmtId="0" fontId="20" fillId="18" borderId="0" applyNumberFormat="0" applyBorder="0" applyProtection="0">
      <alignment vertical="center"/>
    </xf>
    <xf numFmtId="0" fontId="20" fillId="19" borderId="0" applyNumberFormat="0" applyBorder="0" applyAlignment="0" applyProtection="0">
      <alignment vertical="center"/>
    </xf>
    <xf numFmtId="0" fontId="20" fillId="20"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29" borderId="0" applyNumberFormat="0" applyBorder="0" applyAlignment="0" applyProtection="0">
      <alignment vertical="center"/>
    </xf>
    <xf numFmtId="0" fontId="20" fillId="30" borderId="0" applyNumberFormat="0" applyBorder="0" applyProtection="0">
      <alignment vertical="center"/>
    </xf>
    <xf numFmtId="0" fontId="15" fillId="0" borderId="0" applyNumberFormat="0" applyFill="0" applyBorder="0" applyProtection="0">
      <alignment vertical="center"/>
    </xf>
    <xf numFmtId="0" fontId="20" fillId="31" borderId="0" applyNumberFormat="0" applyBorder="0" applyProtection="0">
      <alignment vertical="center"/>
    </xf>
    <xf numFmtId="0" fontId="20" fillId="32" borderId="0" applyNumberFormat="0" applyBorder="0" applyProtection="0">
      <alignment vertical="center"/>
    </xf>
    <xf numFmtId="0" fontId="15" fillId="33" borderId="0" applyNumberFormat="0" applyBorder="0" applyProtection="0">
      <alignment vertical="center"/>
    </xf>
    <xf numFmtId="0" fontId="40" fillId="34" borderId="0" applyNumberFormat="0" applyBorder="0" applyProtection="0">
      <alignment vertical="center"/>
    </xf>
    <xf numFmtId="0" fontId="20" fillId="35" borderId="0" applyNumberFormat="0" applyBorder="0" applyProtection="0">
      <alignment vertical="center"/>
    </xf>
    <xf numFmtId="0" fontId="37" fillId="0" borderId="0" applyNumberFormat="0" applyFill="0" applyBorder="0" applyProtection="0">
      <alignment vertical="center"/>
    </xf>
    <xf numFmtId="0" fontId="38" fillId="8"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39" fillId="36" borderId="0" applyNumberFormat="0" applyBorder="0" applyProtection="0">
      <alignment vertical="center"/>
    </xf>
    <xf numFmtId="0" fontId="36" fillId="36" borderId="5"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0" fillId="0" borderId="0" applyNumberFormat="0" applyFill="0" applyBorder="0" applyProtection="0">
      <alignment vertical="center"/>
    </xf>
    <xf numFmtId="0" fontId="20" fillId="37" borderId="0" applyNumberFormat="0" applyBorder="0" applyAlignment="0" applyProtection="0">
      <alignment vertical="center"/>
    </xf>
    <xf numFmtId="0" fontId="20" fillId="38" borderId="0" applyNumberFormat="0" applyBorder="0" applyProtection="0">
      <alignment vertical="center"/>
    </xf>
    <xf numFmtId="0" fontId="20" fillId="39" borderId="0" applyNumberFormat="0" applyBorder="0" applyAlignment="0" applyProtection="0">
      <alignment vertical="center"/>
    </xf>
    <xf numFmtId="0" fontId="20" fillId="40" borderId="0" applyNumberFormat="0" applyBorder="0" applyProtection="0">
      <alignment vertical="center"/>
    </xf>
    <xf numFmtId="0" fontId="20" fillId="41" borderId="0" applyNumberFormat="0" applyBorder="0" applyAlignment="0" applyProtection="0">
      <alignment vertical="center"/>
    </xf>
    <xf numFmtId="0" fontId="20" fillId="42"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43" borderId="0" applyNumberFormat="0" applyBorder="0" applyAlignment="0" applyProtection="0">
      <alignment vertical="center"/>
    </xf>
    <xf numFmtId="0" fontId="20" fillId="44" borderId="0" applyNumberFormat="0" applyBorder="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22" fillId="45" borderId="6" applyNumberFormat="0" applyAlignment="0" applyProtection="0">
      <alignment vertical="center"/>
    </xf>
    <xf numFmtId="0" fontId="22" fillId="46" borderId="6" applyNumberFormat="0" applyProtection="0">
      <alignment vertical="center"/>
    </xf>
    <xf numFmtId="0" fontId="23" fillId="47" borderId="0" applyNumberFormat="0" applyBorder="0" applyAlignment="0" applyProtection="0">
      <alignment vertical="center"/>
    </xf>
    <xf numFmtId="0" fontId="23" fillId="48" borderId="0" applyNumberFormat="0" applyBorder="0" applyProtection="0">
      <alignment vertical="center"/>
    </xf>
    <xf numFmtId="0" fontId="19" fillId="0" borderId="0" applyBorder="0" applyProtection="0">
      <alignment vertical="center"/>
    </xf>
    <xf numFmtId="0" fontId="19" fillId="0" borderId="0" applyNumberFormat="0" applyFill="0" applyBorder="0" applyProtection="0">
      <alignment vertical="center"/>
    </xf>
    <xf numFmtId="0" fontId="8" fillId="49" borderId="7" applyNumberFormat="0" applyFont="0" applyAlignment="0" applyProtection="0">
      <alignment vertical="center"/>
    </xf>
    <xf numFmtId="0" fontId="8" fillId="36" borderId="7" applyNumberFormat="0" applyProtection="0">
      <alignment vertical="center"/>
    </xf>
    <xf numFmtId="0" fontId="15" fillId="49" borderId="7" applyNumberFormat="0" applyFont="0" applyAlignment="0" applyProtection="0">
      <alignment vertical="center"/>
    </xf>
    <xf numFmtId="0" fontId="8" fillId="36" borderId="7" applyNumberFormat="0" applyProtection="0">
      <alignment vertical="center"/>
    </xf>
    <xf numFmtId="0" fontId="24" fillId="0" borderId="8" applyNumberFormat="0" applyFill="0" applyAlignment="0" applyProtection="0">
      <alignment vertical="center"/>
    </xf>
    <xf numFmtId="0" fontId="24" fillId="0" borderId="8" applyNumberFormat="0" applyFill="0" applyProtection="0">
      <alignment vertical="center"/>
    </xf>
    <xf numFmtId="0" fontId="25" fillId="5" borderId="0" applyNumberFormat="0" applyBorder="0" applyAlignment="0" applyProtection="0">
      <alignment vertical="center"/>
    </xf>
    <xf numFmtId="0" fontId="25" fillId="6" borderId="0" applyNumberFormat="0" applyBorder="0" applyProtection="0">
      <alignment vertical="center"/>
    </xf>
    <xf numFmtId="0" fontId="26" fillId="50" borderId="5" applyNumberFormat="0" applyAlignment="0" applyProtection="0">
      <alignment vertical="center"/>
    </xf>
    <xf numFmtId="0" fontId="26" fillId="51" borderId="5" applyNumberForma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8" fillId="0" borderId="9" applyNumberFormat="0" applyFill="0" applyAlignment="0" applyProtection="0">
      <alignment vertical="center"/>
    </xf>
    <xf numFmtId="0" fontId="28" fillId="0" borderId="9" applyNumberFormat="0" applyFill="0" applyProtection="0">
      <alignment vertical="center"/>
    </xf>
    <xf numFmtId="0" fontId="29" fillId="0" borderId="10" applyNumberFormat="0" applyFill="0" applyAlignment="0" applyProtection="0">
      <alignment vertical="center"/>
    </xf>
    <xf numFmtId="0" fontId="29" fillId="0" borderId="10" applyNumberFormat="0" applyFill="0" applyProtection="0">
      <alignment vertical="center"/>
    </xf>
    <xf numFmtId="0" fontId="30" fillId="0" borderId="11" applyNumberFormat="0" applyFill="0" applyAlignment="0" applyProtection="0">
      <alignment vertical="center"/>
    </xf>
    <xf numFmtId="0" fontId="30" fillId="0" borderId="11" applyNumberFormat="0" applyFill="0" applyProtection="0">
      <alignment vertical="center"/>
    </xf>
    <xf numFmtId="0" fontId="30" fillId="0" borderId="0" applyNumberFormat="0" applyFill="0" applyBorder="0" applyAlignment="0" applyProtection="0">
      <alignment vertical="center"/>
    </xf>
    <xf numFmtId="0" fontId="30" fillId="0" borderId="0" applyNumberFormat="0" applyFill="0" applyBorder="0" applyProtection="0">
      <alignment vertical="center"/>
    </xf>
    <xf numFmtId="0" fontId="31" fillId="0" borderId="12" applyNumberFormat="0" applyFill="0" applyAlignment="0" applyProtection="0">
      <alignment vertical="center"/>
    </xf>
    <xf numFmtId="0" fontId="31" fillId="0" borderId="12" applyNumberFormat="0" applyFill="0" applyProtection="0">
      <alignment vertical="center"/>
    </xf>
    <xf numFmtId="0" fontId="32" fillId="50" borderId="13" applyNumberFormat="0" applyAlignment="0" applyProtection="0">
      <alignment vertical="center"/>
    </xf>
    <xf numFmtId="0" fontId="32" fillId="51" borderId="13" applyNumberForma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Protection="0">
      <alignment vertical="center"/>
    </xf>
    <xf numFmtId="0" fontId="34" fillId="13" borderId="5" applyNumberFormat="0" applyAlignment="0" applyProtection="0">
      <alignment vertical="center"/>
    </xf>
    <xf numFmtId="0" fontId="34" fillId="14" borderId="5" applyNumberFormat="0" applyProtection="0">
      <alignment vertical="center"/>
    </xf>
    <xf numFmtId="0" fontId="35" fillId="7" borderId="0" applyNumberFormat="0" applyBorder="0" applyAlignment="0" applyProtection="0">
      <alignment vertical="center"/>
    </xf>
    <xf numFmtId="0" fontId="35" fillId="8" borderId="0" applyNumberFormat="0" applyBorder="0" applyProtection="0">
      <alignment vertical="center"/>
    </xf>
    <xf numFmtId="0" fontId="8" fillId="0" borderId="0">
      <alignment vertical="center"/>
    </xf>
    <xf numFmtId="0" fontId="53" fillId="0" borderId="0" applyNumberFormat="0" applyFill="0" applyBorder="0" applyAlignment="0" applyProtection="0">
      <alignment vertical="top"/>
      <protection locked="0"/>
    </xf>
  </cellStyleXfs>
  <cellXfs count="424">
    <xf numFmtId="0" fontId="0" fillId="0" borderId="0" xfId="0">
      <alignment vertical="center"/>
    </xf>
    <xf numFmtId="0" fontId="41" fillId="0" borderId="0" xfId="0" applyFont="1" applyAlignment="1">
      <alignment vertical="center"/>
    </xf>
    <xf numFmtId="0" fontId="41" fillId="0" borderId="0" xfId="0" applyFont="1" applyBorder="1" applyAlignment="1">
      <alignment vertical="center"/>
    </xf>
    <xf numFmtId="0" fontId="43" fillId="0" borderId="0" xfId="1" applyFont="1" applyAlignment="1">
      <alignment horizontal="center"/>
    </xf>
    <xf numFmtId="0" fontId="42" fillId="0" borderId="0" xfId="0" applyFont="1" applyAlignment="1">
      <alignment vertical="center" wrapText="1"/>
    </xf>
    <xf numFmtId="0" fontId="41" fillId="0" borderId="0" xfId="1" applyFont="1" applyAlignment="1"/>
    <xf numFmtId="0" fontId="41" fillId="0" borderId="0" xfId="1" applyFont="1" applyBorder="1" applyAlignment="1"/>
    <xf numFmtId="0" fontId="41" fillId="0" borderId="0" xfId="0" applyFont="1" applyBorder="1" applyAlignment="1">
      <alignment horizontal="center" vertical="center"/>
    </xf>
    <xf numFmtId="0" fontId="47" fillId="0" borderId="0" xfId="1" applyFont="1" applyFill="1" applyBorder="1" applyAlignment="1">
      <alignment vertical="center"/>
    </xf>
    <xf numFmtId="0" fontId="47" fillId="0" borderId="0" xfId="1" applyFont="1" applyFill="1" applyBorder="1" applyAlignment="1" applyProtection="1">
      <alignment vertical="center"/>
      <protection locked="0"/>
    </xf>
    <xf numFmtId="0" fontId="47" fillId="0" borderId="0" xfId="1" applyFont="1" applyAlignment="1">
      <alignment vertical="center"/>
    </xf>
    <xf numFmtId="0" fontId="45" fillId="0" borderId="0" xfId="1" applyFont="1" applyAlignment="1">
      <alignment vertical="center"/>
    </xf>
    <xf numFmtId="0" fontId="44" fillId="0" borderId="0" xfId="1" applyFont="1" applyAlignment="1">
      <alignment horizontal="left" vertical="center"/>
    </xf>
    <xf numFmtId="0" fontId="47" fillId="0" borderId="0" xfId="1" applyFont="1" applyBorder="1" applyAlignment="1">
      <alignment horizontal="center" vertical="center" shrinkToFit="1"/>
    </xf>
    <xf numFmtId="180" fontId="47" fillId="0" borderId="0" xfId="1" applyNumberFormat="1" applyFont="1" applyBorder="1" applyAlignment="1">
      <alignment horizontal="right" vertical="center" shrinkToFit="1"/>
    </xf>
    <xf numFmtId="0" fontId="47" fillId="0" borderId="0" xfId="1" applyFont="1" applyAlignment="1">
      <alignment horizontal="left" vertical="center" shrinkToFit="1"/>
    </xf>
    <xf numFmtId="0" fontId="47" fillId="0" borderId="0" xfId="1" applyFont="1" applyBorder="1" applyAlignment="1">
      <alignment horizontal="left" vertical="center" shrinkToFit="1"/>
    </xf>
    <xf numFmtId="0" fontId="47" fillId="0" borderId="0" xfId="1" applyFont="1" applyBorder="1" applyAlignment="1">
      <alignment horizontal="right" vertical="center"/>
    </xf>
    <xf numFmtId="0" fontId="47" fillId="0" borderId="0" xfId="1" applyFont="1" applyBorder="1" applyAlignment="1">
      <alignment vertical="center"/>
    </xf>
    <xf numFmtId="0" fontId="47" fillId="0" borderId="0" xfId="1" applyFont="1" applyBorder="1" applyAlignment="1">
      <alignment horizontal="center" vertical="center"/>
    </xf>
    <xf numFmtId="0" fontId="41" fillId="0" borderId="0" xfId="0" applyFont="1" applyFill="1" applyBorder="1" applyAlignment="1">
      <alignment vertical="center"/>
    </xf>
    <xf numFmtId="0" fontId="47" fillId="0" borderId="0" xfId="1" applyFont="1" applyFill="1" applyBorder="1" applyAlignment="1" applyProtection="1">
      <alignment horizontal="center" vertical="center"/>
      <protection locked="0"/>
    </xf>
    <xf numFmtId="0" fontId="49" fillId="0" borderId="0" xfId="1" applyFont="1" applyFill="1" applyBorder="1" applyAlignment="1">
      <alignment horizontal="center" vertical="center"/>
    </xf>
    <xf numFmtId="0" fontId="47" fillId="0" borderId="35" xfId="1" applyFont="1" applyBorder="1" applyAlignment="1">
      <alignment vertical="center"/>
    </xf>
    <xf numFmtId="0" fontId="47" fillId="0" borderId="36" xfId="1" applyFont="1" applyBorder="1" applyAlignment="1">
      <alignment vertical="center"/>
    </xf>
    <xf numFmtId="0" fontId="47" fillId="0" borderId="15" xfId="1" applyFont="1" applyBorder="1" applyAlignment="1">
      <alignment horizontal="center" vertical="center" shrinkToFit="1"/>
    </xf>
    <xf numFmtId="0" fontId="47" fillId="0" borderId="36" xfId="1" applyFont="1" applyBorder="1" applyAlignment="1">
      <alignment horizontal="center" vertical="center" shrinkToFit="1"/>
    </xf>
    <xf numFmtId="0" fontId="47" fillId="0" borderId="35" xfId="1" applyFont="1" applyBorder="1" applyAlignment="1">
      <alignment horizontal="center" vertical="center" shrinkToFit="1"/>
    </xf>
    <xf numFmtId="0" fontId="41" fillId="0" borderId="0" xfId="0" applyFont="1" applyFill="1" applyBorder="1" applyAlignment="1">
      <alignment horizontal="center" vertical="center"/>
    </xf>
    <xf numFmtId="0" fontId="41" fillId="0" borderId="0" xfId="0" applyFont="1" applyFill="1" applyAlignment="1">
      <alignment vertical="center"/>
    </xf>
    <xf numFmtId="0" fontId="41" fillId="0" borderId="0" xfId="0" applyFont="1" applyFill="1" applyBorder="1" applyAlignment="1">
      <alignment horizontal="center" vertical="center" shrinkToFit="1"/>
    </xf>
    <xf numFmtId="0" fontId="47" fillId="0" borderId="0" xfId="1" applyFont="1" applyFill="1" applyBorder="1" applyAlignment="1">
      <alignment horizontal="center" vertical="center" shrinkToFit="1"/>
    </xf>
    <xf numFmtId="0" fontId="50" fillId="0" borderId="0" xfId="0" applyFont="1" applyFill="1" applyBorder="1" applyAlignment="1">
      <alignment horizontal="center" vertical="center" shrinkToFit="1"/>
    </xf>
    <xf numFmtId="0" fontId="41" fillId="0" borderId="0" xfId="0" applyFont="1" applyFill="1" applyAlignment="1">
      <alignment horizontal="center" vertical="center"/>
    </xf>
    <xf numFmtId="0" fontId="47" fillId="0" borderId="48" xfId="1" applyFont="1" applyBorder="1" applyAlignment="1">
      <alignment vertical="center"/>
    </xf>
    <xf numFmtId="0" fontId="47" fillId="0" borderId="49" xfId="1" applyFont="1" applyBorder="1" applyAlignment="1">
      <alignment vertical="center"/>
    </xf>
    <xf numFmtId="0" fontId="0" fillId="52" borderId="0" xfId="0" applyFill="1">
      <alignment vertical="center"/>
    </xf>
    <xf numFmtId="0" fontId="49" fillId="53" borderId="58" xfId="0" applyFont="1" applyFill="1" applyBorder="1" applyAlignment="1">
      <alignment horizontal="center" vertical="center"/>
    </xf>
    <xf numFmtId="0" fontId="49" fillId="2" borderId="61" xfId="0" applyFont="1" applyFill="1" applyBorder="1" applyAlignment="1" applyProtection="1">
      <alignment horizontal="center" vertical="center"/>
      <protection locked="0"/>
    </xf>
    <xf numFmtId="0" fontId="49" fillId="53" borderId="62" xfId="0" applyFont="1" applyFill="1" applyBorder="1" applyAlignment="1">
      <alignment horizontal="center" vertical="center"/>
    </xf>
    <xf numFmtId="0" fontId="49" fillId="2" borderId="63" xfId="0" applyFont="1" applyFill="1" applyBorder="1" applyAlignment="1" applyProtection="1">
      <alignment horizontal="center" vertical="center"/>
      <protection locked="0"/>
    </xf>
    <xf numFmtId="0" fontId="49" fillId="53" borderId="64" xfId="0" applyFont="1" applyFill="1" applyBorder="1" applyAlignment="1">
      <alignment horizontal="center" vertical="center"/>
    </xf>
    <xf numFmtId="0" fontId="42" fillId="0" borderId="37" xfId="0" applyFont="1" applyBorder="1" applyAlignment="1">
      <alignment vertical="center" wrapText="1"/>
    </xf>
    <xf numFmtId="0" fontId="47" fillId="0" borderId="76" xfId="1" applyFont="1" applyBorder="1" applyAlignment="1">
      <alignment vertical="center"/>
    </xf>
    <xf numFmtId="0" fontId="47" fillId="0" borderId="69" xfId="1" applyFont="1" applyBorder="1" applyAlignment="1">
      <alignment horizontal="center" vertical="center" shrinkToFit="1"/>
    </xf>
    <xf numFmtId="0" fontId="48" fillId="0" borderId="0" xfId="1" applyFont="1" applyAlignment="1">
      <alignment horizontal="left" vertical="center"/>
    </xf>
    <xf numFmtId="0" fontId="54" fillId="0" borderId="0" xfId="0" applyFont="1" applyBorder="1" applyAlignment="1">
      <alignment horizontal="center" vertical="center" shrinkToFit="1"/>
    </xf>
    <xf numFmtId="0" fontId="47" fillId="0" borderId="0" xfId="1" applyFont="1" applyAlignment="1">
      <alignment horizontal="left" vertical="center"/>
    </xf>
    <xf numFmtId="0" fontId="47" fillId="0" borderId="0" xfId="1" applyFont="1" applyBorder="1" applyAlignment="1">
      <alignment horizontal="left" vertical="center"/>
    </xf>
    <xf numFmtId="0" fontId="47" fillId="0" borderId="0" xfId="1" applyFont="1" applyAlignment="1">
      <alignment horizontal="left" vertical="center" wrapText="1"/>
    </xf>
    <xf numFmtId="0" fontId="47" fillId="0" borderId="0" xfId="1" applyFont="1" applyAlignment="1">
      <alignment horizontal="left" vertical="center"/>
    </xf>
    <xf numFmtId="0" fontId="47" fillId="0" borderId="0" xfId="1" applyFont="1" applyBorder="1" applyAlignment="1">
      <alignment horizontal="left" vertical="center"/>
    </xf>
    <xf numFmtId="0" fontId="44" fillId="0" borderId="0" xfId="0" applyFont="1" applyFill="1" applyBorder="1" applyAlignment="1">
      <alignment vertical="center"/>
    </xf>
    <xf numFmtId="0" fontId="54" fillId="0" borderId="37" xfId="0" applyFont="1" applyBorder="1" applyAlignment="1">
      <alignment vertical="center" wrapText="1" shrinkToFit="1"/>
    </xf>
    <xf numFmtId="0" fontId="58" fillId="0" borderId="0" xfId="1" applyFont="1" applyAlignment="1">
      <alignment vertical="center"/>
    </xf>
    <xf numFmtId="0" fontId="49" fillId="54" borderId="57" xfId="0" applyFont="1" applyFill="1" applyBorder="1" applyAlignment="1" applyProtection="1">
      <alignment horizontal="center" vertical="center"/>
      <protection locked="0"/>
    </xf>
    <xf numFmtId="0" fontId="49" fillId="2" borderId="87" xfId="0" applyFont="1" applyFill="1" applyBorder="1" applyAlignment="1" applyProtection="1">
      <alignment horizontal="center" vertical="center"/>
      <protection locked="0"/>
    </xf>
    <xf numFmtId="0" fontId="49" fillId="53" borderId="88" xfId="0" applyFont="1" applyFill="1" applyBorder="1" applyAlignment="1">
      <alignment horizontal="center" vertical="center"/>
    </xf>
    <xf numFmtId="0" fontId="49" fillId="54" borderId="84" xfId="0" applyFont="1" applyFill="1" applyBorder="1" applyAlignment="1" applyProtection="1">
      <alignment horizontal="center" vertical="center"/>
      <protection locked="0"/>
    </xf>
    <xf numFmtId="0" fontId="49" fillId="53" borderId="86" xfId="0" applyFont="1" applyFill="1" applyBorder="1" applyAlignment="1">
      <alignment horizontal="center" vertical="center"/>
    </xf>
    <xf numFmtId="0" fontId="49" fillId="54" borderId="89" xfId="0" applyFont="1" applyFill="1" applyBorder="1" applyAlignment="1">
      <alignment horizontal="center" vertical="center"/>
    </xf>
    <xf numFmtId="0" fontId="49" fillId="53" borderId="90" xfId="0" applyFont="1" applyFill="1" applyBorder="1" applyAlignment="1">
      <alignment horizontal="center" vertical="center"/>
    </xf>
    <xf numFmtId="0" fontId="49" fillId="54" borderId="78" xfId="0" applyFont="1" applyFill="1" applyBorder="1" applyAlignment="1">
      <alignment horizontal="center" vertical="center"/>
    </xf>
    <xf numFmtId="0" fontId="49" fillId="53" borderId="48" xfId="0" applyFont="1" applyFill="1" applyBorder="1" applyAlignment="1">
      <alignment horizontal="center" vertical="center"/>
    </xf>
    <xf numFmtId="0" fontId="49" fillId="2" borderId="92" xfId="0" applyFont="1" applyFill="1" applyBorder="1" applyAlignment="1" applyProtection="1">
      <alignment horizontal="center" vertical="center"/>
      <protection locked="0"/>
    </xf>
    <xf numFmtId="0" fontId="49" fillId="2" borderId="93" xfId="0" applyFont="1" applyFill="1" applyBorder="1" applyAlignment="1" applyProtection="1">
      <alignment horizontal="center" vertical="center"/>
      <protection locked="0"/>
    </xf>
    <xf numFmtId="0" fontId="49" fillId="2" borderId="94" xfId="0" applyFont="1" applyFill="1" applyBorder="1" applyAlignment="1" applyProtection="1">
      <alignment horizontal="center" vertical="center"/>
      <protection locked="0"/>
    </xf>
    <xf numFmtId="0" fontId="49" fillId="53" borderId="95" xfId="0" applyFont="1" applyFill="1" applyBorder="1" applyAlignment="1">
      <alignment horizontal="center" vertical="center"/>
    </xf>
    <xf numFmtId="0" fontId="49" fillId="2" borderId="96" xfId="0" applyFont="1" applyFill="1" applyBorder="1" applyAlignment="1" applyProtection="1">
      <alignment horizontal="center" vertical="center"/>
      <protection locked="0"/>
    </xf>
    <xf numFmtId="0" fontId="49" fillId="53" borderId="97" xfId="0" applyFont="1" applyFill="1" applyBorder="1" applyAlignment="1">
      <alignment horizontal="center" vertical="center"/>
    </xf>
    <xf numFmtId="0" fontId="49" fillId="2" borderId="98" xfId="0" applyFont="1" applyFill="1" applyBorder="1" applyAlignment="1" applyProtection="1">
      <alignment horizontal="center" vertical="center"/>
      <protection locked="0"/>
    </xf>
    <xf numFmtId="0" fontId="49" fillId="53" borderId="99" xfId="0" applyFont="1" applyFill="1" applyBorder="1" applyAlignment="1">
      <alignment horizontal="center" vertical="center"/>
    </xf>
    <xf numFmtId="0" fontId="49" fillId="2" borderId="100" xfId="0" applyFont="1" applyFill="1" applyBorder="1" applyAlignment="1" applyProtection="1">
      <alignment horizontal="center" vertical="center"/>
      <protection locked="0"/>
    </xf>
    <xf numFmtId="0" fontId="49" fillId="53" borderId="101" xfId="0" applyFont="1" applyFill="1" applyBorder="1" applyAlignment="1">
      <alignment horizontal="center" vertical="center"/>
    </xf>
    <xf numFmtId="0" fontId="49" fillId="53" borderId="102" xfId="0" applyFont="1" applyFill="1" applyBorder="1" applyAlignment="1">
      <alignment horizontal="center" vertical="center"/>
    </xf>
    <xf numFmtId="0" fontId="49" fillId="53" borderId="103" xfId="0" applyFont="1" applyFill="1" applyBorder="1" applyAlignment="1">
      <alignment horizontal="center" vertical="center"/>
    </xf>
    <xf numFmtId="0" fontId="49" fillId="54" borderId="104" xfId="0" applyFont="1" applyFill="1" applyBorder="1" applyAlignment="1" applyProtection="1">
      <alignment horizontal="center" vertical="center"/>
      <protection locked="0"/>
    </xf>
    <xf numFmtId="0" fontId="49" fillId="53" borderId="105" xfId="0" applyFont="1" applyFill="1" applyBorder="1" applyAlignment="1">
      <alignment horizontal="center" vertical="center"/>
    </xf>
    <xf numFmtId="0" fontId="49" fillId="54" borderId="106" xfId="0" applyFont="1" applyFill="1" applyBorder="1" applyAlignment="1" applyProtection="1">
      <alignment horizontal="center" vertical="center"/>
      <protection locked="0"/>
    </xf>
    <xf numFmtId="0" fontId="49" fillId="53" borderId="107" xfId="0" applyFont="1" applyFill="1" applyBorder="1" applyAlignment="1">
      <alignment horizontal="center" vertical="center"/>
    </xf>
    <xf numFmtId="0" fontId="49" fillId="54" borderId="108" xfId="0" applyFont="1" applyFill="1" applyBorder="1" applyAlignment="1" applyProtection="1">
      <alignment horizontal="center" vertical="center"/>
      <protection locked="0"/>
    </xf>
    <xf numFmtId="0" fontId="49" fillId="53" borderId="109" xfId="0" applyFont="1" applyFill="1" applyBorder="1" applyAlignment="1">
      <alignment horizontal="center" vertical="center"/>
    </xf>
    <xf numFmtId="0" fontId="49" fillId="54" borderId="110" xfId="0" applyFont="1" applyFill="1" applyBorder="1" applyAlignment="1" applyProtection="1">
      <alignment horizontal="center" vertical="center"/>
      <protection locked="0"/>
    </xf>
    <xf numFmtId="0" fontId="49" fillId="53" borderId="111" xfId="0" applyFont="1" applyFill="1" applyBorder="1" applyAlignment="1">
      <alignment horizontal="center" vertical="center"/>
    </xf>
    <xf numFmtId="49" fontId="0" fillId="0" borderId="0" xfId="0" applyNumberFormat="1">
      <alignment vertical="center"/>
    </xf>
    <xf numFmtId="0" fontId="47" fillId="0" borderId="0" xfId="1" applyFont="1" applyAlignment="1">
      <alignment horizontal="left" vertical="center"/>
    </xf>
    <xf numFmtId="0" fontId="47" fillId="0" borderId="0" xfId="1" applyFont="1" applyBorder="1" applyAlignment="1">
      <alignment horizontal="left" vertical="center"/>
    </xf>
    <xf numFmtId="0" fontId="47" fillId="0" borderId="14" xfId="1" applyFont="1" applyBorder="1" applyAlignment="1">
      <alignment vertical="center"/>
    </xf>
    <xf numFmtId="0" fontId="47" fillId="0" borderId="0" xfId="1" applyFont="1" applyAlignment="1">
      <alignment horizontal="left" vertical="center"/>
    </xf>
    <xf numFmtId="0" fontId="45" fillId="0" borderId="0" xfId="1" applyFont="1" applyBorder="1" applyAlignment="1">
      <alignment horizontal="left" vertical="center" wrapText="1"/>
    </xf>
    <xf numFmtId="0" fontId="41" fillId="0" borderId="116" xfId="0" applyFont="1" applyBorder="1" applyAlignment="1">
      <alignment vertical="center"/>
    </xf>
    <xf numFmtId="0" fontId="41" fillId="0" borderId="117" xfId="0" applyFont="1" applyBorder="1" applyAlignment="1">
      <alignment vertical="center"/>
    </xf>
    <xf numFmtId="0" fontId="50" fillId="0" borderId="118" xfId="0" applyFont="1" applyBorder="1" applyAlignment="1">
      <alignment vertical="center"/>
    </xf>
    <xf numFmtId="0" fontId="41" fillId="0" borderId="119" xfId="0" applyFont="1" applyBorder="1" applyAlignment="1">
      <alignment vertical="center"/>
    </xf>
    <xf numFmtId="0" fontId="50" fillId="0" borderId="120" xfId="0" applyFont="1" applyBorder="1" applyAlignment="1">
      <alignment vertical="center"/>
    </xf>
    <xf numFmtId="0" fontId="41" fillId="0" borderId="121" xfId="0" applyFont="1" applyBorder="1" applyAlignment="1">
      <alignment vertical="center"/>
    </xf>
    <xf numFmtId="0" fontId="41" fillId="0" borderId="122" xfId="0" applyFont="1" applyBorder="1" applyAlignment="1">
      <alignment vertical="center"/>
    </xf>
    <xf numFmtId="0" fontId="41" fillId="0" borderId="115" xfId="0" applyFont="1" applyBorder="1" applyAlignment="1">
      <alignment vertical="center"/>
    </xf>
    <xf numFmtId="0" fontId="41" fillId="0" borderId="0" xfId="0" applyFont="1">
      <alignment vertical="center"/>
    </xf>
    <xf numFmtId="0" fontId="50" fillId="0" borderId="0" xfId="0" applyFont="1" applyBorder="1" applyAlignment="1">
      <alignment horizontal="left" vertical="center"/>
    </xf>
    <xf numFmtId="0" fontId="60" fillId="0" borderId="0" xfId="1" applyFont="1" applyAlignment="1">
      <alignment vertical="center"/>
    </xf>
    <xf numFmtId="0" fontId="55" fillId="0" borderId="0" xfId="0" applyFont="1" applyBorder="1" applyAlignment="1">
      <alignment horizontal="center" vertical="center" wrapText="1"/>
    </xf>
    <xf numFmtId="0" fontId="47" fillId="0" borderId="0" xfId="1" applyFont="1" applyAlignment="1">
      <alignment horizontal="left" vertical="center"/>
    </xf>
    <xf numFmtId="0" fontId="47" fillId="0" borderId="0" xfId="1" applyFont="1" applyBorder="1" applyAlignment="1">
      <alignment horizontal="left" vertical="center"/>
    </xf>
    <xf numFmtId="0" fontId="55" fillId="0" borderId="0" xfId="1" applyFont="1" applyAlignment="1">
      <alignment horizontal="center" vertical="center"/>
    </xf>
    <xf numFmtId="0" fontId="47" fillId="0" borderId="0" xfId="1" applyFont="1" applyAlignment="1">
      <alignment vertical="center" wrapText="1"/>
    </xf>
    <xf numFmtId="0" fontId="55" fillId="0" borderId="0" xfId="0" applyFont="1" applyBorder="1" applyAlignment="1">
      <alignment horizontal="center" vertical="center"/>
    </xf>
    <xf numFmtId="0" fontId="47" fillId="0" borderId="0" xfId="0" applyFont="1" applyBorder="1" applyAlignment="1">
      <alignment horizontal="left" vertical="center"/>
    </xf>
    <xf numFmtId="0" fontId="49" fillId="0" borderId="0" xfId="0" applyFont="1" applyFill="1" applyBorder="1" applyAlignment="1">
      <alignment horizontal="center" vertical="center"/>
    </xf>
    <xf numFmtId="0" fontId="45" fillId="0" borderId="0" xfId="0" applyFont="1" applyFill="1" applyBorder="1" applyAlignment="1">
      <alignment horizontal="left" vertical="center" wrapText="1"/>
    </xf>
    <xf numFmtId="0" fontId="49" fillId="0" borderId="0" xfId="0" applyFont="1" applyFill="1" applyBorder="1" applyAlignment="1">
      <alignment horizontal="left" vertical="center"/>
    </xf>
    <xf numFmtId="0" fontId="47" fillId="0" borderId="0" xfId="1" applyFont="1" applyFill="1" applyBorder="1" applyAlignment="1">
      <alignment horizontal="center" vertical="center"/>
    </xf>
    <xf numFmtId="0" fontId="45" fillId="0" borderId="0" xfId="0" applyFont="1" applyBorder="1" applyAlignment="1">
      <alignment vertical="center" wrapText="1" shrinkToFit="1"/>
    </xf>
    <xf numFmtId="0" fontId="55" fillId="0" borderId="0" xfId="1" applyFont="1" applyFill="1" applyAlignment="1">
      <alignment horizontal="center" vertical="center"/>
    </xf>
    <xf numFmtId="0" fontId="55" fillId="0" borderId="0" xfId="1" applyFont="1" applyFill="1" applyBorder="1" applyAlignment="1">
      <alignment horizontal="center" vertical="center"/>
    </xf>
    <xf numFmtId="0" fontId="45" fillId="0" borderId="0" xfId="0" applyFont="1" applyFill="1" applyBorder="1" applyAlignment="1">
      <alignment vertical="center" wrapText="1" shrinkToFit="1"/>
    </xf>
    <xf numFmtId="0" fontId="45" fillId="0" borderId="0" xfId="0" applyFont="1" applyFill="1" applyBorder="1" applyAlignment="1">
      <alignment horizontal="center" vertical="center" wrapText="1" shrinkToFit="1"/>
    </xf>
    <xf numFmtId="0" fontId="55" fillId="0" borderId="0" xfId="1" applyFont="1" applyAlignment="1">
      <alignment vertical="center"/>
    </xf>
    <xf numFmtId="0" fontId="55" fillId="0" borderId="0" xfId="1" applyFont="1" applyBorder="1" applyAlignment="1">
      <alignment vertical="center"/>
    </xf>
    <xf numFmtId="0" fontId="47" fillId="0" borderId="0" xfId="1" applyFont="1" applyBorder="1" applyAlignment="1">
      <alignment vertical="center" shrinkToFit="1"/>
    </xf>
    <xf numFmtId="0" fontId="62" fillId="0" borderId="0" xfId="0" applyFont="1" applyAlignment="1">
      <alignment vertical="center" wrapText="1" shrinkToFit="1"/>
    </xf>
    <xf numFmtId="0" fontId="62" fillId="0" borderId="0" xfId="0" applyFont="1" applyBorder="1" applyAlignment="1">
      <alignment vertical="center" wrapText="1" shrinkToFit="1"/>
    </xf>
    <xf numFmtId="0" fontId="47" fillId="0" borderId="0" xfId="1" applyFont="1" applyBorder="1" applyAlignment="1">
      <alignment horizontal="left" vertical="center" shrinkToFit="1"/>
    </xf>
    <xf numFmtId="0" fontId="41" fillId="54" borderId="0" xfId="0" applyFont="1" applyFill="1" applyAlignment="1">
      <alignment horizontal="center" vertical="center"/>
    </xf>
    <xf numFmtId="0" fontId="64" fillId="0" borderId="0" xfId="0" applyFont="1" applyAlignment="1">
      <alignment vertical="center" shrinkToFit="1"/>
    </xf>
    <xf numFmtId="0" fontId="64" fillId="0" borderId="0" xfId="0" applyFont="1" applyAlignment="1">
      <alignment vertical="center"/>
    </xf>
    <xf numFmtId="0" fontId="41" fillId="0" borderId="0" xfId="0" applyFont="1" applyFill="1" applyAlignment="1">
      <alignment horizontal="center" vertical="top" shrinkToFit="1"/>
    </xf>
    <xf numFmtId="0" fontId="64" fillId="0" borderId="0" xfId="0" applyFont="1" applyFill="1" applyAlignment="1">
      <alignment horizontal="left" vertical="center" shrinkToFit="1"/>
    </xf>
    <xf numFmtId="0" fontId="64" fillId="0" borderId="0" xfId="0" applyFont="1" applyFill="1" applyBorder="1" applyAlignment="1">
      <alignment horizontal="left" vertical="center" shrinkToFit="1"/>
    </xf>
    <xf numFmtId="0" fontId="41" fillId="0" borderId="0" xfId="0" applyFont="1" applyFill="1" applyAlignment="1">
      <alignment horizontal="left" vertical="top"/>
    </xf>
    <xf numFmtId="0" fontId="64" fillId="0" borderId="0" xfId="0" applyFont="1" applyBorder="1" applyAlignment="1">
      <alignment vertical="center" shrinkToFit="1"/>
    </xf>
    <xf numFmtId="0" fontId="41" fillId="0" borderId="123" xfId="0" applyFont="1" applyBorder="1" applyAlignment="1">
      <alignment vertical="center"/>
    </xf>
    <xf numFmtId="0" fontId="47" fillId="0" borderId="37" xfId="1" applyFont="1" applyBorder="1" applyAlignment="1">
      <alignment horizontal="left" vertical="center" shrinkToFit="1"/>
    </xf>
    <xf numFmtId="0" fontId="47" fillId="0" borderId="128" xfId="1" applyFont="1" applyBorder="1" applyAlignment="1">
      <alignment horizontal="left" vertical="center" shrinkToFit="1"/>
    </xf>
    <xf numFmtId="0" fontId="41" fillId="0"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7" fillId="0" borderId="132" xfId="1" applyFont="1" applyFill="1" applyBorder="1" applyAlignment="1">
      <alignment vertical="center"/>
    </xf>
    <xf numFmtId="0" fontId="47" fillId="0" borderId="68" xfId="1" applyFont="1" applyBorder="1" applyAlignment="1">
      <alignment horizontal="center" vertical="center" shrinkToFit="1"/>
    </xf>
    <xf numFmtId="0" fontId="47" fillId="0" borderId="51" xfId="1" applyFont="1" applyBorder="1" applyAlignment="1">
      <alignment horizontal="center" vertical="center" shrinkToFit="1"/>
    </xf>
    <xf numFmtId="0" fontId="47" fillId="0" borderId="41" xfId="1" applyFont="1" applyBorder="1" applyAlignment="1">
      <alignment horizontal="center" vertical="center" shrinkToFit="1"/>
    </xf>
    <xf numFmtId="0" fontId="47" fillId="0" borderId="49" xfId="1" applyFont="1" applyBorder="1" applyAlignment="1">
      <alignment horizontal="center" vertical="center" shrinkToFit="1"/>
    </xf>
    <xf numFmtId="0" fontId="46" fillId="0" borderId="0" xfId="0" applyFont="1" applyFill="1" applyBorder="1" applyAlignment="1">
      <alignment horizontal="center" vertical="center" textRotation="255" shrinkToFit="1"/>
    </xf>
    <xf numFmtId="0" fontId="41" fillId="0" borderId="19" xfId="0" applyFont="1" applyBorder="1" applyAlignment="1">
      <alignment vertical="center"/>
    </xf>
    <xf numFmtId="0" fontId="47" fillId="0" borderId="135" xfId="1" applyFont="1" applyBorder="1" applyAlignment="1">
      <alignment vertical="center"/>
    </xf>
    <xf numFmtId="0" fontId="47" fillId="0" borderId="69" xfId="0" applyFont="1" applyBorder="1" applyAlignment="1">
      <alignment horizontal="center" vertical="center" wrapText="1" shrinkToFit="1"/>
    </xf>
    <xf numFmtId="0" fontId="41" fillId="0" borderId="69" xfId="0" applyFont="1" applyBorder="1" applyAlignment="1">
      <alignment horizontal="center" vertical="center"/>
    </xf>
    <xf numFmtId="0" fontId="41" fillId="0" borderId="36" xfId="0" applyFont="1" applyBorder="1" applyAlignment="1">
      <alignment horizontal="center" vertical="center"/>
    </xf>
    <xf numFmtId="0" fontId="41" fillId="0" borderId="0" xfId="0" applyFont="1" applyBorder="1" applyAlignment="1">
      <alignment vertical="center" wrapText="1"/>
    </xf>
    <xf numFmtId="0" fontId="47" fillId="0" borderId="143" xfId="1" applyFont="1" applyBorder="1" applyAlignment="1">
      <alignment horizontal="center" vertical="center" shrinkToFit="1"/>
    </xf>
    <xf numFmtId="0" fontId="47" fillId="0" borderId="148" xfId="1" applyFont="1" applyBorder="1" applyAlignment="1">
      <alignment horizontal="center" vertical="center" shrinkToFit="1"/>
    </xf>
    <xf numFmtId="0" fontId="47" fillId="0" borderId="147" xfId="1" applyFont="1" applyBorder="1" applyAlignment="1">
      <alignment horizontal="center" vertical="center" shrinkToFit="1"/>
    </xf>
    <xf numFmtId="0" fontId="47" fillId="0" borderId="152" xfId="1" applyFont="1" applyBorder="1" applyAlignment="1">
      <alignment horizontal="center" vertical="center" shrinkToFit="1"/>
    </xf>
    <xf numFmtId="0" fontId="46" fillId="0" borderId="0" xfId="0" applyFont="1" applyFill="1" applyBorder="1" applyAlignment="1">
      <alignment horizontal="center" vertical="center" textRotation="255" wrapText="1" shrinkToFit="1"/>
    </xf>
    <xf numFmtId="0" fontId="51" fillId="0" borderId="0" xfId="0" applyFont="1" applyFill="1" applyBorder="1" applyAlignment="1">
      <alignment horizontal="center" vertical="center" textRotation="255" wrapText="1" shrinkToFit="1"/>
    </xf>
    <xf numFmtId="182" fontId="41" fillId="0" borderId="0" xfId="0" applyNumberFormat="1" applyFont="1" applyFill="1" applyBorder="1" applyAlignment="1">
      <alignment horizontal="center" vertical="center" shrinkToFit="1"/>
    </xf>
    <xf numFmtId="185" fontId="41" fillId="0" borderId="0" xfId="0" applyNumberFormat="1" applyFont="1" applyFill="1" applyBorder="1" applyAlignment="1">
      <alignment horizontal="center" vertical="center" shrinkToFit="1"/>
    </xf>
    <xf numFmtId="0" fontId="45" fillId="0" borderId="0" xfId="0" applyFont="1" applyFill="1" applyBorder="1" applyAlignment="1">
      <alignment horizontal="center" vertical="center" shrinkToFit="1"/>
    </xf>
    <xf numFmtId="0" fontId="47" fillId="0" borderId="0" xfId="0" applyFont="1" applyFill="1" applyBorder="1" applyAlignment="1">
      <alignment horizontal="center" vertical="center" shrinkToFit="1"/>
    </xf>
    <xf numFmtId="0" fontId="41" fillId="0" borderId="0" xfId="0" applyFont="1" applyFill="1" applyBorder="1" applyAlignment="1">
      <alignment vertical="center" shrinkToFit="1"/>
    </xf>
    <xf numFmtId="183" fontId="41" fillId="0" borderId="0" xfId="0" applyNumberFormat="1" applyFont="1" applyFill="1" applyBorder="1" applyAlignment="1">
      <alignment vertical="center" shrinkToFit="1"/>
    </xf>
    <xf numFmtId="0" fontId="41" fillId="0" borderId="0" xfId="0" applyFont="1" applyFill="1" applyBorder="1" applyAlignment="1">
      <alignment vertical="center" textRotation="255" shrinkToFit="1"/>
    </xf>
    <xf numFmtId="0" fontId="49" fillId="0" borderId="0" xfId="1" applyFont="1" applyFill="1" applyBorder="1" applyAlignment="1">
      <alignment horizontal="center" vertical="center" textRotation="255" shrinkToFit="1"/>
    </xf>
    <xf numFmtId="183" fontId="46" fillId="0" borderId="0" xfId="1" applyNumberFormat="1" applyFont="1" applyFill="1" applyBorder="1" applyAlignment="1">
      <alignment horizontal="center" vertical="center" textRotation="255" shrinkToFit="1"/>
    </xf>
    <xf numFmtId="0" fontId="55" fillId="0" borderId="0" xfId="0" applyFont="1" applyBorder="1" applyAlignment="1">
      <alignment vertical="center" wrapText="1"/>
    </xf>
    <xf numFmtId="0" fontId="55" fillId="0" borderId="0" xfId="1" applyFont="1" applyFill="1" applyAlignment="1">
      <alignment vertical="center"/>
    </xf>
    <xf numFmtId="0" fontId="47" fillId="54" borderId="68" xfId="0" applyFont="1" applyFill="1" applyBorder="1" applyAlignment="1">
      <alignment horizontal="center" vertical="center" wrapText="1" shrinkToFit="1"/>
    </xf>
    <xf numFmtId="0" fontId="47" fillId="54" borderId="142" xfId="0" applyFont="1" applyFill="1" applyBorder="1" applyAlignment="1">
      <alignment horizontal="center" vertical="center" wrapText="1" shrinkToFit="1"/>
    </xf>
    <xf numFmtId="0" fontId="47" fillId="54" borderId="153" xfId="0" applyFont="1" applyFill="1" applyBorder="1" applyAlignment="1">
      <alignment horizontal="center" vertical="center" wrapText="1" shrinkToFit="1"/>
    </xf>
    <xf numFmtId="0" fontId="47" fillId="54" borderId="41" xfId="0" applyFont="1" applyFill="1" applyBorder="1" applyAlignment="1">
      <alignment horizontal="center" vertical="center" wrapText="1" shrinkToFit="1"/>
    </xf>
    <xf numFmtId="0" fontId="46" fillId="0" borderId="74" xfId="0" applyFont="1" applyBorder="1" applyAlignment="1">
      <alignment horizontal="center" vertical="center" wrapText="1"/>
    </xf>
    <xf numFmtId="0" fontId="46" fillId="0" borderId="137"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136"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38" xfId="0" applyFont="1" applyBorder="1" applyAlignment="1">
      <alignment horizontal="center" vertical="center" wrapText="1"/>
    </xf>
    <xf numFmtId="0" fontId="47" fillId="0" borderId="142" xfId="1" applyFont="1" applyBorder="1" applyAlignment="1">
      <alignment horizontal="center" vertical="center" shrinkToFit="1"/>
    </xf>
    <xf numFmtId="0" fontId="47" fillId="0" borderId="68" xfId="1" applyFont="1" applyBorder="1" applyAlignment="1">
      <alignment horizontal="center" vertical="center" shrinkToFit="1"/>
    </xf>
    <xf numFmtId="0" fontId="47" fillId="0" borderId="143" xfId="1" applyFont="1" applyBorder="1" applyAlignment="1">
      <alignment horizontal="center" vertical="center" shrinkToFit="1"/>
    </xf>
    <xf numFmtId="0" fontId="47" fillId="0" borderId="139" xfId="1" applyFont="1" applyBorder="1" applyAlignment="1">
      <alignment horizontal="center" vertical="center" wrapText="1"/>
    </xf>
    <xf numFmtId="0" fontId="47" fillId="0" borderId="140" xfId="1" applyFont="1" applyBorder="1" applyAlignment="1">
      <alignment horizontal="center" vertical="center" wrapText="1"/>
    </xf>
    <xf numFmtId="0" fontId="47" fillId="0" borderId="141" xfId="1" applyFont="1" applyBorder="1" applyAlignment="1">
      <alignment horizontal="center" vertical="center" wrapText="1"/>
    </xf>
    <xf numFmtId="0" fontId="47" fillId="0" borderId="0" xfId="1" applyFont="1" applyBorder="1" applyAlignment="1">
      <alignment horizontal="left" vertical="center" wrapText="1"/>
    </xf>
    <xf numFmtId="0" fontId="47" fillId="0" borderId="144" xfId="1" applyFont="1" applyBorder="1" applyAlignment="1">
      <alignment horizontal="center" vertical="center" wrapText="1" shrinkToFit="1"/>
    </xf>
    <xf numFmtId="0" fontId="47" fillId="0" borderId="16" xfId="1" applyFont="1" applyBorder="1" applyAlignment="1">
      <alignment horizontal="center" vertical="center" shrinkToFit="1"/>
    </xf>
    <xf numFmtId="0" fontId="47" fillId="0" borderId="16" xfId="1" applyFont="1" applyBorder="1" applyAlignment="1">
      <alignment horizontal="center" vertical="center" wrapText="1" shrinkToFit="1"/>
    </xf>
    <xf numFmtId="0" fontId="47" fillId="0" borderId="145" xfId="1" applyFont="1" applyBorder="1" applyAlignment="1">
      <alignment horizontal="center" vertical="center" shrinkToFit="1"/>
    </xf>
    <xf numFmtId="0" fontId="47" fillId="0" borderId="67" xfId="1" applyFont="1" applyBorder="1" applyAlignment="1">
      <alignment horizontal="center" vertical="center" shrinkToFit="1"/>
    </xf>
    <xf numFmtId="0" fontId="47" fillId="0" borderId="51" xfId="1" applyFont="1" applyBorder="1" applyAlignment="1">
      <alignment horizontal="center" vertical="center" shrinkToFit="1"/>
    </xf>
    <xf numFmtId="0" fontId="41" fillId="2" borderId="54" xfId="0" applyFont="1" applyFill="1" applyBorder="1" applyAlignment="1">
      <alignment horizontal="center" vertical="center"/>
    </xf>
    <xf numFmtId="0" fontId="41" fillId="2" borderId="68" xfId="0" applyFont="1" applyFill="1" applyBorder="1" applyAlignment="1">
      <alignment horizontal="center" vertical="center"/>
    </xf>
    <xf numFmtId="0" fontId="41" fillId="2" borderId="149" xfId="0" applyFont="1" applyFill="1" applyBorder="1" applyAlignment="1">
      <alignment horizontal="center" vertical="center"/>
    </xf>
    <xf numFmtId="0" fontId="41" fillId="2" borderId="147" xfId="0" applyFont="1" applyFill="1" applyBorder="1" applyAlignment="1">
      <alignment horizontal="center" vertical="center"/>
    </xf>
    <xf numFmtId="0" fontId="41" fillId="2" borderId="142" xfId="0" applyFont="1" applyFill="1" applyBorder="1" applyAlignment="1">
      <alignment horizontal="center" vertical="center"/>
    </xf>
    <xf numFmtId="0" fontId="41" fillId="2" borderId="146" xfId="0" applyFont="1" applyFill="1" applyBorder="1" applyAlignment="1">
      <alignment horizontal="center" vertical="center"/>
    </xf>
    <xf numFmtId="0" fontId="47" fillId="0" borderId="127" xfId="1" applyFont="1" applyFill="1" applyBorder="1" applyAlignment="1">
      <alignment horizontal="center" vertical="center" wrapText="1"/>
    </xf>
    <xf numFmtId="0" fontId="47" fillId="0" borderId="37" xfId="1" applyFont="1" applyFill="1" applyBorder="1" applyAlignment="1">
      <alignment horizontal="center" vertical="center" wrapText="1"/>
    </xf>
    <xf numFmtId="0" fontId="47" fillId="0" borderId="113" xfId="1" applyFont="1" applyFill="1" applyBorder="1" applyAlignment="1">
      <alignment horizontal="center" vertical="center" wrapText="1"/>
    </xf>
    <xf numFmtId="0" fontId="47" fillId="0" borderId="19" xfId="1" applyFont="1" applyFill="1" applyBorder="1" applyAlignment="1">
      <alignment horizontal="center" vertical="center" wrapText="1"/>
    </xf>
    <xf numFmtId="0" fontId="47" fillId="0" borderId="0" xfId="1" applyFont="1" applyFill="1" applyBorder="1" applyAlignment="1">
      <alignment horizontal="center" vertical="center" wrapText="1"/>
    </xf>
    <xf numFmtId="0" fontId="47" fillId="0" borderId="55" xfId="1" applyFont="1" applyFill="1" applyBorder="1" applyAlignment="1">
      <alignment horizontal="center" vertical="center" wrapText="1"/>
    </xf>
    <xf numFmtId="0" fontId="47" fillId="0" borderId="126" xfId="1" applyFont="1" applyFill="1" applyBorder="1" applyAlignment="1">
      <alignment horizontal="center" vertical="center" wrapText="1"/>
    </xf>
    <xf numFmtId="0" fontId="47" fillId="0" borderId="4" xfId="1" applyFont="1" applyFill="1" applyBorder="1" applyAlignment="1">
      <alignment horizontal="center" vertical="center" wrapText="1"/>
    </xf>
    <xf numFmtId="0" fontId="47" fillId="0" borderId="60" xfId="1" applyFont="1" applyFill="1" applyBorder="1" applyAlignment="1">
      <alignment horizontal="center" vertical="center" wrapText="1"/>
    </xf>
    <xf numFmtId="0" fontId="41" fillId="2" borderId="77" xfId="0" applyFont="1" applyFill="1" applyBorder="1" applyAlignment="1">
      <alignment horizontal="center" vertical="center"/>
    </xf>
    <xf numFmtId="0" fontId="41" fillId="2" borderId="41" xfId="0" applyFont="1" applyFill="1" applyBorder="1" applyAlignment="1">
      <alignment horizontal="center" vertical="center"/>
    </xf>
    <xf numFmtId="0" fontId="41" fillId="54" borderId="54" xfId="0" applyFont="1" applyFill="1" applyBorder="1" applyAlignment="1">
      <alignment horizontal="center" vertical="center"/>
    </xf>
    <xf numFmtId="0" fontId="41" fillId="54" borderId="68" xfId="0" applyFont="1" applyFill="1" applyBorder="1" applyAlignment="1">
      <alignment horizontal="center" vertical="center"/>
    </xf>
    <xf numFmtId="0" fontId="47" fillId="0" borderId="18" xfId="1" applyFont="1" applyBorder="1" applyAlignment="1">
      <alignment horizontal="center" vertical="center" shrinkToFit="1"/>
    </xf>
    <xf numFmtId="0" fontId="47" fillId="0" borderId="41" xfId="1" applyFont="1" applyBorder="1" applyAlignment="1">
      <alignment horizontal="center" vertical="center" shrinkToFit="1"/>
    </xf>
    <xf numFmtId="0" fontId="47" fillId="0" borderId="49" xfId="1" applyFont="1" applyBorder="1" applyAlignment="1">
      <alignment horizontal="center" vertical="center" shrinkToFit="1"/>
    </xf>
    <xf numFmtId="0" fontId="41" fillId="54" borderId="77" xfId="0" applyFont="1" applyFill="1" applyBorder="1" applyAlignment="1">
      <alignment horizontal="center" vertical="center"/>
    </xf>
    <xf numFmtId="0" fontId="41" fillId="54" borderId="41" xfId="0" applyFont="1" applyFill="1" applyBorder="1" applyAlignment="1">
      <alignment horizontal="center" vertical="center"/>
    </xf>
    <xf numFmtId="0" fontId="41" fillId="52" borderId="52" xfId="0" applyFont="1" applyFill="1" applyBorder="1" applyAlignment="1">
      <alignment horizontal="center" vertical="center"/>
    </xf>
    <xf numFmtId="0" fontId="41" fillId="52" borderId="14" xfId="0" applyFont="1" applyFill="1" applyBorder="1" applyAlignment="1">
      <alignment horizontal="center" vertical="center"/>
    </xf>
    <xf numFmtId="0" fontId="47" fillId="2" borderId="50" xfId="1" applyFont="1" applyFill="1" applyBorder="1" applyAlignment="1">
      <alignment horizontal="center" vertical="center"/>
    </xf>
    <xf numFmtId="0" fontId="47" fillId="2" borderId="14" xfId="1" applyFont="1" applyFill="1" applyBorder="1" applyAlignment="1">
      <alignment horizontal="center" vertical="center"/>
    </xf>
    <xf numFmtId="0" fontId="47" fillId="2" borderId="76" xfId="1" applyFont="1" applyFill="1" applyBorder="1" applyAlignment="1">
      <alignment horizontal="center" vertical="center"/>
    </xf>
    <xf numFmtId="0" fontId="47" fillId="2" borderId="42" xfId="1" applyFont="1" applyFill="1" applyBorder="1" applyAlignment="1">
      <alignment horizontal="center" vertical="center"/>
    </xf>
    <xf numFmtId="0" fontId="41" fillId="0" borderId="0" xfId="0" applyFont="1" applyFill="1" applyBorder="1" applyAlignment="1">
      <alignment horizontal="left" vertical="center" wrapText="1"/>
    </xf>
    <xf numFmtId="0" fontId="55" fillId="0" borderId="0" xfId="1" applyFont="1" applyBorder="1" applyAlignment="1">
      <alignment horizontal="left" vertical="center" wrapText="1" shrinkToFit="1"/>
    </xf>
    <xf numFmtId="0" fontId="47" fillId="0" borderId="127" xfId="1" applyFont="1" applyBorder="1" applyAlignment="1">
      <alignment horizontal="center" vertical="center" shrinkToFit="1"/>
    </xf>
    <xf numFmtId="0" fontId="47" fillId="0" borderId="37" xfId="1" applyFont="1" applyBorder="1" applyAlignment="1">
      <alignment horizontal="center" vertical="center" shrinkToFit="1"/>
    </xf>
    <xf numFmtId="0" fontId="47" fillId="0" borderId="19" xfId="1" applyFont="1" applyBorder="1" applyAlignment="1">
      <alignment horizontal="center" vertical="center" shrinkToFit="1"/>
    </xf>
    <xf numFmtId="0" fontId="47" fillId="0" borderId="0" xfId="1" applyFont="1" applyBorder="1" applyAlignment="1">
      <alignment horizontal="center" vertical="center" shrinkToFit="1"/>
    </xf>
    <xf numFmtId="0" fontId="47" fillId="0" borderId="126" xfId="1" applyFont="1" applyBorder="1" applyAlignment="1">
      <alignment horizontal="center" vertical="center" shrinkToFit="1"/>
    </xf>
    <xf numFmtId="0" fontId="47" fillId="0" borderId="4" xfId="1" applyFont="1" applyBorder="1" applyAlignment="1">
      <alignment horizontal="center" vertical="center" shrinkToFit="1"/>
    </xf>
    <xf numFmtId="0" fontId="41" fillId="54" borderId="16" xfId="0" applyFont="1" applyFill="1" applyBorder="1" applyAlignment="1">
      <alignment horizontal="center" vertical="center"/>
    </xf>
    <xf numFmtId="0" fontId="41" fillId="52" borderId="133" xfId="0" applyFont="1" applyFill="1" applyBorder="1" applyAlignment="1">
      <alignment horizontal="center" vertical="center" shrinkToFit="1"/>
    </xf>
    <xf numFmtId="0" fontId="41" fillId="52" borderId="123" xfId="0" applyFont="1" applyFill="1" applyBorder="1" applyAlignment="1">
      <alignment horizontal="center" vertical="center" shrinkToFit="1"/>
    </xf>
    <xf numFmtId="0" fontId="41" fillId="52" borderId="134" xfId="0" applyFont="1" applyFill="1" applyBorder="1" applyAlignment="1">
      <alignment horizontal="center" vertical="center" shrinkToFit="1"/>
    </xf>
    <xf numFmtId="186" fontId="47" fillId="54" borderId="123" xfId="1" applyNumberFormat="1" applyFont="1" applyFill="1" applyBorder="1" applyAlignment="1">
      <alignment horizontal="center" vertical="center"/>
    </xf>
    <xf numFmtId="0" fontId="47" fillId="0" borderId="114" xfId="1" applyFont="1" applyBorder="1" applyAlignment="1">
      <alignment horizontal="center" vertical="center" shrinkToFit="1"/>
    </xf>
    <xf numFmtId="0" fontId="47" fillId="0" borderId="54" xfId="1" applyFont="1" applyBorder="1" applyAlignment="1">
      <alignment horizontal="center" vertical="center" wrapText="1" shrinkToFit="1"/>
    </xf>
    <xf numFmtId="0" fontId="47" fillId="0" borderId="68" xfId="1" applyFont="1" applyBorder="1" applyAlignment="1">
      <alignment horizontal="center" vertical="center" wrapText="1" shrinkToFit="1"/>
    </xf>
    <xf numFmtId="0" fontId="47" fillId="0" borderId="69" xfId="1" applyFont="1" applyBorder="1" applyAlignment="1">
      <alignment horizontal="center" vertical="center" wrapText="1" shrinkToFit="1"/>
    </xf>
    <xf numFmtId="0" fontId="47" fillId="0" borderId="125" xfId="1" applyFont="1" applyBorder="1" applyAlignment="1">
      <alignment horizontal="center" vertical="center" wrapText="1" shrinkToFit="1"/>
    </xf>
    <xf numFmtId="0" fontId="47" fillId="0" borderId="37" xfId="1" applyFont="1" applyBorder="1" applyAlignment="1">
      <alignment horizontal="center" vertical="center" wrapText="1" shrinkToFit="1"/>
    </xf>
    <xf numFmtId="0" fontId="47" fillId="0" borderId="91" xfId="1" applyFont="1" applyBorder="1" applyAlignment="1">
      <alignment horizontal="center" vertical="center" wrapText="1" shrinkToFit="1"/>
    </xf>
    <xf numFmtId="0" fontId="47" fillId="0" borderId="0" xfId="1" applyFont="1" applyBorder="1" applyAlignment="1">
      <alignment horizontal="center" vertical="center" wrapText="1" shrinkToFit="1"/>
    </xf>
    <xf numFmtId="0" fontId="47" fillId="0" borderId="3" xfId="1" applyFont="1" applyBorder="1" applyAlignment="1">
      <alignment horizontal="center" vertical="center" wrapText="1" shrinkToFit="1"/>
    </xf>
    <xf numFmtId="0" fontId="47" fillId="0" borderId="4" xfId="1" applyFont="1" applyBorder="1" applyAlignment="1">
      <alignment horizontal="center" vertical="center" wrapText="1" shrinkToFit="1"/>
    </xf>
    <xf numFmtId="0" fontId="47" fillId="0" borderId="125" xfId="1" applyFont="1" applyBorder="1" applyAlignment="1">
      <alignment horizontal="center" vertical="center" shrinkToFit="1"/>
    </xf>
    <xf numFmtId="0" fontId="47" fillId="0" borderId="91" xfId="1" applyFont="1" applyBorder="1" applyAlignment="1">
      <alignment horizontal="center" vertical="center" shrinkToFit="1"/>
    </xf>
    <xf numFmtId="0" fontId="47" fillId="0" borderId="3" xfId="1"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16" xfId="0" applyFont="1" applyBorder="1" applyAlignment="1">
      <alignment horizontal="center" vertical="center" shrinkToFit="1"/>
    </xf>
    <xf numFmtId="0" fontId="41" fillId="0" borderId="46" xfId="0" applyFont="1" applyBorder="1" applyAlignment="1">
      <alignment horizontal="center" vertical="center" shrinkToFit="1"/>
    </xf>
    <xf numFmtId="0" fontId="41" fillId="0" borderId="42" xfId="0" applyFont="1" applyBorder="1" applyAlignment="1">
      <alignment horizontal="center" vertical="center" shrinkToFit="1"/>
    </xf>
    <xf numFmtId="0" fontId="50" fillId="52" borderId="46" xfId="0" applyFont="1" applyFill="1" applyBorder="1" applyAlignment="1">
      <alignment horizontal="center" vertical="center" shrinkToFit="1"/>
    </xf>
    <xf numFmtId="0" fontId="50" fillId="52" borderId="42" xfId="0" applyFont="1" applyFill="1" applyBorder="1" applyAlignment="1">
      <alignment horizontal="center" vertical="center" shrinkToFit="1"/>
    </xf>
    <xf numFmtId="0" fontId="41" fillId="54" borderId="42" xfId="0" applyFont="1" applyFill="1" applyBorder="1" applyAlignment="1">
      <alignment horizontal="center" vertical="center"/>
    </xf>
    <xf numFmtId="0" fontId="47" fillId="0" borderId="37" xfId="1" applyFont="1" applyBorder="1" applyAlignment="1">
      <alignment horizontal="center" vertical="center" wrapText="1"/>
    </xf>
    <xf numFmtId="0" fontId="47" fillId="0" borderId="128" xfId="1" applyFont="1" applyBorder="1" applyAlignment="1">
      <alignment horizontal="center" vertical="center" wrapText="1"/>
    </xf>
    <xf numFmtId="0" fontId="41" fillId="0" borderId="150" xfId="0" applyFont="1" applyFill="1" applyBorder="1" applyAlignment="1">
      <alignment horizontal="center" vertical="center"/>
    </xf>
    <xf numFmtId="0" fontId="41" fillId="0" borderId="151" xfId="0" applyFont="1" applyFill="1" applyBorder="1" applyAlignment="1">
      <alignment horizontal="center" vertical="center"/>
    </xf>
    <xf numFmtId="0" fontId="55" fillId="0" borderId="19" xfId="0" applyFont="1" applyBorder="1" applyAlignment="1">
      <alignment horizontal="left" vertical="center" wrapText="1"/>
    </xf>
    <xf numFmtId="0" fontId="55" fillId="0" borderId="0" xfId="0" applyFont="1" applyBorder="1" applyAlignment="1">
      <alignment horizontal="left" vertical="center" wrapText="1"/>
    </xf>
    <xf numFmtId="0" fontId="47" fillId="0" borderId="45" xfId="1" applyFont="1" applyBorder="1" applyAlignment="1">
      <alignment horizontal="center" vertical="center" shrinkToFit="1"/>
    </xf>
    <xf numFmtId="0" fontId="41" fillId="2" borderId="16" xfId="0" applyFont="1" applyFill="1" applyBorder="1" applyAlignment="1">
      <alignment horizontal="center" vertical="center"/>
    </xf>
    <xf numFmtId="0" fontId="41" fillId="0" borderId="45" xfId="0" applyFont="1" applyBorder="1" applyAlignment="1">
      <alignment horizontal="center" vertical="center" wrapText="1" shrinkToFit="1"/>
    </xf>
    <xf numFmtId="0" fontId="41" fillId="0" borderId="16" xfId="0" applyFont="1" applyBorder="1" applyAlignment="1">
      <alignment horizontal="center" vertical="center" wrapText="1" shrinkToFit="1"/>
    </xf>
    <xf numFmtId="0" fontId="41" fillId="0" borderId="0" xfId="0" applyFont="1" applyFill="1" applyBorder="1" applyAlignment="1">
      <alignment horizontal="left" vertical="center" shrinkToFit="1"/>
    </xf>
    <xf numFmtId="0" fontId="47" fillId="0" borderId="52" xfId="1" applyFont="1" applyBorder="1" applyAlignment="1">
      <alignment horizontal="center" vertical="center"/>
    </xf>
    <xf numFmtId="0" fontId="47" fillId="0" borderId="14" xfId="1" applyFont="1" applyBorder="1" applyAlignment="1">
      <alignment horizontal="center" vertical="center"/>
    </xf>
    <xf numFmtId="0" fontId="47" fillId="54" borderId="14" xfId="1" applyFont="1" applyFill="1" applyBorder="1" applyAlignment="1">
      <alignment horizontal="center" vertical="center"/>
    </xf>
    <xf numFmtId="0" fontId="41" fillId="0" borderId="14" xfId="0" applyFont="1" applyBorder="1" applyAlignment="1">
      <alignment horizontal="left" vertical="center" shrinkToFit="1"/>
    </xf>
    <xf numFmtId="0" fontId="41" fillId="0" borderId="76" xfId="0" applyFont="1" applyBorder="1" applyAlignment="1">
      <alignment horizontal="left" vertical="center" shrinkToFit="1"/>
    </xf>
    <xf numFmtId="0" fontId="47" fillId="0" borderId="43" xfId="1" applyFont="1" applyBorder="1" applyAlignment="1">
      <alignment horizontal="center" vertical="center" shrinkToFit="1"/>
    </xf>
    <xf numFmtId="0" fontId="47" fillId="0" borderId="40" xfId="1" applyFont="1" applyBorder="1" applyAlignment="1">
      <alignment horizontal="center" vertical="center" shrinkToFit="1"/>
    </xf>
    <xf numFmtId="0" fontId="41" fillId="2" borderId="40" xfId="0" applyFont="1" applyFill="1" applyBorder="1" applyAlignment="1">
      <alignment horizontal="center" vertical="center"/>
    </xf>
    <xf numFmtId="0" fontId="41" fillId="2" borderId="78" xfId="0" applyFont="1" applyFill="1" applyBorder="1" applyAlignment="1">
      <alignment horizontal="center" vertical="center"/>
    </xf>
    <xf numFmtId="0" fontId="41" fillId="0" borderId="14" xfId="0" applyFont="1" applyBorder="1" applyAlignment="1">
      <alignment horizontal="center" vertical="center" shrinkToFit="1"/>
    </xf>
    <xf numFmtId="0" fontId="41" fillId="0" borderId="76" xfId="0" applyFont="1" applyBorder="1" applyAlignment="1">
      <alignment horizontal="center" vertical="center" shrinkToFit="1"/>
    </xf>
    <xf numFmtId="0" fontId="41" fillId="0" borderId="14" xfId="0" applyFont="1" applyFill="1" applyBorder="1" applyAlignment="1">
      <alignment horizontal="center" vertical="center" shrinkToFit="1"/>
    </xf>
    <xf numFmtId="0" fontId="41" fillId="0" borderId="53" xfId="0" applyFont="1" applyFill="1" applyBorder="1" applyAlignment="1">
      <alignment horizontal="center" vertical="center" shrinkToFit="1"/>
    </xf>
    <xf numFmtId="0" fontId="47" fillId="2" borderId="124" xfId="1" applyFont="1" applyFill="1" applyBorder="1" applyAlignment="1">
      <alignment horizontal="center" vertical="center"/>
    </xf>
    <xf numFmtId="0" fontId="50" fillId="0" borderId="46" xfId="0" applyFont="1" applyBorder="1" applyAlignment="1">
      <alignment horizontal="center" vertical="center" shrinkToFit="1"/>
    </xf>
    <xf numFmtId="0" fontId="50" fillId="0" borderId="42" xfId="0" applyFont="1" applyBorder="1" applyAlignment="1">
      <alignment horizontal="center" vertical="center" shrinkToFit="1"/>
    </xf>
    <xf numFmtId="0" fontId="41" fillId="0" borderId="52" xfId="0" applyFont="1" applyFill="1" applyBorder="1" applyAlignment="1">
      <alignment horizontal="center" vertical="center" shrinkToFit="1"/>
    </xf>
    <xf numFmtId="0" fontId="47" fillId="0" borderId="27" xfId="1" applyFont="1" applyFill="1" applyBorder="1" applyAlignment="1">
      <alignment horizontal="center" vertical="center"/>
    </xf>
    <xf numFmtId="0" fontId="47" fillId="0" borderId="34" xfId="1" applyFont="1" applyFill="1" applyBorder="1" applyAlignment="1">
      <alignment horizontal="center" vertical="center"/>
    </xf>
    <xf numFmtId="0" fontId="41" fillId="0" borderId="0" xfId="0" applyFont="1" applyAlignment="1">
      <alignment horizontal="left" vertical="center" wrapText="1"/>
    </xf>
    <xf numFmtId="0" fontId="41" fillId="2" borderId="52" xfId="0" applyFont="1" applyFill="1" applyBorder="1" applyAlignment="1">
      <alignment horizontal="left" vertical="center" wrapText="1"/>
    </xf>
    <xf numFmtId="0" fontId="41" fillId="2" borderId="14" xfId="0" applyFont="1" applyFill="1" applyBorder="1" applyAlignment="1">
      <alignment horizontal="left" vertical="center" wrapText="1"/>
    </xf>
    <xf numFmtId="0" fontId="41" fillId="2" borderId="76" xfId="0" applyFont="1" applyFill="1" applyBorder="1" applyAlignment="1">
      <alignment horizontal="left" vertical="center" wrapText="1"/>
    </xf>
    <xf numFmtId="0" fontId="47" fillId="0" borderId="0" xfId="1" applyFont="1" applyFill="1" applyBorder="1" applyAlignment="1">
      <alignment horizontal="left" vertical="center" wrapText="1"/>
    </xf>
    <xf numFmtId="0" fontId="47" fillId="52" borderId="129" xfId="1" applyFont="1" applyFill="1" applyBorder="1" applyAlignment="1">
      <alignment horizontal="center" vertical="center"/>
    </xf>
    <xf numFmtId="0" fontId="47" fillId="52" borderId="130" xfId="1" applyFont="1" applyFill="1" applyBorder="1" applyAlignment="1">
      <alignment horizontal="center" vertical="center"/>
    </xf>
    <xf numFmtId="0" fontId="47" fillId="0" borderId="0" xfId="0" applyFont="1" applyFill="1" applyBorder="1" applyAlignment="1">
      <alignment horizontal="left" vertical="center" wrapText="1" shrinkToFit="1"/>
    </xf>
    <xf numFmtId="0" fontId="47" fillId="0" borderId="0" xfId="1" applyFont="1" applyBorder="1" applyAlignment="1">
      <alignment horizontal="left" vertical="center" shrinkToFit="1"/>
    </xf>
    <xf numFmtId="0" fontId="47" fillId="0" borderId="0" xfId="1" applyFont="1" applyAlignment="1">
      <alignment horizontal="left" vertical="center" wrapText="1"/>
    </xf>
    <xf numFmtId="0" fontId="45" fillId="0" borderId="0" xfId="0" applyFont="1" applyFill="1" applyBorder="1" applyAlignment="1">
      <alignment horizontal="left" vertical="center" wrapText="1" shrinkToFit="1"/>
    </xf>
    <xf numFmtId="0" fontId="41" fillId="0" borderId="0" xfId="0" applyFont="1" applyFill="1" applyBorder="1" applyAlignment="1">
      <alignment horizontal="left" vertical="center" wrapText="1" shrinkToFit="1"/>
    </xf>
    <xf numFmtId="0" fontId="47" fillId="0" borderId="66" xfId="1" applyFont="1" applyBorder="1" applyAlignment="1">
      <alignment horizontal="center" vertical="center"/>
    </xf>
    <xf numFmtId="0" fontId="47" fillId="2" borderId="44" xfId="1" applyFont="1" applyFill="1" applyBorder="1" applyAlignment="1">
      <alignment horizontal="center" vertical="center"/>
    </xf>
    <xf numFmtId="0" fontId="47" fillId="2" borderId="33" xfId="1" applyFont="1" applyFill="1" applyBorder="1" applyAlignment="1">
      <alignment horizontal="center" vertical="center"/>
    </xf>
    <xf numFmtId="0" fontId="60" fillId="0" borderId="0" xfId="1" applyFont="1" applyFill="1" applyAlignment="1">
      <alignment horizontal="left" vertical="center" wrapText="1"/>
    </xf>
    <xf numFmtId="0" fontId="47" fillId="2" borderId="47" xfId="1" applyFont="1" applyFill="1" applyBorder="1" applyAlignment="1">
      <alignment horizontal="center" vertical="center"/>
    </xf>
    <xf numFmtId="0" fontId="47" fillId="2" borderId="34" xfId="1" applyFont="1" applyFill="1" applyBorder="1" applyAlignment="1">
      <alignment horizontal="center" vertical="center"/>
    </xf>
    <xf numFmtId="0" fontId="41" fillId="0" borderId="23" xfId="0" applyFont="1" applyFill="1" applyBorder="1" applyAlignment="1">
      <alignment horizontal="center" vertical="center"/>
    </xf>
    <xf numFmtId="0" fontId="41" fillId="0" borderId="24" xfId="0" applyFont="1" applyFill="1" applyBorder="1" applyAlignment="1">
      <alignment horizontal="center" vertical="center"/>
    </xf>
    <xf numFmtId="0" fontId="41" fillId="0" borderId="33" xfId="0" applyFont="1" applyFill="1" applyBorder="1" applyAlignment="1">
      <alignment horizontal="center" vertical="center"/>
    </xf>
    <xf numFmtId="0" fontId="41" fillId="0" borderId="31" xfId="0" applyFont="1" applyFill="1" applyBorder="1" applyAlignment="1">
      <alignment horizontal="center" vertical="center"/>
    </xf>
    <xf numFmtId="0" fontId="49" fillId="53" borderId="57" xfId="0" applyFont="1" applyFill="1" applyBorder="1" applyAlignment="1">
      <alignment horizontal="left" vertical="center" shrinkToFit="1"/>
    </xf>
    <xf numFmtId="0" fontId="49" fillId="53" borderId="59" xfId="0" applyFont="1" applyFill="1" applyBorder="1" applyAlignment="1">
      <alignment horizontal="left" vertical="center" shrinkToFit="1"/>
    </xf>
    <xf numFmtId="0" fontId="49" fillId="53" borderId="58" xfId="0" applyFont="1" applyFill="1" applyBorder="1" applyAlignment="1">
      <alignment horizontal="left" vertical="center" shrinkToFit="1"/>
    </xf>
    <xf numFmtId="0" fontId="55" fillId="0" borderId="0" xfId="0" applyFont="1" applyBorder="1" applyAlignment="1">
      <alignment horizontal="left" vertical="center"/>
    </xf>
    <xf numFmtId="0" fontId="45" fillId="0" borderId="91" xfId="0" applyFont="1" applyBorder="1" applyAlignment="1">
      <alignment horizontal="left" vertical="center" wrapText="1"/>
    </xf>
    <xf numFmtId="0" fontId="45" fillId="0" borderId="0" xfId="0" applyFont="1" applyBorder="1" applyAlignment="1">
      <alignment horizontal="left" vertical="center" wrapText="1"/>
    </xf>
    <xf numFmtId="0" fontId="47" fillId="0" borderId="71" xfId="1" applyFont="1" applyFill="1" applyBorder="1" applyAlignment="1">
      <alignment horizontal="center" vertical="center"/>
    </xf>
    <xf numFmtId="0" fontId="47" fillId="0" borderId="72" xfId="1" applyFont="1" applyFill="1" applyBorder="1" applyAlignment="1">
      <alignment horizontal="center" vertical="center"/>
    </xf>
    <xf numFmtId="0" fontId="47" fillId="0" borderId="80" xfId="1" applyFont="1" applyFill="1" applyBorder="1" applyAlignment="1">
      <alignment horizontal="center" vertical="center"/>
    </xf>
    <xf numFmtId="0" fontId="47" fillId="2" borderId="82" xfId="1" applyFont="1" applyFill="1" applyBorder="1" applyAlignment="1" applyProtection="1">
      <alignment horizontal="center" vertical="center"/>
      <protection locked="0"/>
    </xf>
    <xf numFmtId="0" fontId="47" fillId="2" borderId="72" xfId="1" applyFont="1" applyFill="1" applyBorder="1" applyAlignment="1" applyProtection="1">
      <alignment horizontal="center" vertical="center"/>
      <protection locked="0"/>
    </xf>
    <xf numFmtId="0" fontId="41" fillId="0" borderId="32" xfId="0" applyFont="1" applyFill="1" applyBorder="1" applyAlignment="1">
      <alignment horizontal="center" vertical="center" wrapText="1"/>
    </xf>
    <xf numFmtId="0" fontId="41" fillId="0" borderId="27" xfId="0" applyFont="1" applyFill="1" applyBorder="1" applyAlignment="1">
      <alignment horizontal="center" vertical="center"/>
    </xf>
    <xf numFmtId="0" fontId="41" fillId="0" borderId="34" xfId="0" applyFont="1" applyFill="1" applyBorder="1" applyAlignment="1">
      <alignment horizontal="center" vertical="center"/>
    </xf>
    <xf numFmtId="0" fontId="47" fillId="2" borderId="79" xfId="1" applyFont="1" applyFill="1" applyBorder="1" applyAlignment="1" applyProtection="1">
      <alignment horizontal="center" vertical="center"/>
      <protection locked="0"/>
    </xf>
    <xf numFmtId="0" fontId="47" fillId="2" borderId="27" xfId="1" applyFont="1" applyFill="1" applyBorder="1" applyAlignment="1" applyProtection="1">
      <alignment horizontal="center" vertical="center"/>
      <protection locked="0"/>
    </xf>
    <xf numFmtId="0" fontId="47" fillId="2" borderId="28" xfId="1" applyFont="1" applyFill="1" applyBorder="1" applyAlignment="1" applyProtection="1">
      <alignment horizontal="center" vertical="center"/>
      <protection locked="0"/>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xf>
    <xf numFmtId="0" fontId="46" fillId="0" borderId="34" xfId="0" applyFont="1" applyFill="1" applyBorder="1" applyAlignment="1">
      <alignment horizontal="center" vertical="center"/>
    </xf>
    <xf numFmtId="0" fontId="41" fillId="52" borderId="32" xfId="0" applyFont="1" applyFill="1" applyBorder="1" applyAlignment="1">
      <alignment horizontal="center" vertical="center" wrapText="1"/>
    </xf>
    <xf numFmtId="0" fontId="41" fillId="52" borderId="27" xfId="0" applyFont="1" applyFill="1" applyBorder="1" applyAlignment="1">
      <alignment horizontal="center" vertical="center"/>
    </xf>
    <xf numFmtId="0" fontId="41" fillId="52" borderId="34" xfId="0" applyFont="1" applyFill="1" applyBorder="1" applyAlignment="1">
      <alignment horizontal="center" vertical="center"/>
    </xf>
    <xf numFmtId="0" fontId="41" fillId="52" borderId="21" xfId="0" applyFont="1" applyFill="1" applyBorder="1" applyAlignment="1">
      <alignment horizontal="center" vertical="center"/>
    </xf>
    <xf numFmtId="0" fontId="41" fillId="52" borderId="22" xfId="0" applyFont="1" applyFill="1" applyBorder="1" applyAlignment="1">
      <alignment horizontal="center" vertical="center"/>
    </xf>
    <xf numFmtId="0" fontId="47" fillId="2" borderId="29" xfId="1" applyFont="1" applyFill="1" applyBorder="1" applyAlignment="1">
      <alignment horizontal="center" vertical="center"/>
    </xf>
    <xf numFmtId="0" fontId="41" fillId="52" borderId="23" xfId="0" applyFont="1" applyFill="1" applyBorder="1" applyAlignment="1">
      <alignment horizontal="center" vertical="center"/>
    </xf>
    <xf numFmtId="0" fontId="41" fillId="52" borderId="24" xfId="0" applyFont="1" applyFill="1" applyBorder="1" applyAlignment="1">
      <alignment horizontal="center" vertical="center"/>
    </xf>
    <xf numFmtId="0" fontId="41" fillId="52" borderId="33" xfId="0" applyFont="1" applyFill="1" applyBorder="1" applyAlignment="1">
      <alignment horizontal="center" vertical="center"/>
    </xf>
    <xf numFmtId="0" fontId="41" fillId="52" borderId="31" xfId="0" applyFont="1" applyFill="1" applyBorder="1" applyAlignment="1">
      <alignment horizontal="center" vertical="center"/>
    </xf>
    <xf numFmtId="0" fontId="47" fillId="0" borderId="0" xfId="1" applyFont="1" applyAlignment="1">
      <alignment horizontal="left" vertical="center"/>
    </xf>
    <xf numFmtId="0" fontId="47" fillId="0" borderId="0" xfId="1" applyFont="1" applyBorder="1" applyAlignment="1">
      <alignment horizontal="left" vertical="center"/>
    </xf>
    <xf numFmtId="0" fontId="47" fillId="0" borderId="52" xfId="1" applyFont="1" applyBorder="1" applyAlignment="1">
      <alignment horizontal="center" vertical="center" shrinkToFit="1"/>
    </xf>
    <xf numFmtId="0" fontId="47" fillId="0" borderId="14" xfId="1" applyFont="1" applyBorder="1" applyAlignment="1">
      <alignment horizontal="center" vertical="center" shrinkToFit="1"/>
    </xf>
    <xf numFmtId="0" fontId="47" fillId="0" borderId="0" xfId="0" applyFont="1" applyBorder="1" applyAlignment="1">
      <alignment horizontal="left" vertical="center" wrapText="1"/>
    </xf>
    <xf numFmtId="0" fontId="41" fillId="0" borderId="26" xfId="0" applyFont="1" applyFill="1" applyBorder="1" applyAlignment="1">
      <alignment horizontal="center" vertical="center" wrapText="1"/>
    </xf>
    <xf numFmtId="0" fontId="49" fillId="52" borderId="3" xfId="1" applyFont="1" applyFill="1" applyBorder="1" applyAlignment="1">
      <alignment horizontal="center" vertical="center" shrinkToFit="1"/>
    </xf>
    <xf numFmtId="0" fontId="49" fillId="52" borderId="60" xfId="1" applyFont="1" applyFill="1" applyBorder="1" applyAlignment="1">
      <alignment horizontal="center" vertical="center" shrinkToFit="1"/>
    </xf>
    <xf numFmtId="0" fontId="49" fillId="52" borderId="91" xfId="1" applyFont="1" applyFill="1" applyBorder="1" applyAlignment="1">
      <alignment horizontal="center" vertical="center" shrinkToFit="1"/>
    </xf>
    <xf numFmtId="0" fontId="49" fillId="52" borderId="55" xfId="1" applyFont="1" applyFill="1" applyBorder="1" applyAlignment="1">
      <alignment horizontal="center" vertical="center" shrinkToFit="1"/>
    </xf>
    <xf numFmtId="0" fontId="55" fillId="0" borderId="37" xfId="0" applyFont="1" applyBorder="1" applyAlignment="1">
      <alignment horizontal="left" vertical="center" wrapText="1"/>
    </xf>
    <xf numFmtId="0" fontId="46" fillId="52" borderId="57" xfId="0" applyFont="1" applyFill="1" applyBorder="1" applyAlignment="1">
      <alignment horizontal="left" vertical="center" shrinkToFit="1"/>
    </xf>
    <xf numFmtId="0" fontId="46" fillId="52" borderId="59" xfId="0" applyFont="1" applyFill="1" applyBorder="1" applyAlignment="1">
      <alignment horizontal="left" vertical="center" shrinkToFit="1"/>
    </xf>
    <xf numFmtId="0" fontId="55" fillId="0" borderId="37" xfId="0" applyFont="1" applyFill="1" applyBorder="1" applyAlignment="1">
      <alignment horizontal="left" vertical="center" wrapText="1"/>
    </xf>
    <xf numFmtId="0" fontId="47" fillId="0" borderId="52" xfId="0" applyFont="1" applyBorder="1" applyAlignment="1">
      <alignment horizontal="center" vertical="center"/>
    </xf>
    <xf numFmtId="0" fontId="47" fillId="0" borderId="14" xfId="0" applyFont="1" applyBorder="1" applyAlignment="1">
      <alignment horizontal="center" vertical="center"/>
    </xf>
    <xf numFmtId="0" fontId="47" fillId="0" borderId="14" xfId="0" applyFont="1" applyBorder="1" applyAlignment="1">
      <alignment horizontal="left" vertical="center" shrinkToFit="1"/>
    </xf>
    <xf numFmtId="0" fontId="47" fillId="0" borderId="76" xfId="0" applyFont="1" applyBorder="1" applyAlignment="1">
      <alignment horizontal="left" vertical="center" shrinkToFit="1"/>
    </xf>
    <xf numFmtId="182" fontId="41" fillId="2" borderId="66" xfId="1" applyNumberFormat="1" applyFont="1" applyFill="1" applyBorder="1" applyAlignment="1" applyProtection="1">
      <alignment horizontal="center" vertical="center"/>
      <protection locked="0"/>
    </xf>
    <xf numFmtId="0" fontId="47" fillId="52" borderId="66" xfId="1" applyFont="1" applyFill="1" applyBorder="1" applyAlignment="1">
      <alignment horizontal="center" vertical="center" shrinkToFit="1"/>
    </xf>
    <xf numFmtId="0" fontId="41" fillId="52" borderId="66" xfId="1" applyFont="1" applyFill="1" applyBorder="1" applyAlignment="1">
      <alignment horizontal="center" vertical="center" shrinkToFit="1"/>
    </xf>
    <xf numFmtId="0" fontId="47" fillId="2" borderId="52" xfId="1" applyFont="1" applyFill="1" applyBorder="1" applyAlignment="1">
      <alignment horizontal="center" vertical="center"/>
    </xf>
    <xf numFmtId="58" fontId="41" fillId="0" borderId="67" xfId="1" applyNumberFormat="1" applyFont="1" applyFill="1" applyBorder="1" applyAlignment="1" applyProtection="1">
      <alignment horizontal="center" vertical="center"/>
      <protection locked="0"/>
    </xf>
    <xf numFmtId="58" fontId="41" fillId="0" borderId="68" xfId="1" applyNumberFormat="1" applyFont="1" applyFill="1" applyBorder="1" applyAlignment="1" applyProtection="1">
      <alignment horizontal="center" vertical="center"/>
      <protection locked="0"/>
    </xf>
    <xf numFmtId="184" fontId="41" fillId="2" borderId="68" xfId="1" applyNumberFormat="1" applyFont="1" applyFill="1" applyBorder="1" applyAlignment="1" applyProtection="1">
      <alignment horizontal="center" vertical="center"/>
      <protection locked="0"/>
    </xf>
    <xf numFmtId="0" fontId="47" fillId="2" borderId="81" xfId="1" applyFont="1" applyFill="1" applyBorder="1" applyAlignment="1" applyProtection="1">
      <alignment horizontal="center" vertical="center"/>
      <protection locked="0"/>
    </xf>
    <xf numFmtId="0" fontId="47" fillId="2" borderId="24" xfId="1" applyFont="1" applyFill="1" applyBorder="1" applyAlignment="1" applyProtection="1">
      <alignment horizontal="center" vertical="center"/>
      <protection locked="0"/>
    </xf>
    <xf numFmtId="0" fontId="47" fillId="0" borderId="23" xfId="1" applyFont="1" applyFill="1" applyBorder="1" applyAlignment="1">
      <alignment horizontal="center" vertical="center"/>
    </xf>
    <xf numFmtId="0" fontId="47" fillId="0" borderId="24" xfId="1" applyFont="1" applyFill="1" applyBorder="1" applyAlignment="1">
      <alignment horizontal="center" vertical="center"/>
    </xf>
    <xf numFmtId="0" fontId="47" fillId="0" borderId="33" xfId="1" applyFont="1" applyFill="1" applyBorder="1" applyAlignment="1">
      <alignment horizontal="center" vertical="center"/>
    </xf>
    <xf numFmtId="0" fontId="47" fillId="0" borderId="26" xfId="1" applyFont="1" applyFill="1" applyBorder="1" applyAlignment="1">
      <alignment horizontal="center" vertical="center"/>
    </xf>
    <xf numFmtId="49" fontId="41" fillId="2" borderId="66" xfId="1" applyNumberFormat="1" applyFont="1" applyFill="1" applyBorder="1" applyAlignment="1" applyProtection="1">
      <alignment horizontal="center" vertical="center"/>
      <protection locked="0"/>
    </xf>
    <xf numFmtId="0" fontId="53" fillId="2" borderId="66" xfId="155" applyFill="1" applyBorder="1" applyAlignment="1" applyProtection="1">
      <alignment horizontal="center" vertical="center"/>
      <protection locked="0"/>
    </xf>
    <xf numFmtId="0" fontId="47" fillId="2" borderId="66" xfId="1" applyFont="1" applyFill="1" applyBorder="1" applyAlignment="1" applyProtection="1">
      <alignment horizontal="center" vertical="center"/>
      <protection locked="0"/>
    </xf>
    <xf numFmtId="0" fontId="56" fillId="2" borderId="66" xfId="155" applyFont="1" applyFill="1" applyBorder="1" applyAlignment="1" applyProtection="1">
      <alignment horizontal="center" vertical="center"/>
      <protection locked="0"/>
    </xf>
    <xf numFmtId="0" fontId="47" fillId="2" borderId="70" xfId="1" applyFont="1" applyFill="1" applyBorder="1" applyAlignment="1" applyProtection="1">
      <alignment horizontal="center" vertical="center"/>
      <protection locked="0"/>
    </xf>
    <xf numFmtId="0" fontId="41" fillId="52" borderId="26" xfId="0" applyFont="1" applyFill="1" applyBorder="1" applyAlignment="1">
      <alignment horizontal="center" vertical="center" wrapText="1"/>
    </xf>
    <xf numFmtId="0" fontId="61" fillId="0" borderId="0" xfId="0" applyFont="1" applyBorder="1" applyAlignment="1">
      <alignment horizontal="center" vertical="center" wrapText="1" shrinkToFit="1"/>
    </xf>
    <xf numFmtId="0" fontId="61" fillId="0" borderId="0" xfId="0" applyFont="1" applyBorder="1" applyAlignment="1">
      <alignment horizontal="center" vertical="center" shrinkToFit="1"/>
    </xf>
    <xf numFmtId="0" fontId="47" fillId="2" borderId="20" xfId="1" applyFont="1" applyFill="1" applyBorder="1" applyAlignment="1" applyProtection="1">
      <alignment horizontal="center" vertical="center"/>
      <protection locked="0"/>
    </xf>
    <xf numFmtId="0" fontId="47" fillId="52" borderId="20" xfId="1" applyFont="1" applyFill="1" applyBorder="1" applyAlignment="1">
      <alignment horizontal="center" vertical="center"/>
    </xf>
    <xf numFmtId="0" fontId="47" fillId="52" borderId="66" xfId="1" applyFont="1" applyFill="1" applyBorder="1" applyAlignment="1">
      <alignment horizontal="center" vertical="center"/>
    </xf>
    <xf numFmtId="0" fontId="47" fillId="52" borderId="66" xfId="1" applyFont="1" applyFill="1" applyBorder="1" applyAlignment="1">
      <alignment horizontal="center" vertical="center" wrapText="1"/>
    </xf>
    <xf numFmtId="0" fontId="63" fillId="0" borderId="83" xfId="0" applyFont="1" applyBorder="1" applyAlignment="1">
      <alignment horizontal="center" vertical="center" shrinkToFit="1"/>
    </xf>
    <xf numFmtId="0" fontId="60" fillId="0" borderId="38" xfId="0" applyFont="1" applyFill="1" applyBorder="1" applyAlignment="1">
      <alignment horizontal="left" vertical="center" wrapText="1"/>
    </xf>
    <xf numFmtId="0" fontId="60" fillId="0" borderId="39" xfId="0" applyFont="1" applyFill="1" applyBorder="1" applyAlignment="1">
      <alignment horizontal="left" vertical="center" wrapText="1"/>
    </xf>
    <xf numFmtId="0" fontId="60" fillId="0" borderId="35" xfId="0" applyFont="1" applyFill="1" applyBorder="1" applyAlignment="1">
      <alignment horizontal="left" vertical="center" wrapText="1"/>
    </xf>
    <xf numFmtId="0" fontId="41" fillId="0" borderId="18" xfId="0" applyFont="1" applyBorder="1" applyAlignment="1">
      <alignment horizontal="left" vertical="center" wrapText="1"/>
    </xf>
    <xf numFmtId="0" fontId="41" fillId="0" borderId="41" xfId="0" applyFont="1" applyBorder="1" applyAlignment="1">
      <alignment horizontal="left" vertical="center" wrapText="1"/>
    </xf>
    <xf numFmtId="0" fontId="41" fillId="0" borderId="36" xfId="0" applyFont="1" applyBorder="1" applyAlignment="1">
      <alignment horizontal="left" vertical="center" wrapText="1"/>
    </xf>
    <xf numFmtId="58" fontId="41" fillId="53" borderId="68" xfId="1" applyNumberFormat="1" applyFont="1" applyFill="1" applyBorder="1" applyAlignment="1" applyProtection="1">
      <alignment horizontal="center" vertical="center"/>
      <protection locked="0"/>
    </xf>
    <xf numFmtId="49" fontId="41" fillId="2" borderId="68" xfId="1" applyNumberFormat="1" applyFont="1" applyFill="1" applyBorder="1" applyAlignment="1" applyProtection="1">
      <alignment horizontal="center" vertical="center"/>
      <protection locked="0"/>
    </xf>
    <xf numFmtId="49" fontId="41" fillId="2" borderId="69" xfId="1" applyNumberFormat="1" applyFont="1" applyFill="1" applyBorder="1" applyAlignment="1" applyProtection="1">
      <alignment horizontal="center" vertical="center"/>
      <protection locked="0"/>
    </xf>
    <xf numFmtId="0" fontId="46" fillId="52" borderId="112" xfId="0" applyFont="1" applyFill="1" applyBorder="1" applyAlignment="1">
      <alignment horizontal="center" vertical="center" textRotation="255" shrinkToFit="1"/>
    </xf>
    <xf numFmtId="0" fontId="46" fillId="52" borderId="0" xfId="0" applyFont="1" applyFill="1" applyBorder="1" applyAlignment="1">
      <alignment horizontal="center" vertical="center" textRotation="255" shrinkToFit="1"/>
    </xf>
    <xf numFmtId="0" fontId="45" fillId="0" borderId="0" xfId="1" applyFont="1" applyBorder="1" applyAlignment="1">
      <alignment horizontal="left" vertical="center" wrapText="1"/>
    </xf>
    <xf numFmtId="0" fontId="47" fillId="0" borderId="70" xfId="1" applyFont="1" applyBorder="1" applyAlignment="1">
      <alignment horizontal="center" vertical="center"/>
    </xf>
    <xf numFmtId="0" fontId="47" fillId="2" borderId="29" xfId="1" applyFont="1" applyFill="1" applyBorder="1" applyAlignment="1">
      <alignment horizontal="left" vertical="center" shrinkToFit="1"/>
    </xf>
    <xf numFmtId="0" fontId="47" fillId="2" borderId="14" xfId="1" applyFont="1" applyFill="1" applyBorder="1" applyAlignment="1">
      <alignment horizontal="left" vertical="center" shrinkToFit="1"/>
    </xf>
    <xf numFmtId="0" fontId="47" fillId="2" borderId="76" xfId="1" applyFont="1" applyFill="1" applyBorder="1" applyAlignment="1">
      <alignment horizontal="left" vertical="center" shrinkToFit="1"/>
    </xf>
    <xf numFmtId="0" fontId="41" fillId="52" borderId="30" xfId="0" applyFont="1" applyFill="1" applyBorder="1" applyAlignment="1">
      <alignment horizontal="center" vertical="center"/>
    </xf>
    <xf numFmtId="0" fontId="44" fillId="0" borderId="123" xfId="1" applyFont="1" applyBorder="1" applyAlignment="1">
      <alignment horizontal="left" vertical="center" shrinkToFit="1"/>
    </xf>
    <xf numFmtId="0" fontId="44" fillId="0" borderId="14" xfId="1" applyFont="1" applyBorder="1" applyAlignment="1">
      <alignment horizontal="left" vertical="center" shrinkToFit="1"/>
    </xf>
    <xf numFmtId="0" fontId="41" fillId="0" borderId="0" xfId="0" applyFont="1" applyAlignment="1">
      <alignment horizontal="distributed" vertical="center" shrinkToFit="1"/>
    </xf>
    <xf numFmtId="0" fontId="46" fillId="52" borderId="55" xfId="0" applyFont="1" applyFill="1" applyBorder="1" applyAlignment="1">
      <alignment horizontal="center" vertical="center" textRotation="255" shrinkToFit="1"/>
    </xf>
    <xf numFmtId="0" fontId="47" fillId="0" borderId="83" xfId="1" applyFont="1" applyBorder="1" applyAlignment="1">
      <alignment horizontal="left" vertical="center" wrapText="1"/>
    </xf>
    <xf numFmtId="0" fontId="47" fillId="52" borderId="131" xfId="1" applyFont="1" applyFill="1" applyBorder="1" applyAlignment="1">
      <alignment horizontal="center" vertical="center"/>
    </xf>
    <xf numFmtId="0" fontId="47" fillId="2" borderId="46" xfId="1" applyFont="1" applyFill="1" applyBorder="1" applyAlignment="1">
      <alignment horizontal="center" vertical="center"/>
    </xf>
    <xf numFmtId="0" fontId="47" fillId="2" borderId="25" xfId="1" applyFont="1" applyFill="1" applyBorder="1" applyAlignment="1" applyProtection="1">
      <alignment horizontal="center" vertical="center"/>
      <protection locked="0"/>
    </xf>
    <xf numFmtId="0" fontId="47" fillId="0" borderId="54" xfId="1" applyFont="1" applyBorder="1" applyAlignment="1">
      <alignment horizontal="center" vertical="center" wrapText="1"/>
    </xf>
    <xf numFmtId="0" fontId="47" fillId="0" borderId="68" xfId="1" applyFont="1" applyBorder="1" applyAlignment="1">
      <alignment horizontal="center" vertical="center" wrapText="1"/>
    </xf>
    <xf numFmtId="0" fontId="47" fillId="0" borderId="51" xfId="1" applyFont="1" applyBorder="1" applyAlignment="1">
      <alignment horizontal="center" vertical="center" wrapText="1"/>
    </xf>
    <xf numFmtId="0" fontId="49" fillId="53" borderId="84" xfId="0" applyFont="1" applyFill="1" applyBorder="1" applyAlignment="1">
      <alignment horizontal="left" vertical="center" shrinkToFit="1"/>
    </xf>
    <xf numFmtId="0" fontId="49" fillId="53" borderId="85" xfId="0" applyFont="1" applyFill="1" applyBorder="1" applyAlignment="1">
      <alignment horizontal="left" vertical="center" shrinkToFit="1"/>
    </xf>
    <xf numFmtId="0" fontId="49" fillId="53" borderId="86" xfId="0" applyFont="1" applyFill="1" applyBorder="1" applyAlignment="1">
      <alignment horizontal="left" vertical="center" shrinkToFit="1"/>
    </xf>
    <xf numFmtId="0" fontId="49" fillId="53" borderId="78" xfId="0" applyFont="1" applyFill="1" applyBorder="1" applyAlignment="1">
      <alignment horizontal="center" vertical="center"/>
    </xf>
    <xf numFmtId="0" fontId="49" fillId="53" borderId="39" xfId="0" applyFont="1" applyFill="1" applyBorder="1" applyAlignment="1">
      <alignment horizontal="center" vertical="center"/>
    </xf>
    <xf numFmtId="0" fontId="49" fillId="53" borderId="48" xfId="0" applyFont="1" applyFill="1" applyBorder="1" applyAlignment="1">
      <alignment horizontal="center" vertical="center"/>
    </xf>
    <xf numFmtId="0" fontId="47" fillId="0" borderId="16" xfId="1" applyFont="1" applyBorder="1" applyAlignment="1">
      <alignment horizontal="center" vertical="center" wrapText="1"/>
    </xf>
    <xf numFmtId="0" fontId="47" fillId="0" borderId="17" xfId="1" applyFont="1" applyBorder="1" applyAlignment="1">
      <alignment horizontal="center" vertical="center" wrapText="1"/>
    </xf>
    <xf numFmtId="0" fontId="46" fillId="52" borderId="56" xfId="0" applyFont="1" applyFill="1" applyBorder="1" applyAlignment="1">
      <alignment horizontal="left" vertical="center" shrinkToFit="1"/>
    </xf>
    <xf numFmtId="0" fontId="46" fillId="52" borderId="65" xfId="0" applyFont="1" applyFill="1" applyBorder="1" applyAlignment="1">
      <alignment horizontal="left" vertical="center" shrinkToFit="1"/>
    </xf>
    <xf numFmtId="0" fontId="41" fillId="52" borderId="21" xfId="0" applyFont="1" applyFill="1" applyBorder="1" applyAlignment="1">
      <alignment horizontal="center" vertical="center" wrapText="1"/>
    </xf>
    <xf numFmtId="0" fontId="41" fillId="52" borderId="29" xfId="0" applyFont="1" applyFill="1" applyBorder="1" applyAlignment="1">
      <alignment horizontal="center" vertical="center"/>
    </xf>
    <xf numFmtId="0" fontId="47" fillId="54" borderId="50" xfId="1" applyFont="1" applyFill="1" applyBorder="1" applyAlignment="1">
      <alignment horizontal="center" vertical="center" wrapText="1"/>
    </xf>
    <xf numFmtId="0" fontId="49" fillId="53" borderId="73" xfId="0" applyFont="1" applyFill="1" applyBorder="1" applyAlignment="1">
      <alignment horizontal="center" vertical="center"/>
    </xf>
    <xf numFmtId="0" fontId="49" fillId="53" borderId="74" xfId="0" applyFont="1" applyFill="1" applyBorder="1" applyAlignment="1">
      <alignment horizontal="center" vertical="center"/>
    </xf>
    <xf numFmtId="0" fontId="49" fillId="53" borderId="75" xfId="0" applyFont="1" applyFill="1" applyBorder="1" applyAlignment="1">
      <alignment horizontal="center" vertical="center"/>
    </xf>
    <xf numFmtId="0" fontId="49" fillId="53" borderId="3" xfId="0" applyFont="1" applyFill="1" applyBorder="1" applyAlignment="1">
      <alignment horizontal="center" vertical="center"/>
    </xf>
    <xf numFmtId="0" fontId="49" fillId="53" borderId="4" xfId="0" applyFont="1" applyFill="1" applyBorder="1" applyAlignment="1">
      <alignment horizontal="center" vertical="center"/>
    </xf>
    <xf numFmtId="0" fontId="49" fillId="53" borderId="60" xfId="0" applyFont="1" applyFill="1" applyBorder="1" applyAlignment="1">
      <alignment horizontal="center" vertical="center"/>
    </xf>
  </cellXfs>
  <cellStyles count="156">
    <cellStyle name="20% - アクセント 1 2" xfId="28"/>
    <cellStyle name="20% - アクセント 1 2 2" xfId="29"/>
    <cellStyle name="20% - アクセント 1 2 2 2" xfId="30"/>
    <cellStyle name="20% - アクセント 1 2 3" xfId="31"/>
    <cellStyle name="20% - アクセント 2 2" xfId="32"/>
    <cellStyle name="20% - アクセント 2 2 2" xfId="33"/>
    <cellStyle name="20% - アクセント 2 2 2 2" xfId="34"/>
    <cellStyle name="20% - アクセント 2 2 3" xfId="35"/>
    <cellStyle name="20% - アクセント 3 2" xfId="36"/>
    <cellStyle name="20% - アクセント 3 2 2" xfId="37"/>
    <cellStyle name="20% - アクセント 3 2 2 2" xfId="38"/>
    <cellStyle name="20% - アクセント 3 2 3" xfId="39"/>
    <cellStyle name="20% - アクセント 4 2" xfId="40"/>
    <cellStyle name="20% - アクセント 4 2 2" xfId="41"/>
    <cellStyle name="20% - アクセント 4 2 2 2" xfId="42"/>
    <cellStyle name="20% - アクセント 4 2 3" xfId="43"/>
    <cellStyle name="20% - アクセント 5 2" xfId="44"/>
    <cellStyle name="20% - アクセント 5 2 2" xfId="45"/>
    <cellStyle name="20% - アクセント 5 2 2 2" xfId="46"/>
    <cellStyle name="20% - アクセント 5 2 3" xfId="47"/>
    <cellStyle name="20% - アクセント 6 2" xfId="48"/>
    <cellStyle name="20% - アクセント 6 2 2" xfId="49"/>
    <cellStyle name="20% - アクセント 6 2 2 2" xfId="50"/>
    <cellStyle name="20% - アクセント 6 2 3" xfId="51"/>
    <cellStyle name="40% - アクセント 1 2" xfId="52"/>
    <cellStyle name="40% - アクセント 1 2 2" xfId="53"/>
    <cellStyle name="40% - アクセント 1 2 2 2" xfId="54"/>
    <cellStyle name="40% - アクセント 1 2 3" xfId="55"/>
    <cellStyle name="40% - アクセント 2 2" xfId="56"/>
    <cellStyle name="40% - アクセント 2 2 2" xfId="57"/>
    <cellStyle name="40% - アクセント 2 2 2 2" xfId="58"/>
    <cellStyle name="40% - アクセント 2 2 3" xfId="59"/>
    <cellStyle name="40% - アクセント 3 2" xfId="60"/>
    <cellStyle name="40% - アクセント 3 2 2" xfId="61"/>
    <cellStyle name="40% - アクセント 3 2 2 2" xfId="62"/>
    <cellStyle name="40% - アクセント 3 2 3" xfId="63"/>
    <cellStyle name="40% - アクセント 4 2" xfId="64"/>
    <cellStyle name="40% - アクセント 4 2 2" xfId="65"/>
    <cellStyle name="40% - アクセント 4 2 2 2" xfId="66"/>
    <cellStyle name="40% - アクセント 4 2 3" xfId="67"/>
    <cellStyle name="40% - アクセント 5 2" xfId="68"/>
    <cellStyle name="40% - アクセント 5 2 2" xfId="69"/>
    <cellStyle name="40% - アクセント 5 2 2 2" xfId="70"/>
    <cellStyle name="40% - アクセント 5 2 3" xfId="71"/>
    <cellStyle name="40% - アクセント 6 2" xfId="72"/>
    <cellStyle name="40% - アクセント 6 2 2" xfId="73"/>
    <cellStyle name="40% - アクセント 6 2 2 2" xfId="74"/>
    <cellStyle name="40% - アクセント 6 2 3" xfId="75"/>
    <cellStyle name="60% - アクセント 1 2" xfId="76"/>
    <cellStyle name="60% - アクセント 1 2 2" xfId="77"/>
    <cellStyle name="60% - アクセント 2 2" xfId="78"/>
    <cellStyle name="60% - アクセント 2 2 2" xfId="79"/>
    <cellStyle name="60% - アクセント 3 2" xfId="80"/>
    <cellStyle name="60% - アクセント 3 2 2" xfId="81"/>
    <cellStyle name="60% - アクセント 4 2" xfId="82"/>
    <cellStyle name="60% - アクセント 4 2 2" xfId="83"/>
    <cellStyle name="60% - アクセント 5 2" xfId="84"/>
    <cellStyle name="60% - アクセント 5 2 2" xfId="85"/>
    <cellStyle name="60% - アクセント 6 2" xfId="86"/>
    <cellStyle name="60% - アクセント 6 2 2" xfId="87"/>
    <cellStyle name="Accent" xfId="88"/>
    <cellStyle name="Accent 1" xfId="89"/>
    <cellStyle name="Accent 2" xfId="90"/>
    <cellStyle name="Accent 3" xfId="91"/>
    <cellStyle name="Bad" xfId="92"/>
    <cellStyle name="Calc Currency (0)" xfId="2"/>
    <cellStyle name="Calc Currency (0) 2" xfId="25"/>
    <cellStyle name="Calc Currency (0)_Sheet1" xfId="21"/>
    <cellStyle name="Comma_Full Year FY96" xfId="3"/>
    <cellStyle name="Currency [0]_Full Year FY96" xfId="4"/>
    <cellStyle name="Currency_Full Year FY96" xfId="5"/>
    <cellStyle name="entry" xfId="6"/>
    <cellStyle name="Error" xfId="93"/>
    <cellStyle name="Footnote" xfId="94"/>
    <cellStyle name="Good" xfId="95"/>
    <cellStyle name="Header1" xfId="7"/>
    <cellStyle name="Header2" xfId="8"/>
    <cellStyle name="Heading" xfId="96"/>
    <cellStyle name="Heading 1" xfId="97"/>
    <cellStyle name="Heading 2" xfId="98"/>
    <cellStyle name="IBM(401K)" xfId="9"/>
    <cellStyle name="J401K" xfId="10"/>
    <cellStyle name="Neutral" xfId="99"/>
    <cellStyle name="Normal - Style1" xfId="11"/>
    <cellStyle name="Normal_#18-Internet" xfId="12"/>
    <cellStyle name="Note" xfId="100"/>
    <cellStyle name="price" xfId="13"/>
    <cellStyle name="revised" xfId="14"/>
    <cellStyle name="section" xfId="15"/>
    <cellStyle name="STANDARD" xfId="16"/>
    <cellStyle name="Status" xfId="101"/>
    <cellStyle name="subhead" xfId="17"/>
    <cellStyle name="Text" xfId="102"/>
    <cellStyle name="title" xfId="18"/>
    <cellStyle name="Warning" xfId="103"/>
    <cellStyle name="アクセント 1 2" xfId="104"/>
    <cellStyle name="アクセント 1 2 2" xfId="105"/>
    <cellStyle name="アクセント 2 2" xfId="106"/>
    <cellStyle name="アクセント 2 2 2" xfId="107"/>
    <cellStyle name="アクセント 3 2" xfId="108"/>
    <cellStyle name="アクセント 3 2 2" xfId="109"/>
    <cellStyle name="アクセント 4 2" xfId="110"/>
    <cellStyle name="アクセント 4 2 2" xfId="111"/>
    <cellStyle name="アクセント 5 2" xfId="112"/>
    <cellStyle name="アクセント 5 2 2" xfId="113"/>
    <cellStyle name="アクセント 6 2" xfId="114"/>
    <cellStyle name="アクセント 6 2 2" xfId="115"/>
    <cellStyle name="タイトル 2" xfId="116"/>
    <cellStyle name="タイトル 2 2" xfId="117"/>
    <cellStyle name="チェック セル 2" xfId="118"/>
    <cellStyle name="チェック セル 2 2" xfId="119"/>
    <cellStyle name="どちらでもない 2" xfId="120"/>
    <cellStyle name="どちらでもない 2 2" xfId="121"/>
    <cellStyle name="ハイパーリンク" xfId="155" builtinId="8"/>
    <cellStyle name="ハイパーリンク 2" xfId="122"/>
    <cellStyle name="ハイパーリンク 3" xfId="123"/>
    <cellStyle name="メモ 2" xfId="124"/>
    <cellStyle name="メモ 2 2" xfId="125"/>
    <cellStyle name="メモ 3" xfId="126"/>
    <cellStyle name="メモ 3 2" xfId="127"/>
    <cellStyle name="リンク セル 2" xfId="128"/>
    <cellStyle name="リンク セル 2 2" xfId="129"/>
    <cellStyle name="悪い 2" xfId="130"/>
    <cellStyle name="悪い 2 2" xfId="131"/>
    <cellStyle name="計算 2" xfId="132"/>
    <cellStyle name="計算 2 2" xfId="133"/>
    <cellStyle name="警告文 2" xfId="134"/>
    <cellStyle name="警告文 2 2"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出力 2" xfId="146"/>
    <cellStyle name="出力 2 2" xfId="147"/>
    <cellStyle name="説明文 2" xfId="148"/>
    <cellStyle name="説明文 2 2" xfId="149"/>
    <cellStyle name="入力 2" xfId="150"/>
    <cellStyle name="入力 2 2" xfId="151"/>
    <cellStyle name="標準" xfId="0" builtinId="0"/>
    <cellStyle name="標準 2" xfId="19"/>
    <cellStyle name="標準 2 2" xfId="26"/>
    <cellStyle name="標準 2_Sheet1" xfId="22"/>
    <cellStyle name="標準 3" xfId="23"/>
    <cellStyle name="標準 4" xfId="24"/>
    <cellStyle name="標準 5" xfId="1"/>
    <cellStyle name="標準 6" xfId="27"/>
    <cellStyle name="標準 7" xfId="154"/>
    <cellStyle name="未定義" xfId="20"/>
    <cellStyle name="良い 2" xfId="152"/>
    <cellStyle name="良い 2 2" xfId="153"/>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254000</xdr:colOff>
      <xdr:row>61</xdr:row>
      <xdr:rowOff>0</xdr:rowOff>
    </xdr:from>
    <xdr:to>
      <xdr:col>0</xdr:col>
      <xdr:colOff>330200</xdr:colOff>
      <xdr:row>64</xdr:row>
      <xdr:rowOff>15875</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4000" y="16138071"/>
          <a:ext cx="76200" cy="70984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343</xdr:colOff>
      <xdr:row>61</xdr:row>
      <xdr:rowOff>3023</xdr:rowOff>
    </xdr:from>
    <xdr:to>
      <xdr:col>22</xdr:col>
      <xdr:colOff>278258</xdr:colOff>
      <xdr:row>63</xdr:row>
      <xdr:rowOff>222939</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rot="10800000">
          <a:off x="7770174" y="15243023"/>
          <a:ext cx="277915" cy="66941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149831</xdr:colOff>
      <xdr:row>40</xdr:row>
      <xdr:rowOff>85617</xdr:rowOff>
    </xdr:from>
    <xdr:to>
      <xdr:col>0</xdr:col>
      <xdr:colOff>331773</xdr:colOff>
      <xdr:row>44</xdr:row>
      <xdr:rowOff>181941</xdr:rowOff>
    </xdr:to>
    <xdr:cxnSp macro="">
      <xdr:nvCxnSpPr>
        <xdr:cNvPr id="21" name="カギ線コネクタ 20">
          <a:extLst>
            <a:ext uri="{FF2B5EF4-FFF2-40B4-BE49-F238E27FC236}">
              <a16:creationId xmlns:a16="http://schemas.microsoft.com/office/drawing/2014/main" id="{00000000-0008-0000-0000-000015000000}"/>
            </a:ext>
          </a:extLst>
        </xdr:cNvPr>
        <xdr:cNvCxnSpPr/>
      </xdr:nvCxnSpPr>
      <xdr:spPr>
        <a:xfrm rot="16200000" flipH="1">
          <a:off x="-369228" y="1108217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160533</xdr:colOff>
      <xdr:row>40</xdr:row>
      <xdr:rowOff>96320</xdr:rowOff>
    </xdr:from>
    <xdr:to>
      <xdr:col>2</xdr:col>
      <xdr:colOff>128427</xdr:colOff>
      <xdr:row>40</xdr:row>
      <xdr:rowOff>96320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60533" y="11335820"/>
          <a:ext cx="6754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180975</xdr:colOff>
      <xdr:row>168</xdr:row>
      <xdr:rowOff>76200</xdr:rowOff>
    </xdr:from>
    <xdr:to>
      <xdr:col>7</xdr:col>
      <xdr:colOff>200025</xdr:colOff>
      <xdr:row>173</xdr:row>
      <xdr:rowOff>104775</xdr:rowOff>
    </xdr:to>
    <xdr:cxnSp macro="">
      <xdr:nvCxnSpPr>
        <xdr:cNvPr id="5" name="直線矢印コネクタ 4"/>
        <xdr:cNvCxnSpPr/>
      </xdr:nvCxnSpPr>
      <xdr:spPr>
        <a:xfrm flipH="1">
          <a:off x="2295525" y="40128825"/>
          <a:ext cx="371475" cy="106680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尾﨑　瑞穂" id="{A78BB5E0-8E07-4513-B47D-BFD2C1C5D8DE}" userId="S::OzakiM@lan.pref.osaka.jp::2603a674-3367-4dbc-ba08-c9ee5f0062f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7" dT="2022-05-02T03:59:18.56" personId="{A78BB5E0-8E07-4513-B47D-BFD2C1C5D8DE}" id="{71E9D1DC-6FC8-4951-96B9-A0AC2D8A1044}">
    <text>従たる事業所がある事業所については、従たる事業所分も合算して回答してください。</text>
  </threadedComment>
  <threadedComment ref="J18" dT="2021-04-30T01:50:06.08" personId="{A78BB5E0-8E07-4513-B47D-BFD2C1C5D8DE}" id="{24D210EA-C9A7-4CFC-AB88-C666746A0D65}">
    <text>「令和３年度就労人数調査対象事業所一覧」をご確認のうえ、入力してください。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99"/>
  <sheetViews>
    <sheetView tabSelected="1" view="pageBreakPreview" zoomScale="80" zoomScaleNormal="70" zoomScaleSheetLayoutView="80" workbookViewId="0">
      <selection activeCell="AE2" sqref="AE2"/>
    </sheetView>
  </sheetViews>
  <sheetFormatPr defaultColWidth="9" defaultRowHeight="15.75"/>
  <cols>
    <col min="1" max="26" width="4.625" style="1" customWidth="1"/>
    <col min="27" max="28" width="3.75" style="1" customWidth="1"/>
    <col min="29" max="29" width="10" style="20" bestFit="1" customWidth="1"/>
    <col min="30" max="30" width="9" style="20"/>
    <col min="31" max="16384" width="9" style="1"/>
  </cols>
  <sheetData>
    <row r="1" spans="2:30" ht="16.5">
      <c r="B1" s="3" t="s">
        <v>0</v>
      </c>
      <c r="C1" s="5"/>
      <c r="D1" s="5"/>
      <c r="E1" s="5"/>
      <c r="F1" s="5"/>
      <c r="G1" s="6"/>
      <c r="H1" s="2"/>
      <c r="I1" s="2"/>
      <c r="J1" s="2"/>
      <c r="K1" s="2"/>
      <c r="R1" s="2"/>
      <c r="S1" s="2"/>
      <c r="T1" s="2"/>
      <c r="U1" s="2"/>
      <c r="V1" s="52"/>
      <c r="W1" s="52"/>
      <c r="X1" s="52"/>
      <c r="Y1" s="52"/>
      <c r="Z1" s="20"/>
      <c r="AA1" s="20"/>
      <c r="AB1" s="20"/>
      <c r="AC1" s="1"/>
      <c r="AD1" s="1"/>
    </row>
    <row r="2" spans="2:30" ht="61.5" customHeight="1">
      <c r="B2" s="370" t="s">
        <v>326</v>
      </c>
      <c r="C2" s="371"/>
      <c r="D2" s="371"/>
      <c r="E2" s="371"/>
      <c r="F2" s="371"/>
      <c r="G2" s="371"/>
      <c r="H2" s="371"/>
      <c r="I2" s="371"/>
      <c r="J2" s="371"/>
      <c r="K2" s="371"/>
      <c r="L2" s="371"/>
      <c r="M2" s="371"/>
      <c r="N2" s="371"/>
      <c r="O2" s="371"/>
      <c r="P2" s="371"/>
      <c r="Q2" s="371"/>
      <c r="R2" s="371"/>
      <c r="S2" s="371"/>
      <c r="T2" s="371"/>
      <c r="U2" s="371"/>
      <c r="V2" s="371"/>
      <c r="W2" s="371"/>
      <c r="X2" s="371"/>
      <c r="Y2" s="371"/>
    </row>
    <row r="3" spans="2:30" ht="6" customHeight="1" thickBot="1">
      <c r="B3" s="376"/>
      <c r="C3" s="376"/>
      <c r="D3" s="376"/>
      <c r="E3" s="376"/>
      <c r="F3" s="376"/>
      <c r="G3" s="376"/>
      <c r="H3" s="376"/>
      <c r="I3" s="376"/>
      <c r="J3" s="376"/>
      <c r="K3" s="376"/>
      <c r="L3" s="376"/>
      <c r="M3" s="376"/>
      <c r="N3" s="376"/>
      <c r="O3" s="376"/>
      <c r="P3" s="376"/>
      <c r="Q3" s="376"/>
      <c r="R3" s="376"/>
      <c r="S3" s="376"/>
      <c r="T3" s="376"/>
      <c r="U3" s="376"/>
      <c r="V3" s="376"/>
      <c r="W3" s="376"/>
      <c r="X3" s="376"/>
      <c r="Y3" s="376"/>
    </row>
    <row r="4" spans="2:30" ht="49.5" customHeight="1" thickTop="1">
      <c r="B4" s="377" t="s">
        <v>314</v>
      </c>
      <c r="C4" s="378"/>
      <c r="D4" s="378"/>
      <c r="E4" s="378"/>
      <c r="F4" s="378"/>
      <c r="G4" s="378"/>
      <c r="H4" s="378"/>
      <c r="I4" s="378"/>
      <c r="J4" s="378"/>
      <c r="K4" s="378"/>
      <c r="L4" s="378"/>
      <c r="M4" s="378"/>
      <c r="N4" s="378"/>
      <c r="O4" s="378"/>
      <c r="P4" s="378"/>
      <c r="Q4" s="378"/>
      <c r="R4" s="378"/>
      <c r="S4" s="378"/>
      <c r="T4" s="378"/>
      <c r="U4" s="378"/>
      <c r="V4" s="378"/>
      <c r="W4" s="378"/>
      <c r="X4" s="378"/>
      <c r="Y4" s="379"/>
    </row>
    <row r="5" spans="2:30" ht="99" customHeight="1" thickBot="1">
      <c r="B5" s="380" t="s">
        <v>315</v>
      </c>
      <c r="C5" s="381"/>
      <c r="D5" s="381"/>
      <c r="E5" s="381"/>
      <c r="F5" s="381"/>
      <c r="G5" s="381"/>
      <c r="H5" s="381"/>
      <c r="I5" s="381"/>
      <c r="J5" s="381"/>
      <c r="K5" s="381"/>
      <c r="L5" s="381"/>
      <c r="M5" s="381"/>
      <c r="N5" s="381"/>
      <c r="O5" s="381"/>
      <c r="P5" s="381"/>
      <c r="Q5" s="381"/>
      <c r="R5" s="381"/>
      <c r="S5" s="381"/>
      <c r="T5" s="381"/>
      <c r="U5" s="381"/>
      <c r="V5" s="381"/>
      <c r="W5" s="381"/>
      <c r="X5" s="381"/>
      <c r="Y5" s="382"/>
    </row>
    <row r="6" spans="2:30" ht="16.5" thickTop="1">
      <c r="B6" s="7"/>
      <c r="C6" s="7"/>
      <c r="D6" s="7"/>
      <c r="E6" s="7"/>
      <c r="F6" s="7"/>
      <c r="G6" s="7"/>
      <c r="H6" s="7"/>
      <c r="I6" s="7"/>
      <c r="J6" s="7"/>
      <c r="K6" s="7"/>
      <c r="L6" s="47"/>
      <c r="N6" s="48"/>
      <c r="Q6" s="48"/>
    </row>
    <row r="7" spans="2:30">
      <c r="B7" s="99" t="s">
        <v>1</v>
      </c>
      <c r="C7" s="7"/>
      <c r="D7" s="7"/>
      <c r="E7" s="7"/>
      <c r="F7" s="7"/>
      <c r="G7" s="7"/>
      <c r="H7" s="7"/>
      <c r="I7" s="7"/>
      <c r="J7" s="7"/>
      <c r="K7" s="7"/>
      <c r="L7" s="47"/>
      <c r="N7" s="48"/>
      <c r="Q7" s="48"/>
    </row>
    <row r="8" spans="2:30" ht="16.5" thickBot="1">
      <c r="B8" s="48" t="s">
        <v>322</v>
      </c>
      <c r="C8" s="5"/>
      <c r="D8" s="47"/>
      <c r="E8" s="47"/>
      <c r="F8" s="47"/>
      <c r="G8" s="47"/>
      <c r="H8" s="47"/>
      <c r="I8" s="47"/>
      <c r="J8" s="47"/>
      <c r="K8" s="47"/>
      <c r="L8" s="47"/>
      <c r="N8" s="48"/>
      <c r="Q8" s="48"/>
    </row>
    <row r="9" spans="2:30" ht="16.5" thickTop="1">
      <c r="B9" s="373" t="s">
        <v>2</v>
      </c>
      <c r="C9" s="373"/>
      <c r="D9" s="373"/>
      <c r="E9" s="373"/>
      <c r="F9" s="373"/>
      <c r="G9" s="373"/>
      <c r="H9" s="373"/>
      <c r="I9" s="373"/>
      <c r="J9" s="372"/>
      <c r="K9" s="372"/>
      <c r="L9" s="372"/>
      <c r="M9" s="372"/>
      <c r="N9" s="372"/>
      <c r="O9" s="372"/>
      <c r="P9" s="372"/>
      <c r="Q9" s="372"/>
      <c r="R9" s="372"/>
      <c r="S9" s="372"/>
      <c r="T9" s="372"/>
      <c r="U9" s="372"/>
      <c r="V9" s="372"/>
      <c r="W9" s="372"/>
      <c r="X9" s="372"/>
      <c r="Y9" s="372"/>
    </row>
    <row r="10" spans="2:30">
      <c r="B10" s="374" t="s">
        <v>69</v>
      </c>
      <c r="C10" s="374"/>
      <c r="D10" s="374"/>
      <c r="E10" s="374"/>
      <c r="F10" s="374"/>
      <c r="G10" s="374"/>
      <c r="H10" s="374"/>
      <c r="I10" s="374"/>
      <c r="J10" s="366"/>
      <c r="K10" s="366"/>
      <c r="L10" s="366"/>
      <c r="M10" s="366"/>
      <c r="N10" s="366"/>
      <c r="O10" s="366"/>
      <c r="P10" s="366"/>
      <c r="Q10" s="366"/>
      <c r="R10" s="366"/>
      <c r="S10" s="366"/>
      <c r="T10" s="366"/>
      <c r="U10" s="366"/>
      <c r="V10" s="366"/>
      <c r="W10" s="366"/>
      <c r="X10" s="366"/>
      <c r="Y10" s="366"/>
    </row>
    <row r="11" spans="2:30">
      <c r="B11" s="374" t="s">
        <v>3</v>
      </c>
      <c r="C11" s="374"/>
      <c r="D11" s="374"/>
      <c r="E11" s="374"/>
      <c r="F11" s="374"/>
      <c r="G11" s="374"/>
      <c r="H11" s="374"/>
      <c r="I11" s="374"/>
      <c r="J11" s="366"/>
      <c r="K11" s="366"/>
      <c r="L11" s="366"/>
      <c r="M11" s="366"/>
      <c r="N11" s="366"/>
      <c r="O11" s="366"/>
      <c r="P11" s="366"/>
      <c r="Q11" s="366"/>
      <c r="R11" s="366"/>
      <c r="S11" s="366"/>
      <c r="T11" s="366"/>
      <c r="U11" s="366"/>
      <c r="V11" s="366"/>
      <c r="W11" s="366"/>
      <c r="X11" s="366"/>
      <c r="Y11" s="366"/>
    </row>
    <row r="12" spans="2:30">
      <c r="B12" s="374" t="s">
        <v>4</v>
      </c>
      <c r="C12" s="374"/>
      <c r="D12" s="374"/>
      <c r="E12" s="374"/>
      <c r="F12" s="374"/>
      <c r="G12" s="374"/>
      <c r="H12" s="374"/>
      <c r="I12" s="374"/>
      <c r="J12" s="366"/>
      <c r="K12" s="366"/>
      <c r="L12" s="366"/>
      <c r="M12" s="366"/>
      <c r="N12" s="366"/>
      <c r="O12" s="366"/>
      <c r="P12" s="366"/>
      <c r="Q12" s="366"/>
      <c r="R12" s="366"/>
      <c r="S12" s="366"/>
      <c r="T12" s="366"/>
      <c r="U12" s="366"/>
      <c r="V12" s="366"/>
      <c r="W12" s="366"/>
      <c r="X12" s="366"/>
      <c r="Y12" s="366"/>
    </row>
    <row r="13" spans="2:30">
      <c r="B13" s="293" t="s">
        <v>323</v>
      </c>
      <c r="C13" s="293"/>
      <c r="D13" s="293"/>
      <c r="E13" s="293"/>
      <c r="F13" s="293"/>
      <c r="G13" s="293"/>
      <c r="H13" s="293"/>
      <c r="I13" s="293"/>
      <c r="J13" s="366"/>
      <c r="K13" s="366"/>
      <c r="L13" s="366"/>
      <c r="M13" s="366"/>
      <c r="N13" s="366"/>
      <c r="O13" s="366"/>
      <c r="P13" s="366"/>
      <c r="Q13" s="366"/>
      <c r="R13" s="366"/>
      <c r="S13" s="366"/>
      <c r="T13" s="366"/>
      <c r="U13" s="366"/>
      <c r="V13" s="366"/>
      <c r="W13" s="366"/>
      <c r="X13" s="366"/>
      <c r="Y13" s="366"/>
    </row>
    <row r="14" spans="2:30" ht="34.5" customHeight="1">
      <c r="B14" s="375" t="s">
        <v>207</v>
      </c>
      <c r="C14" s="374"/>
      <c r="D14" s="374"/>
      <c r="E14" s="374"/>
      <c r="F14" s="374"/>
      <c r="G14" s="374"/>
      <c r="H14" s="374"/>
      <c r="I14" s="374"/>
      <c r="J14" s="366"/>
      <c r="K14" s="366"/>
      <c r="L14" s="366"/>
      <c r="M14" s="366"/>
      <c r="N14" s="366"/>
      <c r="O14" s="366"/>
      <c r="P14" s="366"/>
      <c r="Q14" s="366"/>
      <c r="R14" s="366"/>
      <c r="S14" s="366"/>
      <c r="T14" s="366"/>
      <c r="U14" s="366"/>
      <c r="V14" s="366"/>
      <c r="W14" s="366"/>
      <c r="X14" s="366"/>
      <c r="Y14" s="366"/>
    </row>
    <row r="15" spans="2:30">
      <c r="B15" s="352" t="s">
        <v>204</v>
      </c>
      <c r="C15" s="352"/>
      <c r="D15" s="352"/>
      <c r="E15" s="352"/>
      <c r="F15" s="352"/>
      <c r="G15" s="352"/>
      <c r="H15" s="352"/>
      <c r="I15" s="352"/>
      <c r="J15" s="351" t="s">
        <v>333</v>
      </c>
      <c r="K15" s="351"/>
      <c r="L15" s="351"/>
      <c r="M15" s="351"/>
      <c r="N15" s="351"/>
      <c r="O15" s="351"/>
      <c r="P15" s="351"/>
      <c r="Q15" s="351"/>
      <c r="R15" s="351"/>
      <c r="S15" s="351"/>
      <c r="T15" s="351"/>
      <c r="U15" s="351"/>
      <c r="V15" s="351"/>
      <c r="W15" s="351"/>
      <c r="X15" s="351"/>
      <c r="Y15" s="351"/>
      <c r="AB15" s="1" t="str">
        <f>IF(J15="就労移行支援事業所","移行",IF(J15="就労継続支援A型事業所","A型",IF(J15="就労継続支援B型事業所","B型","")))</f>
        <v/>
      </c>
    </row>
    <row r="16" spans="2:30">
      <c r="B16" s="353" t="s">
        <v>5</v>
      </c>
      <c r="C16" s="353"/>
      <c r="D16" s="353"/>
      <c r="E16" s="353"/>
      <c r="F16" s="353"/>
      <c r="G16" s="353"/>
      <c r="H16" s="353"/>
      <c r="I16" s="353"/>
      <c r="J16" s="355" t="s">
        <v>129</v>
      </c>
      <c r="K16" s="356"/>
      <c r="L16" s="357" t="s">
        <v>292</v>
      </c>
      <c r="M16" s="357"/>
      <c r="N16" s="357"/>
      <c r="O16" s="357"/>
      <c r="P16" s="357"/>
      <c r="Q16" s="383" t="s">
        <v>175</v>
      </c>
      <c r="R16" s="383"/>
      <c r="S16" s="384" t="s">
        <v>292</v>
      </c>
      <c r="T16" s="384"/>
      <c r="U16" s="384"/>
      <c r="V16" s="384"/>
      <c r="W16" s="384"/>
      <c r="X16" s="384"/>
      <c r="Y16" s="385"/>
      <c r="AC16" s="20" t="e">
        <f>VLOOKUP(L16,プルダウンリスト!C3:D20,2,0)</f>
        <v>#N/A</v>
      </c>
    </row>
    <row r="17" spans="2:30">
      <c r="B17" s="293" t="s">
        <v>134</v>
      </c>
      <c r="C17" s="293"/>
      <c r="D17" s="293"/>
      <c r="E17" s="293"/>
      <c r="F17" s="293"/>
      <c r="G17" s="293"/>
      <c r="H17" s="293"/>
      <c r="I17" s="293"/>
      <c r="J17" s="364"/>
      <c r="K17" s="364"/>
      <c r="L17" s="364"/>
      <c r="M17" s="364"/>
      <c r="N17" s="364"/>
      <c r="O17" s="364"/>
      <c r="P17" s="364"/>
      <c r="Q17" s="364"/>
      <c r="R17" s="364"/>
      <c r="S17" s="364"/>
      <c r="T17" s="364"/>
      <c r="U17" s="364"/>
      <c r="V17" s="364"/>
      <c r="W17" s="364"/>
      <c r="X17" s="364"/>
      <c r="Y17" s="364"/>
    </row>
    <row r="18" spans="2:30">
      <c r="B18" s="293" t="s">
        <v>135</v>
      </c>
      <c r="C18" s="293"/>
      <c r="D18" s="293"/>
      <c r="E18" s="293"/>
      <c r="F18" s="293"/>
      <c r="G18" s="293"/>
      <c r="H18" s="293"/>
      <c r="I18" s="293"/>
      <c r="J18" s="364"/>
      <c r="K18" s="364"/>
      <c r="L18" s="364"/>
      <c r="M18" s="364"/>
      <c r="N18" s="364"/>
      <c r="O18" s="364"/>
      <c r="P18" s="364"/>
      <c r="Q18" s="364"/>
      <c r="R18" s="364"/>
      <c r="S18" s="364"/>
      <c r="T18" s="364"/>
      <c r="U18" s="364"/>
      <c r="V18" s="364"/>
      <c r="W18" s="364"/>
      <c r="X18" s="364"/>
      <c r="Y18" s="364"/>
    </row>
    <row r="19" spans="2:30">
      <c r="B19" s="293" t="s">
        <v>8</v>
      </c>
      <c r="C19" s="293"/>
      <c r="D19" s="293"/>
      <c r="E19" s="293"/>
      <c r="F19" s="293"/>
      <c r="G19" s="293"/>
      <c r="H19" s="293"/>
      <c r="I19" s="293"/>
      <c r="J19" s="365"/>
      <c r="K19" s="366"/>
      <c r="L19" s="366"/>
      <c r="M19" s="366"/>
      <c r="N19" s="366"/>
      <c r="O19" s="366"/>
      <c r="P19" s="366"/>
      <c r="Q19" s="366"/>
      <c r="R19" s="366"/>
      <c r="S19" s="366"/>
      <c r="T19" s="366"/>
      <c r="U19" s="366"/>
      <c r="V19" s="366"/>
      <c r="W19" s="366"/>
      <c r="X19" s="366"/>
      <c r="Y19" s="366"/>
    </row>
    <row r="20" spans="2:30">
      <c r="B20" s="374" t="s">
        <v>84</v>
      </c>
      <c r="C20" s="374"/>
      <c r="D20" s="374"/>
      <c r="E20" s="374"/>
      <c r="F20" s="374"/>
      <c r="G20" s="374"/>
      <c r="H20" s="374"/>
      <c r="I20" s="374"/>
      <c r="J20" s="367"/>
      <c r="K20" s="366"/>
      <c r="L20" s="366"/>
      <c r="M20" s="366"/>
      <c r="N20" s="366"/>
      <c r="O20" s="366"/>
      <c r="P20" s="366"/>
      <c r="Q20" s="366"/>
      <c r="R20" s="366"/>
      <c r="S20" s="366"/>
      <c r="T20" s="366"/>
      <c r="U20" s="366"/>
      <c r="V20" s="366"/>
      <c r="W20" s="366"/>
      <c r="X20" s="366"/>
      <c r="Y20" s="366"/>
    </row>
    <row r="21" spans="2:30" ht="16.5" thickBot="1">
      <c r="B21" s="389" t="s">
        <v>293</v>
      </c>
      <c r="C21" s="389"/>
      <c r="D21" s="389"/>
      <c r="E21" s="389"/>
      <c r="F21" s="389"/>
      <c r="G21" s="389"/>
      <c r="H21" s="389"/>
      <c r="I21" s="389"/>
      <c r="J21" s="368"/>
      <c r="K21" s="368"/>
      <c r="L21" s="368"/>
      <c r="M21" s="368"/>
      <c r="N21" s="368"/>
      <c r="O21" s="368"/>
      <c r="P21" s="368"/>
      <c r="Q21" s="368"/>
      <c r="R21" s="368"/>
      <c r="S21" s="368"/>
      <c r="T21" s="368"/>
      <c r="U21" s="368"/>
      <c r="V21" s="368"/>
      <c r="W21" s="368"/>
      <c r="X21" s="368"/>
      <c r="Y21" s="368"/>
    </row>
    <row r="22" spans="2:30" ht="16.5" thickTop="1">
      <c r="B22" s="47"/>
      <c r="F22" s="8"/>
      <c r="G22" s="8"/>
      <c r="H22" s="9"/>
      <c r="I22" s="9"/>
      <c r="J22" s="9"/>
      <c r="K22" s="9"/>
      <c r="L22" s="48"/>
    </row>
    <row r="23" spans="2:30">
      <c r="B23" s="290" t="s">
        <v>312</v>
      </c>
      <c r="C23" s="290"/>
      <c r="D23" s="290"/>
      <c r="E23" s="290"/>
      <c r="F23" s="290"/>
      <c r="G23" s="290"/>
      <c r="H23" s="290"/>
      <c r="I23" s="290"/>
      <c r="J23" s="290"/>
      <c r="K23" s="290"/>
      <c r="L23" s="290"/>
      <c r="M23" s="290"/>
      <c r="N23" s="290"/>
      <c r="O23" s="290"/>
      <c r="P23" s="290"/>
      <c r="Q23" s="290"/>
      <c r="R23" s="290"/>
      <c r="S23" s="290"/>
      <c r="T23" s="290"/>
      <c r="U23" s="290"/>
      <c r="V23" s="290"/>
      <c r="W23" s="290"/>
      <c r="X23" s="290"/>
      <c r="Y23" s="290"/>
    </row>
    <row r="24" spans="2:30" ht="16.5" thickBot="1">
      <c r="B24" s="398"/>
      <c r="C24" s="398"/>
      <c r="D24" s="398"/>
      <c r="E24" s="398"/>
      <c r="F24" s="398"/>
      <c r="G24" s="398"/>
      <c r="H24" s="398"/>
      <c r="I24" s="398"/>
      <c r="J24" s="398"/>
      <c r="K24" s="398"/>
      <c r="L24" s="398"/>
      <c r="M24" s="398"/>
      <c r="N24" s="398"/>
      <c r="O24" s="398"/>
      <c r="P24" s="398"/>
      <c r="Q24" s="398"/>
      <c r="R24" s="398"/>
      <c r="S24" s="398"/>
      <c r="T24" s="398"/>
      <c r="U24" s="398"/>
      <c r="V24" s="398"/>
      <c r="W24" s="398"/>
      <c r="X24" s="398"/>
      <c r="Y24" s="398"/>
    </row>
    <row r="25" spans="2:30" ht="16.5" thickTop="1">
      <c r="B25" s="360" t="s">
        <v>9</v>
      </c>
      <c r="C25" s="361"/>
      <c r="D25" s="361"/>
      <c r="E25" s="361"/>
      <c r="F25" s="362"/>
      <c r="G25" s="358"/>
      <c r="H25" s="359"/>
      <c r="I25" s="359"/>
      <c r="J25" s="361" t="s">
        <v>10</v>
      </c>
      <c r="K25" s="361"/>
      <c r="L25" s="361"/>
      <c r="M25" s="361"/>
      <c r="N25" s="362"/>
      <c r="O25" s="358"/>
      <c r="P25" s="359"/>
      <c r="Q25" s="359"/>
      <c r="R25" s="361" t="s">
        <v>11</v>
      </c>
      <c r="S25" s="361"/>
      <c r="T25" s="361"/>
      <c r="U25" s="361"/>
      <c r="V25" s="362"/>
      <c r="W25" s="358"/>
      <c r="X25" s="359"/>
      <c r="Y25" s="401"/>
      <c r="Z25" s="20"/>
      <c r="AA25" s="20"/>
      <c r="AB25" s="20"/>
      <c r="AC25" s="1"/>
      <c r="AD25" s="1"/>
    </row>
    <row r="26" spans="2:30" ht="16.5" thickBot="1">
      <c r="B26" s="309" t="s">
        <v>12</v>
      </c>
      <c r="C26" s="310"/>
      <c r="D26" s="310"/>
      <c r="E26" s="310"/>
      <c r="F26" s="311"/>
      <c r="G26" s="312"/>
      <c r="H26" s="313"/>
      <c r="I26" s="313"/>
      <c r="J26" s="279" t="s">
        <v>14</v>
      </c>
      <c r="K26" s="279"/>
      <c r="L26" s="279"/>
      <c r="M26" s="279"/>
      <c r="N26" s="280"/>
      <c r="O26" s="317"/>
      <c r="P26" s="318"/>
      <c r="Q26" s="318"/>
      <c r="R26" s="279" t="s">
        <v>13</v>
      </c>
      <c r="S26" s="279"/>
      <c r="T26" s="279"/>
      <c r="U26" s="279"/>
      <c r="V26" s="280"/>
      <c r="W26" s="317"/>
      <c r="X26" s="318"/>
      <c r="Y26" s="319"/>
      <c r="Z26" s="20"/>
      <c r="AA26" s="20"/>
      <c r="AB26" s="20"/>
      <c r="AC26" s="1"/>
      <c r="AD26" s="1"/>
    </row>
    <row r="27" spans="2:30" ht="17.25" thickTop="1" thickBot="1">
      <c r="B27" s="363" t="s">
        <v>107</v>
      </c>
      <c r="C27" s="279"/>
      <c r="D27" s="279"/>
      <c r="E27" s="279"/>
      <c r="F27" s="280"/>
      <c r="G27" s="317"/>
      <c r="H27" s="318"/>
      <c r="I27" s="319"/>
      <c r="J27" s="20"/>
      <c r="K27" s="20"/>
      <c r="L27" s="20"/>
      <c r="M27" s="20"/>
      <c r="AC27" s="1"/>
      <c r="AD27" s="1"/>
    </row>
    <row r="28" spans="2:30" ht="16.5" thickTop="1">
      <c r="B28" s="22"/>
      <c r="C28" s="22"/>
      <c r="D28" s="22"/>
      <c r="E28" s="22"/>
      <c r="F28" s="22"/>
      <c r="G28" s="21"/>
      <c r="H28" s="21"/>
      <c r="I28" s="21"/>
      <c r="J28" s="22"/>
      <c r="K28" s="22"/>
      <c r="L28" s="22"/>
      <c r="M28" s="22"/>
      <c r="N28" s="22"/>
      <c r="O28" s="21"/>
      <c r="P28" s="21"/>
      <c r="Q28" s="21"/>
      <c r="R28" s="22"/>
      <c r="S28" s="22"/>
      <c r="T28" s="22"/>
      <c r="U28" s="22"/>
      <c r="V28" s="22"/>
      <c r="W28" s="21"/>
      <c r="X28" s="21"/>
      <c r="Y28" s="20"/>
      <c r="Z28" s="20"/>
      <c r="AA28" s="20"/>
      <c r="AB28" s="20"/>
      <c r="AC28" s="1"/>
      <c r="AD28" s="1"/>
    </row>
    <row r="29" spans="2:30">
      <c r="B29" s="47"/>
      <c r="C29" s="47"/>
      <c r="D29" s="47"/>
      <c r="E29" s="47"/>
      <c r="F29" s="47"/>
      <c r="G29" s="48"/>
      <c r="H29" s="48"/>
      <c r="I29" s="48"/>
      <c r="J29" s="47"/>
      <c r="K29" s="47"/>
      <c r="L29" s="47"/>
      <c r="M29" s="48"/>
      <c r="N29" s="47"/>
      <c r="O29" s="48"/>
      <c r="P29" s="48"/>
      <c r="Q29" s="47"/>
      <c r="R29" s="48"/>
    </row>
    <row r="30" spans="2:30" ht="16.5" thickBot="1">
      <c r="B30" s="99" t="s">
        <v>123</v>
      </c>
      <c r="C30" s="47"/>
      <c r="D30" s="47"/>
      <c r="E30" s="47"/>
      <c r="F30" s="47"/>
      <c r="G30" s="48"/>
      <c r="H30" s="48"/>
      <c r="I30" s="48"/>
      <c r="J30" s="47"/>
      <c r="K30" s="47"/>
      <c r="L30" s="47"/>
      <c r="M30" s="394" t="str">
        <f>IF(J15="選択してください。","１．（１）の「事業形態」を回答してから選択してください。","")</f>
        <v>１．（１）の「事業形態」を回答してから選択してください。</v>
      </c>
      <c r="N30" s="394"/>
      <c r="O30" s="394"/>
      <c r="P30" s="394"/>
      <c r="Q30" s="394"/>
      <c r="R30" s="394"/>
      <c r="S30" s="394"/>
      <c r="T30" s="394"/>
      <c r="U30" s="394"/>
      <c r="V30" s="394"/>
      <c r="W30" s="394"/>
      <c r="X30" s="394"/>
      <c r="Y30" s="394"/>
    </row>
    <row r="31" spans="2:30" ht="17.25" thickTop="1" thickBot="1">
      <c r="B31" s="10" t="s">
        <v>213</v>
      </c>
      <c r="C31" s="10"/>
      <c r="D31" s="10"/>
      <c r="E31" s="10"/>
      <c r="F31" s="10"/>
      <c r="G31" s="10"/>
      <c r="H31" s="10"/>
      <c r="I31" s="10"/>
      <c r="J31" s="10"/>
      <c r="K31" s="10"/>
      <c r="L31" s="10"/>
      <c r="M31" s="212" t="s">
        <v>119</v>
      </c>
      <c r="N31" s="393"/>
      <c r="O31" s="390"/>
      <c r="P31" s="391"/>
      <c r="Q31" s="391"/>
      <c r="R31" s="391"/>
      <c r="S31" s="391"/>
      <c r="T31" s="391"/>
      <c r="U31" s="391"/>
      <c r="V31" s="391"/>
      <c r="W31" s="391"/>
      <c r="X31" s="391"/>
      <c r="Y31" s="392"/>
    </row>
    <row r="32" spans="2:30" ht="17.25" thickTop="1" thickBot="1">
      <c r="B32" s="47"/>
      <c r="C32" s="5"/>
      <c r="D32" s="47"/>
      <c r="E32" s="47"/>
      <c r="F32" s="47"/>
      <c r="G32" s="47"/>
      <c r="H32" s="47"/>
      <c r="I32" s="47"/>
      <c r="J32" s="47"/>
      <c r="K32" s="47"/>
      <c r="L32" s="47"/>
      <c r="M32" s="395" t="str">
        <f>IF(J15="選択してください。","１．（１）の「事業形態」を回答してから選択してください。","")</f>
        <v>１．（１）の「事業形態」を回答してから選択してください。</v>
      </c>
      <c r="N32" s="395"/>
      <c r="O32" s="395"/>
      <c r="P32" s="395"/>
      <c r="Q32" s="395"/>
      <c r="R32" s="395"/>
      <c r="S32" s="395"/>
      <c r="T32" s="395"/>
      <c r="U32" s="395"/>
      <c r="V32" s="395"/>
      <c r="W32" s="395"/>
      <c r="X32" s="395"/>
      <c r="Y32" s="395"/>
    </row>
    <row r="33" spans="2:26" ht="17.25" thickTop="1" thickBot="1">
      <c r="B33" s="10" t="s">
        <v>214</v>
      </c>
      <c r="C33" s="10"/>
      <c r="D33" s="10"/>
      <c r="E33" s="10"/>
      <c r="F33" s="10"/>
      <c r="G33" s="10"/>
      <c r="H33" s="10"/>
      <c r="I33" s="10"/>
      <c r="J33" s="10"/>
      <c r="K33" s="10"/>
      <c r="L33" s="10"/>
      <c r="M33" s="212" t="s">
        <v>119</v>
      </c>
      <c r="N33" s="393"/>
      <c r="O33" s="390"/>
      <c r="P33" s="391"/>
      <c r="Q33" s="391"/>
      <c r="R33" s="391"/>
      <c r="S33" s="391"/>
      <c r="T33" s="391"/>
      <c r="U33" s="391"/>
      <c r="V33" s="391"/>
      <c r="W33" s="391"/>
      <c r="X33" s="391"/>
      <c r="Y33" s="392"/>
    </row>
    <row r="34" spans="2:26" ht="16.5" thickTop="1">
      <c r="B34" s="11"/>
      <c r="C34" s="10"/>
      <c r="D34" s="10"/>
      <c r="E34" s="10"/>
      <c r="F34" s="10"/>
      <c r="G34" s="10"/>
      <c r="H34" s="10"/>
      <c r="I34" s="10"/>
      <c r="J34" s="10"/>
      <c r="K34" s="10"/>
      <c r="L34" s="47"/>
      <c r="M34" s="48"/>
      <c r="N34" s="47"/>
      <c r="O34" s="48"/>
      <c r="P34" s="48"/>
      <c r="Q34" s="47"/>
      <c r="R34" s="48"/>
    </row>
    <row r="35" spans="2:26">
      <c r="B35" s="11"/>
      <c r="C35" s="10"/>
      <c r="D35" s="10"/>
      <c r="E35" s="10"/>
      <c r="F35" s="10"/>
      <c r="G35" s="10"/>
      <c r="H35" s="10"/>
      <c r="I35" s="10"/>
      <c r="J35" s="10"/>
      <c r="K35" s="10"/>
      <c r="L35" s="47"/>
      <c r="M35" s="48"/>
      <c r="N35" s="47"/>
      <c r="O35" s="48"/>
      <c r="P35" s="48"/>
      <c r="Q35" s="47"/>
      <c r="R35" s="48"/>
    </row>
    <row r="36" spans="2:26" ht="16.5" thickBot="1">
      <c r="B36" s="99" t="s">
        <v>131</v>
      </c>
      <c r="C36" s="47"/>
      <c r="D36" s="47"/>
      <c r="E36" s="47"/>
      <c r="F36" s="47"/>
      <c r="G36" s="48"/>
      <c r="H36" s="48"/>
      <c r="I36" s="48"/>
      <c r="J36" s="47"/>
      <c r="K36" s="47"/>
      <c r="L36" s="47"/>
      <c r="M36" s="48"/>
      <c r="N36" s="47"/>
      <c r="O36" s="48"/>
      <c r="P36" s="48"/>
      <c r="Q36" s="47"/>
      <c r="R36" s="48"/>
    </row>
    <row r="37" spans="2:26" ht="17.25" thickTop="1" thickBot="1">
      <c r="B37" s="333" t="s">
        <v>215</v>
      </c>
      <c r="C37" s="333"/>
      <c r="D37" s="333"/>
      <c r="E37" s="333"/>
      <c r="F37" s="333"/>
      <c r="G37" s="333"/>
      <c r="H37" s="333"/>
      <c r="I37" s="333"/>
      <c r="J37" s="333"/>
      <c r="K37" s="333"/>
      <c r="L37" s="333"/>
      <c r="M37" s="333"/>
      <c r="N37" s="333"/>
      <c r="O37" s="334"/>
      <c r="P37" s="2"/>
      <c r="R37" s="326" t="s">
        <v>70</v>
      </c>
      <c r="S37" s="327"/>
      <c r="T37" s="327"/>
      <c r="U37" s="327"/>
      <c r="V37" s="327"/>
      <c r="W37" s="328"/>
      <c r="X37" s="215"/>
      <c r="Y37" s="43" t="s">
        <v>15</v>
      </c>
    </row>
    <row r="38" spans="2:26" ht="16.5" thickTop="1">
      <c r="B38" s="47"/>
      <c r="C38" s="5"/>
      <c r="D38" s="47"/>
      <c r="E38" s="47"/>
      <c r="F38" s="47"/>
      <c r="G38" s="47"/>
      <c r="H38" s="47"/>
      <c r="I38" s="47"/>
      <c r="J38" s="47"/>
      <c r="K38" s="47"/>
      <c r="L38" s="47"/>
      <c r="N38" s="48"/>
      <c r="Q38" s="48"/>
    </row>
    <row r="39" spans="2:26">
      <c r="B39" s="10" t="s">
        <v>216</v>
      </c>
      <c r="C39" s="10"/>
      <c r="D39" s="10"/>
      <c r="E39" s="10"/>
      <c r="F39" s="10"/>
      <c r="G39" s="10"/>
      <c r="H39" s="10"/>
      <c r="I39" s="10"/>
      <c r="J39" s="10"/>
      <c r="K39" s="10"/>
      <c r="L39" s="47"/>
      <c r="M39" s="48"/>
      <c r="N39" s="47"/>
      <c r="O39" s="48"/>
      <c r="P39" s="48"/>
      <c r="Q39" s="47"/>
      <c r="R39" s="48"/>
    </row>
    <row r="40" spans="2:26" ht="16.5" thickBot="1">
      <c r="B40" s="54" t="s">
        <v>316</v>
      </c>
      <c r="C40" s="10"/>
      <c r="D40" s="10"/>
      <c r="E40" s="10"/>
      <c r="F40" s="10"/>
      <c r="G40" s="10"/>
      <c r="H40" s="10"/>
      <c r="I40" s="10"/>
      <c r="J40" s="10"/>
      <c r="K40" s="10"/>
      <c r="L40" s="47"/>
      <c r="M40" s="48"/>
      <c r="N40" s="47"/>
      <c r="O40" s="48"/>
      <c r="P40" s="48"/>
      <c r="Q40" s="47"/>
      <c r="R40" s="48"/>
    </row>
    <row r="41" spans="2:26" ht="16.5" thickTop="1">
      <c r="B41" s="329" t="s">
        <v>75</v>
      </c>
      <c r="C41" s="330"/>
      <c r="D41" s="330"/>
      <c r="E41" s="330"/>
      <c r="F41" s="331"/>
      <c r="G41" s="294"/>
      <c r="H41" s="295"/>
      <c r="I41" s="34" t="s">
        <v>15</v>
      </c>
      <c r="J41" s="332" t="s">
        <v>73</v>
      </c>
      <c r="K41" s="330"/>
      <c r="L41" s="330"/>
      <c r="M41" s="330"/>
      <c r="N41" s="331"/>
      <c r="O41" s="294"/>
      <c r="P41" s="295"/>
      <c r="Q41" s="34" t="s">
        <v>15</v>
      </c>
      <c r="R41" s="332" t="s">
        <v>72</v>
      </c>
      <c r="S41" s="330"/>
      <c r="T41" s="330"/>
      <c r="U41" s="330"/>
      <c r="V41" s="331"/>
      <c r="W41" s="294"/>
      <c r="X41" s="295"/>
      <c r="Y41" s="23" t="s">
        <v>15</v>
      </c>
    </row>
    <row r="42" spans="2:26" ht="16.5" thickBot="1">
      <c r="B42" s="369" t="s">
        <v>19</v>
      </c>
      <c r="C42" s="324"/>
      <c r="D42" s="324"/>
      <c r="E42" s="324"/>
      <c r="F42" s="325"/>
      <c r="G42" s="297"/>
      <c r="H42" s="298"/>
      <c r="I42" s="35" t="s">
        <v>15</v>
      </c>
      <c r="J42" s="323" t="s">
        <v>74</v>
      </c>
      <c r="K42" s="324"/>
      <c r="L42" s="324"/>
      <c r="M42" s="324"/>
      <c r="N42" s="325"/>
      <c r="O42" s="297"/>
      <c r="P42" s="298"/>
      <c r="Q42" s="35" t="s">
        <v>15</v>
      </c>
      <c r="R42" s="323" t="s">
        <v>71</v>
      </c>
      <c r="S42" s="324"/>
      <c r="T42" s="324"/>
      <c r="U42" s="324"/>
      <c r="V42" s="325"/>
      <c r="W42" s="297"/>
      <c r="X42" s="298"/>
      <c r="Y42" s="24" t="s">
        <v>15</v>
      </c>
    </row>
    <row r="43" spans="2:26" ht="17.25" thickTop="1" thickBot="1">
      <c r="B43" s="415" t="s">
        <v>217</v>
      </c>
      <c r="C43" s="327"/>
      <c r="D43" s="327"/>
      <c r="E43" s="327"/>
      <c r="F43" s="416"/>
      <c r="G43" s="417">
        <f>SUM($G$41,$O$41,$W$41,$G$42,$O$42,$W$42)</f>
        <v>0</v>
      </c>
      <c r="H43" s="264"/>
      <c r="I43" s="43" t="s">
        <v>15</v>
      </c>
      <c r="J43" s="10" t="s">
        <v>145</v>
      </c>
      <c r="K43" s="10"/>
      <c r="L43" s="47"/>
      <c r="N43" s="48"/>
      <c r="Q43" s="48"/>
    </row>
    <row r="44" spans="2:26" ht="16.5" thickTop="1">
      <c r="B44" s="47"/>
      <c r="C44" s="12"/>
      <c r="D44" s="47"/>
      <c r="E44" s="47"/>
      <c r="F44" s="47"/>
      <c r="G44" s="47"/>
      <c r="H44" s="47"/>
      <c r="I44" s="47"/>
      <c r="J44" s="47"/>
      <c r="K44" s="47"/>
      <c r="L44" s="47"/>
      <c r="N44" s="48"/>
      <c r="Q44" s="48"/>
    </row>
    <row r="45" spans="2:26">
      <c r="B45" s="10" t="s">
        <v>212</v>
      </c>
      <c r="C45" s="10"/>
      <c r="D45" s="10"/>
      <c r="E45" s="10"/>
      <c r="F45" s="10"/>
      <c r="G45" s="10"/>
      <c r="H45" s="10"/>
      <c r="I45" s="10"/>
      <c r="J45" s="10"/>
      <c r="K45" s="10"/>
      <c r="L45" s="47"/>
      <c r="M45" s="48"/>
      <c r="N45" s="12"/>
      <c r="O45" s="388" t="str">
        <f>IF($G$41=SUM($G$48,$O$48,$W$48,$W$49,$O$49,$G$49),"","【!!要確認!!】身体障がいの内訳の合計人数と上記「身体障がい」の人数が一致していません。入力に誤りがないか確認してください。")</f>
        <v/>
      </c>
      <c r="P45" s="388"/>
      <c r="Q45" s="388"/>
      <c r="R45" s="388"/>
      <c r="S45" s="388"/>
      <c r="T45" s="388"/>
      <c r="U45" s="388"/>
      <c r="V45" s="388"/>
      <c r="W45" s="388"/>
      <c r="X45" s="388"/>
      <c r="Y45" s="388"/>
    </row>
    <row r="46" spans="2:26" ht="16.5" thickBot="1">
      <c r="B46" s="54" t="s">
        <v>16</v>
      </c>
      <c r="C46" s="10"/>
      <c r="D46" s="10"/>
      <c r="E46" s="10"/>
      <c r="F46" s="10"/>
      <c r="G46" s="10"/>
      <c r="H46" s="10"/>
      <c r="I46" s="10"/>
      <c r="J46" s="10"/>
      <c r="K46" s="10"/>
      <c r="L46" s="47"/>
      <c r="M46" s="48"/>
      <c r="N46" s="47"/>
      <c r="O46" s="388"/>
      <c r="P46" s="388"/>
      <c r="Q46" s="388"/>
      <c r="R46" s="388"/>
      <c r="S46" s="388"/>
      <c r="T46" s="388"/>
      <c r="U46" s="388"/>
      <c r="V46" s="388"/>
      <c r="W46" s="388"/>
      <c r="X46" s="388"/>
      <c r="Y46" s="388"/>
    </row>
    <row r="47" spans="2:26" s="98" customFormat="1" ht="17.25" thickTop="1" thickBot="1">
      <c r="B47" s="335" t="s">
        <v>75</v>
      </c>
      <c r="C47" s="336"/>
      <c r="D47" s="336"/>
      <c r="E47" s="336"/>
      <c r="F47" s="336"/>
      <c r="G47" s="336"/>
      <c r="H47" s="264">
        <f>G41</f>
        <v>0</v>
      </c>
      <c r="I47" s="264"/>
      <c r="J47" s="43" t="s">
        <v>211</v>
      </c>
      <c r="K47" s="43"/>
      <c r="L47" s="88"/>
      <c r="M47" s="88"/>
      <c r="N47" s="88"/>
      <c r="O47" s="89"/>
      <c r="P47" s="89"/>
      <c r="Q47" s="89"/>
      <c r="R47" s="89"/>
      <c r="S47" s="89"/>
      <c r="T47" s="89"/>
      <c r="U47" s="89"/>
      <c r="V47" s="89"/>
      <c r="W47" s="89"/>
      <c r="X47" s="89"/>
      <c r="Y47" s="89"/>
      <c r="Z47" s="1"/>
    </row>
    <row r="48" spans="2:26" ht="16.5" thickTop="1">
      <c r="B48" s="299" t="s">
        <v>76</v>
      </c>
      <c r="C48" s="300"/>
      <c r="D48" s="300"/>
      <c r="E48" s="300"/>
      <c r="F48" s="301"/>
      <c r="G48" s="294"/>
      <c r="H48" s="295"/>
      <c r="I48" s="34" t="s">
        <v>15</v>
      </c>
      <c r="J48" s="302" t="s">
        <v>79</v>
      </c>
      <c r="K48" s="300"/>
      <c r="L48" s="300"/>
      <c r="M48" s="300"/>
      <c r="N48" s="301"/>
      <c r="O48" s="294"/>
      <c r="P48" s="295"/>
      <c r="Q48" s="34" t="s">
        <v>15</v>
      </c>
      <c r="R48" s="302" t="s">
        <v>87</v>
      </c>
      <c r="S48" s="300"/>
      <c r="T48" s="300"/>
      <c r="U48" s="300"/>
      <c r="V48" s="301"/>
      <c r="W48" s="294"/>
      <c r="X48" s="295"/>
      <c r="Y48" s="23" t="s">
        <v>15</v>
      </c>
    </row>
    <row r="49" spans="1:31" ht="16.5" thickBot="1">
      <c r="B49" s="320" t="s">
        <v>77</v>
      </c>
      <c r="C49" s="321"/>
      <c r="D49" s="321"/>
      <c r="E49" s="321"/>
      <c r="F49" s="322"/>
      <c r="G49" s="297"/>
      <c r="H49" s="298"/>
      <c r="I49" s="35" t="s">
        <v>15</v>
      </c>
      <c r="J49" s="314" t="s">
        <v>80</v>
      </c>
      <c r="K49" s="315"/>
      <c r="L49" s="315"/>
      <c r="M49" s="315"/>
      <c r="N49" s="316"/>
      <c r="O49" s="297"/>
      <c r="P49" s="298"/>
      <c r="Q49" s="35" t="s">
        <v>15</v>
      </c>
      <c r="R49" s="314" t="s">
        <v>78</v>
      </c>
      <c r="S49" s="315"/>
      <c r="T49" s="315"/>
      <c r="U49" s="315"/>
      <c r="V49" s="316"/>
      <c r="W49" s="297"/>
      <c r="X49" s="298"/>
      <c r="Y49" s="24" t="s">
        <v>15</v>
      </c>
    </row>
    <row r="50" spans="1:31" ht="17.25" thickTop="1">
      <c r="I50" s="42"/>
      <c r="J50" s="42"/>
      <c r="K50" s="42"/>
      <c r="N50" s="53"/>
      <c r="O50" s="53"/>
      <c r="P50" s="53"/>
      <c r="Q50" s="53"/>
      <c r="R50" s="53"/>
      <c r="S50" s="53"/>
      <c r="T50" s="53"/>
      <c r="U50" s="53"/>
      <c r="V50" s="53"/>
      <c r="W50" s="53"/>
      <c r="X50" s="53"/>
      <c r="Y50" s="53"/>
    </row>
    <row r="51" spans="1:31" ht="17.25" thickBot="1">
      <c r="B51" s="396" t="s">
        <v>313</v>
      </c>
      <c r="C51" s="396"/>
      <c r="D51" s="396"/>
      <c r="E51" s="396"/>
      <c r="F51" s="396"/>
      <c r="G51" s="396"/>
      <c r="H51" s="396"/>
      <c r="I51" s="396"/>
      <c r="J51" s="123">
        <f>G43</f>
        <v>0</v>
      </c>
      <c r="K51" s="125" t="s">
        <v>317</v>
      </c>
      <c r="L51" s="124"/>
      <c r="M51" s="124"/>
      <c r="N51" s="124"/>
      <c r="O51" s="124"/>
      <c r="P51" s="124"/>
      <c r="Q51" s="124"/>
      <c r="R51" s="124"/>
      <c r="S51" s="124"/>
      <c r="T51" s="124"/>
      <c r="U51" s="124"/>
      <c r="V51" s="130"/>
      <c r="W51" s="131"/>
    </row>
    <row r="52" spans="1:31" s="29" customFormat="1" ht="18" thickTop="1" thickBot="1">
      <c r="B52" s="126"/>
      <c r="C52" s="129" t="s">
        <v>318</v>
      </c>
      <c r="D52" s="126"/>
      <c r="E52" s="126"/>
      <c r="F52" s="126"/>
      <c r="G52" s="126"/>
      <c r="H52" s="126"/>
      <c r="I52" s="33"/>
      <c r="J52" s="127"/>
      <c r="K52" s="127"/>
      <c r="L52" s="127"/>
      <c r="M52" s="127"/>
      <c r="N52" s="127"/>
      <c r="O52" s="127"/>
      <c r="P52" s="127"/>
      <c r="Q52" s="127"/>
      <c r="R52" s="127"/>
      <c r="S52" s="127"/>
      <c r="T52" s="127"/>
      <c r="U52" s="127"/>
      <c r="V52" s="128"/>
      <c r="W52" s="354"/>
      <c r="X52" s="215"/>
      <c r="Y52" s="43" t="s">
        <v>15</v>
      </c>
      <c r="AC52" s="20"/>
      <c r="AD52" s="20"/>
    </row>
    <row r="53" spans="1:31" ht="17.25" thickTop="1" thickBot="1">
      <c r="C53" s="306" t="str">
        <f>IF(W52&gt;G43,"【!!要確認!!】「支援学校を卒業してから直接入所した者の人数」が利用者数の合計を超えています。入力に誤りがないか確認してください。","")</f>
        <v/>
      </c>
      <c r="D53" s="306"/>
      <c r="E53" s="306"/>
      <c r="F53" s="306"/>
      <c r="G53" s="306"/>
      <c r="H53" s="306"/>
      <c r="I53" s="306"/>
      <c r="J53" s="306"/>
      <c r="K53" s="306"/>
      <c r="L53" s="306"/>
      <c r="M53" s="306"/>
      <c r="N53" s="306"/>
      <c r="O53" s="306"/>
      <c r="P53" s="306"/>
      <c r="Q53" s="306"/>
      <c r="R53" s="306"/>
      <c r="S53" s="306"/>
      <c r="T53" s="306"/>
      <c r="U53" s="306"/>
      <c r="V53" s="306"/>
      <c r="W53" s="306"/>
      <c r="X53" s="306"/>
      <c r="Y53" s="306"/>
    </row>
    <row r="54" spans="1:31" ht="18" thickTop="1" thickBot="1">
      <c r="B54" s="1" t="s">
        <v>319</v>
      </c>
      <c r="F54" s="123">
        <f>W52</f>
        <v>0</v>
      </c>
      <c r="G54" s="1" t="s">
        <v>352</v>
      </c>
      <c r="I54" s="4"/>
      <c r="J54" s="4"/>
      <c r="K54" s="4"/>
      <c r="N54" s="46"/>
      <c r="O54" s="46"/>
      <c r="P54" s="46"/>
      <c r="Q54" s="46"/>
      <c r="R54" s="46"/>
      <c r="S54" s="46"/>
      <c r="T54" s="46"/>
      <c r="U54" s="46"/>
      <c r="V54" s="46"/>
      <c r="W54" s="354"/>
      <c r="X54" s="215"/>
      <c r="Y54" s="43" t="s">
        <v>15</v>
      </c>
    </row>
    <row r="55" spans="1:31" ht="16.5" thickTop="1">
      <c r="C55" s="306" t="str">
        <f>IF(W54&gt;W52,"【!!要確認!!】（３）の回答人数を超えています。入力に誤りがないか確認してください。","")</f>
        <v/>
      </c>
      <c r="D55" s="306"/>
      <c r="E55" s="306"/>
      <c r="F55" s="306"/>
      <c r="G55" s="306"/>
      <c r="H55" s="306"/>
      <c r="I55" s="306"/>
      <c r="J55" s="306"/>
      <c r="K55" s="306"/>
      <c r="L55" s="306"/>
      <c r="M55" s="306"/>
      <c r="N55" s="306"/>
      <c r="O55" s="306"/>
      <c r="P55" s="306"/>
      <c r="Q55" s="306"/>
      <c r="R55" s="306"/>
      <c r="S55" s="306"/>
      <c r="T55" s="306"/>
      <c r="U55" s="306"/>
      <c r="V55" s="306"/>
      <c r="W55" s="306"/>
      <c r="X55" s="306"/>
      <c r="Y55" s="306"/>
    </row>
    <row r="56" spans="1:31">
      <c r="B56" s="296" t="s">
        <v>124</v>
      </c>
      <c r="C56" s="296"/>
      <c r="D56" s="296"/>
      <c r="E56" s="296"/>
      <c r="F56" s="296"/>
      <c r="G56" s="296"/>
      <c r="H56" s="296"/>
      <c r="I56" s="296"/>
      <c r="J56" s="296"/>
      <c r="K56" s="296"/>
      <c r="L56" s="296"/>
      <c r="M56" s="296"/>
      <c r="N56" s="296"/>
      <c r="O56" s="296"/>
      <c r="P56" s="296"/>
      <c r="Q56" s="296"/>
      <c r="R56" s="296"/>
      <c r="S56" s="296"/>
      <c r="T56" s="296"/>
      <c r="U56" s="296"/>
      <c r="V56" s="296"/>
      <c r="W56" s="296"/>
      <c r="X56" s="296"/>
      <c r="Y56" s="296"/>
    </row>
    <row r="57" spans="1:31">
      <c r="B57" s="290" t="s">
        <v>228</v>
      </c>
      <c r="C57" s="290"/>
      <c r="D57" s="290"/>
      <c r="E57" s="290"/>
      <c r="F57" s="290"/>
      <c r="G57" s="290"/>
      <c r="H57" s="290"/>
      <c r="I57" s="290"/>
      <c r="J57" s="290"/>
      <c r="K57" s="290"/>
      <c r="L57" s="290"/>
      <c r="M57" s="290"/>
      <c r="N57" s="290"/>
      <c r="O57" s="290"/>
      <c r="P57" s="290"/>
      <c r="Q57" s="290"/>
      <c r="R57" s="290"/>
      <c r="S57" s="290"/>
      <c r="T57" s="290"/>
      <c r="U57" s="290"/>
      <c r="V57" s="290"/>
      <c r="W57" s="290"/>
      <c r="X57" s="290"/>
      <c r="Y57" s="290"/>
    </row>
    <row r="58" spans="1:31">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row>
    <row r="59" spans="1:31">
      <c r="B59" s="49"/>
      <c r="C59" s="49"/>
      <c r="D59" s="49"/>
      <c r="E59" s="49"/>
      <c r="F59" s="49"/>
      <c r="G59" s="49"/>
      <c r="H59" s="49"/>
      <c r="J59" s="49"/>
      <c r="K59" s="49"/>
      <c r="L59" s="49"/>
      <c r="M59" s="49"/>
      <c r="N59" s="49"/>
      <c r="O59" s="49"/>
      <c r="P59" s="49"/>
      <c r="Q59" s="49"/>
      <c r="R59" s="49"/>
      <c r="S59" s="49"/>
      <c r="T59" s="49"/>
      <c r="U59" s="45" t="s">
        <v>161</v>
      </c>
      <c r="V59" s="49"/>
      <c r="W59" s="49"/>
      <c r="X59" s="49"/>
      <c r="Y59" s="49"/>
    </row>
    <row r="60" spans="1:31">
      <c r="B60" s="418" t="s">
        <v>108</v>
      </c>
      <c r="C60" s="419"/>
      <c r="D60" s="419"/>
      <c r="E60" s="419"/>
      <c r="F60" s="419"/>
      <c r="G60" s="419"/>
      <c r="H60" s="420"/>
      <c r="I60" s="402" t="s">
        <v>136</v>
      </c>
      <c r="J60" s="403"/>
      <c r="K60" s="403"/>
      <c r="L60" s="403"/>
      <c r="M60" s="403"/>
      <c r="N60" s="403"/>
      <c r="O60" s="403"/>
      <c r="P60" s="403"/>
      <c r="Q60" s="403"/>
      <c r="R60" s="403"/>
      <c r="S60" s="403"/>
      <c r="T60" s="404"/>
      <c r="U60" s="411" t="s">
        <v>160</v>
      </c>
      <c r="V60" s="411"/>
      <c r="W60" s="49"/>
      <c r="X60" s="49"/>
      <c r="Y60" s="49"/>
      <c r="Z60" s="49"/>
      <c r="AA60" s="20"/>
      <c r="AB60" s="20"/>
      <c r="AE60" s="20"/>
    </row>
    <row r="61" spans="1:31" ht="16.5" thickBot="1">
      <c r="B61" s="421"/>
      <c r="C61" s="422"/>
      <c r="D61" s="422"/>
      <c r="E61" s="422"/>
      <c r="F61" s="422"/>
      <c r="G61" s="422"/>
      <c r="H61" s="423"/>
      <c r="I61" s="341" t="s">
        <v>75</v>
      </c>
      <c r="J61" s="342"/>
      <c r="K61" s="339" t="s">
        <v>17</v>
      </c>
      <c r="L61" s="340"/>
      <c r="M61" s="339" t="s">
        <v>18</v>
      </c>
      <c r="N61" s="340"/>
      <c r="O61" s="339" t="s">
        <v>19</v>
      </c>
      <c r="P61" s="340"/>
      <c r="Q61" s="339" t="s">
        <v>109</v>
      </c>
      <c r="R61" s="340"/>
      <c r="S61" s="339" t="s">
        <v>110</v>
      </c>
      <c r="T61" s="340"/>
      <c r="U61" s="412"/>
      <c r="V61" s="412"/>
      <c r="AC61" s="1"/>
      <c r="AD61" s="1"/>
    </row>
    <row r="62" spans="1:31" ht="16.5" thickTop="1">
      <c r="A62" s="397" t="s">
        <v>111</v>
      </c>
      <c r="B62" s="413" t="s">
        <v>221</v>
      </c>
      <c r="C62" s="414"/>
      <c r="D62" s="414"/>
      <c r="E62" s="414"/>
      <c r="F62" s="414"/>
      <c r="G62" s="414"/>
      <c r="H62" s="414"/>
      <c r="I62" s="68"/>
      <c r="J62" s="69" t="s">
        <v>112</v>
      </c>
      <c r="K62" s="64"/>
      <c r="L62" s="39" t="s">
        <v>112</v>
      </c>
      <c r="M62" s="38"/>
      <c r="N62" s="39" t="s">
        <v>112</v>
      </c>
      <c r="O62" s="38"/>
      <c r="P62" s="39" t="s">
        <v>112</v>
      </c>
      <c r="Q62" s="38"/>
      <c r="R62" s="39" t="s">
        <v>112</v>
      </c>
      <c r="S62" s="38"/>
      <c r="T62" s="74" t="s">
        <v>112</v>
      </c>
      <c r="U62" s="78">
        <f t="shared" ref="U62:U76" si="0">SUM(I62:S62)</f>
        <v>0</v>
      </c>
      <c r="V62" s="79" t="s">
        <v>112</v>
      </c>
      <c r="W62" s="386" t="s">
        <v>111</v>
      </c>
      <c r="X62" s="387"/>
      <c r="AC62" s="1"/>
      <c r="AD62" s="1"/>
    </row>
    <row r="63" spans="1:31">
      <c r="A63" s="397"/>
      <c r="B63" s="344" t="s">
        <v>222</v>
      </c>
      <c r="C63" s="345"/>
      <c r="D63" s="345"/>
      <c r="E63" s="345"/>
      <c r="F63" s="345"/>
      <c r="G63" s="345"/>
      <c r="H63" s="345"/>
      <c r="I63" s="70"/>
      <c r="J63" s="71" t="s">
        <v>112</v>
      </c>
      <c r="K63" s="65"/>
      <c r="L63" s="41" t="s">
        <v>112</v>
      </c>
      <c r="M63" s="40"/>
      <c r="N63" s="41" t="s">
        <v>112</v>
      </c>
      <c r="O63" s="40"/>
      <c r="P63" s="41" t="s">
        <v>112</v>
      </c>
      <c r="Q63" s="40"/>
      <c r="R63" s="41" t="s">
        <v>112</v>
      </c>
      <c r="S63" s="40"/>
      <c r="T63" s="75" t="s">
        <v>112</v>
      </c>
      <c r="U63" s="80">
        <f t="shared" si="0"/>
        <v>0</v>
      </c>
      <c r="V63" s="81" t="s">
        <v>112</v>
      </c>
      <c r="W63" s="386"/>
      <c r="X63" s="387"/>
      <c r="AC63" s="1"/>
      <c r="AD63" s="1"/>
    </row>
    <row r="64" spans="1:31" ht="16.5" thickBot="1">
      <c r="A64" s="397"/>
      <c r="B64" s="344" t="s">
        <v>127</v>
      </c>
      <c r="C64" s="345"/>
      <c r="D64" s="345"/>
      <c r="E64" s="345"/>
      <c r="F64" s="345"/>
      <c r="G64" s="345"/>
      <c r="H64" s="345"/>
      <c r="I64" s="72"/>
      <c r="J64" s="73" t="s">
        <v>112</v>
      </c>
      <c r="K64" s="65"/>
      <c r="L64" s="41" t="s">
        <v>112</v>
      </c>
      <c r="M64" s="40"/>
      <c r="N64" s="41" t="s">
        <v>112</v>
      </c>
      <c r="O64" s="40"/>
      <c r="P64" s="41" t="s">
        <v>112</v>
      </c>
      <c r="Q64" s="40"/>
      <c r="R64" s="41" t="s">
        <v>112</v>
      </c>
      <c r="S64" s="40"/>
      <c r="T64" s="75" t="s">
        <v>112</v>
      </c>
      <c r="U64" s="82">
        <f t="shared" si="0"/>
        <v>0</v>
      </c>
      <c r="V64" s="83" t="s">
        <v>112</v>
      </c>
      <c r="W64" s="386"/>
      <c r="X64" s="387"/>
      <c r="AC64" s="1"/>
      <c r="AD64" s="1"/>
    </row>
    <row r="65" spans="2:30" ht="16.5" thickTop="1">
      <c r="B65" s="303" t="s">
        <v>125</v>
      </c>
      <c r="C65" s="304"/>
      <c r="D65" s="304"/>
      <c r="E65" s="304"/>
      <c r="F65" s="304"/>
      <c r="G65" s="304"/>
      <c r="H65" s="305"/>
      <c r="I65" s="66"/>
      <c r="J65" s="67" t="s">
        <v>112</v>
      </c>
      <c r="K65" s="40"/>
      <c r="L65" s="41" t="s">
        <v>112</v>
      </c>
      <c r="M65" s="40"/>
      <c r="N65" s="41" t="s">
        <v>112</v>
      </c>
      <c r="O65" s="40"/>
      <c r="P65" s="41" t="s">
        <v>112</v>
      </c>
      <c r="Q65" s="40"/>
      <c r="R65" s="41" t="s">
        <v>112</v>
      </c>
      <c r="S65" s="40"/>
      <c r="T65" s="41" t="s">
        <v>112</v>
      </c>
      <c r="U65" s="76">
        <f t="shared" si="0"/>
        <v>0</v>
      </c>
      <c r="V65" s="77" t="s">
        <v>112</v>
      </c>
      <c r="AC65" s="1"/>
      <c r="AD65" s="1"/>
    </row>
    <row r="66" spans="2:30">
      <c r="B66" s="303" t="s">
        <v>113</v>
      </c>
      <c r="C66" s="304"/>
      <c r="D66" s="304"/>
      <c r="E66" s="304"/>
      <c r="F66" s="304"/>
      <c r="G66" s="304"/>
      <c r="H66" s="305"/>
      <c r="I66" s="40"/>
      <c r="J66" s="41" t="s">
        <v>112</v>
      </c>
      <c r="K66" s="40"/>
      <c r="L66" s="41" t="s">
        <v>112</v>
      </c>
      <c r="M66" s="40"/>
      <c r="N66" s="41" t="s">
        <v>112</v>
      </c>
      <c r="O66" s="40"/>
      <c r="P66" s="41" t="s">
        <v>112</v>
      </c>
      <c r="Q66" s="40"/>
      <c r="R66" s="41" t="s">
        <v>112</v>
      </c>
      <c r="S66" s="40"/>
      <c r="T66" s="41" t="s">
        <v>112</v>
      </c>
      <c r="U66" s="55">
        <f t="shared" si="0"/>
        <v>0</v>
      </c>
      <c r="V66" s="37" t="s">
        <v>112</v>
      </c>
      <c r="AC66" s="1"/>
      <c r="AD66" s="1"/>
    </row>
    <row r="67" spans="2:30">
      <c r="B67" s="303" t="s">
        <v>114</v>
      </c>
      <c r="C67" s="304"/>
      <c r="D67" s="304"/>
      <c r="E67" s="304"/>
      <c r="F67" s="304"/>
      <c r="G67" s="304"/>
      <c r="H67" s="305"/>
      <c r="I67" s="40"/>
      <c r="J67" s="41" t="s">
        <v>112</v>
      </c>
      <c r="K67" s="40"/>
      <c r="L67" s="41" t="s">
        <v>112</v>
      </c>
      <c r="M67" s="40"/>
      <c r="N67" s="41" t="s">
        <v>112</v>
      </c>
      <c r="O67" s="40"/>
      <c r="P67" s="41" t="s">
        <v>112</v>
      </c>
      <c r="Q67" s="40"/>
      <c r="R67" s="41" t="s">
        <v>112</v>
      </c>
      <c r="S67" s="40"/>
      <c r="T67" s="41" t="s">
        <v>112</v>
      </c>
      <c r="U67" s="55">
        <f t="shared" si="0"/>
        <v>0</v>
      </c>
      <c r="V67" s="37" t="s">
        <v>112</v>
      </c>
      <c r="W67" s="307" t="str">
        <f>IF($U$77=SUM($I$77,$K$77,$M$77,$O$77,$Q$77,$S$77),"","【!!要確認!!】内訳と合計が一致していません。入力に誤りがないか確認してください。")</f>
        <v/>
      </c>
      <c r="X67" s="308"/>
      <c r="Y67" s="308"/>
      <c r="Z67" s="308"/>
      <c r="AC67" s="1"/>
      <c r="AD67" s="1"/>
    </row>
    <row r="68" spans="2:30">
      <c r="B68" s="303" t="s">
        <v>115</v>
      </c>
      <c r="C68" s="304"/>
      <c r="D68" s="304"/>
      <c r="E68" s="304"/>
      <c r="F68" s="304"/>
      <c r="G68" s="304"/>
      <c r="H68" s="305"/>
      <c r="I68" s="40"/>
      <c r="J68" s="41" t="s">
        <v>112</v>
      </c>
      <c r="K68" s="40"/>
      <c r="L68" s="41" t="s">
        <v>112</v>
      </c>
      <c r="M68" s="40"/>
      <c r="N68" s="41" t="s">
        <v>112</v>
      </c>
      <c r="O68" s="40"/>
      <c r="P68" s="41" t="s">
        <v>112</v>
      </c>
      <c r="Q68" s="40"/>
      <c r="R68" s="41" t="s">
        <v>112</v>
      </c>
      <c r="S68" s="40"/>
      <c r="T68" s="41" t="s">
        <v>112</v>
      </c>
      <c r="U68" s="55">
        <f t="shared" si="0"/>
        <v>0</v>
      </c>
      <c r="V68" s="37" t="s">
        <v>112</v>
      </c>
      <c r="W68" s="307"/>
      <c r="X68" s="308"/>
      <c r="Y68" s="308"/>
      <c r="Z68" s="308"/>
      <c r="AC68" s="1"/>
      <c r="AD68" s="1"/>
    </row>
    <row r="69" spans="2:30">
      <c r="B69" s="303" t="s">
        <v>116</v>
      </c>
      <c r="C69" s="304"/>
      <c r="D69" s="304"/>
      <c r="E69" s="304"/>
      <c r="F69" s="304"/>
      <c r="G69" s="304"/>
      <c r="H69" s="305"/>
      <c r="I69" s="40"/>
      <c r="J69" s="41" t="s">
        <v>112</v>
      </c>
      <c r="K69" s="40"/>
      <c r="L69" s="41" t="s">
        <v>112</v>
      </c>
      <c r="M69" s="40"/>
      <c r="N69" s="41" t="s">
        <v>112</v>
      </c>
      <c r="O69" s="40"/>
      <c r="P69" s="41" t="s">
        <v>112</v>
      </c>
      <c r="Q69" s="40"/>
      <c r="R69" s="41" t="s">
        <v>112</v>
      </c>
      <c r="S69" s="40"/>
      <c r="T69" s="41" t="s">
        <v>112</v>
      </c>
      <c r="U69" s="55">
        <f t="shared" si="0"/>
        <v>0</v>
      </c>
      <c r="V69" s="37" t="s">
        <v>112</v>
      </c>
      <c r="W69" s="307"/>
      <c r="X69" s="308"/>
      <c r="Y69" s="308"/>
      <c r="Z69" s="308"/>
      <c r="AC69" s="1"/>
      <c r="AD69" s="1"/>
    </row>
    <row r="70" spans="2:30">
      <c r="B70" s="303" t="s">
        <v>117</v>
      </c>
      <c r="C70" s="304"/>
      <c r="D70" s="304"/>
      <c r="E70" s="304"/>
      <c r="F70" s="304"/>
      <c r="G70" s="304"/>
      <c r="H70" s="305"/>
      <c r="I70" s="40"/>
      <c r="J70" s="41" t="s">
        <v>112</v>
      </c>
      <c r="K70" s="40"/>
      <c r="L70" s="41" t="s">
        <v>112</v>
      </c>
      <c r="M70" s="40"/>
      <c r="N70" s="41" t="s">
        <v>112</v>
      </c>
      <c r="O70" s="40"/>
      <c r="P70" s="41" t="s">
        <v>112</v>
      </c>
      <c r="Q70" s="40"/>
      <c r="R70" s="41" t="s">
        <v>112</v>
      </c>
      <c r="S70" s="40"/>
      <c r="T70" s="41" t="s">
        <v>112</v>
      </c>
      <c r="U70" s="55">
        <f t="shared" si="0"/>
        <v>0</v>
      </c>
      <c r="V70" s="37" t="s">
        <v>112</v>
      </c>
      <c r="W70" s="307"/>
      <c r="X70" s="308"/>
      <c r="Y70" s="308"/>
      <c r="Z70" s="308"/>
      <c r="AC70" s="1"/>
      <c r="AD70" s="1"/>
    </row>
    <row r="71" spans="2:30">
      <c r="B71" s="303" t="s">
        <v>137</v>
      </c>
      <c r="C71" s="304"/>
      <c r="D71" s="304"/>
      <c r="E71" s="304"/>
      <c r="F71" s="304"/>
      <c r="G71" s="304"/>
      <c r="H71" s="305"/>
      <c r="I71" s="40"/>
      <c r="J71" s="41" t="s">
        <v>112</v>
      </c>
      <c r="K71" s="40"/>
      <c r="L71" s="41" t="s">
        <v>112</v>
      </c>
      <c r="M71" s="40"/>
      <c r="N71" s="41" t="s">
        <v>112</v>
      </c>
      <c r="O71" s="40"/>
      <c r="P71" s="41" t="s">
        <v>112</v>
      </c>
      <c r="Q71" s="40"/>
      <c r="R71" s="41" t="s">
        <v>112</v>
      </c>
      <c r="S71" s="40"/>
      <c r="T71" s="41" t="s">
        <v>112</v>
      </c>
      <c r="U71" s="55">
        <f t="shared" si="0"/>
        <v>0</v>
      </c>
      <c r="V71" s="37" t="s">
        <v>112</v>
      </c>
      <c r="W71" s="307"/>
      <c r="X71" s="308"/>
      <c r="Y71" s="308"/>
      <c r="Z71" s="308"/>
      <c r="AC71" s="1"/>
      <c r="AD71" s="1"/>
    </row>
    <row r="72" spans="2:30">
      <c r="B72" s="303" t="s">
        <v>138</v>
      </c>
      <c r="C72" s="304"/>
      <c r="D72" s="304"/>
      <c r="E72" s="304"/>
      <c r="F72" s="304"/>
      <c r="G72" s="304"/>
      <c r="H72" s="305"/>
      <c r="I72" s="40"/>
      <c r="J72" s="41" t="s">
        <v>112</v>
      </c>
      <c r="K72" s="40"/>
      <c r="L72" s="41" t="s">
        <v>112</v>
      </c>
      <c r="M72" s="40"/>
      <c r="N72" s="41" t="s">
        <v>112</v>
      </c>
      <c r="O72" s="40"/>
      <c r="P72" s="41" t="s">
        <v>112</v>
      </c>
      <c r="Q72" s="40"/>
      <c r="R72" s="41" t="s">
        <v>112</v>
      </c>
      <c r="S72" s="40"/>
      <c r="T72" s="41" t="s">
        <v>112</v>
      </c>
      <c r="U72" s="55">
        <f t="shared" si="0"/>
        <v>0</v>
      </c>
      <c r="V72" s="37" t="s">
        <v>112</v>
      </c>
      <c r="W72" s="307"/>
      <c r="X72" s="308"/>
      <c r="Y72" s="308"/>
      <c r="Z72" s="308"/>
      <c r="AC72" s="1"/>
      <c r="AD72" s="1"/>
    </row>
    <row r="73" spans="2:30">
      <c r="B73" s="303" t="s">
        <v>139</v>
      </c>
      <c r="C73" s="304"/>
      <c r="D73" s="304"/>
      <c r="E73" s="304"/>
      <c r="F73" s="304"/>
      <c r="G73" s="304"/>
      <c r="H73" s="305"/>
      <c r="I73" s="40"/>
      <c r="J73" s="41" t="s">
        <v>112</v>
      </c>
      <c r="K73" s="40"/>
      <c r="L73" s="41" t="s">
        <v>112</v>
      </c>
      <c r="M73" s="40"/>
      <c r="N73" s="41" t="s">
        <v>112</v>
      </c>
      <c r="O73" s="40"/>
      <c r="P73" s="41" t="s">
        <v>112</v>
      </c>
      <c r="Q73" s="40"/>
      <c r="R73" s="41" t="s">
        <v>112</v>
      </c>
      <c r="S73" s="40"/>
      <c r="T73" s="41" t="s">
        <v>112</v>
      </c>
      <c r="U73" s="55">
        <f t="shared" si="0"/>
        <v>0</v>
      </c>
      <c r="V73" s="37" t="s">
        <v>112</v>
      </c>
      <c r="W73" s="307"/>
      <c r="X73" s="308"/>
      <c r="Y73" s="308"/>
      <c r="Z73" s="308"/>
      <c r="AC73" s="1"/>
      <c r="AD73" s="1"/>
    </row>
    <row r="74" spans="2:30">
      <c r="B74" s="303" t="s">
        <v>140</v>
      </c>
      <c r="C74" s="304"/>
      <c r="D74" s="304"/>
      <c r="E74" s="304"/>
      <c r="F74" s="304"/>
      <c r="G74" s="304"/>
      <c r="H74" s="305"/>
      <c r="I74" s="40"/>
      <c r="J74" s="41" t="s">
        <v>112</v>
      </c>
      <c r="K74" s="40"/>
      <c r="L74" s="41" t="s">
        <v>112</v>
      </c>
      <c r="M74" s="40"/>
      <c r="N74" s="41" t="s">
        <v>112</v>
      </c>
      <c r="O74" s="40"/>
      <c r="P74" s="41" t="s">
        <v>112</v>
      </c>
      <c r="Q74" s="40"/>
      <c r="R74" s="41" t="s">
        <v>112</v>
      </c>
      <c r="S74" s="40"/>
      <c r="T74" s="41" t="s">
        <v>112</v>
      </c>
      <c r="U74" s="55">
        <f t="shared" si="0"/>
        <v>0</v>
      </c>
      <c r="V74" s="37" t="s">
        <v>112</v>
      </c>
      <c r="W74" s="307"/>
      <c r="X74" s="308"/>
      <c r="Y74" s="308"/>
      <c r="Z74" s="308"/>
      <c r="AC74" s="1"/>
      <c r="AD74" s="1"/>
    </row>
    <row r="75" spans="2:30">
      <c r="B75" s="303" t="s">
        <v>141</v>
      </c>
      <c r="C75" s="304"/>
      <c r="D75" s="304"/>
      <c r="E75" s="304"/>
      <c r="F75" s="304"/>
      <c r="G75" s="304"/>
      <c r="H75" s="305"/>
      <c r="I75" s="40"/>
      <c r="J75" s="41" t="s">
        <v>112</v>
      </c>
      <c r="K75" s="40"/>
      <c r="L75" s="41" t="s">
        <v>112</v>
      </c>
      <c r="M75" s="40"/>
      <c r="N75" s="41" t="s">
        <v>112</v>
      </c>
      <c r="O75" s="40"/>
      <c r="P75" s="41" t="s">
        <v>112</v>
      </c>
      <c r="Q75" s="40"/>
      <c r="R75" s="41" t="s">
        <v>112</v>
      </c>
      <c r="S75" s="40"/>
      <c r="T75" s="41" t="s">
        <v>112</v>
      </c>
      <c r="U75" s="55">
        <f t="shared" si="0"/>
        <v>0</v>
      </c>
      <c r="V75" s="37" t="s">
        <v>112</v>
      </c>
      <c r="W75" s="307"/>
      <c r="X75" s="308"/>
      <c r="Y75" s="308"/>
      <c r="Z75" s="308"/>
      <c r="AC75" s="1"/>
      <c r="AD75" s="1"/>
    </row>
    <row r="76" spans="2:30" ht="16.5" thickBot="1">
      <c r="B76" s="405" t="s">
        <v>142</v>
      </c>
      <c r="C76" s="406"/>
      <c r="D76" s="406"/>
      <c r="E76" s="406"/>
      <c r="F76" s="406"/>
      <c r="G76" s="406"/>
      <c r="H76" s="407"/>
      <c r="I76" s="56"/>
      <c r="J76" s="57" t="s">
        <v>112</v>
      </c>
      <c r="K76" s="56"/>
      <c r="L76" s="57" t="s">
        <v>112</v>
      </c>
      <c r="M76" s="56"/>
      <c r="N76" s="57" t="s">
        <v>112</v>
      </c>
      <c r="O76" s="56"/>
      <c r="P76" s="57" t="s">
        <v>112</v>
      </c>
      <c r="Q76" s="56"/>
      <c r="R76" s="57" t="s">
        <v>112</v>
      </c>
      <c r="S76" s="56"/>
      <c r="T76" s="57" t="s">
        <v>112</v>
      </c>
      <c r="U76" s="58">
        <f t="shared" si="0"/>
        <v>0</v>
      </c>
      <c r="V76" s="59" t="s">
        <v>112</v>
      </c>
      <c r="W76" s="307"/>
      <c r="X76" s="308"/>
      <c r="Y76" s="308"/>
      <c r="Z76" s="308"/>
      <c r="AC76" s="1"/>
      <c r="AD76" s="1"/>
    </row>
    <row r="77" spans="2:30" ht="16.5" thickTop="1">
      <c r="B77" s="408" t="s">
        <v>118</v>
      </c>
      <c r="C77" s="409"/>
      <c r="D77" s="409"/>
      <c r="E77" s="409"/>
      <c r="F77" s="409"/>
      <c r="G77" s="409"/>
      <c r="H77" s="410"/>
      <c r="I77" s="60">
        <f>SUM(I62:I76)</f>
        <v>0</v>
      </c>
      <c r="J77" s="61" t="s">
        <v>112</v>
      </c>
      <c r="K77" s="60">
        <f>SUM(K62:K76)</f>
        <v>0</v>
      </c>
      <c r="L77" s="61" t="s">
        <v>112</v>
      </c>
      <c r="M77" s="60">
        <f>SUM(M62:M76)</f>
        <v>0</v>
      </c>
      <c r="N77" s="61" t="s">
        <v>112</v>
      </c>
      <c r="O77" s="60">
        <f>SUM(O62:O76)</f>
        <v>0</v>
      </c>
      <c r="P77" s="61" t="s">
        <v>112</v>
      </c>
      <c r="Q77" s="60">
        <f>SUM(Q62:Q76)</f>
        <v>0</v>
      </c>
      <c r="R77" s="61" t="s">
        <v>112</v>
      </c>
      <c r="S77" s="60">
        <f>SUM(S62:S76)</f>
        <v>0</v>
      </c>
      <c r="T77" s="61" t="s">
        <v>112</v>
      </c>
      <c r="U77" s="62">
        <f>SUM(U62:U76)</f>
        <v>0</v>
      </c>
      <c r="V77" s="63" t="s">
        <v>112</v>
      </c>
      <c r="W77" s="307"/>
      <c r="X77" s="308"/>
      <c r="Y77" s="308"/>
      <c r="Z77" s="308"/>
      <c r="AC77" s="1"/>
      <c r="AD77" s="1"/>
    </row>
    <row r="78" spans="2:30" s="29" customFormat="1">
      <c r="B78" s="110" t="s">
        <v>220</v>
      </c>
      <c r="C78" s="108"/>
      <c r="D78" s="108"/>
      <c r="E78" s="108"/>
      <c r="F78" s="108"/>
      <c r="G78" s="108"/>
      <c r="H78" s="108"/>
      <c r="I78" s="108"/>
      <c r="J78" s="108"/>
      <c r="K78" s="108"/>
      <c r="L78" s="108"/>
      <c r="M78" s="108"/>
      <c r="N78" s="108"/>
      <c r="O78" s="108"/>
      <c r="P78" s="108"/>
      <c r="Q78" s="108"/>
      <c r="R78" s="108"/>
      <c r="S78" s="108"/>
      <c r="T78" s="108"/>
      <c r="U78" s="108"/>
      <c r="V78" s="108"/>
      <c r="W78" s="109"/>
      <c r="X78" s="109"/>
      <c r="Y78" s="109"/>
      <c r="Z78" s="109"/>
    </row>
    <row r="79" spans="2:30">
      <c r="B79" s="47"/>
      <c r="C79" s="19"/>
      <c r="D79" s="17"/>
      <c r="E79" s="48"/>
      <c r="F79" s="47"/>
      <c r="G79" s="47"/>
      <c r="H79" s="47"/>
      <c r="I79" s="47"/>
      <c r="J79" s="47"/>
      <c r="K79" s="47"/>
      <c r="M79" s="48"/>
      <c r="N79" s="48"/>
      <c r="O79" s="48"/>
      <c r="P79" s="48"/>
      <c r="Q79" s="48"/>
      <c r="R79" s="48"/>
    </row>
    <row r="80" spans="2:30" ht="33" customHeight="1">
      <c r="B80" s="290" t="s">
        <v>223</v>
      </c>
      <c r="C80" s="290"/>
      <c r="D80" s="290"/>
      <c r="E80" s="290"/>
      <c r="F80" s="290"/>
      <c r="G80" s="290"/>
      <c r="H80" s="290"/>
      <c r="I80" s="290"/>
      <c r="J80" s="290"/>
      <c r="K80" s="290"/>
      <c r="L80" s="290"/>
      <c r="M80" s="290"/>
      <c r="N80" s="290"/>
      <c r="O80" s="290"/>
      <c r="P80" s="290"/>
      <c r="Q80" s="290"/>
      <c r="R80" s="290"/>
      <c r="S80" s="290"/>
      <c r="T80" s="290"/>
      <c r="U80" s="290"/>
      <c r="V80" s="290"/>
      <c r="W80" s="290"/>
      <c r="X80" s="290"/>
      <c r="Y80" s="290"/>
      <c r="Z80" s="105"/>
    </row>
    <row r="81" spans="1:30">
      <c r="B81" s="54" t="s">
        <v>16</v>
      </c>
      <c r="C81" s="10"/>
      <c r="D81" s="10"/>
      <c r="E81" s="10"/>
      <c r="F81" s="10"/>
      <c r="G81" s="10"/>
      <c r="H81" s="10"/>
      <c r="I81" s="10"/>
      <c r="J81" s="10"/>
      <c r="K81" s="10"/>
      <c r="L81" s="47"/>
      <c r="M81" s="48"/>
      <c r="N81" s="47"/>
      <c r="O81" s="48"/>
      <c r="P81" s="48"/>
      <c r="Q81" s="47"/>
      <c r="R81" s="48"/>
    </row>
    <row r="82" spans="1:30" ht="9.75" customHeight="1" thickBot="1">
      <c r="B82" s="54"/>
      <c r="C82" s="10"/>
      <c r="D82" s="10"/>
      <c r="E82" s="10"/>
      <c r="F82" s="10"/>
      <c r="G82" s="10"/>
      <c r="H82" s="10"/>
      <c r="I82" s="10"/>
      <c r="J82" s="10"/>
      <c r="K82" s="10"/>
      <c r="L82" s="50"/>
      <c r="M82" s="51"/>
      <c r="N82" s="50"/>
      <c r="O82" s="51"/>
      <c r="P82" s="51"/>
      <c r="Q82" s="50"/>
      <c r="R82" s="51"/>
    </row>
    <row r="83" spans="1:30" ht="17.25" thickTop="1" thickBot="1">
      <c r="B83" s="335" t="s">
        <v>205</v>
      </c>
      <c r="C83" s="336"/>
      <c r="D83" s="336"/>
      <c r="E83" s="336"/>
      <c r="F83" s="336"/>
      <c r="G83" s="264">
        <f>SUM($I$62:$I$64)</f>
        <v>0</v>
      </c>
      <c r="H83" s="264"/>
      <c r="I83" s="87" t="s">
        <v>206</v>
      </c>
      <c r="J83" s="43"/>
      <c r="K83" s="10"/>
      <c r="L83" s="50"/>
      <c r="M83" s="51"/>
      <c r="N83" s="50"/>
      <c r="O83" s="51"/>
      <c r="P83" s="51"/>
      <c r="Q83" s="50"/>
      <c r="R83" s="51"/>
    </row>
    <row r="84" spans="1:30" ht="16.5" thickTop="1">
      <c r="B84" s="299" t="s">
        <v>76</v>
      </c>
      <c r="C84" s="300"/>
      <c r="D84" s="300"/>
      <c r="E84" s="300"/>
      <c r="F84" s="301"/>
      <c r="G84" s="294"/>
      <c r="H84" s="295"/>
      <c r="I84" s="34" t="s">
        <v>15</v>
      </c>
      <c r="J84" s="302" t="s">
        <v>79</v>
      </c>
      <c r="K84" s="300"/>
      <c r="L84" s="300"/>
      <c r="M84" s="300"/>
      <c r="N84" s="301"/>
      <c r="O84" s="294"/>
      <c r="P84" s="295"/>
      <c r="Q84" s="34" t="s">
        <v>15</v>
      </c>
      <c r="R84" s="302" t="s">
        <v>87</v>
      </c>
      <c r="S84" s="300"/>
      <c r="T84" s="300"/>
      <c r="U84" s="300"/>
      <c r="V84" s="301"/>
      <c r="W84" s="294"/>
      <c r="X84" s="295"/>
      <c r="Y84" s="23" t="s">
        <v>15</v>
      </c>
    </row>
    <row r="85" spans="1:30" ht="16.5" thickBot="1">
      <c r="B85" s="320" t="s">
        <v>77</v>
      </c>
      <c r="C85" s="321"/>
      <c r="D85" s="321"/>
      <c r="E85" s="321"/>
      <c r="F85" s="322"/>
      <c r="G85" s="297"/>
      <c r="H85" s="298"/>
      <c r="I85" s="35" t="s">
        <v>15</v>
      </c>
      <c r="J85" s="314" t="s">
        <v>80</v>
      </c>
      <c r="K85" s="315"/>
      <c r="L85" s="315"/>
      <c r="M85" s="315"/>
      <c r="N85" s="316"/>
      <c r="O85" s="297"/>
      <c r="P85" s="298"/>
      <c r="Q85" s="35" t="s">
        <v>15</v>
      </c>
      <c r="R85" s="314" t="s">
        <v>78</v>
      </c>
      <c r="S85" s="315"/>
      <c r="T85" s="315"/>
      <c r="U85" s="315"/>
      <c r="V85" s="316"/>
      <c r="W85" s="297"/>
      <c r="X85" s="298"/>
      <c r="Y85" s="24" t="s">
        <v>15</v>
      </c>
    </row>
    <row r="86" spans="1:30" ht="42.75" customHeight="1" thickTop="1">
      <c r="B86" s="343" t="str">
        <f>IF(SUM(I62:I64)=SUM(G84,O84,W84,G85,O85,W85),"","【!!要確認!!】内訳の合計人数と(1)の「一般就労」の「身体障がい」の合計人数（表の黒太枠内）が一致していません。入力に誤りがないか確認してください。")</f>
        <v/>
      </c>
      <c r="C86" s="343"/>
      <c r="D86" s="343"/>
      <c r="E86" s="343"/>
      <c r="F86" s="343"/>
      <c r="G86" s="343"/>
      <c r="H86" s="343"/>
      <c r="I86" s="343"/>
      <c r="J86" s="343"/>
      <c r="K86" s="343"/>
      <c r="L86" s="343"/>
      <c r="M86" s="343"/>
      <c r="N86" s="343"/>
      <c r="O86" s="343"/>
      <c r="P86" s="343"/>
      <c r="Q86" s="343"/>
      <c r="R86" s="343"/>
      <c r="S86" s="343"/>
      <c r="T86" s="343"/>
      <c r="U86" s="343"/>
      <c r="V86" s="343"/>
      <c r="W86" s="343"/>
      <c r="X86" s="343"/>
      <c r="Y86" s="343"/>
      <c r="Z86" s="163"/>
    </row>
    <row r="87" spans="1:30" ht="9" customHeight="1">
      <c r="A87" s="163"/>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row>
    <row r="88" spans="1:30" ht="33" customHeight="1" thickBot="1">
      <c r="A88" s="101"/>
      <c r="B88" s="337" t="s">
        <v>332</v>
      </c>
      <c r="C88" s="337"/>
      <c r="D88" s="337"/>
      <c r="E88" s="337"/>
      <c r="F88" s="337"/>
      <c r="G88" s="337"/>
      <c r="H88" s="337"/>
      <c r="I88" s="337"/>
      <c r="J88" s="337"/>
      <c r="K88" s="337"/>
      <c r="L88" s="337"/>
      <c r="M88" s="337"/>
      <c r="N88" s="337"/>
      <c r="O88" s="337"/>
      <c r="P88" s="337"/>
      <c r="Q88" s="337"/>
      <c r="R88" s="337"/>
      <c r="S88" s="337"/>
      <c r="T88" s="337"/>
      <c r="U88" s="337"/>
      <c r="V88" s="337"/>
      <c r="W88" s="337"/>
      <c r="X88" s="337"/>
      <c r="Y88" s="337"/>
      <c r="Z88" s="101"/>
    </row>
    <row r="89" spans="1:30" ht="17.25" thickTop="1" thickBot="1">
      <c r="A89" s="106"/>
      <c r="B89" s="347" t="s">
        <v>218</v>
      </c>
      <c r="C89" s="348"/>
      <c r="D89" s="348"/>
      <c r="E89" s="348"/>
      <c r="F89" s="264">
        <f>G43</f>
        <v>0</v>
      </c>
      <c r="G89" s="264"/>
      <c r="H89" s="349" t="s">
        <v>219</v>
      </c>
      <c r="I89" s="349"/>
      <c r="J89" s="349"/>
      <c r="K89" s="349"/>
      <c r="L89" s="349"/>
      <c r="M89" s="349"/>
      <c r="N89" s="349"/>
      <c r="O89" s="349"/>
      <c r="P89" s="349"/>
      <c r="Q89" s="349"/>
      <c r="R89" s="350"/>
      <c r="S89" s="107"/>
      <c r="T89" s="107"/>
      <c r="U89" s="107"/>
      <c r="V89" s="107"/>
      <c r="W89" s="107"/>
      <c r="X89" s="107"/>
      <c r="Y89" s="107"/>
      <c r="Z89" s="106"/>
    </row>
    <row r="90" spans="1:30" ht="16.5" thickTop="1">
      <c r="A90" s="101"/>
      <c r="B90" s="299" t="s">
        <v>75</v>
      </c>
      <c r="C90" s="300"/>
      <c r="D90" s="300"/>
      <c r="E90" s="300"/>
      <c r="F90" s="301"/>
      <c r="G90" s="294"/>
      <c r="H90" s="295"/>
      <c r="I90" s="34" t="s">
        <v>15</v>
      </c>
      <c r="J90" s="302" t="s">
        <v>73</v>
      </c>
      <c r="K90" s="300"/>
      <c r="L90" s="300"/>
      <c r="M90" s="300"/>
      <c r="N90" s="301"/>
      <c r="O90" s="294"/>
      <c r="P90" s="295"/>
      <c r="Q90" s="34" t="s">
        <v>15</v>
      </c>
      <c r="R90" s="302" t="s">
        <v>72</v>
      </c>
      <c r="S90" s="300"/>
      <c r="T90" s="300"/>
      <c r="U90" s="300"/>
      <c r="V90" s="301"/>
      <c r="W90" s="294"/>
      <c r="X90" s="295"/>
      <c r="Y90" s="23" t="s">
        <v>15</v>
      </c>
      <c r="Z90" s="101"/>
    </row>
    <row r="91" spans="1:30" ht="16.5" thickBot="1">
      <c r="A91" s="101"/>
      <c r="B91" s="338" t="s">
        <v>19</v>
      </c>
      <c r="C91" s="315"/>
      <c r="D91" s="315"/>
      <c r="E91" s="315"/>
      <c r="F91" s="316"/>
      <c r="G91" s="297"/>
      <c r="H91" s="298"/>
      <c r="I91" s="35" t="s">
        <v>15</v>
      </c>
      <c r="J91" s="314" t="s">
        <v>74</v>
      </c>
      <c r="K91" s="315"/>
      <c r="L91" s="315"/>
      <c r="M91" s="315"/>
      <c r="N91" s="316"/>
      <c r="O91" s="297"/>
      <c r="P91" s="298"/>
      <c r="Q91" s="35" t="s">
        <v>15</v>
      </c>
      <c r="R91" s="314" t="s">
        <v>71</v>
      </c>
      <c r="S91" s="315"/>
      <c r="T91" s="315"/>
      <c r="U91" s="315"/>
      <c r="V91" s="316"/>
      <c r="W91" s="297"/>
      <c r="X91" s="298"/>
      <c r="Y91" s="24" t="s">
        <v>15</v>
      </c>
      <c r="Z91" s="101"/>
    </row>
    <row r="92" spans="1:30" ht="16.5" thickTop="1">
      <c r="A92" s="101"/>
      <c r="B92" s="346" t="str">
        <f>IF(G90+O90+W90+G91+O91+W91&gt;F89,"【!!要確認!!】R5.4.1時点の利用者数の合計を超えています。入力に誤りがないか確認してください。","")</f>
        <v/>
      </c>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101"/>
    </row>
    <row r="93" spans="1:30" ht="61.5" customHeight="1" thickBot="1">
      <c r="B93" s="290" t="s">
        <v>324</v>
      </c>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row>
    <row r="94" spans="1:30" ht="17.25" thickTop="1" thickBot="1">
      <c r="B94" s="262" t="s">
        <v>208</v>
      </c>
      <c r="C94" s="263"/>
      <c r="D94" s="263"/>
      <c r="E94" s="263"/>
      <c r="F94" s="263"/>
      <c r="G94" s="264">
        <f>SUM($U$62:$U$64)</f>
        <v>0</v>
      </c>
      <c r="H94" s="264"/>
      <c r="I94" s="87" t="s">
        <v>206</v>
      </c>
      <c r="J94" s="43"/>
      <c r="K94" s="10"/>
      <c r="L94" s="85"/>
      <c r="M94" s="86"/>
      <c r="N94" s="85"/>
      <c r="O94" s="86"/>
      <c r="P94" s="86"/>
      <c r="Q94" s="85"/>
      <c r="R94" s="86"/>
    </row>
    <row r="95" spans="1:30" ht="16.5" thickTop="1">
      <c r="B95" s="267" t="s">
        <v>21</v>
      </c>
      <c r="C95" s="268"/>
      <c r="D95" s="268"/>
      <c r="E95" s="269"/>
      <c r="F95" s="270"/>
      <c r="G95" s="27" t="s">
        <v>15</v>
      </c>
      <c r="H95" s="267" t="s">
        <v>22</v>
      </c>
      <c r="I95" s="268"/>
      <c r="J95" s="268"/>
      <c r="K95" s="269"/>
      <c r="L95" s="270"/>
      <c r="M95" s="27" t="s">
        <v>15</v>
      </c>
      <c r="N95" s="267" t="s">
        <v>23</v>
      </c>
      <c r="O95" s="268"/>
      <c r="P95" s="268"/>
      <c r="Q95" s="269"/>
      <c r="R95" s="270"/>
      <c r="S95" s="27" t="s">
        <v>15</v>
      </c>
      <c r="X95" s="20"/>
      <c r="Y95" s="20"/>
      <c r="Z95" s="20"/>
      <c r="AA95" s="20"/>
      <c r="AB95" s="20"/>
      <c r="AC95" s="1"/>
      <c r="AD95" s="1"/>
    </row>
    <row r="96" spans="1:30">
      <c r="B96" s="257" t="s">
        <v>24</v>
      </c>
      <c r="C96" s="183"/>
      <c r="D96" s="183"/>
      <c r="E96" s="258"/>
      <c r="F96" s="188"/>
      <c r="G96" s="25" t="s">
        <v>15</v>
      </c>
      <c r="H96" s="257" t="s">
        <v>25</v>
      </c>
      <c r="I96" s="183"/>
      <c r="J96" s="183"/>
      <c r="K96" s="188"/>
      <c r="L96" s="189"/>
      <c r="M96" s="25" t="s">
        <v>15</v>
      </c>
      <c r="N96" s="257" t="s">
        <v>26</v>
      </c>
      <c r="O96" s="183"/>
      <c r="P96" s="183"/>
      <c r="Q96" s="188"/>
      <c r="R96" s="189"/>
      <c r="S96" s="25" t="s">
        <v>15</v>
      </c>
      <c r="X96" s="20"/>
      <c r="Y96" s="20"/>
      <c r="Z96" s="20"/>
      <c r="AA96" s="20"/>
      <c r="AB96" s="20"/>
      <c r="AC96" s="1"/>
      <c r="AD96" s="1"/>
    </row>
    <row r="97" spans="2:30">
      <c r="B97" s="259" t="s">
        <v>27</v>
      </c>
      <c r="C97" s="260"/>
      <c r="D97" s="260"/>
      <c r="E97" s="258"/>
      <c r="F97" s="188"/>
      <c r="G97" s="25" t="s">
        <v>15</v>
      </c>
      <c r="H97" s="244" t="s">
        <v>28</v>
      </c>
      <c r="I97" s="245"/>
      <c r="J97" s="245"/>
      <c r="K97" s="188"/>
      <c r="L97" s="189"/>
      <c r="M97" s="25" t="s">
        <v>15</v>
      </c>
      <c r="N97" s="244" t="s">
        <v>29</v>
      </c>
      <c r="O97" s="245"/>
      <c r="P97" s="245"/>
      <c r="Q97" s="188"/>
      <c r="R97" s="189"/>
      <c r="S97" s="25" t="s">
        <v>15</v>
      </c>
      <c r="X97" s="20"/>
      <c r="Y97" s="20"/>
      <c r="Z97" s="20"/>
      <c r="AA97" s="20"/>
      <c r="AB97" s="20"/>
      <c r="AC97" s="1"/>
      <c r="AD97" s="1"/>
    </row>
    <row r="98" spans="2:30">
      <c r="B98" s="244" t="s">
        <v>30</v>
      </c>
      <c r="C98" s="245"/>
      <c r="D98" s="245"/>
      <c r="E98" s="188"/>
      <c r="F98" s="189"/>
      <c r="G98" s="25" t="s">
        <v>15</v>
      </c>
      <c r="H98" s="244" t="s">
        <v>31</v>
      </c>
      <c r="I98" s="245"/>
      <c r="J98" s="245"/>
      <c r="K98" s="188"/>
      <c r="L98" s="189"/>
      <c r="M98" s="25" t="s">
        <v>15</v>
      </c>
      <c r="N98" s="244" t="s">
        <v>32</v>
      </c>
      <c r="O98" s="245"/>
      <c r="P98" s="245"/>
      <c r="Q98" s="188"/>
      <c r="R98" s="189"/>
      <c r="S98" s="25" t="s">
        <v>15</v>
      </c>
      <c r="X98" s="20"/>
      <c r="Y98" s="20"/>
      <c r="Z98" s="20"/>
      <c r="AA98" s="20"/>
      <c r="AB98" s="20"/>
      <c r="AC98" s="1"/>
      <c r="AD98" s="1"/>
    </row>
    <row r="99" spans="2:30">
      <c r="B99" s="244" t="s">
        <v>33</v>
      </c>
      <c r="C99" s="245"/>
      <c r="D99" s="245"/>
      <c r="E99" s="188"/>
      <c r="F99" s="189"/>
      <c r="G99" s="25" t="s">
        <v>15</v>
      </c>
      <c r="H99" s="244" t="s">
        <v>34</v>
      </c>
      <c r="I99" s="245"/>
      <c r="J99" s="245"/>
      <c r="K99" s="188"/>
      <c r="L99" s="189"/>
      <c r="M99" s="25" t="s">
        <v>15</v>
      </c>
      <c r="N99" s="244" t="s">
        <v>35</v>
      </c>
      <c r="O99" s="245"/>
      <c r="P99" s="245"/>
      <c r="Q99" s="188"/>
      <c r="R99" s="189"/>
      <c r="S99" s="25" t="s">
        <v>15</v>
      </c>
      <c r="X99" s="20"/>
      <c r="Y99" s="20"/>
      <c r="Z99" s="20"/>
      <c r="AA99" s="20"/>
      <c r="AB99" s="20"/>
      <c r="AC99" s="1"/>
      <c r="AD99" s="1"/>
    </row>
    <row r="100" spans="2:30">
      <c r="B100" s="244" t="s">
        <v>36</v>
      </c>
      <c r="C100" s="245"/>
      <c r="D100" s="245"/>
      <c r="E100" s="188"/>
      <c r="F100" s="189"/>
      <c r="G100" s="25" t="s">
        <v>15</v>
      </c>
      <c r="H100" s="244" t="s">
        <v>37</v>
      </c>
      <c r="I100" s="245"/>
      <c r="J100" s="245"/>
      <c r="K100" s="188"/>
      <c r="L100" s="189"/>
      <c r="M100" s="25" t="s">
        <v>15</v>
      </c>
      <c r="N100" s="244" t="s">
        <v>38</v>
      </c>
      <c r="O100" s="245"/>
      <c r="P100" s="245"/>
      <c r="Q100" s="188"/>
      <c r="R100" s="189"/>
      <c r="S100" s="25" t="s">
        <v>15</v>
      </c>
      <c r="X100" s="20"/>
      <c r="Y100" s="20"/>
      <c r="Z100" s="20"/>
      <c r="AA100" s="20"/>
      <c r="AB100" s="20"/>
      <c r="AC100" s="1"/>
      <c r="AD100" s="1"/>
    </row>
    <row r="101" spans="2:30">
      <c r="B101" s="244" t="s">
        <v>224</v>
      </c>
      <c r="C101" s="245"/>
      <c r="D101" s="245"/>
      <c r="E101" s="188"/>
      <c r="F101" s="189"/>
      <c r="G101" s="25" t="s">
        <v>15</v>
      </c>
      <c r="H101" s="244" t="s">
        <v>39</v>
      </c>
      <c r="I101" s="245"/>
      <c r="J101" s="245"/>
      <c r="K101" s="188"/>
      <c r="L101" s="189"/>
      <c r="M101" s="25" t="s">
        <v>15</v>
      </c>
      <c r="N101" s="244" t="s">
        <v>40</v>
      </c>
      <c r="O101" s="245"/>
      <c r="P101" s="245"/>
      <c r="Q101" s="188"/>
      <c r="R101" s="189"/>
      <c r="S101" s="25" t="s">
        <v>15</v>
      </c>
      <c r="X101" s="20"/>
      <c r="Y101" s="20"/>
      <c r="Z101" s="20"/>
      <c r="AA101" s="20"/>
      <c r="AB101" s="20"/>
      <c r="AC101" s="1"/>
      <c r="AD101" s="1"/>
    </row>
    <row r="102" spans="2:30">
      <c r="B102" s="244" t="s">
        <v>225</v>
      </c>
      <c r="C102" s="245"/>
      <c r="D102" s="245"/>
      <c r="E102" s="188"/>
      <c r="F102" s="189"/>
      <c r="G102" s="25" t="s">
        <v>15</v>
      </c>
      <c r="H102" s="244" t="s">
        <v>41</v>
      </c>
      <c r="I102" s="245"/>
      <c r="J102" s="245"/>
      <c r="K102" s="188"/>
      <c r="L102" s="189"/>
      <c r="M102" s="25" t="s">
        <v>15</v>
      </c>
      <c r="N102" s="244" t="s">
        <v>42</v>
      </c>
      <c r="O102" s="245"/>
      <c r="P102" s="245"/>
      <c r="Q102" s="188"/>
      <c r="R102" s="189"/>
      <c r="S102" s="25" t="s">
        <v>15</v>
      </c>
      <c r="X102" s="20"/>
      <c r="Y102" s="20"/>
      <c r="Z102" s="20"/>
      <c r="AA102" s="20"/>
      <c r="AB102" s="20"/>
      <c r="AC102" s="1"/>
      <c r="AD102" s="1"/>
    </row>
    <row r="103" spans="2:30">
      <c r="B103" s="244" t="s">
        <v>226</v>
      </c>
      <c r="C103" s="245"/>
      <c r="D103" s="245"/>
      <c r="E103" s="188"/>
      <c r="F103" s="189"/>
      <c r="G103" s="25" t="s">
        <v>15</v>
      </c>
      <c r="H103" s="244" t="s">
        <v>43</v>
      </c>
      <c r="I103" s="245"/>
      <c r="J103" s="245"/>
      <c r="K103" s="188"/>
      <c r="L103" s="189"/>
      <c r="M103" s="25" t="s">
        <v>15</v>
      </c>
      <c r="N103" s="244" t="s">
        <v>44</v>
      </c>
      <c r="O103" s="245"/>
      <c r="P103" s="245"/>
      <c r="Q103" s="188"/>
      <c r="R103" s="189"/>
      <c r="S103" s="25" t="s">
        <v>15</v>
      </c>
      <c r="T103" s="255" t="str">
        <f>IF(SUM(U62:U64)=$Q$109,"","【!!要確認!!】市町村別内訳の合計人数と（１）の「一般就労」の合計人数（表の赤太枠内）が一致していません。入力に誤りがないか確認してください。")</f>
        <v/>
      </c>
      <c r="U103" s="256"/>
      <c r="V103" s="256"/>
      <c r="W103" s="256"/>
      <c r="X103" s="256"/>
      <c r="Y103" s="256"/>
      <c r="Z103" s="256"/>
      <c r="AA103" s="20"/>
      <c r="AB103" s="20"/>
      <c r="AC103" s="1"/>
      <c r="AD103" s="1"/>
    </row>
    <row r="104" spans="2:30">
      <c r="B104" s="244" t="s">
        <v>45</v>
      </c>
      <c r="C104" s="245"/>
      <c r="D104" s="245"/>
      <c r="E104" s="188"/>
      <c r="F104" s="189"/>
      <c r="G104" s="25" t="s">
        <v>15</v>
      </c>
      <c r="H104" s="244" t="s">
        <v>46</v>
      </c>
      <c r="I104" s="245"/>
      <c r="J104" s="245"/>
      <c r="K104" s="188"/>
      <c r="L104" s="189"/>
      <c r="M104" s="25" t="s">
        <v>15</v>
      </c>
      <c r="N104" s="244" t="s">
        <v>47</v>
      </c>
      <c r="O104" s="245"/>
      <c r="P104" s="245"/>
      <c r="Q104" s="188"/>
      <c r="R104" s="189"/>
      <c r="S104" s="25" t="s">
        <v>15</v>
      </c>
      <c r="T104" s="255"/>
      <c r="U104" s="256"/>
      <c r="V104" s="256"/>
      <c r="W104" s="256"/>
      <c r="X104" s="256"/>
      <c r="Y104" s="256"/>
      <c r="Z104" s="256"/>
      <c r="AA104" s="20"/>
      <c r="AB104" s="20"/>
      <c r="AC104" s="1"/>
      <c r="AD104" s="1"/>
    </row>
    <row r="105" spans="2:30">
      <c r="B105" s="244" t="s">
        <v>48</v>
      </c>
      <c r="C105" s="245"/>
      <c r="D105" s="245"/>
      <c r="E105" s="188"/>
      <c r="F105" s="189"/>
      <c r="G105" s="25" t="s">
        <v>15</v>
      </c>
      <c r="H105" s="244" t="s">
        <v>49</v>
      </c>
      <c r="I105" s="245"/>
      <c r="J105" s="245"/>
      <c r="K105" s="188"/>
      <c r="L105" s="189"/>
      <c r="M105" s="25" t="s">
        <v>15</v>
      </c>
      <c r="N105" s="244" t="s">
        <v>50</v>
      </c>
      <c r="O105" s="245"/>
      <c r="P105" s="245"/>
      <c r="Q105" s="188"/>
      <c r="R105" s="189"/>
      <c r="S105" s="25" t="s">
        <v>15</v>
      </c>
      <c r="T105" s="255"/>
      <c r="U105" s="256"/>
      <c r="V105" s="256"/>
      <c r="W105" s="256"/>
      <c r="X105" s="256"/>
      <c r="Y105" s="256"/>
      <c r="Z105" s="256"/>
      <c r="AA105" s="20"/>
      <c r="AB105" s="20"/>
      <c r="AC105" s="1"/>
      <c r="AD105" s="1"/>
    </row>
    <row r="106" spans="2:30">
      <c r="B106" s="244" t="s">
        <v>51</v>
      </c>
      <c r="C106" s="245"/>
      <c r="D106" s="245"/>
      <c r="E106" s="188"/>
      <c r="F106" s="189"/>
      <c r="G106" s="25" t="s">
        <v>15</v>
      </c>
      <c r="H106" s="244" t="s">
        <v>52</v>
      </c>
      <c r="I106" s="245"/>
      <c r="J106" s="245"/>
      <c r="K106" s="188"/>
      <c r="L106" s="189"/>
      <c r="M106" s="25" t="s">
        <v>15</v>
      </c>
      <c r="N106" s="244" t="s">
        <v>53</v>
      </c>
      <c r="O106" s="245"/>
      <c r="P106" s="245"/>
      <c r="Q106" s="188"/>
      <c r="R106" s="189"/>
      <c r="S106" s="25" t="s">
        <v>15</v>
      </c>
      <c r="T106" s="255"/>
      <c r="U106" s="256"/>
      <c r="V106" s="256"/>
      <c r="W106" s="256"/>
      <c r="X106" s="256"/>
      <c r="Y106" s="256"/>
      <c r="Z106" s="256"/>
      <c r="AA106" s="20"/>
      <c r="AB106" s="20"/>
      <c r="AC106" s="1"/>
      <c r="AD106" s="1"/>
    </row>
    <row r="107" spans="2:30">
      <c r="B107" s="244" t="s">
        <v>54</v>
      </c>
      <c r="C107" s="245"/>
      <c r="D107" s="245"/>
      <c r="E107" s="188"/>
      <c r="F107" s="189"/>
      <c r="G107" s="25" t="s">
        <v>15</v>
      </c>
      <c r="H107" s="244" t="s">
        <v>55</v>
      </c>
      <c r="I107" s="245"/>
      <c r="J107" s="245"/>
      <c r="K107" s="188"/>
      <c r="L107" s="189"/>
      <c r="M107" s="25" t="s">
        <v>15</v>
      </c>
      <c r="N107" s="244" t="s">
        <v>56</v>
      </c>
      <c r="O107" s="245"/>
      <c r="P107" s="245"/>
      <c r="Q107" s="188"/>
      <c r="R107" s="189"/>
      <c r="S107" s="25" t="s">
        <v>15</v>
      </c>
      <c r="T107" s="255"/>
      <c r="U107" s="256"/>
      <c r="V107" s="256"/>
      <c r="W107" s="256"/>
      <c r="X107" s="256"/>
      <c r="Y107" s="256"/>
      <c r="Z107" s="256"/>
      <c r="AA107" s="20"/>
      <c r="AB107" s="20"/>
      <c r="AC107" s="1"/>
      <c r="AD107" s="1"/>
    </row>
    <row r="108" spans="2:30">
      <c r="B108" s="244" t="s">
        <v>57</v>
      </c>
      <c r="C108" s="245"/>
      <c r="D108" s="245"/>
      <c r="E108" s="188"/>
      <c r="F108" s="189"/>
      <c r="G108" s="25" t="s">
        <v>15</v>
      </c>
      <c r="H108" s="244" t="s">
        <v>58</v>
      </c>
      <c r="I108" s="245"/>
      <c r="J108" s="245"/>
      <c r="K108" s="188"/>
      <c r="L108" s="189"/>
      <c r="M108" s="25" t="s">
        <v>15</v>
      </c>
      <c r="N108" s="244" t="s">
        <v>59</v>
      </c>
      <c r="O108" s="245"/>
      <c r="P108" s="245"/>
      <c r="Q108" s="188"/>
      <c r="R108" s="189"/>
      <c r="S108" s="25" t="s">
        <v>15</v>
      </c>
      <c r="T108" s="255"/>
      <c r="U108" s="256"/>
      <c r="V108" s="256"/>
      <c r="W108" s="256"/>
      <c r="X108" s="256"/>
      <c r="Y108" s="256"/>
      <c r="Z108" s="256"/>
      <c r="AA108" s="20"/>
      <c r="AB108" s="20"/>
      <c r="AC108" s="1"/>
      <c r="AD108" s="1"/>
    </row>
    <row r="109" spans="2:30" ht="16.5" thickBot="1">
      <c r="B109" s="246" t="s">
        <v>60</v>
      </c>
      <c r="C109" s="247"/>
      <c r="D109" s="247"/>
      <c r="E109" s="203"/>
      <c r="F109" s="204"/>
      <c r="G109" s="26" t="s">
        <v>15</v>
      </c>
      <c r="H109" s="246" t="s">
        <v>61</v>
      </c>
      <c r="I109" s="247"/>
      <c r="J109" s="247"/>
      <c r="K109" s="203"/>
      <c r="L109" s="204"/>
      <c r="M109" s="26" t="s">
        <v>15</v>
      </c>
      <c r="N109" s="276" t="s">
        <v>62</v>
      </c>
      <c r="O109" s="277"/>
      <c r="P109" s="277"/>
      <c r="Q109" s="250">
        <f>SUM($E$95:$F$109,$K$95:$L$109,$Q$95:$R$108)</f>
        <v>0</v>
      </c>
      <c r="R109" s="210"/>
      <c r="S109" s="26" t="s">
        <v>15</v>
      </c>
      <c r="T109" s="255"/>
      <c r="U109" s="256"/>
      <c r="V109" s="256"/>
      <c r="W109" s="256"/>
      <c r="X109" s="256"/>
      <c r="Y109" s="256"/>
      <c r="Z109" s="256"/>
      <c r="AA109" s="20"/>
      <c r="AB109" s="20"/>
      <c r="AC109" s="1"/>
      <c r="AD109" s="1"/>
    </row>
    <row r="110" spans="2:30" s="29" customFormat="1" ht="16.5" thickTop="1">
      <c r="B110" s="30"/>
      <c r="C110" s="30"/>
      <c r="D110" s="30"/>
      <c r="E110" s="28"/>
      <c r="F110" s="28"/>
      <c r="G110" s="31"/>
      <c r="H110" s="30"/>
      <c r="I110" s="30"/>
      <c r="J110" s="30"/>
      <c r="K110" s="28"/>
      <c r="L110" s="28"/>
      <c r="M110" s="31"/>
      <c r="N110" s="32"/>
      <c r="O110" s="32"/>
      <c r="P110" s="32"/>
      <c r="Q110" s="47" t="s">
        <v>20</v>
      </c>
      <c r="R110" s="28"/>
      <c r="S110" s="31"/>
      <c r="T110" s="28"/>
      <c r="U110" s="33"/>
      <c r="V110" s="33"/>
      <c r="W110" s="33"/>
      <c r="X110" s="33"/>
      <c r="Y110" s="33"/>
      <c r="Z110" s="20"/>
      <c r="AA110" s="20"/>
      <c r="AB110" s="20"/>
    </row>
    <row r="111" spans="2:30" s="29" customFormat="1">
      <c r="B111" s="30"/>
      <c r="C111" s="30"/>
      <c r="D111" s="30"/>
      <c r="E111" s="28"/>
      <c r="F111" s="28"/>
      <c r="G111" s="31"/>
      <c r="H111" s="30"/>
      <c r="I111" s="30"/>
      <c r="J111" s="30"/>
      <c r="K111" s="28"/>
      <c r="L111" s="28"/>
      <c r="M111" s="31"/>
      <c r="N111" s="32"/>
      <c r="O111" s="32"/>
      <c r="P111" s="32"/>
      <c r="Q111" s="102"/>
      <c r="R111" s="28"/>
      <c r="S111" s="31"/>
      <c r="T111" s="28"/>
      <c r="U111" s="33"/>
      <c r="V111" s="33"/>
      <c r="W111" s="33"/>
      <c r="X111" s="33"/>
      <c r="Y111" s="33"/>
      <c r="Z111" s="20"/>
      <c r="AA111" s="20"/>
      <c r="AB111" s="20"/>
    </row>
    <row r="112" spans="2:30" s="29" customFormat="1" ht="42.75" customHeight="1" thickBot="1">
      <c r="B112" s="292" t="s">
        <v>227</v>
      </c>
      <c r="C112" s="292"/>
      <c r="D112" s="292"/>
      <c r="E112" s="292"/>
      <c r="F112" s="292"/>
      <c r="G112" s="292"/>
      <c r="H112" s="292"/>
      <c r="I112" s="292"/>
      <c r="J112" s="292"/>
      <c r="K112" s="292"/>
      <c r="L112" s="292"/>
      <c r="M112" s="292"/>
      <c r="N112" s="292"/>
      <c r="O112" s="292"/>
      <c r="P112" s="292"/>
      <c r="Q112" s="292"/>
      <c r="R112" s="292"/>
      <c r="S112" s="292"/>
      <c r="T112" s="292"/>
      <c r="U112" s="292"/>
      <c r="V112" s="292"/>
      <c r="W112" s="292"/>
      <c r="X112" s="292"/>
      <c r="Y112" s="292"/>
      <c r="Z112" s="20"/>
      <c r="AA112" s="20"/>
      <c r="AB112" s="20"/>
    </row>
    <row r="113" spans="1:30" ht="17.25" thickTop="1" thickBot="1">
      <c r="A113" s="2"/>
      <c r="B113" s="10"/>
      <c r="C113" s="10"/>
      <c r="D113" s="10"/>
      <c r="E113" s="10"/>
      <c r="F113" s="10"/>
      <c r="G113" s="10"/>
      <c r="H113" s="10"/>
      <c r="I113" s="10"/>
      <c r="J113" s="20"/>
      <c r="K113" s="8"/>
      <c r="L113" s="8"/>
      <c r="M113" s="8"/>
      <c r="N113" s="8"/>
      <c r="O113" s="8"/>
      <c r="P113" s="8"/>
      <c r="Q113" s="29"/>
      <c r="R113" s="278" t="s">
        <v>402</v>
      </c>
      <c r="S113" s="273"/>
      <c r="T113" s="273"/>
      <c r="U113" s="273"/>
      <c r="V113" s="274"/>
      <c r="W113" s="214"/>
      <c r="X113" s="215"/>
      <c r="Y113" s="43" t="s">
        <v>15</v>
      </c>
    </row>
    <row r="114" spans="1:30" s="29" customFormat="1" ht="16.5" thickTop="1">
      <c r="A114" s="20"/>
      <c r="B114" s="164"/>
      <c r="C114" s="164"/>
      <c r="D114" s="164"/>
      <c r="E114" s="164"/>
      <c r="F114" s="164"/>
      <c r="G114" s="164"/>
      <c r="H114" s="164"/>
      <c r="I114" s="164"/>
      <c r="J114" s="164"/>
      <c r="K114" s="164"/>
      <c r="L114" s="164"/>
      <c r="M114" s="164"/>
      <c r="N114" s="164"/>
      <c r="O114" s="164"/>
      <c r="P114" s="164"/>
      <c r="Q114" s="164"/>
      <c r="R114" s="164"/>
      <c r="S114" s="164"/>
      <c r="T114" s="164"/>
      <c r="U114" s="164"/>
      <c r="V114" s="164"/>
      <c r="W114" s="164"/>
      <c r="X114" s="164"/>
      <c r="Y114" s="8"/>
      <c r="AC114" s="20"/>
      <c r="AD114" s="20"/>
    </row>
    <row r="115" spans="1:30">
      <c r="A115" s="2"/>
      <c r="B115" s="10"/>
      <c r="C115" s="10"/>
      <c r="D115" s="10"/>
      <c r="E115" s="10"/>
      <c r="F115" s="10"/>
      <c r="G115" s="10"/>
      <c r="H115" s="10"/>
      <c r="I115" s="10"/>
      <c r="J115" s="10"/>
      <c r="K115" s="10"/>
      <c r="L115" s="10"/>
      <c r="M115" s="10"/>
      <c r="N115" s="10"/>
      <c r="O115" s="18"/>
      <c r="P115" s="2"/>
      <c r="R115" s="28"/>
      <c r="S115" s="28"/>
      <c r="T115" s="28"/>
      <c r="U115" s="28"/>
      <c r="V115" s="28"/>
      <c r="W115" s="111"/>
      <c r="X115" s="111"/>
      <c r="Y115" s="18"/>
    </row>
    <row r="116" spans="1:30" ht="16.5" thickBot="1">
      <c r="A116" s="2"/>
      <c r="B116" s="10" t="s">
        <v>246</v>
      </c>
      <c r="C116" s="10"/>
      <c r="D116" s="10"/>
      <c r="E116" s="10"/>
      <c r="F116" s="10"/>
      <c r="G116" s="10"/>
      <c r="H116" s="10"/>
      <c r="I116" s="10"/>
      <c r="J116" s="10"/>
      <c r="K116" s="10"/>
      <c r="L116" s="10"/>
      <c r="M116" s="10"/>
      <c r="N116" s="10"/>
      <c r="O116" s="18"/>
      <c r="P116" s="2"/>
      <c r="R116" s="28"/>
      <c r="S116" s="28"/>
      <c r="T116" s="28"/>
      <c r="U116" s="28"/>
      <c r="V116" s="28"/>
      <c r="W116" s="111"/>
      <c r="X116" s="111"/>
      <c r="Y116" s="18"/>
    </row>
    <row r="117" spans="1:30" ht="17.25" thickTop="1" thickBot="1">
      <c r="C117" s="117"/>
      <c r="D117" s="117"/>
      <c r="E117" s="117"/>
      <c r="F117" s="117"/>
      <c r="G117" s="117"/>
      <c r="H117" s="117"/>
      <c r="I117" s="117"/>
      <c r="J117" s="117"/>
      <c r="K117" s="262" t="s">
        <v>247</v>
      </c>
      <c r="L117" s="263"/>
      <c r="M117" s="263"/>
      <c r="N117" s="264">
        <f>W113</f>
        <v>0</v>
      </c>
      <c r="O117" s="264"/>
      <c r="P117" s="273" t="s">
        <v>248</v>
      </c>
      <c r="Q117" s="273"/>
      <c r="R117" s="273"/>
      <c r="S117" s="273"/>
      <c r="T117" s="273"/>
      <c r="U117" s="273"/>
      <c r="V117" s="274"/>
      <c r="W117" s="275"/>
      <c r="X117" s="214"/>
      <c r="Y117" s="43" t="s">
        <v>15</v>
      </c>
    </row>
    <row r="118" spans="1:30" ht="16.5" thickTop="1">
      <c r="B118" s="117" t="str">
        <f>IF(W117&gt;W113,"【!!要確認!!】（５）の人数を超えています。入力に誤りがないか確認してください。","")</f>
        <v/>
      </c>
      <c r="C118" s="117"/>
      <c r="D118" s="117"/>
      <c r="E118" s="117"/>
      <c r="F118" s="117"/>
      <c r="G118" s="117"/>
      <c r="H118" s="117"/>
      <c r="I118" s="117"/>
      <c r="J118" s="117"/>
      <c r="K118" s="117"/>
      <c r="L118" s="117"/>
      <c r="M118" s="117"/>
      <c r="N118" s="117"/>
      <c r="O118" s="117"/>
      <c r="P118" s="117"/>
      <c r="Q118" s="118"/>
      <c r="R118" s="28"/>
      <c r="S118" s="28"/>
      <c r="T118" s="28"/>
      <c r="U118" s="28"/>
      <c r="V118" s="28"/>
      <c r="W118" s="111"/>
      <c r="X118" s="111"/>
      <c r="Y118" s="18"/>
    </row>
    <row r="119" spans="1:30" s="29" customFormat="1">
      <c r="A119" s="113"/>
      <c r="B119" s="113"/>
      <c r="C119" s="113"/>
      <c r="D119" s="113"/>
      <c r="E119" s="113"/>
      <c r="F119" s="113"/>
      <c r="G119" s="113"/>
      <c r="H119" s="113"/>
      <c r="I119" s="113"/>
      <c r="J119" s="113"/>
      <c r="K119" s="113"/>
      <c r="L119" s="113"/>
      <c r="M119" s="113"/>
      <c r="N119" s="113"/>
      <c r="O119" s="113"/>
      <c r="P119" s="113"/>
      <c r="Q119" s="114"/>
      <c r="R119" s="28"/>
      <c r="S119" s="28"/>
      <c r="T119" s="28"/>
      <c r="U119" s="28"/>
      <c r="V119" s="28"/>
      <c r="W119" s="111"/>
      <c r="X119" s="111"/>
      <c r="Y119" s="8"/>
      <c r="AC119" s="20"/>
      <c r="AD119" s="20"/>
    </row>
    <row r="120" spans="1:30" ht="75.75" customHeight="1" thickBot="1">
      <c r="A120" s="104"/>
      <c r="B120" s="290" t="s">
        <v>328</v>
      </c>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row>
    <row r="121" spans="1:30" ht="17.25" thickTop="1" thickBot="1">
      <c r="A121" s="112"/>
      <c r="B121" s="112"/>
      <c r="C121" s="112"/>
      <c r="D121" s="112"/>
      <c r="E121" s="112"/>
      <c r="F121" s="112"/>
      <c r="G121" s="112"/>
      <c r="H121" s="262" t="s">
        <v>230</v>
      </c>
      <c r="I121" s="263"/>
      <c r="J121" s="263"/>
      <c r="K121" s="263"/>
      <c r="L121" s="264">
        <f>U62+U63+U64</f>
        <v>0</v>
      </c>
      <c r="M121" s="264"/>
      <c r="N121" s="273" t="s">
        <v>229</v>
      </c>
      <c r="O121" s="273"/>
      <c r="P121" s="273"/>
      <c r="Q121" s="273"/>
      <c r="R121" s="273"/>
      <c r="S121" s="273"/>
      <c r="T121" s="273"/>
      <c r="U121" s="273"/>
      <c r="V121" s="274"/>
      <c r="W121" s="214"/>
      <c r="X121" s="215"/>
      <c r="Y121" s="43" t="s">
        <v>15</v>
      </c>
    </row>
    <row r="122" spans="1:30" s="29" customFormat="1" ht="16.5" thickTop="1">
      <c r="A122" s="115"/>
      <c r="B122" s="291" t="str">
        <f>IF(W121&gt;SUM(U62:U64),"【!!要確認!!】（１）の「一般就労」の合計人数（表の赤太枠内）を超えています。入力に誤りがないか確認してください。","")</f>
        <v/>
      </c>
      <c r="C122" s="291"/>
      <c r="D122" s="291"/>
      <c r="E122" s="291"/>
      <c r="F122" s="291"/>
      <c r="G122" s="291"/>
      <c r="H122" s="291"/>
      <c r="I122" s="291"/>
      <c r="J122" s="291"/>
      <c r="K122" s="291"/>
      <c r="L122" s="291"/>
      <c r="M122" s="291"/>
      <c r="N122" s="291"/>
      <c r="O122" s="291"/>
      <c r="P122" s="291"/>
      <c r="Q122" s="291"/>
      <c r="R122" s="291"/>
      <c r="S122" s="291"/>
      <c r="T122" s="291"/>
      <c r="U122" s="291"/>
      <c r="V122" s="291"/>
      <c r="W122" s="291"/>
      <c r="X122" s="291"/>
      <c r="Y122" s="291"/>
      <c r="AC122" s="20"/>
      <c r="AD122" s="20"/>
    </row>
    <row r="123" spans="1:30" s="29" customFormat="1">
      <c r="A123" s="115"/>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AC123" s="20"/>
      <c r="AD123" s="20"/>
    </row>
    <row r="124" spans="1:30" s="29" customFormat="1" ht="66" customHeight="1" thickBot="1">
      <c r="A124" s="115"/>
      <c r="B124" s="288" t="s">
        <v>329</v>
      </c>
      <c r="C124" s="288"/>
      <c r="D124" s="288"/>
      <c r="E124" s="288"/>
      <c r="F124" s="288"/>
      <c r="G124" s="288"/>
      <c r="H124" s="288"/>
      <c r="I124" s="288"/>
      <c r="J124" s="288"/>
      <c r="K124" s="288"/>
      <c r="L124" s="288"/>
      <c r="M124" s="288"/>
      <c r="N124" s="288"/>
      <c r="O124" s="288"/>
      <c r="P124" s="288"/>
      <c r="Q124" s="288"/>
      <c r="R124" s="288"/>
      <c r="S124" s="288"/>
      <c r="T124" s="288"/>
      <c r="U124" s="288"/>
      <c r="V124" s="288"/>
      <c r="W124" s="288"/>
      <c r="X124" s="288"/>
      <c r="Y124" s="288"/>
      <c r="AC124" s="20"/>
      <c r="AD124" s="20"/>
    </row>
    <row r="125" spans="1:30" ht="17.25" thickTop="1" thickBot="1">
      <c r="A125" s="104"/>
      <c r="B125" s="262" t="s">
        <v>208</v>
      </c>
      <c r="C125" s="263"/>
      <c r="D125" s="263"/>
      <c r="E125" s="264">
        <f>U62+U63+U64</f>
        <v>0</v>
      </c>
      <c r="F125" s="264"/>
      <c r="G125" s="271" t="s">
        <v>400</v>
      </c>
      <c r="H125" s="271"/>
      <c r="I125" s="271"/>
      <c r="J125" s="271"/>
      <c r="K125" s="271"/>
      <c r="L125" s="271"/>
      <c r="M125" s="271"/>
      <c r="N125" s="271"/>
      <c r="O125" s="271"/>
      <c r="P125" s="271"/>
      <c r="Q125" s="271"/>
      <c r="R125" s="271"/>
      <c r="S125" s="272"/>
      <c r="T125" s="30"/>
      <c r="U125" s="30"/>
      <c r="V125" s="30"/>
      <c r="W125" s="111"/>
      <c r="X125" s="111"/>
      <c r="Y125" s="18"/>
    </row>
    <row r="126" spans="1:30" ht="16.5" thickTop="1">
      <c r="A126" s="104"/>
      <c r="B126" s="267" t="s">
        <v>21</v>
      </c>
      <c r="C126" s="268"/>
      <c r="D126" s="268"/>
      <c r="E126" s="269"/>
      <c r="F126" s="270"/>
      <c r="G126" s="27" t="s">
        <v>15</v>
      </c>
      <c r="H126" s="267" t="s">
        <v>22</v>
      </c>
      <c r="I126" s="268"/>
      <c r="J126" s="268"/>
      <c r="K126" s="269"/>
      <c r="L126" s="270"/>
      <c r="M126" s="27" t="s">
        <v>15</v>
      </c>
      <c r="N126" s="267" t="s">
        <v>23</v>
      </c>
      <c r="O126" s="268"/>
      <c r="P126" s="268"/>
      <c r="Q126" s="269"/>
      <c r="R126" s="270"/>
      <c r="S126" s="27" t="s">
        <v>15</v>
      </c>
      <c r="T126" s="30"/>
      <c r="U126" s="30"/>
      <c r="V126" s="30"/>
      <c r="W126" s="111"/>
      <c r="X126" s="111"/>
      <c r="Y126" s="18"/>
    </row>
    <row r="127" spans="1:30">
      <c r="A127" s="104"/>
      <c r="B127" s="257" t="s">
        <v>24</v>
      </c>
      <c r="C127" s="183"/>
      <c r="D127" s="183"/>
      <c r="E127" s="188"/>
      <c r="F127" s="189"/>
      <c r="G127" s="25" t="s">
        <v>15</v>
      </c>
      <c r="H127" s="257" t="s">
        <v>25</v>
      </c>
      <c r="I127" s="183"/>
      <c r="J127" s="183"/>
      <c r="K127" s="188"/>
      <c r="L127" s="189"/>
      <c r="M127" s="25" t="s">
        <v>15</v>
      </c>
      <c r="N127" s="257" t="s">
        <v>26</v>
      </c>
      <c r="O127" s="183"/>
      <c r="P127" s="183"/>
      <c r="Q127" s="188"/>
      <c r="R127" s="189"/>
      <c r="S127" s="25" t="s">
        <v>15</v>
      </c>
      <c r="T127" s="30"/>
      <c r="U127" s="30"/>
      <c r="V127" s="30"/>
      <c r="W127" s="111"/>
      <c r="X127" s="111"/>
      <c r="Y127" s="18"/>
    </row>
    <row r="128" spans="1:30">
      <c r="A128" s="104"/>
      <c r="B128" s="259" t="s">
        <v>27</v>
      </c>
      <c r="C128" s="260"/>
      <c r="D128" s="260"/>
      <c r="E128" s="188"/>
      <c r="F128" s="189"/>
      <c r="G128" s="25" t="s">
        <v>15</v>
      </c>
      <c r="H128" s="244" t="s">
        <v>28</v>
      </c>
      <c r="I128" s="245"/>
      <c r="J128" s="245"/>
      <c r="K128" s="188"/>
      <c r="L128" s="189"/>
      <c r="M128" s="25" t="s">
        <v>15</v>
      </c>
      <c r="N128" s="244" t="s">
        <v>29</v>
      </c>
      <c r="O128" s="245"/>
      <c r="P128" s="245"/>
      <c r="Q128" s="188"/>
      <c r="R128" s="189"/>
      <c r="S128" s="25" t="s">
        <v>15</v>
      </c>
      <c r="T128" s="30"/>
      <c r="U128" s="30"/>
      <c r="V128" s="30"/>
      <c r="W128" s="111"/>
      <c r="X128" s="111"/>
      <c r="Y128" s="18"/>
    </row>
    <row r="129" spans="1:30">
      <c r="A129" s="104"/>
      <c r="B129" s="244" t="s">
        <v>30</v>
      </c>
      <c r="C129" s="245"/>
      <c r="D129" s="245"/>
      <c r="E129" s="188"/>
      <c r="F129" s="189"/>
      <c r="G129" s="25" t="s">
        <v>15</v>
      </c>
      <c r="H129" s="244" t="s">
        <v>31</v>
      </c>
      <c r="I129" s="245"/>
      <c r="J129" s="245"/>
      <c r="K129" s="188"/>
      <c r="L129" s="189"/>
      <c r="M129" s="25" t="s">
        <v>15</v>
      </c>
      <c r="N129" s="244" t="s">
        <v>32</v>
      </c>
      <c r="O129" s="245"/>
      <c r="P129" s="245"/>
      <c r="Q129" s="188"/>
      <c r="R129" s="189"/>
      <c r="S129" s="25" t="s">
        <v>15</v>
      </c>
      <c r="T129" s="30"/>
      <c r="U129" s="30"/>
      <c r="V129" s="30"/>
      <c r="W129" s="111"/>
      <c r="X129" s="111"/>
      <c r="Y129" s="18"/>
    </row>
    <row r="130" spans="1:30">
      <c r="A130" s="104"/>
      <c r="B130" s="244" t="s">
        <v>33</v>
      </c>
      <c r="C130" s="245"/>
      <c r="D130" s="245"/>
      <c r="E130" s="188"/>
      <c r="F130" s="189"/>
      <c r="G130" s="25" t="s">
        <v>15</v>
      </c>
      <c r="H130" s="244" t="s">
        <v>34</v>
      </c>
      <c r="I130" s="245"/>
      <c r="J130" s="245"/>
      <c r="K130" s="188"/>
      <c r="L130" s="189"/>
      <c r="M130" s="25" t="s">
        <v>15</v>
      </c>
      <c r="N130" s="244" t="s">
        <v>35</v>
      </c>
      <c r="O130" s="245"/>
      <c r="P130" s="245"/>
      <c r="Q130" s="188"/>
      <c r="R130" s="189"/>
      <c r="S130" s="25" t="s">
        <v>15</v>
      </c>
      <c r="T130" s="30"/>
      <c r="U130" s="30"/>
      <c r="V130" s="30"/>
      <c r="W130" s="111"/>
      <c r="X130" s="111"/>
      <c r="Y130" s="18"/>
    </row>
    <row r="131" spans="1:30">
      <c r="A131" s="104"/>
      <c r="B131" s="244" t="s">
        <v>36</v>
      </c>
      <c r="C131" s="245"/>
      <c r="D131" s="245"/>
      <c r="E131" s="188"/>
      <c r="F131" s="189"/>
      <c r="G131" s="25" t="s">
        <v>15</v>
      </c>
      <c r="H131" s="244" t="s">
        <v>37</v>
      </c>
      <c r="I131" s="245"/>
      <c r="J131" s="245"/>
      <c r="K131" s="188"/>
      <c r="L131" s="189"/>
      <c r="M131" s="25" t="s">
        <v>15</v>
      </c>
      <c r="N131" s="244" t="s">
        <v>38</v>
      </c>
      <c r="O131" s="245"/>
      <c r="P131" s="245"/>
      <c r="Q131" s="188"/>
      <c r="R131" s="189"/>
      <c r="S131" s="25" t="s">
        <v>15</v>
      </c>
      <c r="T131" s="30"/>
      <c r="U131" s="30"/>
      <c r="V131" s="30"/>
      <c r="W131" s="111"/>
      <c r="X131" s="111"/>
      <c r="Y131" s="18"/>
    </row>
    <row r="132" spans="1:30">
      <c r="A132" s="104"/>
      <c r="B132" s="244" t="s">
        <v>224</v>
      </c>
      <c r="C132" s="245"/>
      <c r="D132" s="245"/>
      <c r="E132" s="188"/>
      <c r="F132" s="189"/>
      <c r="G132" s="25" t="s">
        <v>15</v>
      </c>
      <c r="H132" s="244" t="s">
        <v>39</v>
      </c>
      <c r="I132" s="245"/>
      <c r="J132" s="245"/>
      <c r="K132" s="188"/>
      <c r="L132" s="189"/>
      <c r="M132" s="25" t="s">
        <v>15</v>
      </c>
      <c r="N132" s="244" t="s">
        <v>40</v>
      </c>
      <c r="O132" s="245"/>
      <c r="P132" s="245"/>
      <c r="Q132" s="188"/>
      <c r="R132" s="189"/>
      <c r="S132" s="25" t="s">
        <v>15</v>
      </c>
      <c r="T132" s="30"/>
      <c r="U132" s="30"/>
      <c r="V132" s="30"/>
      <c r="W132" s="111"/>
      <c r="X132" s="111"/>
      <c r="Y132" s="18"/>
    </row>
    <row r="133" spans="1:30">
      <c r="A133" s="104"/>
      <c r="B133" s="244" t="s">
        <v>225</v>
      </c>
      <c r="C133" s="245"/>
      <c r="D133" s="245"/>
      <c r="E133" s="188"/>
      <c r="F133" s="189"/>
      <c r="G133" s="25" t="s">
        <v>15</v>
      </c>
      <c r="H133" s="244" t="s">
        <v>41</v>
      </c>
      <c r="I133" s="245"/>
      <c r="J133" s="245"/>
      <c r="K133" s="188"/>
      <c r="L133" s="189"/>
      <c r="M133" s="25" t="s">
        <v>15</v>
      </c>
      <c r="N133" s="244" t="s">
        <v>42</v>
      </c>
      <c r="O133" s="245"/>
      <c r="P133" s="245"/>
      <c r="Q133" s="188"/>
      <c r="R133" s="189"/>
      <c r="S133" s="25" t="s">
        <v>15</v>
      </c>
      <c r="T133" s="30"/>
      <c r="U133" s="30"/>
      <c r="V133" s="30"/>
      <c r="W133" s="111"/>
      <c r="X133" s="111"/>
      <c r="Y133" s="18"/>
    </row>
    <row r="134" spans="1:30">
      <c r="A134" s="104"/>
      <c r="B134" s="244" t="s">
        <v>226</v>
      </c>
      <c r="C134" s="245"/>
      <c r="D134" s="245"/>
      <c r="E134" s="188"/>
      <c r="F134" s="189"/>
      <c r="G134" s="25" t="s">
        <v>15</v>
      </c>
      <c r="H134" s="244" t="s">
        <v>43</v>
      </c>
      <c r="I134" s="245"/>
      <c r="J134" s="245"/>
      <c r="K134" s="188"/>
      <c r="L134" s="189"/>
      <c r="M134" s="25" t="s">
        <v>15</v>
      </c>
      <c r="N134" s="244" t="s">
        <v>44</v>
      </c>
      <c r="O134" s="245"/>
      <c r="P134" s="245"/>
      <c r="Q134" s="188"/>
      <c r="R134" s="189"/>
      <c r="S134" s="25" t="s">
        <v>15</v>
      </c>
      <c r="T134" s="255" t="str">
        <f>IF(Q140&gt;E125,"【!!要確認!!】（１）の「一般就労」の合計人数（表の赤太枠内）を超えています。入力に誤りがないか確認してください。","")</f>
        <v/>
      </c>
      <c r="U134" s="256"/>
      <c r="V134" s="256"/>
      <c r="W134" s="256"/>
      <c r="X134" s="256"/>
      <c r="Y134" s="256"/>
      <c r="Z134" s="256"/>
    </row>
    <row r="135" spans="1:30">
      <c r="A135" s="104"/>
      <c r="B135" s="244" t="s">
        <v>45</v>
      </c>
      <c r="C135" s="245"/>
      <c r="D135" s="245"/>
      <c r="E135" s="188"/>
      <c r="F135" s="189"/>
      <c r="G135" s="25" t="s">
        <v>15</v>
      </c>
      <c r="H135" s="244" t="s">
        <v>46</v>
      </c>
      <c r="I135" s="245"/>
      <c r="J135" s="245"/>
      <c r="K135" s="188"/>
      <c r="L135" s="189"/>
      <c r="M135" s="25" t="s">
        <v>15</v>
      </c>
      <c r="N135" s="244" t="s">
        <v>47</v>
      </c>
      <c r="O135" s="245"/>
      <c r="P135" s="245"/>
      <c r="Q135" s="188"/>
      <c r="R135" s="189"/>
      <c r="S135" s="25" t="s">
        <v>15</v>
      </c>
      <c r="T135" s="255"/>
      <c r="U135" s="256"/>
      <c r="V135" s="256"/>
      <c r="W135" s="256"/>
      <c r="X135" s="256"/>
      <c r="Y135" s="256"/>
      <c r="Z135" s="256"/>
    </row>
    <row r="136" spans="1:30">
      <c r="A136" s="104"/>
      <c r="B136" s="244" t="s">
        <v>48</v>
      </c>
      <c r="C136" s="245"/>
      <c r="D136" s="245"/>
      <c r="E136" s="188"/>
      <c r="F136" s="189"/>
      <c r="G136" s="25" t="s">
        <v>15</v>
      </c>
      <c r="H136" s="244" t="s">
        <v>49</v>
      </c>
      <c r="I136" s="245"/>
      <c r="J136" s="245"/>
      <c r="K136" s="188"/>
      <c r="L136" s="189"/>
      <c r="M136" s="25" t="s">
        <v>15</v>
      </c>
      <c r="N136" s="244" t="s">
        <v>50</v>
      </c>
      <c r="O136" s="245"/>
      <c r="P136" s="245"/>
      <c r="Q136" s="188"/>
      <c r="R136" s="189"/>
      <c r="S136" s="25" t="s">
        <v>15</v>
      </c>
      <c r="T136" s="255"/>
      <c r="U136" s="256"/>
      <c r="V136" s="256"/>
      <c r="W136" s="256"/>
      <c r="X136" s="256"/>
      <c r="Y136" s="256"/>
      <c r="Z136" s="256"/>
    </row>
    <row r="137" spans="1:30">
      <c r="A137" s="104"/>
      <c r="B137" s="244" t="s">
        <v>51</v>
      </c>
      <c r="C137" s="245"/>
      <c r="D137" s="245"/>
      <c r="E137" s="188"/>
      <c r="F137" s="189"/>
      <c r="G137" s="25" t="s">
        <v>15</v>
      </c>
      <c r="H137" s="244" t="s">
        <v>52</v>
      </c>
      <c r="I137" s="245"/>
      <c r="J137" s="245"/>
      <c r="K137" s="188"/>
      <c r="L137" s="189"/>
      <c r="M137" s="25" t="s">
        <v>15</v>
      </c>
      <c r="N137" s="244" t="s">
        <v>53</v>
      </c>
      <c r="O137" s="245"/>
      <c r="P137" s="245"/>
      <c r="Q137" s="188"/>
      <c r="R137" s="189"/>
      <c r="S137" s="25" t="s">
        <v>15</v>
      </c>
      <c r="T137" s="255"/>
      <c r="U137" s="256"/>
      <c r="V137" s="256"/>
      <c r="W137" s="256"/>
      <c r="X137" s="256"/>
      <c r="Y137" s="256"/>
      <c r="Z137" s="256"/>
    </row>
    <row r="138" spans="1:30">
      <c r="A138" s="104"/>
      <c r="B138" s="244" t="s">
        <v>54</v>
      </c>
      <c r="C138" s="245"/>
      <c r="D138" s="245"/>
      <c r="E138" s="188"/>
      <c r="F138" s="189"/>
      <c r="G138" s="25" t="s">
        <v>15</v>
      </c>
      <c r="H138" s="244" t="s">
        <v>55</v>
      </c>
      <c r="I138" s="245"/>
      <c r="J138" s="245"/>
      <c r="K138" s="188"/>
      <c r="L138" s="189"/>
      <c r="M138" s="25" t="s">
        <v>15</v>
      </c>
      <c r="N138" s="244" t="s">
        <v>56</v>
      </c>
      <c r="O138" s="245"/>
      <c r="P138" s="245"/>
      <c r="Q138" s="188"/>
      <c r="R138" s="189"/>
      <c r="S138" s="25" t="s">
        <v>15</v>
      </c>
      <c r="T138" s="255"/>
      <c r="U138" s="256"/>
      <c r="V138" s="256"/>
      <c r="W138" s="256"/>
      <c r="X138" s="256"/>
      <c r="Y138" s="256"/>
      <c r="Z138" s="256"/>
    </row>
    <row r="139" spans="1:30">
      <c r="A139" s="104"/>
      <c r="B139" s="244" t="s">
        <v>57</v>
      </c>
      <c r="C139" s="245"/>
      <c r="D139" s="245"/>
      <c r="E139" s="188"/>
      <c r="F139" s="189"/>
      <c r="G139" s="25" t="s">
        <v>15</v>
      </c>
      <c r="H139" s="244" t="s">
        <v>58</v>
      </c>
      <c r="I139" s="245"/>
      <c r="J139" s="245"/>
      <c r="K139" s="188"/>
      <c r="L139" s="189"/>
      <c r="M139" s="25" t="s">
        <v>15</v>
      </c>
      <c r="N139" s="244" t="s">
        <v>59</v>
      </c>
      <c r="O139" s="245"/>
      <c r="P139" s="245"/>
      <c r="Q139" s="188"/>
      <c r="R139" s="189"/>
      <c r="S139" s="25" t="s">
        <v>15</v>
      </c>
      <c r="T139" s="255"/>
      <c r="U139" s="256"/>
      <c r="V139" s="256"/>
      <c r="W139" s="256"/>
      <c r="X139" s="256"/>
      <c r="Y139" s="256"/>
      <c r="Z139" s="256"/>
    </row>
    <row r="140" spans="1:30" ht="16.5" thickBot="1">
      <c r="B140" s="246" t="s">
        <v>60</v>
      </c>
      <c r="C140" s="247"/>
      <c r="D140" s="247"/>
      <c r="E140" s="203"/>
      <c r="F140" s="204"/>
      <c r="G140" s="26" t="s">
        <v>15</v>
      </c>
      <c r="H140" s="246" t="s">
        <v>61</v>
      </c>
      <c r="I140" s="247"/>
      <c r="J140" s="247"/>
      <c r="K140" s="203"/>
      <c r="L140" s="204"/>
      <c r="M140" s="26" t="s">
        <v>15</v>
      </c>
      <c r="N140" s="248" t="s">
        <v>62</v>
      </c>
      <c r="O140" s="249"/>
      <c r="P140" s="249"/>
      <c r="Q140" s="250">
        <f>SUM(E126:F140:K126:L140,Q126:R139)</f>
        <v>0</v>
      </c>
      <c r="R140" s="210"/>
      <c r="S140" s="26" t="s">
        <v>15</v>
      </c>
      <c r="T140" s="255"/>
      <c r="U140" s="256"/>
      <c r="V140" s="256"/>
      <c r="W140" s="256"/>
      <c r="X140" s="256"/>
      <c r="Y140" s="256"/>
      <c r="Z140" s="256"/>
    </row>
    <row r="141" spans="1:30" s="29" customFormat="1" ht="16.5" thickTop="1">
      <c r="B141" s="30"/>
      <c r="C141" s="30"/>
      <c r="D141" s="30"/>
      <c r="E141" s="28"/>
      <c r="F141" s="28"/>
      <c r="G141" s="31"/>
      <c r="H141" s="30"/>
      <c r="I141" s="30"/>
      <c r="J141" s="30"/>
      <c r="K141" s="28"/>
      <c r="L141" s="28"/>
      <c r="M141" s="31"/>
      <c r="N141" s="32"/>
      <c r="O141" s="32"/>
      <c r="P141" s="32"/>
      <c r="Q141" s="28"/>
      <c r="R141" s="28"/>
      <c r="S141" s="31"/>
      <c r="AC141" s="20"/>
      <c r="AD141" s="20"/>
    </row>
    <row r="142" spans="1:30" s="29" customFormat="1" ht="21" customHeight="1" thickBot="1">
      <c r="B142" s="261" t="s">
        <v>330</v>
      </c>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AC142" s="20"/>
      <c r="AD142" s="20"/>
    </row>
    <row r="143" spans="1:30" ht="17.25" thickTop="1" thickBot="1">
      <c r="A143" s="117"/>
      <c r="B143" s="262" t="s">
        <v>331</v>
      </c>
      <c r="C143" s="263"/>
      <c r="D143" s="263"/>
      <c r="E143" s="264">
        <f>Q140</f>
        <v>0</v>
      </c>
      <c r="F143" s="264"/>
      <c r="G143" s="265" t="s">
        <v>231</v>
      </c>
      <c r="H143" s="265"/>
      <c r="I143" s="265"/>
      <c r="J143" s="265"/>
      <c r="K143" s="265"/>
      <c r="L143" s="265"/>
      <c r="M143" s="265"/>
      <c r="N143" s="265"/>
      <c r="O143" s="265"/>
      <c r="P143" s="265"/>
      <c r="Q143" s="265"/>
      <c r="R143" s="265"/>
      <c r="S143" s="266"/>
      <c r="T143" s="30"/>
      <c r="U143" s="30"/>
      <c r="V143" s="30"/>
      <c r="W143" s="111"/>
      <c r="X143" s="111"/>
      <c r="Y143" s="18"/>
    </row>
    <row r="144" spans="1:30" ht="16.5" thickTop="1">
      <c r="A144" s="117"/>
      <c r="B144" s="267" t="s">
        <v>21</v>
      </c>
      <c r="C144" s="268"/>
      <c r="D144" s="268"/>
      <c r="E144" s="269"/>
      <c r="F144" s="270"/>
      <c r="G144" s="27" t="s">
        <v>15</v>
      </c>
      <c r="H144" s="267" t="s">
        <v>22</v>
      </c>
      <c r="I144" s="268"/>
      <c r="J144" s="268"/>
      <c r="K144" s="269"/>
      <c r="L144" s="270"/>
      <c r="M144" s="27" t="s">
        <v>15</v>
      </c>
      <c r="N144" s="267" t="s">
        <v>23</v>
      </c>
      <c r="O144" s="268"/>
      <c r="P144" s="268"/>
      <c r="Q144" s="269"/>
      <c r="R144" s="270"/>
      <c r="S144" s="27" t="s">
        <v>15</v>
      </c>
      <c r="T144" s="30"/>
      <c r="U144" s="30"/>
      <c r="V144" s="30"/>
      <c r="W144" s="111"/>
      <c r="X144" s="111"/>
      <c r="Y144" s="18"/>
    </row>
    <row r="145" spans="1:26">
      <c r="A145" s="117"/>
      <c r="B145" s="257" t="s">
        <v>24</v>
      </c>
      <c r="C145" s="183"/>
      <c r="D145" s="183"/>
      <c r="E145" s="258"/>
      <c r="F145" s="188"/>
      <c r="G145" s="25" t="s">
        <v>15</v>
      </c>
      <c r="H145" s="257" t="s">
        <v>25</v>
      </c>
      <c r="I145" s="183"/>
      <c r="J145" s="183"/>
      <c r="K145" s="188"/>
      <c r="L145" s="189"/>
      <c r="M145" s="25" t="s">
        <v>15</v>
      </c>
      <c r="N145" s="257" t="s">
        <v>26</v>
      </c>
      <c r="O145" s="183"/>
      <c r="P145" s="183"/>
      <c r="Q145" s="188"/>
      <c r="R145" s="189"/>
      <c r="S145" s="25" t="s">
        <v>15</v>
      </c>
      <c r="T145" s="30"/>
      <c r="U145" s="30"/>
      <c r="V145" s="30"/>
      <c r="W145" s="111"/>
      <c r="X145" s="111"/>
      <c r="Y145" s="18"/>
    </row>
    <row r="146" spans="1:26">
      <c r="A146" s="117"/>
      <c r="B146" s="259" t="s">
        <v>27</v>
      </c>
      <c r="C146" s="260"/>
      <c r="D146" s="260"/>
      <c r="E146" s="188"/>
      <c r="F146" s="189"/>
      <c r="G146" s="25" t="s">
        <v>15</v>
      </c>
      <c r="H146" s="244" t="s">
        <v>28</v>
      </c>
      <c r="I146" s="245"/>
      <c r="J146" s="245"/>
      <c r="K146" s="188"/>
      <c r="L146" s="189"/>
      <c r="M146" s="25" t="s">
        <v>15</v>
      </c>
      <c r="N146" s="244" t="s">
        <v>29</v>
      </c>
      <c r="O146" s="245"/>
      <c r="P146" s="245"/>
      <c r="Q146" s="188"/>
      <c r="R146" s="189"/>
      <c r="S146" s="25" t="s">
        <v>15</v>
      </c>
      <c r="T146" s="30"/>
      <c r="U146" s="30"/>
      <c r="V146" s="30"/>
      <c r="W146" s="111"/>
      <c r="X146" s="111"/>
      <c r="Y146" s="18"/>
    </row>
    <row r="147" spans="1:26">
      <c r="A147" s="117"/>
      <c r="B147" s="244" t="s">
        <v>30</v>
      </c>
      <c r="C147" s="245"/>
      <c r="D147" s="245"/>
      <c r="E147" s="188"/>
      <c r="F147" s="189"/>
      <c r="G147" s="25" t="s">
        <v>15</v>
      </c>
      <c r="H147" s="244" t="s">
        <v>31</v>
      </c>
      <c r="I147" s="245"/>
      <c r="J147" s="245"/>
      <c r="K147" s="188"/>
      <c r="L147" s="189"/>
      <c r="M147" s="25" t="s">
        <v>15</v>
      </c>
      <c r="N147" s="244" t="s">
        <v>32</v>
      </c>
      <c r="O147" s="245"/>
      <c r="P147" s="245"/>
      <c r="Q147" s="188"/>
      <c r="R147" s="189"/>
      <c r="S147" s="25" t="s">
        <v>15</v>
      </c>
      <c r="T147" s="30"/>
      <c r="U147" s="30"/>
      <c r="V147" s="30"/>
      <c r="W147" s="111"/>
      <c r="X147" s="111"/>
      <c r="Y147" s="18"/>
    </row>
    <row r="148" spans="1:26">
      <c r="A148" s="117"/>
      <c r="B148" s="244" t="s">
        <v>33</v>
      </c>
      <c r="C148" s="245"/>
      <c r="D148" s="245"/>
      <c r="E148" s="188"/>
      <c r="F148" s="189"/>
      <c r="G148" s="25" t="s">
        <v>15</v>
      </c>
      <c r="H148" s="244" t="s">
        <v>34</v>
      </c>
      <c r="I148" s="245"/>
      <c r="J148" s="245"/>
      <c r="K148" s="188"/>
      <c r="L148" s="189"/>
      <c r="M148" s="25" t="s">
        <v>15</v>
      </c>
      <c r="N148" s="244" t="s">
        <v>35</v>
      </c>
      <c r="O148" s="245"/>
      <c r="P148" s="245"/>
      <c r="Q148" s="188"/>
      <c r="R148" s="189"/>
      <c r="S148" s="25" t="s">
        <v>15</v>
      </c>
      <c r="T148" s="30"/>
      <c r="U148" s="30"/>
      <c r="V148" s="30"/>
      <c r="W148" s="111"/>
      <c r="X148" s="111"/>
      <c r="Y148" s="18"/>
    </row>
    <row r="149" spans="1:26">
      <c r="A149" s="117"/>
      <c r="B149" s="244" t="s">
        <v>36</v>
      </c>
      <c r="C149" s="245"/>
      <c r="D149" s="245"/>
      <c r="E149" s="188"/>
      <c r="F149" s="189"/>
      <c r="G149" s="25" t="s">
        <v>15</v>
      </c>
      <c r="H149" s="244" t="s">
        <v>37</v>
      </c>
      <c r="I149" s="245"/>
      <c r="J149" s="245"/>
      <c r="K149" s="188"/>
      <c r="L149" s="189"/>
      <c r="M149" s="25" t="s">
        <v>15</v>
      </c>
      <c r="N149" s="244" t="s">
        <v>38</v>
      </c>
      <c r="O149" s="245"/>
      <c r="P149" s="245"/>
      <c r="Q149" s="188"/>
      <c r="R149" s="189"/>
      <c r="S149" s="25" t="s">
        <v>15</v>
      </c>
      <c r="T149" s="30"/>
      <c r="U149" s="30"/>
      <c r="V149" s="30"/>
      <c r="W149" s="111"/>
      <c r="X149" s="111"/>
      <c r="Y149" s="18"/>
    </row>
    <row r="150" spans="1:26">
      <c r="A150" s="117"/>
      <c r="B150" s="244" t="s">
        <v>224</v>
      </c>
      <c r="C150" s="245"/>
      <c r="D150" s="245"/>
      <c r="E150" s="188"/>
      <c r="F150" s="189"/>
      <c r="G150" s="25" t="s">
        <v>15</v>
      </c>
      <c r="H150" s="244" t="s">
        <v>39</v>
      </c>
      <c r="I150" s="245"/>
      <c r="J150" s="245"/>
      <c r="K150" s="188"/>
      <c r="L150" s="189"/>
      <c r="M150" s="25" t="s">
        <v>15</v>
      </c>
      <c r="N150" s="244" t="s">
        <v>40</v>
      </c>
      <c r="O150" s="245"/>
      <c r="P150" s="245"/>
      <c r="Q150" s="188"/>
      <c r="R150" s="189"/>
      <c r="S150" s="25" t="s">
        <v>15</v>
      </c>
      <c r="T150" s="30"/>
      <c r="U150" s="30"/>
      <c r="V150" s="30"/>
      <c r="W150" s="111"/>
      <c r="X150" s="111"/>
      <c r="Y150" s="18"/>
    </row>
    <row r="151" spans="1:26">
      <c r="A151" s="117"/>
      <c r="B151" s="244" t="s">
        <v>225</v>
      </c>
      <c r="C151" s="245"/>
      <c r="D151" s="245"/>
      <c r="E151" s="188"/>
      <c r="F151" s="189"/>
      <c r="G151" s="25" t="s">
        <v>15</v>
      </c>
      <c r="H151" s="244" t="s">
        <v>41</v>
      </c>
      <c r="I151" s="245"/>
      <c r="J151" s="245"/>
      <c r="K151" s="188"/>
      <c r="L151" s="189"/>
      <c r="M151" s="25" t="s">
        <v>15</v>
      </c>
      <c r="N151" s="244" t="s">
        <v>42</v>
      </c>
      <c r="O151" s="245"/>
      <c r="P151" s="245"/>
      <c r="Q151" s="188"/>
      <c r="R151" s="189"/>
      <c r="S151" s="25" t="s">
        <v>15</v>
      </c>
      <c r="T151" s="30"/>
      <c r="U151" s="30"/>
      <c r="V151" s="30"/>
      <c r="W151" s="111"/>
      <c r="X151" s="111"/>
      <c r="Y151" s="18"/>
    </row>
    <row r="152" spans="1:26">
      <c r="A152" s="117"/>
      <c r="B152" s="244" t="s">
        <v>226</v>
      </c>
      <c r="C152" s="245"/>
      <c r="D152" s="245"/>
      <c r="E152" s="188"/>
      <c r="F152" s="189"/>
      <c r="G152" s="25" t="s">
        <v>15</v>
      </c>
      <c r="H152" s="244" t="s">
        <v>43</v>
      </c>
      <c r="I152" s="245"/>
      <c r="J152" s="245"/>
      <c r="K152" s="188"/>
      <c r="L152" s="189"/>
      <c r="M152" s="25" t="s">
        <v>15</v>
      </c>
      <c r="N152" s="244" t="s">
        <v>44</v>
      </c>
      <c r="O152" s="245"/>
      <c r="P152" s="245"/>
      <c r="Q152" s="188"/>
      <c r="R152" s="189"/>
      <c r="S152" s="25" t="s">
        <v>15</v>
      </c>
      <c r="T152" s="255" t="str">
        <f>IF(Q158&gt;E143,"【!!要確認!!】（８）の回答人数を超えています。入力に誤りがないか確認してください。","")</f>
        <v/>
      </c>
      <c r="U152" s="256"/>
      <c r="V152" s="256"/>
      <c r="W152" s="256"/>
      <c r="X152" s="256"/>
      <c r="Y152" s="256"/>
      <c r="Z152" s="256"/>
    </row>
    <row r="153" spans="1:26">
      <c r="A153" s="117"/>
      <c r="B153" s="244" t="s">
        <v>45</v>
      </c>
      <c r="C153" s="245"/>
      <c r="D153" s="245"/>
      <c r="E153" s="188"/>
      <c r="F153" s="189"/>
      <c r="G153" s="25" t="s">
        <v>15</v>
      </c>
      <c r="H153" s="244" t="s">
        <v>46</v>
      </c>
      <c r="I153" s="245"/>
      <c r="J153" s="245"/>
      <c r="K153" s="188"/>
      <c r="L153" s="189"/>
      <c r="M153" s="25" t="s">
        <v>15</v>
      </c>
      <c r="N153" s="244" t="s">
        <v>47</v>
      </c>
      <c r="O153" s="245"/>
      <c r="P153" s="245"/>
      <c r="Q153" s="188"/>
      <c r="R153" s="189"/>
      <c r="S153" s="25" t="s">
        <v>15</v>
      </c>
      <c r="T153" s="255"/>
      <c r="U153" s="256"/>
      <c r="V153" s="256"/>
      <c r="W153" s="256"/>
      <c r="X153" s="256"/>
      <c r="Y153" s="256"/>
      <c r="Z153" s="256"/>
    </row>
    <row r="154" spans="1:26">
      <c r="A154" s="117"/>
      <c r="B154" s="244" t="s">
        <v>48</v>
      </c>
      <c r="C154" s="245"/>
      <c r="D154" s="245"/>
      <c r="E154" s="188"/>
      <c r="F154" s="189"/>
      <c r="G154" s="25" t="s">
        <v>15</v>
      </c>
      <c r="H154" s="244" t="s">
        <v>49</v>
      </c>
      <c r="I154" s="245"/>
      <c r="J154" s="245"/>
      <c r="K154" s="188"/>
      <c r="L154" s="189"/>
      <c r="M154" s="25" t="s">
        <v>15</v>
      </c>
      <c r="N154" s="244" t="s">
        <v>50</v>
      </c>
      <c r="O154" s="245"/>
      <c r="P154" s="245"/>
      <c r="Q154" s="188"/>
      <c r="R154" s="189"/>
      <c r="S154" s="25" t="s">
        <v>15</v>
      </c>
      <c r="T154" s="255"/>
      <c r="U154" s="256"/>
      <c r="V154" s="256"/>
      <c r="W154" s="256"/>
      <c r="X154" s="256"/>
      <c r="Y154" s="256"/>
      <c r="Z154" s="256"/>
    </row>
    <row r="155" spans="1:26">
      <c r="A155" s="117"/>
      <c r="B155" s="244" t="s">
        <v>51</v>
      </c>
      <c r="C155" s="245"/>
      <c r="D155" s="245"/>
      <c r="E155" s="188"/>
      <c r="F155" s="189"/>
      <c r="G155" s="25" t="s">
        <v>15</v>
      </c>
      <c r="H155" s="244" t="s">
        <v>52</v>
      </c>
      <c r="I155" s="245"/>
      <c r="J155" s="245"/>
      <c r="K155" s="188"/>
      <c r="L155" s="189"/>
      <c r="M155" s="25" t="s">
        <v>15</v>
      </c>
      <c r="N155" s="244" t="s">
        <v>53</v>
      </c>
      <c r="O155" s="245"/>
      <c r="P155" s="245"/>
      <c r="Q155" s="188"/>
      <c r="R155" s="189"/>
      <c r="S155" s="25" t="s">
        <v>15</v>
      </c>
      <c r="T155" s="255"/>
      <c r="U155" s="256"/>
      <c r="V155" s="256"/>
      <c r="W155" s="256"/>
      <c r="X155" s="256"/>
      <c r="Y155" s="256"/>
      <c r="Z155" s="256"/>
    </row>
    <row r="156" spans="1:26">
      <c r="A156" s="117"/>
      <c r="B156" s="244" t="s">
        <v>54</v>
      </c>
      <c r="C156" s="245"/>
      <c r="D156" s="245"/>
      <c r="E156" s="188"/>
      <c r="F156" s="189"/>
      <c r="G156" s="25" t="s">
        <v>15</v>
      </c>
      <c r="H156" s="244" t="s">
        <v>55</v>
      </c>
      <c r="I156" s="245"/>
      <c r="J156" s="245"/>
      <c r="K156" s="188"/>
      <c r="L156" s="189"/>
      <c r="M156" s="25" t="s">
        <v>15</v>
      </c>
      <c r="N156" s="244" t="s">
        <v>56</v>
      </c>
      <c r="O156" s="245"/>
      <c r="P156" s="245"/>
      <c r="Q156" s="188"/>
      <c r="R156" s="189"/>
      <c r="S156" s="25" t="s">
        <v>15</v>
      </c>
      <c r="T156" s="255"/>
      <c r="U156" s="256"/>
      <c r="V156" s="256"/>
      <c r="W156" s="256"/>
      <c r="X156" s="256"/>
      <c r="Y156" s="256"/>
      <c r="Z156" s="256"/>
    </row>
    <row r="157" spans="1:26">
      <c r="A157" s="117"/>
      <c r="B157" s="244" t="s">
        <v>57</v>
      </c>
      <c r="C157" s="245"/>
      <c r="D157" s="245"/>
      <c r="E157" s="188"/>
      <c r="F157" s="189"/>
      <c r="G157" s="25" t="s">
        <v>15</v>
      </c>
      <c r="H157" s="244" t="s">
        <v>58</v>
      </c>
      <c r="I157" s="245"/>
      <c r="J157" s="245"/>
      <c r="K157" s="188"/>
      <c r="L157" s="189"/>
      <c r="M157" s="25" t="s">
        <v>15</v>
      </c>
      <c r="N157" s="244" t="s">
        <v>59</v>
      </c>
      <c r="O157" s="245"/>
      <c r="P157" s="245"/>
      <c r="Q157" s="188"/>
      <c r="R157" s="189"/>
      <c r="S157" s="25" t="s">
        <v>15</v>
      </c>
      <c r="T157" s="255"/>
      <c r="U157" s="256"/>
      <c r="V157" s="256"/>
      <c r="W157" s="256"/>
      <c r="X157" s="256"/>
      <c r="Y157" s="256"/>
      <c r="Z157" s="256"/>
    </row>
    <row r="158" spans="1:26" ht="16.5" thickBot="1">
      <c r="A158" s="117"/>
      <c r="B158" s="246" t="s">
        <v>60</v>
      </c>
      <c r="C158" s="247"/>
      <c r="D158" s="247"/>
      <c r="E158" s="203"/>
      <c r="F158" s="204"/>
      <c r="G158" s="26" t="s">
        <v>15</v>
      </c>
      <c r="H158" s="246" t="s">
        <v>61</v>
      </c>
      <c r="I158" s="247"/>
      <c r="J158" s="247"/>
      <c r="K158" s="203"/>
      <c r="L158" s="204"/>
      <c r="M158" s="26" t="s">
        <v>15</v>
      </c>
      <c r="N158" s="248" t="s">
        <v>62</v>
      </c>
      <c r="O158" s="249"/>
      <c r="P158" s="249"/>
      <c r="Q158" s="250">
        <f>SUM(E144:F158:K144:L158,Q144:R157)</f>
        <v>0</v>
      </c>
      <c r="R158" s="210"/>
      <c r="S158" s="26" t="s">
        <v>15</v>
      </c>
      <c r="T158" s="255"/>
      <c r="U158" s="256"/>
      <c r="V158" s="256"/>
      <c r="W158" s="256"/>
      <c r="X158" s="256"/>
      <c r="Y158" s="256"/>
      <c r="Z158" s="256"/>
    </row>
    <row r="159" spans="1:26" ht="16.5" thickTop="1">
      <c r="B159" s="13"/>
      <c r="C159" s="14"/>
      <c r="D159" s="15"/>
      <c r="E159" s="13"/>
      <c r="F159" s="13"/>
      <c r="G159" s="16"/>
      <c r="H159" s="16"/>
      <c r="I159" s="16"/>
      <c r="J159" s="15"/>
      <c r="K159" s="15"/>
      <c r="L159" s="48"/>
    </row>
    <row r="160" spans="1:26">
      <c r="B160" s="100" t="s">
        <v>128</v>
      </c>
      <c r="C160" s="14"/>
      <c r="D160" s="15"/>
      <c r="E160" s="13"/>
      <c r="F160" s="13"/>
      <c r="G160" s="16"/>
      <c r="H160" s="16"/>
      <c r="I160" s="16"/>
      <c r="J160" s="15"/>
      <c r="K160" s="15"/>
      <c r="L160" s="103"/>
    </row>
    <row r="161" spans="2:34" ht="43.5" customHeight="1" thickBot="1">
      <c r="B161" s="181" t="s">
        <v>361</v>
      </c>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row>
    <row r="162" spans="2:34" ht="17.25" thickTop="1" thickBot="1">
      <c r="B162" s="194"/>
      <c r="C162" s="195"/>
      <c r="D162" s="196"/>
      <c r="E162" s="241" t="s">
        <v>235</v>
      </c>
      <c r="F162" s="221"/>
      <c r="G162" s="221"/>
      <c r="H162" s="251"/>
      <c r="I162" s="251"/>
      <c r="J162" s="251"/>
      <c r="K162" s="251"/>
      <c r="L162" s="251"/>
      <c r="M162" s="251"/>
      <c r="N162" s="251"/>
      <c r="O162" s="251"/>
      <c r="P162" s="251"/>
      <c r="Q162" s="251"/>
      <c r="R162" s="251"/>
      <c r="S162" s="251"/>
      <c r="T162" s="251"/>
      <c r="U162" s="251"/>
      <c r="V162" s="251"/>
      <c r="W162" s="251"/>
      <c r="X162" s="251"/>
      <c r="Y162" s="252"/>
    </row>
    <row r="163" spans="2:34" ht="15.75" customHeight="1" thickTop="1">
      <c r="B163" s="197"/>
      <c r="C163" s="198"/>
      <c r="D163" s="199"/>
      <c r="E163" s="242"/>
      <c r="F163" s="223"/>
      <c r="G163" s="223"/>
      <c r="H163" s="178" t="s">
        <v>358</v>
      </c>
      <c r="I163" s="179"/>
      <c r="J163" s="179"/>
      <c r="K163" s="179"/>
      <c r="L163" s="179"/>
      <c r="M163" s="179"/>
      <c r="N163" s="179"/>
      <c r="O163" s="179"/>
      <c r="P163" s="179"/>
      <c r="Q163" s="179"/>
      <c r="R163" s="179"/>
      <c r="S163" s="179"/>
      <c r="T163" s="179"/>
      <c r="U163" s="179"/>
      <c r="V163" s="180"/>
      <c r="W163" s="169" t="s">
        <v>401</v>
      </c>
      <c r="X163" s="169"/>
      <c r="Y163" s="170"/>
      <c r="Z163" s="147"/>
    </row>
    <row r="164" spans="2:34" ht="15.75" customHeight="1">
      <c r="B164" s="197"/>
      <c r="C164" s="198"/>
      <c r="D164" s="199"/>
      <c r="E164" s="242"/>
      <c r="F164" s="223"/>
      <c r="G164" s="223"/>
      <c r="H164" s="175" t="s">
        <v>357</v>
      </c>
      <c r="I164" s="176"/>
      <c r="J164" s="176"/>
      <c r="K164" s="176"/>
      <c r="L164" s="176"/>
      <c r="M164" s="176"/>
      <c r="N164" s="176"/>
      <c r="O164" s="176"/>
      <c r="P164" s="176"/>
      <c r="Q164" s="176"/>
      <c r="R164" s="176"/>
      <c r="S164" s="176"/>
      <c r="T164" s="176"/>
      <c r="U164" s="176"/>
      <c r="V164" s="177"/>
      <c r="W164" s="171"/>
      <c r="X164" s="171"/>
      <c r="Y164" s="172"/>
      <c r="Z164" s="147"/>
      <c r="AC164" s="1"/>
      <c r="AE164" s="20"/>
    </row>
    <row r="165" spans="2:34" ht="38.25" customHeight="1">
      <c r="B165" s="200"/>
      <c r="C165" s="201"/>
      <c r="D165" s="202"/>
      <c r="E165" s="243"/>
      <c r="F165" s="225"/>
      <c r="G165" s="225"/>
      <c r="H165" s="182" t="s">
        <v>242</v>
      </c>
      <c r="I165" s="183"/>
      <c r="J165" s="183"/>
      <c r="K165" s="184" t="s">
        <v>243</v>
      </c>
      <c r="L165" s="183"/>
      <c r="M165" s="183"/>
      <c r="N165" s="184" t="s">
        <v>244</v>
      </c>
      <c r="O165" s="183"/>
      <c r="P165" s="183"/>
      <c r="Q165" s="183" t="s">
        <v>359</v>
      </c>
      <c r="R165" s="183"/>
      <c r="S165" s="183"/>
      <c r="T165" s="183" t="s">
        <v>241</v>
      </c>
      <c r="U165" s="183"/>
      <c r="V165" s="185"/>
      <c r="W165" s="173"/>
      <c r="X165" s="173"/>
      <c r="Y165" s="174"/>
      <c r="Z165" s="147"/>
      <c r="AA165" s="119"/>
      <c r="AB165" s="119"/>
      <c r="AC165" s="1"/>
      <c r="AD165" s="1"/>
      <c r="AG165" s="20"/>
      <c r="AH165" s="20"/>
    </row>
    <row r="166" spans="2:34">
      <c r="B166" s="186" t="s">
        <v>232</v>
      </c>
      <c r="C166" s="176"/>
      <c r="D166" s="187"/>
      <c r="E166" s="188"/>
      <c r="F166" s="189"/>
      <c r="G166" s="137" t="s">
        <v>239</v>
      </c>
      <c r="H166" s="192"/>
      <c r="I166" s="189"/>
      <c r="J166" s="138" t="s">
        <v>239</v>
      </c>
      <c r="K166" s="188"/>
      <c r="L166" s="189"/>
      <c r="M166" s="138" t="s">
        <v>239</v>
      </c>
      <c r="N166" s="188"/>
      <c r="O166" s="189"/>
      <c r="P166" s="138" t="s">
        <v>15</v>
      </c>
      <c r="Q166" s="188"/>
      <c r="R166" s="189"/>
      <c r="S166" s="137" t="s">
        <v>239</v>
      </c>
      <c r="T166" s="188"/>
      <c r="U166" s="189"/>
      <c r="V166" s="148" t="s">
        <v>239</v>
      </c>
      <c r="W166" s="165">
        <f>E166-(H166+K166+N166+T166+Q166)</f>
        <v>0</v>
      </c>
      <c r="X166" s="165"/>
      <c r="Y166" s="144" t="s">
        <v>356</v>
      </c>
      <c r="Z166" s="142"/>
      <c r="AA166" s="120"/>
      <c r="AB166" s="120"/>
      <c r="AC166" s="120"/>
      <c r="AD166" s="1"/>
      <c r="AG166" s="20"/>
      <c r="AH166" s="20"/>
    </row>
    <row r="167" spans="2:34">
      <c r="B167" s="186" t="s">
        <v>233</v>
      </c>
      <c r="C167" s="176"/>
      <c r="D167" s="187"/>
      <c r="E167" s="188"/>
      <c r="F167" s="189"/>
      <c r="G167" s="137" t="s">
        <v>240</v>
      </c>
      <c r="H167" s="192"/>
      <c r="I167" s="189"/>
      <c r="J167" s="138" t="s">
        <v>240</v>
      </c>
      <c r="K167" s="188"/>
      <c r="L167" s="189"/>
      <c r="M167" s="138" t="s">
        <v>240</v>
      </c>
      <c r="N167" s="188"/>
      <c r="O167" s="189"/>
      <c r="P167" s="138" t="s">
        <v>240</v>
      </c>
      <c r="Q167" s="188"/>
      <c r="R167" s="189"/>
      <c r="S167" s="137" t="s">
        <v>15</v>
      </c>
      <c r="T167" s="188"/>
      <c r="U167" s="189"/>
      <c r="V167" s="148" t="s">
        <v>240</v>
      </c>
      <c r="W167" s="166">
        <f>E167-(H167+K167+N167+T167+Q167)</f>
        <v>0</v>
      </c>
      <c r="X167" s="165"/>
      <c r="Y167" s="145" t="s">
        <v>356</v>
      </c>
      <c r="AC167" s="1"/>
      <c r="AD167" s="1"/>
      <c r="AG167" s="20"/>
      <c r="AH167" s="20"/>
    </row>
    <row r="168" spans="2:34" ht="16.5" thickBot="1">
      <c r="B168" s="207" t="s">
        <v>234</v>
      </c>
      <c r="C168" s="208"/>
      <c r="D168" s="209"/>
      <c r="E168" s="203"/>
      <c r="F168" s="204"/>
      <c r="G168" s="139" t="s">
        <v>240</v>
      </c>
      <c r="H168" s="193"/>
      <c r="I168" s="191"/>
      <c r="J168" s="149" t="s">
        <v>240</v>
      </c>
      <c r="K168" s="190"/>
      <c r="L168" s="191"/>
      <c r="M168" s="149" t="s">
        <v>240</v>
      </c>
      <c r="N168" s="190"/>
      <c r="O168" s="191"/>
      <c r="P168" s="149" t="s">
        <v>240</v>
      </c>
      <c r="Q168" s="253"/>
      <c r="R168" s="254"/>
      <c r="S168" s="150" t="s">
        <v>15</v>
      </c>
      <c r="T168" s="190"/>
      <c r="U168" s="191"/>
      <c r="V168" s="151" t="s">
        <v>240</v>
      </c>
      <c r="W168" s="167">
        <f t="shared" ref="W168" si="1">E168-(H168+K168+N168+T168+Q168)</f>
        <v>0</v>
      </c>
      <c r="X168" s="168"/>
      <c r="Y168" s="146" t="s">
        <v>356</v>
      </c>
      <c r="AC168" s="1"/>
      <c r="AD168" s="1"/>
      <c r="AG168" s="20"/>
      <c r="AH168" s="20"/>
    </row>
    <row r="169" spans="2:34" ht="17.25" thickTop="1" thickBot="1">
      <c r="B169" s="227" t="s">
        <v>245</v>
      </c>
      <c r="C169" s="228"/>
      <c r="D169" s="228"/>
      <c r="E169" s="228"/>
      <c r="F169" s="228"/>
      <c r="G169" s="228"/>
      <c r="H169" s="228"/>
      <c r="I169" s="228"/>
      <c r="J169" s="229"/>
      <c r="K169" s="230" t="str">
        <f>IF(E168=0,"",IF((H168+K168+N168+T168)=0,0,ROUND((H168+K168+N168+T168)/E168,3)))</f>
        <v/>
      </c>
      <c r="L169" s="230"/>
      <c r="M169" s="143" t="s">
        <v>327</v>
      </c>
      <c r="N169" s="28"/>
      <c r="O169" s="28"/>
      <c r="P169" s="31"/>
      <c r="Q169" s="28"/>
      <c r="R169" s="28"/>
      <c r="S169" s="13"/>
      <c r="AC169" s="1"/>
      <c r="AE169" s="20"/>
    </row>
    <row r="170" spans="2:34" ht="16.5" thickTop="1">
      <c r="B170" s="219" t="str">
        <f>IF(E166&lt;(H166+K166+N166+T166+Q166),"【!!要確認!!】令和元年度の６か月以上の就労定着を把握しているものの人数の合計が、一般就労者数を超えています。確認してください。","")</f>
        <v/>
      </c>
      <c r="C170" s="219"/>
      <c r="D170" s="219"/>
      <c r="E170" s="219"/>
      <c r="F170" s="219"/>
      <c r="G170" s="219"/>
      <c r="H170" s="219"/>
      <c r="I170" s="219"/>
      <c r="J170" s="219"/>
      <c r="K170" s="219"/>
      <c r="L170" s="219"/>
      <c r="M170" s="219"/>
      <c r="N170" s="219"/>
      <c r="O170" s="219"/>
      <c r="P170" s="219"/>
      <c r="Q170" s="219"/>
      <c r="R170" s="219"/>
      <c r="S170" s="219"/>
      <c r="T170" s="219"/>
      <c r="U170" s="219"/>
      <c r="V170" s="219"/>
      <c r="W170" s="219"/>
      <c r="X170" s="219"/>
      <c r="Y170" s="219"/>
      <c r="Z170" s="219"/>
    </row>
    <row r="171" spans="2:34" ht="15.75" customHeight="1">
      <c r="B171" s="219" t="str">
        <f>IF(E167&lt;(H167+K167+N167+T167+Q167),"【!!要確認!!】令和２年度の６か月以上の就労定着を把握しているものの人数の合計が、一般就労者数を超えています。確認してください。","")</f>
        <v/>
      </c>
      <c r="C171" s="219"/>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row>
    <row r="172" spans="2:34" ht="15.75" customHeight="1">
      <c r="B172" s="219" t="str">
        <f>IF(E168&lt;(H168+K168+N168+T168+Q168),"【!!要確認!!】令和３年度の６か月以上の就労定着を把握しているものの人数の合計が、一般就労者数を超えています。確認してください。","")</f>
        <v/>
      </c>
      <c r="C172" s="219"/>
      <c r="D172" s="219"/>
      <c r="E172" s="219"/>
      <c r="F172" s="219"/>
      <c r="G172" s="219"/>
      <c r="H172" s="219"/>
      <c r="I172" s="219"/>
      <c r="J172" s="219"/>
      <c r="K172" s="219"/>
      <c r="L172" s="219"/>
      <c r="M172" s="219"/>
      <c r="N172" s="219"/>
      <c r="O172" s="219"/>
      <c r="P172" s="219"/>
      <c r="Q172" s="219"/>
      <c r="R172" s="219"/>
      <c r="S172" s="219"/>
      <c r="T172" s="219"/>
      <c r="U172" s="219"/>
      <c r="V172" s="219"/>
      <c r="W172" s="219"/>
      <c r="X172" s="219"/>
      <c r="Y172" s="219"/>
      <c r="Z172" s="219"/>
    </row>
    <row r="173" spans="2:34" ht="16.5" thickBot="1">
      <c r="B173" s="289" t="s">
        <v>362</v>
      </c>
      <c r="C173" s="289"/>
      <c r="D173" s="289"/>
      <c r="E173" s="289"/>
      <c r="F173" s="289"/>
      <c r="G173" s="289"/>
      <c r="H173" s="289"/>
      <c r="I173" s="289"/>
      <c r="J173" s="289"/>
      <c r="K173" s="289"/>
      <c r="L173" s="289"/>
      <c r="M173" s="289"/>
      <c r="N173" s="289"/>
      <c r="O173" s="289"/>
      <c r="P173" s="289"/>
      <c r="Q173" s="289"/>
      <c r="R173" s="289"/>
      <c r="S173" s="289"/>
      <c r="T173" s="289"/>
      <c r="U173" s="289"/>
      <c r="V173" s="289"/>
      <c r="W173" s="289"/>
      <c r="X173" s="289"/>
      <c r="Y173" s="289"/>
    </row>
    <row r="174" spans="2:34" ht="16.5" customHeight="1" thickTop="1">
      <c r="B174" s="220"/>
      <c r="C174" s="221"/>
      <c r="D174" s="221"/>
      <c r="E174" s="235" t="s">
        <v>363</v>
      </c>
      <c r="F174" s="236"/>
      <c r="G174" s="236"/>
      <c r="H174" s="132"/>
      <c r="I174" s="132"/>
      <c r="J174" s="132"/>
      <c r="K174" s="132"/>
      <c r="L174" s="132"/>
      <c r="M174" s="132"/>
      <c r="N174" s="132"/>
      <c r="O174" s="132"/>
      <c r="P174" s="132"/>
      <c r="Q174" s="132"/>
      <c r="R174" s="132"/>
      <c r="S174" s="133"/>
      <c r="T174" s="122"/>
      <c r="U174" s="122"/>
      <c r="V174" s="122"/>
      <c r="Z174" s="20"/>
      <c r="AA174" s="20"/>
      <c r="AC174" s="1"/>
      <c r="AD174" s="1"/>
    </row>
    <row r="175" spans="2:34" ht="16.5" customHeight="1">
      <c r="B175" s="222"/>
      <c r="C175" s="223"/>
      <c r="D175" s="223"/>
      <c r="E175" s="237"/>
      <c r="F175" s="238"/>
      <c r="G175" s="238"/>
      <c r="H175" s="232" t="s">
        <v>360</v>
      </c>
      <c r="I175" s="233"/>
      <c r="J175" s="233"/>
      <c r="K175" s="233"/>
      <c r="L175" s="233"/>
      <c r="M175" s="233"/>
      <c r="N175" s="233"/>
      <c r="O175" s="233"/>
      <c r="P175" s="233"/>
      <c r="Q175" s="233"/>
      <c r="R175" s="233"/>
      <c r="S175" s="234"/>
      <c r="AA175" s="20"/>
      <c r="AB175" s="20"/>
      <c r="AC175" s="1"/>
      <c r="AD175" s="1"/>
    </row>
    <row r="176" spans="2:34" ht="40.5" customHeight="1">
      <c r="B176" s="224"/>
      <c r="C176" s="225"/>
      <c r="D176" s="225"/>
      <c r="E176" s="239"/>
      <c r="F176" s="240"/>
      <c r="G176" s="240"/>
      <c r="H176" s="183" t="s">
        <v>236</v>
      </c>
      <c r="I176" s="183"/>
      <c r="J176" s="183"/>
      <c r="K176" s="184" t="s">
        <v>320</v>
      </c>
      <c r="L176" s="183"/>
      <c r="M176" s="183"/>
      <c r="N176" s="183" t="s">
        <v>237</v>
      </c>
      <c r="O176" s="183"/>
      <c r="P176" s="183"/>
      <c r="Q176" s="183" t="s">
        <v>238</v>
      </c>
      <c r="R176" s="183"/>
      <c r="S176" s="231"/>
      <c r="T176" s="119"/>
      <c r="U176" s="119"/>
      <c r="V176" s="119"/>
      <c r="W176" s="119"/>
      <c r="X176" s="119"/>
      <c r="Y176" s="119"/>
      <c r="AC176" s="1"/>
      <c r="AE176" s="20"/>
    </row>
    <row r="177" spans="2:31">
      <c r="B177" s="186" t="s">
        <v>232</v>
      </c>
      <c r="C177" s="176"/>
      <c r="D177" s="187"/>
      <c r="E177" s="226">
        <f>H166+K166+N166+Q166+T166</f>
        <v>0</v>
      </c>
      <c r="F177" s="205"/>
      <c r="G177" s="138" t="s">
        <v>239</v>
      </c>
      <c r="H177" s="188"/>
      <c r="I177" s="189"/>
      <c r="J177" s="138" t="s">
        <v>239</v>
      </c>
      <c r="K177" s="188"/>
      <c r="L177" s="189"/>
      <c r="M177" s="138" t="s">
        <v>239</v>
      </c>
      <c r="N177" s="188"/>
      <c r="O177" s="189"/>
      <c r="P177" s="138" t="s">
        <v>240</v>
      </c>
      <c r="Q177" s="188"/>
      <c r="R177" s="189"/>
      <c r="S177" s="44" t="s">
        <v>239</v>
      </c>
      <c r="T177" s="121"/>
      <c r="U177" s="120"/>
      <c r="V177" s="120"/>
      <c r="W177" s="120"/>
      <c r="X177" s="120"/>
      <c r="Y177" s="120"/>
      <c r="Z177" s="120"/>
      <c r="AC177" s="1"/>
      <c r="AE177" s="20"/>
    </row>
    <row r="178" spans="2:31">
      <c r="B178" s="186" t="s">
        <v>233</v>
      </c>
      <c r="C178" s="176"/>
      <c r="D178" s="187"/>
      <c r="E178" s="205">
        <f>H167+K167+N167+Q167+T167</f>
        <v>0</v>
      </c>
      <c r="F178" s="206"/>
      <c r="G178" s="138" t="s">
        <v>240</v>
      </c>
      <c r="H178" s="188"/>
      <c r="I178" s="189"/>
      <c r="J178" s="138" t="s">
        <v>240</v>
      </c>
      <c r="K178" s="188"/>
      <c r="L178" s="189"/>
      <c r="M178" s="138" t="s">
        <v>240</v>
      </c>
      <c r="N178" s="188"/>
      <c r="O178" s="189"/>
      <c r="P178" s="138" t="s">
        <v>240</v>
      </c>
      <c r="Q178" s="188"/>
      <c r="R178" s="189"/>
      <c r="S178" s="44" t="s">
        <v>240</v>
      </c>
      <c r="AC178" s="1"/>
      <c r="AE178" s="20"/>
    </row>
    <row r="179" spans="2:31" ht="16.5" thickBot="1">
      <c r="B179" s="207" t="s">
        <v>234</v>
      </c>
      <c r="C179" s="208"/>
      <c r="D179" s="209"/>
      <c r="E179" s="210">
        <f>H168+K168+N168+Q168+T168</f>
        <v>0</v>
      </c>
      <c r="F179" s="211"/>
      <c r="G179" s="140" t="s">
        <v>240</v>
      </c>
      <c r="H179" s="203"/>
      <c r="I179" s="204"/>
      <c r="J179" s="140" t="s">
        <v>240</v>
      </c>
      <c r="K179" s="203"/>
      <c r="L179" s="204"/>
      <c r="M179" s="140" t="s">
        <v>240</v>
      </c>
      <c r="N179" s="203"/>
      <c r="O179" s="204"/>
      <c r="P179" s="140" t="s">
        <v>240</v>
      </c>
      <c r="Q179" s="203"/>
      <c r="R179" s="204"/>
      <c r="S179" s="26" t="s">
        <v>240</v>
      </c>
      <c r="AC179" s="1"/>
      <c r="AE179" s="20"/>
    </row>
    <row r="180" spans="2:31" ht="16.5" thickTop="1">
      <c r="B180" s="219" t="str">
        <f>IF(E177=H177+K177+N177+Q177,"","【!!要確認!!】令和元年度の６か月以上の就労定着を把握している者の合計とその労働時間ごとの内訳が一致していません。確認してください。")</f>
        <v/>
      </c>
      <c r="C180" s="219"/>
      <c r="D180" s="219"/>
      <c r="E180" s="219"/>
      <c r="F180" s="219"/>
      <c r="G180" s="219"/>
      <c r="H180" s="219"/>
      <c r="I180" s="219"/>
      <c r="J180" s="219"/>
      <c r="K180" s="219"/>
      <c r="L180" s="219"/>
      <c r="M180" s="219"/>
      <c r="N180" s="219"/>
      <c r="O180" s="219"/>
      <c r="P180" s="219"/>
      <c r="Q180" s="219"/>
      <c r="R180" s="219"/>
      <c r="S180" s="219"/>
      <c r="T180" s="219"/>
      <c r="U180" s="219"/>
      <c r="V180" s="219"/>
      <c r="W180" s="219"/>
      <c r="X180" s="219"/>
      <c r="Y180" s="219"/>
      <c r="Z180" s="219"/>
    </row>
    <row r="181" spans="2:31">
      <c r="B181" s="219" t="str">
        <f>IF(E178=H178+K178+N178+Q178,"","【!!要確認!!】令和２年度の６か月以上の就労定着を把握している者の合計とその労働時間ごとの内訳が一致していません。確認してください。")</f>
        <v/>
      </c>
      <c r="C181" s="219"/>
      <c r="D181" s="219"/>
      <c r="E181" s="219"/>
      <c r="F181" s="219"/>
      <c r="G181" s="219"/>
      <c r="H181" s="219"/>
      <c r="I181" s="219"/>
      <c r="J181" s="219"/>
      <c r="K181" s="219"/>
      <c r="L181" s="219"/>
      <c r="M181" s="219"/>
      <c r="N181" s="219"/>
      <c r="O181" s="219"/>
      <c r="P181" s="219"/>
      <c r="Q181" s="219"/>
      <c r="R181" s="219"/>
      <c r="S181" s="219"/>
      <c r="T181" s="219"/>
      <c r="U181" s="219"/>
      <c r="V181" s="219"/>
      <c r="W181" s="219"/>
      <c r="X181" s="219"/>
      <c r="Y181" s="219"/>
      <c r="Z181" s="219"/>
    </row>
    <row r="182" spans="2:31">
      <c r="B182" s="219" t="str">
        <f>IF(E179=H179+K179+N179+Q179,"","【!!要確認!!】令和３年度の６か月以上の就労定着を把握している者の合計とその労働時間ごとの内訳が一致していません。確認してください。")</f>
        <v/>
      </c>
      <c r="C182" s="219"/>
      <c r="D182" s="219"/>
      <c r="E182" s="219"/>
      <c r="F182" s="219"/>
      <c r="G182" s="219"/>
      <c r="H182" s="219"/>
      <c r="I182" s="219"/>
      <c r="J182" s="219"/>
      <c r="K182" s="219"/>
      <c r="L182" s="219"/>
      <c r="M182" s="219"/>
      <c r="N182" s="219"/>
      <c r="O182" s="219"/>
      <c r="P182" s="219"/>
      <c r="Q182" s="219"/>
      <c r="R182" s="219"/>
      <c r="S182" s="219"/>
      <c r="T182" s="219"/>
      <c r="U182" s="219"/>
      <c r="V182" s="219"/>
      <c r="W182" s="219"/>
      <c r="X182" s="219"/>
      <c r="Y182" s="219"/>
      <c r="Z182" s="219"/>
    </row>
    <row r="183" spans="2:31">
      <c r="B183" s="100" t="s">
        <v>126</v>
      </c>
      <c r="C183" s="10"/>
      <c r="D183" s="10"/>
      <c r="E183" s="10"/>
      <c r="F183" s="10"/>
      <c r="G183" s="10"/>
      <c r="H183" s="10"/>
    </row>
    <row r="184" spans="2:31" s="29" customFormat="1" ht="42.75" customHeight="1" thickBot="1">
      <c r="B184" s="285" t="s">
        <v>337</v>
      </c>
      <c r="C184" s="285"/>
      <c r="D184" s="285"/>
      <c r="E184" s="285"/>
      <c r="F184" s="285"/>
      <c r="G184" s="285"/>
      <c r="H184" s="285"/>
      <c r="I184" s="285"/>
      <c r="J184" s="285"/>
      <c r="K184" s="285"/>
      <c r="L184" s="285"/>
      <c r="M184" s="285"/>
      <c r="N184" s="285"/>
      <c r="O184" s="285"/>
      <c r="P184" s="285"/>
      <c r="Q184" s="285"/>
      <c r="R184" s="285"/>
      <c r="S184" s="285"/>
      <c r="T184" s="285"/>
      <c r="U184" s="285"/>
      <c r="V184" s="285"/>
      <c r="W184" s="285"/>
      <c r="X184" s="285"/>
      <c r="Y184" s="285"/>
      <c r="Z184" s="20"/>
      <c r="AA184" s="20"/>
      <c r="AB184" s="20"/>
    </row>
    <row r="185" spans="2:31" s="33" customFormat="1" ht="16.5" thickTop="1">
      <c r="B185" s="286" t="s">
        <v>334</v>
      </c>
      <c r="C185" s="287"/>
      <c r="D185" s="287"/>
      <c r="E185" s="287"/>
      <c r="F185" s="287"/>
      <c r="G185" s="287"/>
      <c r="H185" s="287"/>
      <c r="I185" s="287"/>
      <c r="J185" s="287" t="s">
        <v>335</v>
      </c>
      <c r="K185" s="287"/>
      <c r="L185" s="287"/>
      <c r="M185" s="287"/>
      <c r="N185" s="287"/>
      <c r="O185" s="287"/>
      <c r="P185" s="287"/>
      <c r="Q185" s="287"/>
      <c r="R185" s="287" t="s">
        <v>336</v>
      </c>
      <c r="S185" s="287"/>
      <c r="T185" s="287"/>
      <c r="U185" s="287"/>
      <c r="V185" s="287"/>
      <c r="W185" s="287"/>
      <c r="X185" s="287"/>
      <c r="Y185" s="399"/>
      <c r="Z185" s="28"/>
      <c r="AA185" s="28"/>
      <c r="AB185" s="28"/>
    </row>
    <row r="186" spans="2:31" s="33" customFormat="1" ht="16.5" thickBot="1">
      <c r="B186" s="400" t="s">
        <v>333</v>
      </c>
      <c r="C186" s="217"/>
      <c r="D186" s="217"/>
      <c r="E186" s="217"/>
      <c r="F186" s="217"/>
      <c r="G186" s="217"/>
      <c r="H186" s="217"/>
      <c r="I186" s="217"/>
      <c r="J186" s="217" t="s">
        <v>333</v>
      </c>
      <c r="K186" s="217"/>
      <c r="L186" s="217"/>
      <c r="M186" s="217"/>
      <c r="N186" s="217"/>
      <c r="O186" s="217"/>
      <c r="P186" s="217"/>
      <c r="Q186" s="217"/>
      <c r="R186" s="217" t="s">
        <v>333</v>
      </c>
      <c r="S186" s="217"/>
      <c r="T186" s="217"/>
      <c r="U186" s="217"/>
      <c r="V186" s="217"/>
      <c r="W186" s="217"/>
      <c r="X186" s="217"/>
      <c r="Y186" s="217"/>
      <c r="Z186" s="28"/>
      <c r="AA186" s="28"/>
      <c r="AB186" s="28"/>
    </row>
    <row r="187" spans="2:31" s="29" customFormat="1" ht="16.5" thickTop="1">
      <c r="AC187" s="20"/>
      <c r="AD187" s="20"/>
    </row>
    <row r="188" spans="2:31" ht="16.5" thickBot="1">
      <c r="B188" s="281" t="s">
        <v>397</v>
      </c>
      <c r="C188" s="281"/>
      <c r="D188" s="281"/>
      <c r="E188" s="281"/>
      <c r="F188" s="281"/>
      <c r="G188" s="281"/>
      <c r="H188" s="281"/>
      <c r="I188" s="281"/>
      <c r="J188" s="281"/>
      <c r="K188" s="281"/>
      <c r="L188" s="281"/>
      <c r="M188" s="281"/>
      <c r="N188" s="281"/>
      <c r="O188" s="281"/>
      <c r="P188" s="281"/>
      <c r="Q188" s="281"/>
      <c r="R188" s="281"/>
      <c r="S188" s="281"/>
      <c r="T188" s="281"/>
      <c r="U188" s="281"/>
      <c r="V188" s="281"/>
      <c r="W188" s="281"/>
      <c r="X188" s="281"/>
      <c r="Y188" s="281"/>
      <c r="AA188" s="29"/>
    </row>
    <row r="189" spans="2:31" ht="37.5" customHeight="1" thickTop="1" thickBot="1">
      <c r="B189" s="282"/>
      <c r="C189" s="283"/>
      <c r="D189" s="283"/>
      <c r="E189" s="283"/>
      <c r="F189" s="283"/>
      <c r="G189" s="283"/>
      <c r="H189" s="283"/>
      <c r="I189" s="283"/>
      <c r="J189" s="283"/>
      <c r="K189" s="283"/>
      <c r="L189" s="283"/>
      <c r="M189" s="283"/>
      <c r="N189" s="283"/>
      <c r="O189" s="283"/>
      <c r="P189" s="283"/>
      <c r="Q189" s="283"/>
      <c r="R189" s="283"/>
      <c r="S189" s="283"/>
      <c r="T189" s="283"/>
      <c r="U189" s="283"/>
      <c r="V189" s="283"/>
      <c r="W189" s="283"/>
      <c r="X189" s="283"/>
      <c r="Y189" s="284"/>
    </row>
    <row r="190" spans="2:31" s="29" customFormat="1" ht="16.5" thickTop="1">
      <c r="B190" s="134"/>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4"/>
      <c r="AC190" s="20"/>
      <c r="AD190" s="20"/>
    </row>
    <row r="191" spans="2:31" s="29" customFormat="1" ht="37.5" customHeight="1" thickBot="1">
      <c r="B191" s="218" t="s">
        <v>338</v>
      </c>
      <c r="C191" s="218"/>
      <c r="D191" s="218"/>
      <c r="E191" s="218"/>
      <c r="F191" s="218"/>
      <c r="G191" s="218"/>
      <c r="H191" s="218"/>
      <c r="I191" s="218"/>
      <c r="J191" s="218"/>
      <c r="K191" s="218"/>
      <c r="L191" s="218"/>
      <c r="M191" s="218"/>
      <c r="N191" s="218"/>
      <c r="O191" s="218"/>
      <c r="P191" s="218"/>
      <c r="Q191" s="218"/>
      <c r="R191" s="218"/>
      <c r="S191" s="218"/>
      <c r="T191" s="218"/>
      <c r="U191" s="218"/>
      <c r="V191" s="218"/>
      <c r="W191" s="218"/>
      <c r="X191" s="218"/>
      <c r="Y191" s="218"/>
      <c r="AC191" s="20"/>
      <c r="AD191" s="20"/>
    </row>
    <row r="192" spans="2:31" s="29" customFormat="1" ht="17.25" thickTop="1" thickBot="1">
      <c r="B192" s="212" t="s">
        <v>339</v>
      </c>
      <c r="C192" s="213"/>
      <c r="D192" s="213"/>
      <c r="E192" s="213"/>
      <c r="F192" s="213"/>
      <c r="G192" s="213"/>
      <c r="H192" s="213"/>
      <c r="I192" s="214" t="s">
        <v>333</v>
      </c>
      <c r="J192" s="215"/>
      <c r="K192" s="215"/>
      <c r="L192" s="216"/>
      <c r="M192" s="136"/>
      <c r="N192" s="212" t="s">
        <v>340</v>
      </c>
      <c r="O192" s="213"/>
      <c r="P192" s="213"/>
      <c r="Q192" s="213"/>
      <c r="R192" s="213"/>
      <c r="S192" s="213"/>
      <c r="T192" s="213"/>
      <c r="U192" s="214" t="s">
        <v>333</v>
      </c>
      <c r="V192" s="215"/>
      <c r="W192" s="215"/>
      <c r="X192" s="216"/>
      <c r="Y192" s="135"/>
      <c r="AC192" s="20"/>
      <c r="AD192" s="20"/>
    </row>
    <row r="193" spans="2:31" ht="17.25" thickTop="1" thickBot="1"/>
    <row r="194" spans="2:31" ht="7.5" customHeight="1" thickTop="1">
      <c r="B194" s="97"/>
      <c r="C194" s="90"/>
      <c r="D194" s="90"/>
      <c r="E194" s="90"/>
      <c r="F194" s="90"/>
      <c r="G194" s="90"/>
      <c r="H194" s="90"/>
      <c r="I194" s="90"/>
      <c r="J194" s="90"/>
      <c r="K194" s="90"/>
      <c r="L194" s="90"/>
      <c r="M194" s="90"/>
      <c r="N194" s="90"/>
      <c r="O194" s="90"/>
      <c r="P194" s="90"/>
      <c r="Q194" s="90"/>
      <c r="R194" s="90"/>
      <c r="S194" s="90"/>
      <c r="T194" s="90"/>
      <c r="U194" s="90"/>
      <c r="V194" s="90"/>
      <c r="W194" s="90"/>
      <c r="X194" s="91"/>
      <c r="AC194" s="1"/>
      <c r="AE194" s="20"/>
    </row>
    <row r="195" spans="2:31">
      <c r="B195" s="92" t="s">
        <v>209</v>
      </c>
      <c r="C195" s="2"/>
      <c r="D195" s="2"/>
      <c r="E195" s="2"/>
      <c r="F195" s="2"/>
      <c r="G195" s="2"/>
      <c r="H195" s="2"/>
      <c r="I195" s="2"/>
      <c r="J195" s="2"/>
      <c r="K195" s="2"/>
      <c r="L195" s="2"/>
      <c r="M195" s="2"/>
      <c r="N195" s="2"/>
      <c r="O195" s="2"/>
      <c r="P195" s="2"/>
      <c r="Q195" s="2"/>
      <c r="R195" s="2"/>
      <c r="S195" s="2"/>
      <c r="T195" s="2"/>
      <c r="U195" s="2"/>
      <c r="V195" s="2"/>
      <c r="W195" s="2"/>
      <c r="X195" s="93"/>
      <c r="AC195" s="1"/>
      <c r="AE195" s="20"/>
    </row>
    <row r="196" spans="2:31">
      <c r="B196" s="92" t="s">
        <v>321</v>
      </c>
      <c r="C196" s="2"/>
      <c r="D196" s="2"/>
      <c r="E196" s="2"/>
      <c r="F196" s="2"/>
      <c r="G196" s="2"/>
      <c r="H196" s="2"/>
      <c r="I196" s="2"/>
      <c r="J196" s="2"/>
      <c r="K196" s="2"/>
      <c r="L196" s="2"/>
      <c r="M196" s="2"/>
      <c r="N196" s="2"/>
      <c r="O196" s="2"/>
      <c r="P196" s="2"/>
      <c r="Q196" s="2"/>
      <c r="R196" s="2"/>
      <c r="S196" s="2"/>
      <c r="T196" s="2"/>
      <c r="U196" s="2"/>
      <c r="V196" s="2"/>
      <c r="W196" s="2"/>
      <c r="X196" s="93"/>
      <c r="AC196" s="1"/>
      <c r="AE196" s="20"/>
    </row>
    <row r="197" spans="2:31">
      <c r="B197" s="92" t="s">
        <v>210</v>
      </c>
      <c r="C197" s="2"/>
      <c r="D197" s="2"/>
      <c r="E197" s="2"/>
      <c r="F197" s="2"/>
      <c r="G197" s="2"/>
      <c r="H197" s="2"/>
      <c r="I197" s="2"/>
      <c r="J197" s="2"/>
      <c r="K197" s="2"/>
      <c r="L197" s="2"/>
      <c r="M197" s="2"/>
      <c r="N197" s="2"/>
      <c r="O197" s="2"/>
      <c r="P197" s="2"/>
      <c r="Q197" s="2"/>
      <c r="R197" s="2"/>
      <c r="S197" s="2"/>
      <c r="T197" s="2"/>
      <c r="U197" s="2"/>
      <c r="V197" s="2"/>
      <c r="W197" s="2"/>
      <c r="X197" s="93"/>
      <c r="AC197" s="1"/>
      <c r="AE197" s="20"/>
    </row>
    <row r="198" spans="2:31" ht="7.5" customHeight="1" thickBot="1">
      <c r="B198" s="94"/>
      <c r="C198" s="95"/>
      <c r="D198" s="95"/>
      <c r="E198" s="95"/>
      <c r="F198" s="95"/>
      <c r="G198" s="95"/>
      <c r="H198" s="95"/>
      <c r="I198" s="95"/>
      <c r="J198" s="95"/>
      <c r="K198" s="95"/>
      <c r="L198" s="95"/>
      <c r="M198" s="95"/>
      <c r="N198" s="95"/>
      <c r="O198" s="95"/>
      <c r="P198" s="95"/>
      <c r="Q198" s="95"/>
      <c r="R198" s="95"/>
      <c r="S198" s="95"/>
      <c r="T198" s="95"/>
      <c r="U198" s="95"/>
      <c r="V198" s="95"/>
      <c r="W198" s="95"/>
      <c r="X198" s="96"/>
      <c r="AC198" s="1"/>
      <c r="AE198" s="20"/>
    </row>
    <row r="199" spans="2:31" ht="16.5" thickTop="1"/>
  </sheetData>
  <mergeCells count="535">
    <mergeCell ref="C55:Y55"/>
    <mergeCell ref="B23:Y24"/>
    <mergeCell ref="R185:Y185"/>
    <mergeCell ref="B186:I186"/>
    <mergeCell ref="H109:J109"/>
    <mergeCell ref="B98:D98"/>
    <mergeCell ref="E108:F108"/>
    <mergeCell ref="R25:V25"/>
    <mergeCell ref="W25:Y25"/>
    <mergeCell ref="O61:P61"/>
    <mergeCell ref="I60:T60"/>
    <mergeCell ref="B76:H76"/>
    <mergeCell ref="B77:H77"/>
    <mergeCell ref="U60:V61"/>
    <mergeCell ref="B75:H75"/>
    <mergeCell ref="S61:T61"/>
    <mergeCell ref="B62:H62"/>
    <mergeCell ref="B43:F43"/>
    <mergeCell ref="G43:H43"/>
    <mergeCell ref="B60:H61"/>
    <mergeCell ref="G94:H94"/>
    <mergeCell ref="B94:F94"/>
    <mergeCell ref="E102:F102"/>
    <mergeCell ref="E107:F107"/>
    <mergeCell ref="A62:A64"/>
    <mergeCell ref="T103:Z109"/>
    <mergeCell ref="N97:P97"/>
    <mergeCell ref="H104:J104"/>
    <mergeCell ref="K104:L104"/>
    <mergeCell ref="Q108:R108"/>
    <mergeCell ref="H106:J106"/>
    <mergeCell ref="K106:L106"/>
    <mergeCell ref="N106:P106"/>
    <mergeCell ref="Q106:R106"/>
    <mergeCell ref="H107:J107"/>
    <mergeCell ref="K107:L107"/>
    <mergeCell ref="K109:L109"/>
    <mergeCell ref="N107:P107"/>
    <mergeCell ref="Q107:R107"/>
    <mergeCell ref="E98:F98"/>
    <mergeCell ref="B99:D99"/>
    <mergeCell ref="B104:D104"/>
    <mergeCell ref="E109:F109"/>
    <mergeCell ref="Q103:R103"/>
    <mergeCell ref="K103:L103"/>
    <mergeCell ref="B68:H68"/>
    <mergeCell ref="B103:D103"/>
    <mergeCell ref="E103:F103"/>
    <mergeCell ref="Q16:R16"/>
    <mergeCell ref="S16:Y16"/>
    <mergeCell ref="E100:F100"/>
    <mergeCell ref="B101:D101"/>
    <mergeCell ref="W62:X64"/>
    <mergeCell ref="B74:H74"/>
    <mergeCell ref="O45:Y46"/>
    <mergeCell ref="E101:F101"/>
    <mergeCell ref="B18:I18"/>
    <mergeCell ref="B19:I19"/>
    <mergeCell ref="B20:I20"/>
    <mergeCell ref="B21:I21"/>
    <mergeCell ref="N95:P95"/>
    <mergeCell ref="H98:J98"/>
    <mergeCell ref="K98:L98"/>
    <mergeCell ref="O31:Y31"/>
    <mergeCell ref="O33:Y33"/>
    <mergeCell ref="M31:N31"/>
    <mergeCell ref="M33:N33"/>
    <mergeCell ref="M30:Y30"/>
    <mergeCell ref="M32:Y32"/>
    <mergeCell ref="B51:I51"/>
    <mergeCell ref="N98:P98"/>
    <mergeCell ref="R91:V91"/>
    <mergeCell ref="B2:Y2"/>
    <mergeCell ref="J9:Y9"/>
    <mergeCell ref="B9:I9"/>
    <mergeCell ref="B11:I11"/>
    <mergeCell ref="B12:I12"/>
    <mergeCell ref="B13:I13"/>
    <mergeCell ref="B14:I14"/>
    <mergeCell ref="B10:I10"/>
    <mergeCell ref="J11:Y11"/>
    <mergeCell ref="J10:Y10"/>
    <mergeCell ref="J12:Y12"/>
    <mergeCell ref="J13:Y13"/>
    <mergeCell ref="J14:Y14"/>
    <mergeCell ref="B3:Y3"/>
    <mergeCell ref="B4:Y4"/>
    <mergeCell ref="B5:Y5"/>
    <mergeCell ref="J15:Y15"/>
    <mergeCell ref="B15:I15"/>
    <mergeCell ref="B16:I16"/>
    <mergeCell ref="O42:P42"/>
    <mergeCell ref="W52:X52"/>
    <mergeCell ref="W54:X54"/>
    <mergeCell ref="J16:K16"/>
    <mergeCell ref="L16:P16"/>
    <mergeCell ref="G25:I25"/>
    <mergeCell ref="G27:I27"/>
    <mergeCell ref="B25:F25"/>
    <mergeCell ref="B27:F27"/>
    <mergeCell ref="J25:N25"/>
    <mergeCell ref="O25:Q25"/>
    <mergeCell ref="J41:N41"/>
    <mergeCell ref="O41:P41"/>
    <mergeCell ref="J17:Y17"/>
    <mergeCell ref="J18:Y18"/>
    <mergeCell ref="J19:Y19"/>
    <mergeCell ref="J20:Y20"/>
    <mergeCell ref="J21:Y21"/>
    <mergeCell ref="J42:N42"/>
    <mergeCell ref="B42:F42"/>
    <mergeCell ref="G42:H42"/>
    <mergeCell ref="H102:J102"/>
    <mergeCell ref="K102:L102"/>
    <mergeCell ref="H103:J103"/>
    <mergeCell ref="H97:J97"/>
    <mergeCell ref="K97:L97"/>
    <mergeCell ref="B102:D102"/>
    <mergeCell ref="B106:D106"/>
    <mergeCell ref="K100:L100"/>
    <mergeCell ref="E105:F105"/>
    <mergeCell ref="K99:L99"/>
    <mergeCell ref="B107:D107"/>
    <mergeCell ref="E99:F99"/>
    <mergeCell ref="B100:D100"/>
    <mergeCell ref="Q104:R104"/>
    <mergeCell ref="N105:P105"/>
    <mergeCell ref="Q105:R105"/>
    <mergeCell ref="N104:P104"/>
    <mergeCell ref="B63:H63"/>
    <mergeCell ref="B64:H64"/>
    <mergeCell ref="B65:H65"/>
    <mergeCell ref="B66:H66"/>
    <mergeCell ref="E106:F106"/>
    <mergeCell ref="B73:H73"/>
    <mergeCell ref="K95:L95"/>
    <mergeCell ref="H96:J96"/>
    <mergeCell ref="K96:L96"/>
    <mergeCell ref="H95:J95"/>
    <mergeCell ref="B84:F84"/>
    <mergeCell ref="G84:H84"/>
    <mergeCell ref="J84:N84"/>
    <mergeCell ref="B92:Y92"/>
    <mergeCell ref="B89:E89"/>
    <mergeCell ref="H89:R89"/>
    <mergeCell ref="F89:G89"/>
    <mergeCell ref="W90:X90"/>
    <mergeCell ref="B91:F91"/>
    <mergeCell ref="G91:H91"/>
    <mergeCell ref="H100:J100"/>
    <mergeCell ref="E97:F97"/>
    <mergeCell ref="H101:J101"/>
    <mergeCell ref="K101:L101"/>
    <mergeCell ref="N103:P103"/>
    <mergeCell ref="Q61:R61"/>
    <mergeCell ref="I61:J61"/>
    <mergeCell ref="K61:L61"/>
    <mergeCell ref="M61:N61"/>
    <mergeCell ref="G83:H83"/>
    <mergeCell ref="N96:P96"/>
    <mergeCell ref="B67:H67"/>
    <mergeCell ref="B83:F83"/>
    <mergeCell ref="B80:Y80"/>
    <mergeCell ref="W85:X85"/>
    <mergeCell ref="B86:Y86"/>
    <mergeCell ref="Q98:R98"/>
    <mergeCell ref="B85:F85"/>
    <mergeCell ref="G85:H85"/>
    <mergeCell ref="Q99:R99"/>
    <mergeCell ref="J91:N91"/>
    <mergeCell ref="O91:P91"/>
    <mergeCell ref="W84:X84"/>
    <mergeCell ref="N102:P102"/>
    <mergeCell ref="B95:D95"/>
    <mergeCell ref="E95:F95"/>
    <mergeCell ref="B96:D96"/>
    <mergeCell ref="E96:F96"/>
    <mergeCell ref="Q96:R96"/>
    <mergeCell ref="Q97:R97"/>
    <mergeCell ref="O84:P84"/>
    <mergeCell ref="R84:V84"/>
    <mergeCell ref="Q102:R102"/>
    <mergeCell ref="N99:P99"/>
    <mergeCell ref="H99:J99"/>
    <mergeCell ref="Q101:R101"/>
    <mergeCell ref="B97:D97"/>
    <mergeCell ref="B93:Z93"/>
    <mergeCell ref="B88:Y88"/>
    <mergeCell ref="W91:X91"/>
    <mergeCell ref="B90:F90"/>
    <mergeCell ref="G90:H90"/>
    <mergeCell ref="J90:N90"/>
    <mergeCell ref="O90:P90"/>
    <mergeCell ref="R90:V90"/>
    <mergeCell ref="J85:N85"/>
    <mergeCell ref="O85:P85"/>
    <mergeCell ref="R85:V85"/>
    <mergeCell ref="O26:Q26"/>
    <mergeCell ref="R26:V26"/>
    <mergeCell ref="W26:Y26"/>
    <mergeCell ref="W48:X48"/>
    <mergeCell ref="B49:F49"/>
    <mergeCell ref="G49:H49"/>
    <mergeCell ref="J49:N49"/>
    <mergeCell ref="O49:P49"/>
    <mergeCell ref="R49:V49"/>
    <mergeCell ref="W49:X49"/>
    <mergeCell ref="R42:V42"/>
    <mergeCell ref="J48:N48"/>
    <mergeCell ref="O48:P48"/>
    <mergeCell ref="G48:H48"/>
    <mergeCell ref="R37:V37"/>
    <mergeCell ref="W37:X37"/>
    <mergeCell ref="B41:F41"/>
    <mergeCell ref="G41:H41"/>
    <mergeCell ref="R41:V41"/>
    <mergeCell ref="B37:O37"/>
    <mergeCell ref="B47:G47"/>
    <mergeCell ref="H47:I47"/>
    <mergeCell ref="B17:I17"/>
    <mergeCell ref="W41:X41"/>
    <mergeCell ref="B56:Y56"/>
    <mergeCell ref="B57:Y58"/>
    <mergeCell ref="W42:X42"/>
    <mergeCell ref="B48:F48"/>
    <mergeCell ref="R48:V48"/>
    <mergeCell ref="B105:D105"/>
    <mergeCell ref="B69:H69"/>
    <mergeCell ref="B70:H70"/>
    <mergeCell ref="B71:H71"/>
    <mergeCell ref="B72:H72"/>
    <mergeCell ref="N100:P100"/>
    <mergeCell ref="Q100:R100"/>
    <mergeCell ref="H105:J105"/>
    <mergeCell ref="K105:L105"/>
    <mergeCell ref="E104:F104"/>
    <mergeCell ref="N101:P101"/>
    <mergeCell ref="Q95:R95"/>
    <mergeCell ref="C53:Y53"/>
    <mergeCell ref="W67:Z77"/>
    <mergeCell ref="B26:F26"/>
    <mergeCell ref="G26:I26"/>
    <mergeCell ref="J26:N26"/>
    <mergeCell ref="B108:D108"/>
    <mergeCell ref="W113:X113"/>
    <mergeCell ref="B109:D109"/>
    <mergeCell ref="B188:Y188"/>
    <mergeCell ref="B189:Y189"/>
    <mergeCell ref="B184:Y184"/>
    <mergeCell ref="B185:I185"/>
    <mergeCell ref="J185:Q185"/>
    <mergeCell ref="B124:Y124"/>
    <mergeCell ref="B126:D126"/>
    <mergeCell ref="E126:F126"/>
    <mergeCell ref="H126:J126"/>
    <mergeCell ref="B173:Y173"/>
    <mergeCell ref="H108:J108"/>
    <mergeCell ref="K108:L108"/>
    <mergeCell ref="B120:Y120"/>
    <mergeCell ref="B122:Y122"/>
    <mergeCell ref="N121:V121"/>
    <mergeCell ref="L121:M121"/>
    <mergeCell ref="H121:K121"/>
    <mergeCell ref="B112:Y112"/>
    <mergeCell ref="N108:P108"/>
    <mergeCell ref="K117:M117"/>
    <mergeCell ref="N117:O117"/>
    <mergeCell ref="P117:V117"/>
    <mergeCell ref="W121:X121"/>
    <mergeCell ref="W117:X117"/>
    <mergeCell ref="K126:L126"/>
    <mergeCell ref="N126:P126"/>
    <mergeCell ref="Q126:R126"/>
    <mergeCell ref="N109:P109"/>
    <mergeCell ref="Q109:R109"/>
    <mergeCell ref="R113:V113"/>
    <mergeCell ref="B127:D127"/>
    <mergeCell ref="E127:F127"/>
    <mergeCell ref="H127:J127"/>
    <mergeCell ref="K127:L127"/>
    <mergeCell ref="N127:P127"/>
    <mergeCell ref="Q127:R127"/>
    <mergeCell ref="B128:D128"/>
    <mergeCell ref="E128:F128"/>
    <mergeCell ref="H128:J128"/>
    <mergeCell ref="K128:L128"/>
    <mergeCell ref="N128:P128"/>
    <mergeCell ref="Q128:R128"/>
    <mergeCell ref="H133:J133"/>
    <mergeCell ref="K133:L133"/>
    <mergeCell ref="B129:D129"/>
    <mergeCell ref="E129:F129"/>
    <mergeCell ref="H129:J129"/>
    <mergeCell ref="K129:L129"/>
    <mergeCell ref="N129:P129"/>
    <mergeCell ref="Q129:R129"/>
    <mergeCell ref="B130:D130"/>
    <mergeCell ref="E130:F130"/>
    <mergeCell ref="H130:J130"/>
    <mergeCell ref="K130:L130"/>
    <mergeCell ref="N130:P130"/>
    <mergeCell ref="Q130:R130"/>
    <mergeCell ref="Q137:R137"/>
    <mergeCell ref="B134:D134"/>
    <mergeCell ref="B131:D131"/>
    <mergeCell ref="E131:F131"/>
    <mergeCell ref="H131:J131"/>
    <mergeCell ref="K131:L131"/>
    <mergeCell ref="N131:P131"/>
    <mergeCell ref="Q131:R131"/>
    <mergeCell ref="N134:P134"/>
    <mergeCell ref="Q134:R134"/>
    <mergeCell ref="B135:D135"/>
    <mergeCell ref="E135:F135"/>
    <mergeCell ref="H135:J135"/>
    <mergeCell ref="K135:L135"/>
    <mergeCell ref="N135:P135"/>
    <mergeCell ref="Q135:R135"/>
    <mergeCell ref="B132:D132"/>
    <mergeCell ref="E132:F132"/>
    <mergeCell ref="H132:J132"/>
    <mergeCell ref="K132:L132"/>
    <mergeCell ref="N132:P132"/>
    <mergeCell ref="Q132:R132"/>
    <mergeCell ref="B133:D133"/>
    <mergeCell ref="E133:F133"/>
    <mergeCell ref="Q139:R139"/>
    <mergeCell ref="K134:L134"/>
    <mergeCell ref="N133:P133"/>
    <mergeCell ref="Q133:R133"/>
    <mergeCell ref="B125:D125"/>
    <mergeCell ref="G125:S125"/>
    <mergeCell ref="E125:F125"/>
    <mergeCell ref="B138:D138"/>
    <mergeCell ref="E138:F138"/>
    <mergeCell ref="H138:J138"/>
    <mergeCell ref="K138:L138"/>
    <mergeCell ref="N138:P138"/>
    <mergeCell ref="Q138:R138"/>
    <mergeCell ref="B136:D136"/>
    <mergeCell ref="E136:F136"/>
    <mergeCell ref="H136:J136"/>
    <mergeCell ref="K136:L136"/>
    <mergeCell ref="N136:P136"/>
    <mergeCell ref="Q136:R136"/>
    <mergeCell ref="B137:D137"/>
    <mergeCell ref="E137:F137"/>
    <mergeCell ref="H137:J137"/>
    <mergeCell ref="K137:L137"/>
    <mergeCell ref="N137:P137"/>
    <mergeCell ref="N146:P146"/>
    <mergeCell ref="Q146:R146"/>
    <mergeCell ref="T134:Z140"/>
    <mergeCell ref="B142:Y142"/>
    <mergeCell ref="B143:D143"/>
    <mergeCell ref="E143:F143"/>
    <mergeCell ref="G143:S143"/>
    <mergeCell ref="B144:D144"/>
    <mergeCell ref="E144:F144"/>
    <mergeCell ref="H144:J144"/>
    <mergeCell ref="K144:L144"/>
    <mergeCell ref="N144:P144"/>
    <mergeCell ref="Q144:R144"/>
    <mergeCell ref="B140:D140"/>
    <mergeCell ref="E140:F140"/>
    <mergeCell ref="H140:J140"/>
    <mergeCell ref="K140:L140"/>
    <mergeCell ref="N140:P140"/>
    <mergeCell ref="Q140:R140"/>
    <mergeCell ref="B139:D139"/>
    <mergeCell ref="E139:F139"/>
    <mergeCell ref="H139:J139"/>
    <mergeCell ref="K139:L139"/>
    <mergeCell ref="N139:P139"/>
    <mergeCell ref="E134:F134"/>
    <mergeCell ref="H134:J134"/>
    <mergeCell ref="B147:D147"/>
    <mergeCell ref="E147:F147"/>
    <mergeCell ref="H147:J147"/>
    <mergeCell ref="K147:L147"/>
    <mergeCell ref="N147:P147"/>
    <mergeCell ref="Q147:R147"/>
    <mergeCell ref="B148:D148"/>
    <mergeCell ref="E148:F148"/>
    <mergeCell ref="H148:J148"/>
    <mergeCell ref="K148:L148"/>
    <mergeCell ref="N148:P148"/>
    <mergeCell ref="Q148:R148"/>
    <mergeCell ref="B145:D145"/>
    <mergeCell ref="E145:F145"/>
    <mergeCell ref="H145:J145"/>
    <mergeCell ref="K145:L145"/>
    <mergeCell ref="N145:P145"/>
    <mergeCell ref="Q145:R145"/>
    <mergeCell ref="B146:D146"/>
    <mergeCell ref="E146:F146"/>
    <mergeCell ref="H146:J146"/>
    <mergeCell ref="K146:L146"/>
    <mergeCell ref="B149:D149"/>
    <mergeCell ref="E149:F149"/>
    <mergeCell ref="H149:J149"/>
    <mergeCell ref="K149:L149"/>
    <mergeCell ref="N149:P149"/>
    <mergeCell ref="Q149:R149"/>
    <mergeCell ref="B150:D150"/>
    <mergeCell ref="E150:F150"/>
    <mergeCell ref="H150:J150"/>
    <mergeCell ref="K150:L150"/>
    <mergeCell ref="N150:P150"/>
    <mergeCell ref="Q150:R150"/>
    <mergeCell ref="B151:D151"/>
    <mergeCell ref="E151:F151"/>
    <mergeCell ref="H151:J151"/>
    <mergeCell ref="K151:L151"/>
    <mergeCell ref="N151:P151"/>
    <mergeCell ref="Q151:R151"/>
    <mergeCell ref="B152:D152"/>
    <mergeCell ref="E152:F152"/>
    <mergeCell ref="H152:J152"/>
    <mergeCell ref="K152:L152"/>
    <mergeCell ref="N152:P152"/>
    <mergeCell ref="Q152:R152"/>
    <mergeCell ref="Q166:R166"/>
    <mergeCell ref="Q167:R167"/>
    <mergeCell ref="Q168:R168"/>
    <mergeCell ref="T152:Z158"/>
    <mergeCell ref="B153:D153"/>
    <mergeCell ref="E153:F153"/>
    <mergeCell ref="H153:J153"/>
    <mergeCell ref="K153:L153"/>
    <mergeCell ref="N153:P153"/>
    <mergeCell ref="Q153:R153"/>
    <mergeCell ref="B154:D154"/>
    <mergeCell ref="E154:F154"/>
    <mergeCell ref="H154:J154"/>
    <mergeCell ref="K154:L154"/>
    <mergeCell ref="N154:P154"/>
    <mergeCell ref="Q154:R154"/>
    <mergeCell ref="B155:D155"/>
    <mergeCell ref="E155:F155"/>
    <mergeCell ref="H155:J155"/>
    <mergeCell ref="K155:L155"/>
    <mergeCell ref="N155:P155"/>
    <mergeCell ref="Q155:R155"/>
    <mergeCell ref="B156:D156"/>
    <mergeCell ref="E156:F156"/>
    <mergeCell ref="E162:G165"/>
    <mergeCell ref="Q165:S165"/>
    <mergeCell ref="Q156:R156"/>
    <mergeCell ref="B157:D157"/>
    <mergeCell ref="E157:F157"/>
    <mergeCell ref="H157:J157"/>
    <mergeCell ref="K157:L157"/>
    <mergeCell ref="N157:P157"/>
    <mergeCell ref="Q157:R157"/>
    <mergeCell ref="B158:D158"/>
    <mergeCell ref="E158:F158"/>
    <mergeCell ref="H158:J158"/>
    <mergeCell ref="K158:L158"/>
    <mergeCell ref="N158:P158"/>
    <mergeCell ref="Q158:R158"/>
    <mergeCell ref="H162:Y162"/>
    <mergeCell ref="H156:J156"/>
    <mergeCell ref="K156:L156"/>
    <mergeCell ref="N156:P156"/>
    <mergeCell ref="B174:D176"/>
    <mergeCell ref="H176:J176"/>
    <mergeCell ref="K176:M176"/>
    <mergeCell ref="N176:P176"/>
    <mergeCell ref="N167:O167"/>
    <mergeCell ref="N168:O168"/>
    <mergeCell ref="B177:D177"/>
    <mergeCell ref="E177:F177"/>
    <mergeCell ref="H177:I177"/>
    <mergeCell ref="K177:L177"/>
    <mergeCell ref="N177:O177"/>
    <mergeCell ref="B170:Z170"/>
    <mergeCell ref="B171:Z171"/>
    <mergeCell ref="B172:Z172"/>
    <mergeCell ref="B169:J169"/>
    <mergeCell ref="K169:L169"/>
    <mergeCell ref="Q176:S176"/>
    <mergeCell ref="Q177:R177"/>
    <mergeCell ref="H175:S175"/>
    <mergeCell ref="E174:G176"/>
    <mergeCell ref="B167:D167"/>
    <mergeCell ref="B168:D168"/>
    <mergeCell ref="E167:F167"/>
    <mergeCell ref="E168:F168"/>
    <mergeCell ref="B192:H192"/>
    <mergeCell ref="I192:L192"/>
    <mergeCell ref="N192:T192"/>
    <mergeCell ref="U192:X192"/>
    <mergeCell ref="J186:Q186"/>
    <mergeCell ref="R186:Y186"/>
    <mergeCell ref="B191:Y191"/>
    <mergeCell ref="B180:Z180"/>
    <mergeCell ref="B181:Z181"/>
    <mergeCell ref="B182:Z182"/>
    <mergeCell ref="Q178:R178"/>
    <mergeCell ref="Q179:R179"/>
    <mergeCell ref="B178:D178"/>
    <mergeCell ref="E178:F178"/>
    <mergeCell ref="H178:I178"/>
    <mergeCell ref="K178:L178"/>
    <mergeCell ref="N178:O178"/>
    <mergeCell ref="B179:D179"/>
    <mergeCell ref="E179:F179"/>
    <mergeCell ref="H179:I179"/>
    <mergeCell ref="K179:L179"/>
    <mergeCell ref="N179:O179"/>
    <mergeCell ref="W166:X166"/>
    <mergeCell ref="W167:X167"/>
    <mergeCell ref="W168:X168"/>
    <mergeCell ref="W163:Y165"/>
    <mergeCell ref="H164:V164"/>
    <mergeCell ref="H163:V163"/>
    <mergeCell ref="B161:Y161"/>
    <mergeCell ref="H165:J165"/>
    <mergeCell ref="K165:M165"/>
    <mergeCell ref="N165:P165"/>
    <mergeCell ref="T165:V165"/>
    <mergeCell ref="B166:D166"/>
    <mergeCell ref="E166:F166"/>
    <mergeCell ref="T166:U166"/>
    <mergeCell ref="T167:U167"/>
    <mergeCell ref="T168:U168"/>
    <mergeCell ref="H166:I166"/>
    <mergeCell ref="H167:I167"/>
    <mergeCell ref="H168:I168"/>
    <mergeCell ref="K166:L166"/>
    <mergeCell ref="K167:L167"/>
    <mergeCell ref="K168:L168"/>
    <mergeCell ref="N166:O166"/>
    <mergeCell ref="B162:D165"/>
  </mergeCells>
  <phoneticPr fontId="2"/>
  <dataValidations count="9">
    <dataValidation type="list" allowBlank="1" showInputMessage="1" showErrorMessage="1" sqref="O25:O28 G25:G28 W25:W27">
      <formula1>"1"</formula1>
    </dataValidation>
    <dataValidation type="whole" imeMode="off" allowBlank="1" showInputMessage="1" showErrorMessage="1" error="半角数字を入力してください_x000a_" sqref="K62:K76 S62:S76 Q62:Q76 I62:I76 M62:M76 O62:O76 U62:U76">
      <formula1>0</formula1>
      <formula2>2000</formula2>
    </dataValidation>
    <dataValidation type="list" allowBlank="1" showInputMessage="1" showErrorMessage="1" sqref="J15:Y15">
      <formula1>"選択してください。,就労移行支援事業所,就労継続支援Ａ型事業所,就労継続支援Ｂ型事業所"</formula1>
    </dataValidation>
    <dataValidation type="list" allowBlank="1" showInputMessage="1" showErrorMessage="1" sqref="O33">
      <formula1>INDIRECT(J15)</formula1>
    </dataValidation>
    <dataValidation type="list" allowBlank="1" showInputMessage="1" showErrorMessage="1" sqref="O31:Y31">
      <formula1>INDIRECT(J15)</formula1>
    </dataValidation>
    <dataValidation type="whole" allowBlank="1" showInputMessage="1" showErrorMessage="1" sqref="J14:Y14">
      <formula1>2700000000</formula1>
      <formula2>2799999999</formula2>
    </dataValidation>
    <dataValidation type="list" allowBlank="1" showInputMessage="1" showErrorMessage="1" sqref="B186:I186">
      <formula1>"選択してください。,清掃,印刷,データ入力・ホームページ作成,内職・作業下請け,農作業,クリーニング,雑貨等自主製品販売,食品・喫茶,その他"</formula1>
    </dataValidation>
    <dataValidation type="list" allowBlank="1" showInputMessage="1" showErrorMessage="1" sqref="I192 U192">
      <formula1>"選択してください。,実施している。,実施していない。"</formula1>
    </dataValidation>
    <dataValidation type="list" allowBlank="1" showInputMessage="1" showErrorMessage="1" sqref="J186:Y186">
      <formula1>"選択してください。,無し,清掃,印刷,データ入力・ホームページ作成,内職・作業下請け,農作業,クリーニング,雑貨等自主製品販売,食品・喫茶,その他"</formula1>
    </dataValidation>
  </dataValidations>
  <pageMargins left="0.78740157480314965" right="0.78740157480314965" top="0.74803149606299213" bottom="0.74803149606299213" header="0.31496062992125984" footer="0.31496062992125984"/>
  <pageSetup paperSize="9" scale="72" fitToHeight="0" orientation="portrait" r:id="rId1"/>
  <rowBreaks count="4" manualBreakCount="4">
    <brk id="35" max="16383" man="1"/>
    <brk id="92" max="25" man="1"/>
    <brk id="141" max="25" man="1"/>
    <brk id="199" max="25"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プルダウンリスト!$B$2:$B$12</xm:f>
          </x14:formula1>
          <xm:sqref>J10:Y10</xm:sqref>
        </x14:dataValidation>
        <x14:dataValidation type="list" allowBlank="1" showInputMessage="1" showErrorMessage="1">
          <x14:formula1>
            <xm:f>プルダウンリスト!$C$2:$C$20</xm:f>
          </x14:formula1>
          <xm:sqref>L16:P16</xm:sqref>
        </x14:dataValidation>
        <x14:dataValidation type="list" allowBlank="1" showInputMessage="1" showErrorMessage="1">
          <x14:formula1>
            <xm:f>プルダウンリスト!$E$2:$E$14</xm:f>
          </x14:formula1>
          <xm:sqref>S16:Y16</xm:sqref>
        </x14:dataValidation>
        <x14:dataValidation type="list" allowBlank="1" showInputMessage="1" showErrorMessage="1">
          <x14:formula1>
            <xm:f>プルダウンリスト!$A$2:$A$45</xm:f>
          </x14:formula1>
          <xm:sqref>J9:Y9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W2"/>
  <sheetViews>
    <sheetView workbookViewId="0">
      <pane xSplit="3" ySplit="1" topLeftCell="D2" activePane="bottomRight" state="frozen"/>
      <selection pane="topRight" activeCell="D1" sqref="D1"/>
      <selection pane="bottomLeft" activeCell="A3" sqref="A3"/>
      <selection pane="bottomRight" activeCell="D15" sqref="D15"/>
    </sheetView>
  </sheetViews>
  <sheetFormatPr defaultColWidth="9" defaultRowHeight="15.75"/>
  <cols>
    <col min="1" max="1" width="9.875" style="158" customWidth="1"/>
    <col min="2" max="2" width="11.25" style="158" customWidth="1"/>
    <col min="3" max="6" width="17.875" style="158" customWidth="1"/>
    <col min="7" max="7" width="19.5" style="158" bestFit="1" customWidth="1"/>
    <col min="8" max="8" width="7.125" style="159" bestFit="1" customWidth="1"/>
    <col min="9" max="9" width="7.75" style="159" bestFit="1" customWidth="1"/>
    <col min="10" max="14" width="17.875" style="158" customWidth="1"/>
    <col min="15" max="16" width="5.625" style="158" customWidth="1"/>
    <col min="17" max="17" width="42.875" style="158" bestFit="1" customWidth="1"/>
    <col min="18" max="18" width="48.25" style="158" bestFit="1" customWidth="1"/>
    <col min="19" max="301" width="4.5" style="160" customWidth="1"/>
    <col min="302" max="306" width="4.5" style="158" customWidth="1"/>
    <col min="307" max="307" width="4.5" style="160" customWidth="1"/>
    <col min="308" max="312" width="4.5" style="158" customWidth="1"/>
    <col min="313" max="313" width="4.5" style="160" customWidth="1"/>
    <col min="314" max="329" width="4.5" style="158" customWidth="1"/>
    <col min="330" max="335" width="15.125" style="158" customWidth="1"/>
    <col min="336" max="16384" width="9" style="158"/>
  </cols>
  <sheetData>
    <row r="1" spans="1:335" s="141" customFormat="1" ht="93.75" customHeight="1">
      <c r="A1" s="161" t="s">
        <v>63</v>
      </c>
      <c r="B1" s="161" t="s">
        <v>162</v>
      </c>
      <c r="C1" s="161" t="s">
        <v>4</v>
      </c>
      <c r="D1" s="161" t="s">
        <v>130</v>
      </c>
      <c r="E1" s="161" t="s">
        <v>3</v>
      </c>
      <c r="F1" s="161" t="s">
        <v>64</v>
      </c>
      <c r="G1" s="161" t="s">
        <v>65</v>
      </c>
      <c r="H1" s="162" t="s">
        <v>81</v>
      </c>
      <c r="I1" s="162" t="s">
        <v>82</v>
      </c>
      <c r="J1" s="161" t="s">
        <v>6</v>
      </c>
      <c r="K1" s="161" t="s">
        <v>7</v>
      </c>
      <c r="L1" s="161" t="s">
        <v>8</v>
      </c>
      <c r="M1" s="161" t="s">
        <v>83</v>
      </c>
      <c r="N1" s="161" t="s">
        <v>66</v>
      </c>
      <c r="O1" s="152" t="s">
        <v>341</v>
      </c>
      <c r="P1" s="153" t="s">
        <v>85</v>
      </c>
      <c r="Q1" s="153" t="s">
        <v>349</v>
      </c>
      <c r="R1" s="153" t="s">
        <v>350</v>
      </c>
      <c r="S1" s="141" t="s">
        <v>67</v>
      </c>
      <c r="T1" s="141" t="s">
        <v>68</v>
      </c>
      <c r="U1" s="141" t="s">
        <v>188</v>
      </c>
      <c r="V1" s="141" t="s">
        <v>189</v>
      </c>
      <c r="W1" s="141" t="s">
        <v>190</v>
      </c>
      <c r="X1" s="141" t="s">
        <v>191</v>
      </c>
      <c r="Y1" s="141" t="s">
        <v>351</v>
      </c>
      <c r="Z1" s="141" t="s">
        <v>110</v>
      </c>
      <c r="AA1" s="141" t="s">
        <v>86</v>
      </c>
      <c r="AB1" s="141" t="s">
        <v>177</v>
      </c>
      <c r="AC1" s="141" t="s">
        <v>179</v>
      </c>
      <c r="AD1" s="141" t="s">
        <v>180</v>
      </c>
      <c r="AE1" s="141" t="s">
        <v>91</v>
      </c>
      <c r="AF1" s="141" t="s">
        <v>182</v>
      </c>
      <c r="AG1" s="141" t="s">
        <v>143</v>
      </c>
      <c r="AH1" s="141" t="s">
        <v>144</v>
      </c>
      <c r="AI1" s="141" t="s">
        <v>92</v>
      </c>
      <c r="AJ1" s="141" t="s">
        <v>188</v>
      </c>
      <c r="AK1" s="141" t="s">
        <v>189</v>
      </c>
      <c r="AL1" s="141" t="s">
        <v>190</v>
      </c>
      <c r="AM1" s="141" t="s">
        <v>191</v>
      </c>
      <c r="AN1" s="141" t="s">
        <v>192</v>
      </c>
      <c r="AO1" s="141" t="s">
        <v>110</v>
      </c>
      <c r="AP1" s="141" t="s">
        <v>193</v>
      </c>
      <c r="AQ1" s="141" t="s">
        <v>188</v>
      </c>
      <c r="AR1" s="141" t="s">
        <v>189</v>
      </c>
      <c r="AS1" s="141" t="s">
        <v>190</v>
      </c>
      <c r="AT1" s="141" t="s">
        <v>191</v>
      </c>
      <c r="AU1" s="141" t="s">
        <v>192</v>
      </c>
      <c r="AV1" s="141" t="s">
        <v>110</v>
      </c>
      <c r="AW1" s="141" t="s">
        <v>183</v>
      </c>
      <c r="AX1" s="141" t="s">
        <v>188</v>
      </c>
      <c r="AY1" s="141" t="s">
        <v>189</v>
      </c>
      <c r="AZ1" s="141" t="s">
        <v>190</v>
      </c>
      <c r="BA1" s="141" t="s">
        <v>191</v>
      </c>
      <c r="BB1" s="141" t="s">
        <v>192</v>
      </c>
      <c r="BC1" s="141" t="s">
        <v>110</v>
      </c>
      <c r="BD1" s="141" t="s">
        <v>184</v>
      </c>
      <c r="BE1" s="141" t="s">
        <v>188</v>
      </c>
      <c r="BF1" s="141" t="s">
        <v>189</v>
      </c>
      <c r="BG1" s="141" t="s">
        <v>190</v>
      </c>
      <c r="BH1" s="141" t="s">
        <v>191</v>
      </c>
      <c r="BI1" s="141" t="s">
        <v>192</v>
      </c>
      <c r="BJ1" s="141" t="s">
        <v>110</v>
      </c>
      <c r="BK1" s="141" t="s">
        <v>185</v>
      </c>
      <c r="BL1" s="141" t="s">
        <v>188</v>
      </c>
      <c r="BM1" s="141" t="s">
        <v>189</v>
      </c>
      <c r="BN1" s="141" t="s">
        <v>190</v>
      </c>
      <c r="BO1" s="141" t="s">
        <v>191</v>
      </c>
      <c r="BP1" s="141" t="s">
        <v>192</v>
      </c>
      <c r="BQ1" s="141" t="s">
        <v>110</v>
      </c>
      <c r="BR1" s="141" t="s">
        <v>186</v>
      </c>
      <c r="BS1" s="141" t="s">
        <v>188</v>
      </c>
      <c r="BT1" s="141" t="s">
        <v>189</v>
      </c>
      <c r="BU1" s="141" t="s">
        <v>190</v>
      </c>
      <c r="BV1" s="141" t="s">
        <v>191</v>
      </c>
      <c r="BW1" s="141" t="s">
        <v>192</v>
      </c>
      <c r="BX1" s="141" t="s">
        <v>110</v>
      </c>
      <c r="BY1" s="141" t="s">
        <v>187</v>
      </c>
      <c r="BZ1" s="141" t="s">
        <v>188</v>
      </c>
      <c r="CA1" s="141" t="s">
        <v>189</v>
      </c>
      <c r="CB1" s="141" t="s">
        <v>190</v>
      </c>
      <c r="CC1" s="141" t="s">
        <v>191</v>
      </c>
      <c r="CD1" s="141" t="s">
        <v>192</v>
      </c>
      <c r="CE1" s="141" t="s">
        <v>110</v>
      </c>
      <c r="CF1" s="141" t="s">
        <v>194</v>
      </c>
      <c r="CG1" s="141" t="s">
        <v>188</v>
      </c>
      <c r="CH1" s="141" t="s">
        <v>189</v>
      </c>
      <c r="CI1" s="141" t="s">
        <v>190</v>
      </c>
      <c r="CJ1" s="141" t="s">
        <v>191</v>
      </c>
      <c r="CK1" s="141" t="s">
        <v>192</v>
      </c>
      <c r="CL1" s="141" t="s">
        <v>110</v>
      </c>
      <c r="CM1" s="141" t="s">
        <v>195</v>
      </c>
      <c r="CN1" s="141" t="s">
        <v>188</v>
      </c>
      <c r="CO1" s="141" t="s">
        <v>189</v>
      </c>
      <c r="CP1" s="141" t="s">
        <v>190</v>
      </c>
      <c r="CQ1" s="141" t="s">
        <v>191</v>
      </c>
      <c r="CR1" s="141" t="s">
        <v>192</v>
      </c>
      <c r="CS1" s="141" t="s">
        <v>110</v>
      </c>
      <c r="CT1" s="141" t="s">
        <v>196</v>
      </c>
      <c r="CU1" s="141" t="s">
        <v>188</v>
      </c>
      <c r="CV1" s="141" t="s">
        <v>189</v>
      </c>
      <c r="CW1" s="141" t="s">
        <v>190</v>
      </c>
      <c r="CX1" s="141" t="s">
        <v>191</v>
      </c>
      <c r="CY1" s="141" t="s">
        <v>192</v>
      </c>
      <c r="CZ1" s="141" t="s">
        <v>110</v>
      </c>
      <c r="DA1" s="141" t="s">
        <v>197</v>
      </c>
      <c r="DB1" s="141" t="s">
        <v>188</v>
      </c>
      <c r="DC1" s="141" t="s">
        <v>189</v>
      </c>
      <c r="DD1" s="141" t="s">
        <v>190</v>
      </c>
      <c r="DE1" s="141" t="s">
        <v>191</v>
      </c>
      <c r="DF1" s="141" t="s">
        <v>192</v>
      </c>
      <c r="DG1" s="141" t="s">
        <v>110</v>
      </c>
      <c r="DH1" s="141" t="s">
        <v>198</v>
      </c>
      <c r="DI1" s="141" t="s">
        <v>188</v>
      </c>
      <c r="DJ1" s="141" t="s">
        <v>189</v>
      </c>
      <c r="DK1" s="141" t="s">
        <v>190</v>
      </c>
      <c r="DL1" s="141" t="s">
        <v>191</v>
      </c>
      <c r="DM1" s="141" t="s">
        <v>192</v>
      </c>
      <c r="DN1" s="141" t="s">
        <v>110</v>
      </c>
      <c r="DO1" s="141" t="s">
        <v>199</v>
      </c>
      <c r="DP1" s="141" t="s">
        <v>188</v>
      </c>
      <c r="DQ1" s="141" t="s">
        <v>189</v>
      </c>
      <c r="DR1" s="141" t="s">
        <v>190</v>
      </c>
      <c r="DS1" s="141" t="s">
        <v>191</v>
      </c>
      <c r="DT1" s="141" t="s">
        <v>192</v>
      </c>
      <c r="DU1" s="141" t="s">
        <v>110</v>
      </c>
      <c r="DV1" s="141" t="s">
        <v>200</v>
      </c>
      <c r="DW1" s="141" t="s">
        <v>188</v>
      </c>
      <c r="DX1" s="141" t="s">
        <v>189</v>
      </c>
      <c r="DY1" s="141" t="s">
        <v>190</v>
      </c>
      <c r="DZ1" s="141" t="s">
        <v>191</v>
      </c>
      <c r="EA1" s="141" t="s">
        <v>192</v>
      </c>
      <c r="EB1" s="141" t="s">
        <v>110</v>
      </c>
      <c r="EC1" s="141" t="s">
        <v>201</v>
      </c>
      <c r="ED1" s="141" t="s">
        <v>188</v>
      </c>
      <c r="EE1" s="141" t="s">
        <v>189</v>
      </c>
      <c r="EF1" s="141" t="s">
        <v>190</v>
      </c>
      <c r="EG1" s="141" t="s">
        <v>191</v>
      </c>
      <c r="EH1" s="141" t="s">
        <v>192</v>
      </c>
      <c r="EI1" s="141" t="s">
        <v>110</v>
      </c>
      <c r="EJ1" s="141" t="s">
        <v>202</v>
      </c>
      <c r="EK1" s="141" t="s">
        <v>188</v>
      </c>
      <c r="EL1" s="141" t="s">
        <v>189</v>
      </c>
      <c r="EM1" s="141" t="s">
        <v>190</v>
      </c>
      <c r="EN1" s="141" t="s">
        <v>191</v>
      </c>
      <c r="EO1" s="141" t="s">
        <v>192</v>
      </c>
      <c r="EP1" s="141" t="s">
        <v>110</v>
      </c>
      <c r="EQ1" s="141" t="s">
        <v>203</v>
      </c>
      <c r="ER1" s="141" t="s">
        <v>188</v>
      </c>
      <c r="ES1" s="141" t="s">
        <v>189</v>
      </c>
      <c r="ET1" s="141" t="s">
        <v>190</v>
      </c>
      <c r="EU1" s="141" t="s">
        <v>191</v>
      </c>
      <c r="EV1" s="141" t="s">
        <v>192</v>
      </c>
      <c r="EW1" s="141" t="s">
        <v>110</v>
      </c>
      <c r="EX1" s="141" t="s">
        <v>86</v>
      </c>
      <c r="EY1" s="141" t="s">
        <v>176</v>
      </c>
      <c r="EZ1" s="141" t="s">
        <v>178</v>
      </c>
      <c r="FA1" s="141" t="s">
        <v>180</v>
      </c>
      <c r="FB1" s="141" t="s">
        <v>91</v>
      </c>
      <c r="FC1" s="141" t="s">
        <v>181</v>
      </c>
      <c r="FD1" s="141" t="s">
        <v>188</v>
      </c>
      <c r="FE1" s="141" t="s">
        <v>189</v>
      </c>
      <c r="FF1" s="141" t="s">
        <v>190</v>
      </c>
      <c r="FG1" s="141" t="s">
        <v>191</v>
      </c>
      <c r="FH1" s="141" t="s">
        <v>192</v>
      </c>
      <c r="FI1" s="141" t="s">
        <v>110</v>
      </c>
      <c r="FJ1" s="141" t="s">
        <v>21</v>
      </c>
      <c r="FK1" s="141" t="s">
        <v>24</v>
      </c>
      <c r="FL1" s="141" t="s">
        <v>27</v>
      </c>
      <c r="FM1" s="141" t="s">
        <v>30</v>
      </c>
      <c r="FN1" s="141" t="s">
        <v>33</v>
      </c>
      <c r="FO1" s="141" t="s">
        <v>36</v>
      </c>
      <c r="FP1" s="141" t="s">
        <v>353</v>
      </c>
      <c r="FQ1" s="141" t="s">
        <v>354</v>
      </c>
      <c r="FR1" s="141" t="s">
        <v>355</v>
      </c>
      <c r="FS1" s="141" t="s">
        <v>45</v>
      </c>
      <c r="FT1" s="141" t="s">
        <v>48</v>
      </c>
      <c r="FU1" s="141" t="s">
        <v>51</v>
      </c>
      <c r="FV1" s="141" t="s">
        <v>54</v>
      </c>
      <c r="FW1" s="141" t="s">
        <v>57</v>
      </c>
      <c r="FX1" s="141" t="s">
        <v>60</v>
      </c>
      <c r="FY1" s="141" t="s">
        <v>22</v>
      </c>
      <c r="FZ1" s="141" t="s">
        <v>25</v>
      </c>
      <c r="GA1" s="141" t="s">
        <v>28</v>
      </c>
      <c r="GB1" s="141" t="s">
        <v>31</v>
      </c>
      <c r="GC1" s="141" t="s">
        <v>34</v>
      </c>
      <c r="GD1" s="141" t="s">
        <v>37</v>
      </c>
      <c r="GE1" s="141" t="s">
        <v>39</v>
      </c>
      <c r="GF1" s="141" t="s">
        <v>41</v>
      </c>
      <c r="GG1" s="141" t="s">
        <v>43</v>
      </c>
      <c r="GH1" s="141" t="s">
        <v>46</v>
      </c>
      <c r="GI1" s="141" t="s">
        <v>49</v>
      </c>
      <c r="GJ1" s="141" t="s">
        <v>52</v>
      </c>
      <c r="GK1" s="141" t="s">
        <v>55</v>
      </c>
      <c r="GL1" s="141" t="s">
        <v>58</v>
      </c>
      <c r="GM1" s="141" t="s">
        <v>61</v>
      </c>
      <c r="GN1" s="141" t="s">
        <v>23</v>
      </c>
      <c r="GO1" s="141" t="s">
        <v>26</v>
      </c>
      <c r="GP1" s="141" t="s">
        <v>29</v>
      </c>
      <c r="GQ1" s="141" t="s">
        <v>32</v>
      </c>
      <c r="GR1" s="141" t="s">
        <v>35</v>
      </c>
      <c r="GS1" s="141" t="s">
        <v>38</v>
      </c>
      <c r="GT1" s="141" t="s">
        <v>40</v>
      </c>
      <c r="GU1" s="141" t="s">
        <v>42</v>
      </c>
      <c r="GV1" s="141" t="s">
        <v>44</v>
      </c>
      <c r="GW1" s="141" t="s">
        <v>47</v>
      </c>
      <c r="GX1" s="141" t="s">
        <v>50</v>
      </c>
      <c r="GY1" s="141" t="s">
        <v>53</v>
      </c>
      <c r="GZ1" s="141" t="s">
        <v>56</v>
      </c>
      <c r="HA1" s="141" t="s">
        <v>59</v>
      </c>
      <c r="HB1" s="141" t="s">
        <v>88</v>
      </c>
      <c r="HC1" s="141" t="s">
        <v>89</v>
      </c>
      <c r="HD1" s="141" t="s">
        <v>90</v>
      </c>
      <c r="HE1" s="141" t="s">
        <v>21</v>
      </c>
      <c r="HF1" s="141" t="s">
        <v>24</v>
      </c>
      <c r="HG1" s="141" t="s">
        <v>27</v>
      </c>
      <c r="HH1" s="141" t="s">
        <v>30</v>
      </c>
      <c r="HI1" s="141" t="s">
        <v>33</v>
      </c>
      <c r="HJ1" s="141" t="s">
        <v>36</v>
      </c>
      <c r="HK1" s="141" t="s">
        <v>353</v>
      </c>
      <c r="HL1" s="141" t="s">
        <v>354</v>
      </c>
      <c r="HM1" s="141" t="s">
        <v>355</v>
      </c>
      <c r="HN1" s="141" t="s">
        <v>45</v>
      </c>
      <c r="HO1" s="141" t="s">
        <v>48</v>
      </c>
      <c r="HP1" s="141" t="s">
        <v>51</v>
      </c>
      <c r="HQ1" s="141" t="s">
        <v>54</v>
      </c>
      <c r="HR1" s="141" t="s">
        <v>57</v>
      </c>
      <c r="HS1" s="141" t="s">
        <v>60</v>
      </c>
      <c r="HT1" s="141" t="s">
        <v>22</v>
      </c>
      <c r="HU1" s="141" t="s">
        <v>25</v>
      </c>
      <c r="HV1" s="141" t="s">
        <v>28</v>
      </c>
      <c r="HW1" s="141" t="s">
        <v>31</v>
      </c>
      <c r="HX1" s="141" t="s">
        <v>34</v>
      </c>
      <c r="HY1" s="141" t="s">
        <v>37</v>
      </c>
      <c r="HZ1" s="141" t="s">
        <v>39</v>
      </c>
      <c r="IA1" s="141" t="s">
        <v>41</v>
      </c>
      <c r="IB1" s="141" t="s">
        <v>43</v>
      </c>
      <c r="IC1" s="141" t="s">
        <v>46</v>
      </c>
      <c r="ID1" s="141" t="s">
        <v>49</v>
      </c>
      <c r="IE1" s="141" t="s">
        <v>52</v>
      </c>
      <c r="IF1" s="141" t="s">
        <v>55</v>
      </c>
      <c r="IG1" s="141" t="s">
        <v>58</v>
      </c>
      <c r="IH1" s="141" t="s">
        <v>61</v>
      </c>
      <c r="II1" s="141" t="s">
        <v>23</v>
      </c>
      <c r="IJ1" s="141" t="s">
        <v>26</v>
      </c>
      <c r="IK1" s="141" t="s">
        <v>29</v>
      </c>
      <c r="IL1" s="141" t="s">
        <v>32</v>
      </c>
      <c r="IM1" s="141" t="s">
        <v>35</v>
      </c>
      <c r="IN1" s="141" t="s">
        <v>38</v>
      </c>
      <c r="IO1" s="141" t="s">
        <v>40</v>
      </c>
      <c r="IP1" s="141" t="s">
        <v>42</v>
      </c>
      <c r="IQ1" s="141" t="s">
        <v>44</v>
      </c>
      <c r="IR1" s="141" t="s">
        <v>47</v>
      </c>
      <c r="IS1" s="141" t="s">
        <v>50</v>
      </c>
      <c r="IT1" s="141" t="s">
        <v>53</v>
      </c>
      <c r="IU1" s="141" t="s">
        <v>56</v>
      </c>
      <c r="IV1" s="141" t="s">
        <v>59</v>
      </c>
      <c r="IW1" s="141" t="s">
        <v>21</v>
      </c>
      <c r="IX1" s="141" t="s">
        <v>24</v>
      </c>
      <c r="IY1" s="141" t="s">
        <v>27</v>
      </c>
      <c r="IZ1" s="141" t="s">
        <v>30</v>
      </c>
      <c r="JA1" s="141" t="s">
        <v>33</v>
      </c>
      <c r="JB1" s="141" t="s">
        <v>36</v>
      </c>
      <c r="JC1" s="141" t="s">
        <v>353</v>
      </c>
      <c r="JD1" s="141" t="s">
        <v>354</v>
      </c>
      <c r="JE1" s="141" t="s">
        <v>355</v>
      </c>
      <c r="JF1" s="141" t="s">
        <v>45</v>
      </c>
      <c r="JG1" s="141" t="s">
        <v>48</v>
      </c>
      <c r="JH1" s="141" t="s">
        <v>51</v>
      </c>
      <c r="JI1" s="141" t="s">
        <v>54</v>
      </c>
      <c r="JJ1" s="141" t="s">
        <v>57</v>
      </c>
      <c r="JK1" s="141" t="s">
        <v>60</v>
      </c>
      <c r="JL1" s="141" t="s">
        <v>22</v>
      </c>
      <c r="JM1" s="141" t="s">
        <v>25</v>
      </c>
      <c r="JN1" s="141" t="s">
        <v>28</v>
      </c>
      <c r="JO1" s="141" t="s">
        <v>31</v>
      </c>
      <c r="JP1" s="141" t="s">
        <v>34</v>
      </c>
      <c r="JQ1" s="141" t="s">
        <v>37</v>
      </c>
      <c r="JR1" s="141" t="s">
        <v>39</v>
      </c>
      <c r="JS1" s="141" t="s">
        <v>41</v>
      </c>
      <c r="JT1" s="141" t="s">
        <v>43</v>
      </c>
      <c r="JU1" s="141" t="s">
        <v>46</v>
      </c>
      <c r="JV1" s="141" t="s">
        <v>49</v>
      </c>
      <c r="JW1" s="141" t="s">
        <v>52</v>
      </c>
      <c r="JX1" s="141" t="s">
        <v>55</v>
      </c>
      <c r="JY1" s="141" t="s">
        <v>58</v>
      </c>
      <c r="JZ1" s="141" t="s">
        <v>61</v>
      </c>
      <c r="KA1" s="141" t="s">
        <v>23</v>
      </c>
      <c r="KB1" s="141" t="s">
        <v>26</v>
      </c>
      <c r="KC1" s="141" t="s">
        <v>29</v>
      </c>
      <c r="KD1" s="141" t="s">
        <v>32</v>
      </c>
      <c r="KE1" s="141" t="s">
        <v>35</v>
      </c>
      <c r="KF1" s="141" t="s">
        <v>38</v>
      </c>
      <c r="KG1" s="141" t="s">
        <v>40</v>
      </c>
      <c r="KH1" s="141" t="s">
        <v>42</v>
      </c>
      <c r="KI1" s="141" t="s">
        <v>44</v>
      </c>
      <c r="KJ1" s="141" t="s">
        <v>47</v>
      </c>
      <c r="KK1" s="141" t="s">
        <v>50</v>
      </c>
      <c r="KL1" s="141" t="s">
        <v>53</v>
      </c>
      <c r="KM1" s="141" t="s">
        <v>56</v>
      </c>
      <c r="KN1" s="141" t="s">
        <v>59</v>
      </c>
      <c r="KO1" s="141" t="s">
        <v>364</v>
      </c>
      <c r="KP1" s="141" t="s">
        <v>365</v>
      </c>
      <c r="KQ1" s="141" t="s">
        <v>366</v>
      </c>
      <c r="KR1" s="141" t="s">
        <v>367</v>
      </c>
      <c r="KS1" s="141" t="s">
        <v>368</v>
      </c>
      <c r="KT1" s="141" t="s">
        <v>369</v>
      </c>
      <c r="KU1" s="141" t="s">
        <v>370</v>
      </c>
      <c r="KV1" s="141" t="s">
        <v>371</v>
      </c>
      <c r="KW1" s="141" t="s">
        <v>372</v>
      </c>
      <c r="KX1" s="141" t="s">
        <v>373</v>
      </c>
      <c r="KY1" s="141" t="s">
        <v>374</v>
      </c>
      <c r="KZ1" s="141" t="s">
        <v>375</v>
      </c>
      <c r="LA1" s="141" t="s">
        <v>376</v>
      </c>
      <c r="LB1" s="141" t="s">
        <v>377</v>
      </c>
      <c r="LC1" s="141" t="s">
        <v>378</v>
      </c>
      <c r="LD1" s="141" t="s">
        <v>379</v>
      </c>
      <c r="LE1" s="141" t="s">
        <v>380</v>
      </c>
      <c r="LF1" s="141" t="s">
        <v>381</v>
      </c>
      <c r="LG1" s="141" t="s">
        <v>382</v>
      </c>
      <c r="LH1" s="141" t="s">
        <v>383</v>
      </c>
      <c r="LI1" s="141" t="s">
        <v>384</v>
      </c>
      <c r="LJ1" s="141" t="s">
        <v>385</v>
      </c>
      <c r="LK1" s="141" t="s">
        <v>386</v>
      </c>
      <c r="LL1" s="141" t="s">
        <v>387</v>
      </c>
      <c r="LM1" s="141" t="s">
        <v>388</v>
      </c>
      <c r="LN1" s="141" t="s">
        <v>389</v>
      </c>
      <c r="LO1" s="141" t="s">
        <v>390</v>
      </c>
      <c r="LP1" s="141" t="s">
        <v>391</v>
      </c>
      <c r="LQ1" s="141" t="s">
        <v>392</v>
      </c>
      <c r="LR1" s="141" t="s">
        <v>393</v>
      </c>
      <c r="LS1" s="141" t="s">
        <v>394</v>
      </c>
      <c r="LT1" s="141" t="s">
        <v>395</v>
      </c>
      <c r="LU1" s="141" t="s">
        <v>396</v>
      </c>
      <c r="LV1" s="141" t="s">
        <v>398</v>
      </c>
      <c r="LW1" s="152" t="s">
        <v>399</v>
      </c>
    </row>
    <row r="2" spans="1:335" s="30" customFormat="1" ht="22.15" customHeight="1">
      <c r="A2" s="30">
        <f>'事業所回答（シート追加・名称変更禁止）'!$J$9</f>
        <v>0</v>
      </c>
      <c r="B2" s="30">
        <f>'事業所回答（シート追加・名称変更禁止）'!$J$14</f>
        <v>0</v>
      </c>
      <c r="C2" s="30">
        <f>'事業所回答（シート追加・名称変更禁止）'!$J$12</f>
        <v>0</v>
      </c>
      <c r="D2" s="30">
        <f>'事業所回答（シート追加・名称変更禁止）'!$J$10</f>
        <v>0</v>
      </c>
      <c r="E2" s="30">
        <f>'事業所回答（シート追加・名称変更禁止）'!$J$11</f>
        <v>0</v>
      </c>
      <c r="F2" s="30">
        <f>'事業所回答（シート追加・名称変更禁止）'!$J$13</f>
        <v>0</v>
      </c>
      <c r="G2" s="30" t="str">
        <f>'事業所回答（シート追加・名称変更禁止）'!$J$15</f>
        <v>選択してください。</v>
      </c>
      <c r="H2" s="154" t="e">
        <f>'事業所回答（シート追加・名称変更禁止）'!$AC$16</f>
        <v>#N/A</v>
      </c>
      <c r="I2" s="155" t="str">
        <f>IF('事業所回答（シート追加・名称変更禁止）'!$S$16="","",'事業所回答（シート追加・名称変更禁止）'!$S$16)</f>
        <v>選択してください。</v>
      </c>
      <c r="J2" s="30">
        <f>'事業所回答（シート追加・名称変更禁止）'!$J$17</f>
        <v>0</v>
      </c>
      <c r="K2" s="30">
        <f>'事業所回答（シート追加・名称変更禁止）'!$J$18</f>
        <v>0</v>
      </c>
      <c r="L2" s="30">
        <f>'事業所回答（シート追加・名称変更禁止）'!$J$19</f>
        <v>0</v>
      </c>
      <c r="M2" s="30">
        <f>'事業所回答（シート追加・名称変更禁止）'!$J$20</f>
        <v>0</v>
      </c>
      <c r="N2" s="30">
        <f>'事業所回答（シート追加・名称変更禁止）'!$J$21</f>
        <v>0</v>
      </c>
      <c r="O2" s="30" t="str">
        <f>IF(SUM('事業所回答（シート追加・名称変更禁止）'!$G$25,'事業所回答（シート追加・名称変更禁止）'!$O$25,'事業所回答（シート追加・名称変更禁止）'!$W$25,'事業所回答（シート追加・名称変更禁止）'!$G$26,'事業所回答（シート追加・名称変更禁止）'!$O$26,'事業所回答（シート追加・名称変更禁止）'!$W$26)&gt;1,1,"")</f>
        <v/>
      </c>
      <c r="P2" s="30">
        <f>'事業所回答（シート追加・名称変更禁止）'!$G$27</f>
        <v>0</v>
      </c>
      <c r="Q2" s="30">
        <f>'事業所回答（シート追加・名称変更禁止）'!O31</f>
        <v>0</v>
      </c>
      <c r="R2" s="30">
        <f>'事業所回答（シート追加・名称変更禁止）'!O33</f>
        <v>0</v>
      </c>
      <c r="S2" s="30">
        <f>'事業所回答（シート追加・名称変更禁止）'!$W$37</f>
        <v>0</v>
      </c>
      <c r="T2" s="30">
        <f>'事業所回答（シート追加・名称変更禁止）'!$G$43</f>
        <v>0</v>
      </c>
      <c r="U2" s="30">
        <f>'事業所回答（シート追加・名称変更禁止）'!G41</f>
        <v>0</v>
      </c>
      <c r="V2" s="30">
        <f>'事業所回答（シート追加・名称変更禁止）'!O41</f>
        <v>0</v>
      </c>
      <c r="W2" s="30">
        <f>'事業所回答（シート追加・名称変更禁止）'!W41</f>
        <v>0</v>
      </c>
      <c r="X2" s="30">
        <f>'事業所回答（シート追加・名称変更禁止）'!G42</f>
        <v>0</v>
      </c>
      <c r="Y2" s="30">
        <f>'事業所回答（シート追加・名称変更禁止）'!O42</f>
        <v>0</v>
      </c>
      <c r="Z2" s="30">
        <f>'事業所回答（シート追加・名称変更禁止）'!$W$42</f>
        <v>0</v>
      </c>
      <c r="AA2" s="30">
        <f>'事業所回答（シート追加・名称変更禁止）'!G48</f>
        <v>0</v>
      </c>
      <c r="AB2" s="30">
        <f>'事業所回答（シート追加・名称変更禁止）'!O48</f>
        <v>0</v>
      </c>
      <c r="AC2" s="30">
        <f>'事業所回答（シート追加・名称変更禁止）'!W48</f>
        <v>0</v>
      </c>
      <c r="AD2" s="30">
        <f>'事業所回答（シート追加・名称変更禁止）'!G49</f>
        <v>0</v>
      </c>
      <c r="AE2" s="30">
        <f>'事業所回答（シート追加・名称変更禁止）'!O49</f>
        <v>0</v>
      </c>
      <c r="AF2" s="30">
        <f>'事業所回答（シート追加・名称変更禁止）'!W49</f>
        <v>0</v>
      </c>
      <c r="AG2" s="30">
        <f>'事業所回答（シート追加・名称変更禁止）'!W52</f>
        <v>0</v>
      </c>
      <c r="AH2" s="30">
        <f>'事業所回答（シート追加・名称変更禁止）'!W54</f>
        <v>0</v>
      </c>
      <c r="AI2" s="30">
        <f>'事業所回答（シート追加・名称変更禁止）'!U77</f>
        <v>0</v>
      </c>
      <c r="AJ2" s="30">
        <f>'事業所回答（シート追加・名称変更禁止）'!I77</f>
        <v>0</v>
      </c>
      <c r="AK2" s="30">
        <f>'事業所回答（シート追加・名称変更禁止）'!K77</f>
        <v>0</v>
      </c>
      <c r="AL2" s="30">
        <f>'事業所回答（シート追加・名称変更禁止）'!M77</f>
        <v>0</v>
      </c>
      <c r="AM2" s="30">
        <f>'事業所回答（シート追加・名称変更禁止）'!O77</f>
        <v>0</v>
      </c>
      <c r="AN2" s="30">
        <f>'事業所回答（シート追加・名称変更禁止）'!Q77</f>
        <v>0</v>
      </c>
      <c r="AO2" s="30">
        <f>'事業所回答（シート追加・名称変更禁止）'!S77</f>
        <v>0</v>
      </c>
      <c r="AP2" s="156">
        <f>SUM('事業所回答（シート追加・名称変更禁止）'!U62,'事業所回答（シート追加・名称変更禁止）'!U63,'事業所回答（シート追加・名称変更禁止）'!U64)</f>
        <v>0</v>
      </c>
      <c r="AQ2" s="157">
        <f>SUM('事業所回答（シート追加・名称変更禁止）'!I62,'事業所回答（シート追加・名称変更禁止）'!I63,'事業所回答（シート追加・名称変更禁止）'!I64)</f>
        <v>0</v>
      </c>
      <c r="AR2" s="157">
        <f>SUM('事業所回答（シート追加・名称変更禁止）'!K62,'事業所回答（シート追加・名称変更禁止）'!K63,'事業所回答（シート追加・名称変更禁止）'!K64)</f>
        <v>0</v>
      </c>
      <c r="AS2" s="157">
        <f>SUM('事業所回答（シート追加・名称変更禁止）'!M62,'事業所回答（シート追加・名称変更禁止）'!M63,'事業所回答（シート追加・名称変更禁止）'!M64)</f>
        <v>0</v>
      </c>
      <c r="AT2" s="157">
        <f>SUM('事業所回答（シート追加・名称変更禁止）'!O62,'事業所回答（シート追加・名称変更禁止）'!O63,'事業所回答（シート追加・名称変更禁止）'!O64)</f>
        <v>0</v>
      </c>
      <c r="AU2" s="157">
        <f>SUM('事業所回答（シート追加・名称変更禁止）'!Q62,'事業所回答（シート追加・名称変更禁止）'!Q63,'事業所回答（シート追加・名称変更禁止）'!Q64)</f>
        <v>0</v>
      </c>
      <c r="AV2" s="157">
        <f>SUM('事業所回答（シート追加・名称変更禁止）'!S62,'事業所回答（シート追加・名称変更禁止）'!S63,'事業所回答（シート追加・名称変更禁止）'!S64)</f>
        <v>0</v>
      </c>
      <c r="AW2" s="156">
        <f>SUM('事業所回答（シート追加・名称変更禁止）'!U62)</f>
        <v>0</v>
      </c>
      <c r="AX2" s="30">
        <f>'事業所回答（シート追加・名称変更禁止）'!I62</f>
        <v>0</v>
      </c>
      <c r="AY2" s="30">
        <f>'事業所回答（シート追加・名称変更禁止）'!K62</f>
        <v>0</v>
      </c>
      <c r="AZ2" s="30">
        <f>'事業所回答（シート追加・名称変更禁止）'!M62</f>
        <v>0</v>
      </c>
      <c r="BA2" s="30">
        <f>'事業所回答（シート追加・名称変更禁止）'!O62</f>
        <v>0</v>
      </c>
      <c r="BB2" s="30">
        <f>'事業所回答（シート追加・名称変更禁止）'!Q62</f>
        <v>0</v>
      </c>
      <c r="BC2" s="30">
        <f>'事業所回答（シート追加・名称変更禁止）'!S62</f>
        <v>0</v>
      </c>
      <c r="BD2" s="156">
        <f>SUM('事業所回答（シート追加・名称変更禁止）'!U63)</f>
        <v>0</v>
      </c>
      <c r="BE2" s="30">
        <f>'事業所回答（シート追加・名称変更禁止）'!I63</f>
        <v>0</v>
      </c>
      <c r="BF2" s="30">
        <f>'事業所回答（シート追加・名称変更禁止）'!K63</f>
        <v>0</v>
      </c>
      <c r="BG2" s="30">
        <f>'事業所回答（シート追加・名称変更禁止）'!M63</f>
        <v>0</v>
      </c>
      <c r="BH2" s="30">
        <f>'事業所回答（シート追加・名称変更禁止）'!O63</f>
        <v>0</v>
      </c>
      <c r="BI2" s="30">
        <f>'事業所回答（シート追加・名称変更禁止）'!Q63</f>
        <v>0</v>
      </c>
      <c r="BJ2" s="30">
        <f>'事業所回答（シート追加・名称変更禁止）'!S63</f>
        <v>0</v>
      </c>
      <c r="BK2" s="156">
        <f>SUM('事業所回答（シート追加・名称変更禁止）'!U64)</f>
        <v>0</v>
      </c>
      <c r="BL2" s="30">
        <f>'事業所回答（シート追加・名称変更禁止）'!I64</f>
        <v>0</v>
      </c>
      <c r="BM2" s="30">
        <f>'事業所回答（シート追加・名称変更禁止）'!K64</f>
        <v>0</v>
      </c>
      <c r="BN2" s="30">
        <f>'事業所回答（シート追加・名称変更禁止）'!M64</f>
        <v>0</v>
      </c>
      <c r="BO2" s="30">
        <f>'事業所回答（シート追加・名称変更禁止）'!O64</f>
        <v>0</v>
      </c>
      <c r="BP2" s="30">
        <f>'事業所回答（シート追加・名称変更禁止）'!Q64</f>
        <v>0</v>
      </c>
      <c r="BQ2" s="30">
        <f>'事業所回答（シート追加・名称変更禁止）'!S64</f>
        <v>0</v>
      </c>
      <c r="BR2" s="156">
        <f>'事業所回答（シート追加・名称変更禁止）'!U65</f>
        <v>0</v>
      </c>
      <c r="BS2" s="30">
        <f>'事業所回答（シート追加・名称変更禁止）'!I65</f>
        <v>0</v>
      </c>
      <c r="BT2" s="30">
        <f>'事業所回答（シート追加・名称変更禁止）'!K65</f>
        <v>0</v>
      </c>
      <c r="BU2" s="30">
        <f>'事業所回答（シート追加・名称変更禁止）'!M65</f>
        <v>0</v>
      </c>
      <c r="BV2" s="30">
        <f>'事業所回答（シート追加・名称変更禁止）'!O65</f>
        <v>0</v>
      </c>
      <c r="BW2" s="30">
        <f>'事業所回答（シート追加・名称変更禁止）'!Q65</f>
        <v>0</v>
      </c>
      <c r="BX2" s="30">
        <f>'事業所回答（シート追加・名称変更禁止）'!S65</f>
        <v>0</v>
      </c>
      <c r="BY2" s="156">
        <f>'事業所回答（シート追加・名称変更禁止）'!U66</f>
        <v>0</v>
      </c>
      <c r="BZ2" s="30">
        <f>'事業所回答（シート追加・名称変更禁止）'!I66</f>
        <v>0</v>
      </c>
      <c r="CA2" s="30">
        <f>'事業所回答（シート追加・名称変更禁止）'!K66</f>
        <v>0</v>
      </c>
      <c r="CB2" s="30">
        <f>'事業所回答（シート追加・名称変更禁止）'!M66</f>
        <v>0</v>
      </c>
      <c r="CC2" s="30">
        <f>'事業所回答（シート追加・名称変更禁止）'!O66</f>
        <v>0</v>
      </c>
      <c r="CD2" s="30">
        <f>'事業所回答（シート追加・名称変更禁止）'!Q66</f>
        <v>0</v>
      </c>
      <c r="CE2" s="30">
        <f>'事業所回答（シート追加・名称変更禁止）'!S66</f>
        <v>0</v>
      </c>
      <c r="CF2" s="156">
        <f>'事業所回答（シート追加・名称変更禁止）'!U67</f>
        <v>0</v>
      </c>
      <c r="CG2" s="157">
        <f>'事業所回答（シート追加・名称変更禁止）'!I67</f>
        <v>0</v>
      </c>
      <c r="CH2" s="157">
        <f>'事業所回答（シート追加・名称変更禁止）'!K67</f>
        <v>0</v>
      </c>
      <c r="CI2" s="157">
        <f>'事業所回答（シート追加・名称変更禁止）'!M67</f>
        <v>0</v>
      </c>
      <c r="CJ2" s="157">
        <f>'事業所回答（シート追加・名称変更禁止）'!O67</f>
        <v>0</v>
      </c>
      <c r="CK2" s="157">
        <f>'事業所回答（シート追加・名称変更禁止）'!Q67</f>
        <v>0</v>
      </c>
      <c r="CL2" s="157">
        <f>'事業所回答（シート追加・名称変更禁止）'!S67</f>
        <v>0</v>
      </c>
      <c r="CM2" s="156">
        <f>'事業所回答（シート追加・名称変更禁止）'!U68</f>
        <v>0</v>
      </c>
      <c r="CN2" s="157">
        <f>'事業所回答（シート追加・名称変更禁止）'!I68</f>
        <v>0</v>
      </c>
      <c r="CO2" s="157">
        <f>'事業所回答（シート追加・名称変更禁止）'!K68</f>
        <v>0</v>
      </c>
      <c r="CP2" s="157">
        <f>'事業所回答（シート追加・名称変更禁止）'!M68</f>
        <v>0</v>
      </c>
      <c r="CQ2" s="157">
        <f>'事業所回答（シート追加・名称変更禁止）'!O68</f>
        <v>0</v>
      </c>
      <c r="CR2" s="157">
        <f>'事業所回答（シート追加・名称変更禁止）'!Q68</f>
        <v>0</v>
      </c>
      <c r="CS2" s="157">
        <f>'事業所回答（シート追加・名称変更禁止）'!S68</f>
        <v>0</v>
      </c>
      <c r="CT2" s="156">
        <f>'事業所回答（シート追加・名称変更禁止）'!U69</f>
        <v>0</v>
      </c>
      <c r="CU2" s="157">
        <f>'事業所回答（シート追加・名称変更禁止）'!I69</f>
        <v>0</v>
      </c>
      <c r="CV2" s="157">
        <f>'事業所回答（シート追加・名称変更禁止）'!K69</f>
        <v>0</v>
      </c>
      <c r="CW2" s="157">
        <f>'事業所回答（シート追加・名称変更禁止）'!M69</f>
        <v>0</v>
      </c>
      <c r="CX2" s="157">
        <f>'事業所回答（シート追加・名称変更禁止）'!O69</f>
        <v>0</v>
      </c>
      <c r="CY2" s="157">
        <f>'事業所回答（シート追加・名称変更禁止）'!Q69</f>
        <v>0</v>
      </c>
      <c r="CZ2" s="157">
        <f>'事業所回答（シート追加・名称変更禁止）'!S69</f>
        <v>0</v>
      </c>
      <c r="DA2" s="156">
        <f>'事業所回答（シート追加・名称変更禁止）'!U70</f>
        <v>0</v>
      </c>
      <c r="DB2" s="157">
        <f>'事業所回答（シート追加・名称変更禁止）'!I70</f>
        <v>0</v>
      </c>
      <c r="DC2" s="157">
        <f>'事業所回答（シート追加・名称変更禁止）'!K70</f>
        <v>0</v>
      </c>
      <c r="DD2" s="157">
        <f>'事業所回答（シート追加・名称変更禁止）'!M70</f>
        <v>0</v>
      </c>
      <c r="DE2" s="157">
        <f>'事業所回答（シート追加・名称変更禁止）'!O70</f>
        <v>0</v>
      </c>
      <c r="DF2" s="157">
        <f>'事業所回答（シート追加・名称変更禁止）'!Q70</f>
        <v>0</v>
      </c>
      <c r="DG2" s="157">
        <f>'事業所回答（シート追加・名称変更禁止）'!S70</f>
        <v>0</v>
      </c>
      <c r="DH2" s="156">
        <f>'事業所回答（シート追加・名称変更禁止）'!U71</f>
        <v>0</v>
      </c>
      <c r="DI2" s="157">
        <f>'事業所回答（シート追加・名称変更禁止）'!I71</f>
        <v>0</v>
      </c>
      <c r="DJ2" s="157">
        <f>'事業所回答（シート追加・名称変更禁止）'!K71</f>
        <v>0</v>
      </c>
      <c r="DK2" s="157">
        <f>'事業所回答（シート追加・名称変更禁止）'!M71</f>
        <v>0</v>
      </c>
      <c r="DL2" s="157">
        <f>'事業所回答（シート追加・名称変更禁止）'!O71</f>
        <v>0</v>
      </c>
      <c r="DM2" s="157">
        <f>'事業所回答（シート追加・名称変更禁止）'!Q71</f>
        <v>0</v>
      </c>
      <c r="DN2" s="157">
        <f>'事業所回答（シート追加・名称変更禁止）'!S71</f>
        <v>0</v>
      </c>
      <c r="DO2" s="156">
        <f>'事業所回答（シート追加・名称変更禁止）'!U72</f>
        <v>0</v>
      </c>
      <c r="DP2" s="157">
        <f>'事業所回答（シート追加・名称変更禁止）'!I72</f>
        <v>0</v>
      </c>
      <c r="DQ2" s="157">
        <f>'事業所回答（シート追加・名称変更禁止）'!K72</f>
        <v>0</v>
      </c>
      <c r="DR2" s="157">
        <f>'事業所回答（シート追加・名称変更禁止）'!M72</f>
        <v>0</v>
      </c>
      <c r="DS2" s="157">
        <f>'事業所回答（シート追加・名称変更禁止）'!O72</f>
        <v>0</v>
      </c>
      <c r="DT2" s="157">
        <f>'事業所回答（シート追加・名称変更禁止）'!Q72</f>
        <v>0</v>
      </c>
      <c r="DU2" s="157">
        <f>'事業所回答（シート追加・名称変更禁止）'!S72</f>
        <v>0</v>
      </c>
      <c r="DV2" s="156">
        <f>'事業所回答（シート追加・名称変更禁止）'!U73</f>
        <v>0</v>
      </c>
      <c r="DW2" s="157">
        <f>'事業所回答（シート追加・名称変更禁止）'!I73</f>
        <v>0</v>
      </c>
      <c r="DX2" s="157">
        <f>'事業所回答（シート追加・名称変更禁止）'!K73</f>
        <v>0</v>
      </c>
      <c r="DY2" s="157">
        <f>'事業所回答（シート追加・名称変更禁止）'!M73</f>
        <v>0</v>
      </c>
      <c r="DZ2" s="157">
        <f>'事業所回答（シート追加・名称変更禁止）'!O73</f>
        <v>0</v>
      </c>
      <c r="EA2" s="157">
        <f>'事業所回答（シート追加・名称変更禁止）'!Q73</f>
        <v>0</v>
      </c>
      <c r="EB2" s="157">
        <f>'事業所回答（シート追加・名称変更禁止）'!S73</f>
        <v>0</v>
      </c>
      <c r="EC2" s="156">
        <f>'事業所回答（シート追加・名称変更禁止）'!U74</f>
        <v>0</v>
      </c>
      <c r="ED2" s="157">
        <f>'事業所回答（シート追加・名称変更禁止）'!I74</f>
        <v>0</v>
      </c>
      <c r="EE2" s="157">
        <f>'事業所回答（シート追加・名称変更禁止）'!K74</f>
        <v>0</v>
      </c>
      <c r="EF2" s="157">
        <f>'事業所回答（シート追加・名称変更禁止）'!M74</f>
        <v>0</v>
      </c>
      <c r="EG2" s="157">
        <f>'事業所回答（シート追加・名称変更禁止）'!O74</f>
        <v>0</v>
      </c>
      <c r="EH2" s="157">
        <f>'事業所回答（シート追加・名称変更禁止）'!Q74</f>
        <v>0</v>
      </c>
      <c r="EI2" s="157">
        <f>'事業所回答（シート追加・名称変更禁止）'!S74</f>
        <v>0</v>
      </c>
      <c r="EJ2" s="156">
        <f>'事業所回答（シート追加・名称変更禁止）'!U75</f>
        <v>0</v>
      </c>
      <c r="EK2" s="157">
        <f>'事業所回答（シート追加・名称変更禁止）'!I75</f>
        <v>0</v>
      </c>
      <c r="EL2" s="157">
        <f>'事業所回答（シート追加・名称変更禁止）'!K75</f>
        <v>0</v>
      </c>
      <c r="EM2" s="157">
        <f>'事業所回答（シート追加・名称変更禁止）'!M75</f>
        <v>0</v>
      </c>
      <c r="EN2" s="157">
        <f>'事業所回答（シート追加・名称変更禁止）'!O75</f>
        <v>0</v>
      </c>
      <c r="EO2" s="157">
        <f>'事業所回答（シート追加・名称変更禁止）'!Q75</f>
        <v>0</v>
      </c>
      <c r="EP2" s="157">
        <f>'事業所回答（シート追加・名称変更禁止）'!S75</f>
        <v>0</v>
      </c>
      <c r="EQ2" s="156">
        <f>'事業所回答（シート追加・名称変更禁止）'!U76</f>
        <v>0</v>
      </c>
      <c r="ER2" s="157">
        <f>'事業所回答（シート追加・名称変更禁止）'!I76</f>
        <v>0</v>
      </c>
      <c r="ES2" s="157">
        <f>'事業所回答（シート追加・名称変更禁止）'!K76</f>
        <v>0</v>
      </c>
      <c r="ET2" s="157">
        <f>'事業所回答（シート追加・名称変更禁止）'!M76</f>
        <v>0</v>
      </c>
      <c r="EU2" s="157">
        <f>'事業所回答（シート追加・名称変更禁止）'!O76</f>
        <v>0</v>
      </c>
      <c r="EV2" s="157">
        <f>'事業所回答（シート追加・名称変更禁止）'!Q76</f>
        <v>0</v>
      </c>
      <c r="EW2" s="157">
        <f>'事業所回答（シート追加・名称変更禁止）'!S76</f>
        <v>0</v>
      </c>
      <c r="EX2" s="30">
        <f>'事業所回答（シート追加・名称変更禁止）'!G84</f>
        <v>0</v>
      </c>
      <c r="EY2" s="30">
        <f>'事業所回答（シート追加・名称変更禁止）'!O84</f>
        <v>0</v>
      </c>
      <c r="EZ2" s="30">
        <f>'事業所回答（シート追加・名称変更禁止）'!W84</f>
        <v>0</v>
      </c>
      <c r="FA2" s="30">
        <f>'事業所回答（シート追加・名称変更禁止）'!G85</f>
        <v>0</v>
      </c>
      <c r="FB2" s="30">
        <f>'事業所回答（シート追加・名称変更禁止）'!O85</f>
        <v>0</v>
      </c>
      <c r="FC2" s="30">
        <f>'事業所回答（シート追加・名称変更禁止）'!W85</f>
        <v>0</v>
      </c>
      <c r="FD2" s="30">
        <f>'事業所回答（シート追加・名称変更禁止）'!G90</f>
        <v>0</v>
      </c>
      <c r="FE2" s="30">
        <f>'事業所回答（シート追加・名称変更禁止）'!O90</f>
        <v>0</v>
      </c>
      <c r="FF2" s="30">
        <f>'事業所回答（シート追加・名称変更禁止）'!W90</f>
        <v>0</v>
      </c>
      <c r="FG2" s="30">
        <f>'事業所回答（シート追加・名称変更禁止）'!G91</f>
        <v>0</v>
      </c>
      <c r="FH2" s="30">
        <f>'事業所回答（シート追加・名称変更禁止）'!O91</f>
        <v>0</v>
      </c>
      <c r="FI2" s="30">
        <f>'事業所回答（シート追加・名称変更禁止）'!W91</f>
        <v>0</v>
      </c>
      <c r="FJ2" s="30">
        <f>'事業所回答（シート追加・名称変更禁止）'!E95</f>
        <v>0</v>
      </c>
      <c r="FK2" s="30">
        <f>'事業所回答（シート追加・名称変更禁止）'!E96</f>
        <v>0</v>
      </c>
      <c r="FL2" s="30">
        <f>'事業所回答（シート追加・名称変更禁止）'!E97</f>
        <v>0</v>
      </c>
      <c r="FM2" s="30">
        <f>'事業所回答（シート追加・名称変更禁止）'!E98</f>
        <v>0</v>
      </c>
      <c r="FN2" s="30">
        <f>'事業所回答（シート追加・名称変更禁止）'!E99</f>
        <v>0</v>
      </c>
      <c r="FO2" s="30">
        <f>'事業所回答（シート追加・名称変更禁止）'!E100</f>
        <v>0</v>
      </c>
      <c r="FP2" s="30">
        <f>'事業所回答（シート追加・名称変更禁止）'!E101</f>
        <v>0</v>
      </c>
      <c r="FQ2" s="30">
        <f>'事業所回答（シート追加・名称変更禁止）'!E102</f>
        <v>0</v>
      </c>
      <c r="FR2" s="30">
        <f>'事業所回答（シート追加・名称変更禁止）'!E103</f>
        <v>0</v>
      </c>
      <c r="FS2" s="30">
        <f>'事業所回答（シート追加・名称変更禁止）'!E104</f>
        <v>0</v>
      </c>
      <c r="FT2" s="30">
        <f>'事業所回答（シート追加・名称変更禁止）'!E105</f>
        <v>0</v>
      </c>
      <c r="FU2" s="30">
        <f>'事業所回答（シート追加・名称変更禁止）'!E106</f>
        <v>0</v>
      </c>
      <c r="FV2" s="30">
        <f>'事業所回答（シート追加・名称変更禁止）'!E107</f>
        <v>0</v>
      </c>
      <c r="FW2" s="30">
        <f>'事業所回答（シート追加・名称変更禁止）'!E108</f>
        <v>0</v>
      </c>
      <c r="FX2" s="30">
        <f>'事業所回答（シート追加・名称変更禁止）'!E109</f>
        <v>0</v>
      </c>
      <c r="FY2" s="30">
        <f>'事業所回答（シート追加・名称変更禁止）'!K95</f>
        <v>0</v>
      </c>
      <c r="FZ2" s="30">
        <f>'事業所回答（シート追加・名称変更禁止）'!K96</f>
        <v>0</v>
      </c>
      <c r="GA2" s="30">
        <f>'事業所回答（シート追加・名称変更禁止）'!K97</f>
        <v>0</v>
      </c>
      <c r="GB2" s="30">
        <f>'事業所回答（シート追加・名称変更禁止）'!K98</f>
        <v>0</v>
      </c>
      <c r="GC2" s="30">
        <f>'事業所回答（シート追加・名称変更禁止）'!K99</f>
        <v>0</v>
      </c>
      <c r="GD2" s="30">
        <f>'事業所回答（シート追加・名称変更禁止）'!K100</f>
        <v>0</v>
      </c>
      <c r="GE2" s="30">
        <f>'事業所回答（シート追加・名称変更禁止）'!K101</f>
        <v>0</v>
      </c>
      <c r="GF2" s="30">
        <f>'事業所回答（シート追加・名称変更禁止）'!K102</f>
        <v>0</v>
      </c>
      <c r="GG2" s="30">
        <f>'事業所回答（シート追加・名称変更禁止）'!K103</f>
        <v>0</v>
      </c>
      <c r="GH2" s="30">
        <f>'事業所回答（シート追加・名称変更禁止）'!K104</f>
        <v>0</v>
      </c>
      <c r="GI2" s="30">
        <f>'事業所回答（シート追加・名称変更禁止）'!K105</f>
        <v>0</v>
      </c>
      <c r="GJ2" s="30">
        <f>'事業所回答（シート追加・名称変更禁止）'!K106</f>
        <v>0</v>
      </c>
      <c r="GK2" s="30">
        <f>'事業所回答（シート追加・名称変更禁止）'!K107</f>
        <v>0</v>
      </c>
      <c r="GL2" s="30">
        <f>'事業所回答（シート追加・名称変更禁止）'!K108</f>
        <v>0</v>
      </c>
      <c r="GM2" s="30">
        <f>'事業所回答（シート追加・名称変更禁止）'!K109</f>
        <v>0</v>
      </c>
      <c r="GN2" s="30">
        <f>'事業所回答（シート追加・名称変更禁止）'!Q95</f>
        <v>0</v>
      </c>
      <c r="GO2" s="30">
        <f>'事業所回答（シート追加・名称変更禁止）'!Q96</f>
        <v>0</v>
      </c>
      <c r="GP2" s="30">
        <f>'事業所回答（シート追加・名称変更禁止）'!Q97</f>
        <v>0</v>
      </c>
      <c r="GQ2" s="30">
        <f>'事業所回答（シート追加・名称変更禁止）'!Q98</f>
        <v>0</v>
      </c>
      <c r="GR2" s="30">
        <f>'事業所回答（シート追加・名称変更禁止）'!Q99</f>
        <v>0</v>
      </c>
      <c r="GS2" s="30">
        <f>'事業所回答（シート追加・名称変更禁止）'!Q100</f>
        <v>0</v>
      </c>
      <c r="GT2" s="30">
        <f>'事業所回答（シート追加・名称変更禁止）'!Q101</f>
        <v>0</v>
      </c>
      <c r="GU2" s="30">
        <f>'事業所回答（シート追加・名称変更禁止）'!Q102</f>
        <v>0</v>
      </c>
      <c r="GV2" s="30">
        <f>'事業所回答（シート追加・名称変更禁止）'!Q103</f>
        <v>0</v>
      </c>
      <c r="GW2" s="30">
        <f>'事業所回答（シート追加・名称変更禁止）'!Q104</f>
        <v>0</v>
      </c>
      <c r="GX2" s="30">
        <f>'事業所回答（シート追加・名称変更禁止）'!Q105</f>
        <v>0</v>
      </c>
      <c r="GY2" s="30">
        <f>'事業所回答（シート追加・名称変更禁止）'!Q106</f>
        <v>0</v>
      </c>
      <c r="GZ2" s="30">
        <f>'事業所回答（シート追加・名称変更禁止）'!Q107</f>
        <v>0</v>
      </c>
      <c r="HA2" s="30">
        <f>'事業所回答（シート追加・名称変更禁止）'!Q108</f>
        <v>0</v>
      </c>
      <c r="HB2" s="30">
        <f>'事業所回答（シート追加・名称変更禁止）'!W113</f>
        <v>0</v>
      </c>
      <c r="HC2" s="30">
        <f>'事業所回答（シート追加・名称変更禁止）'!W117</f>
        <v>0</v>
      </c>
      <c r="HD2" s="30">
        <f>'事業所回答（シート追加・名称変更禁止）'!W121</f>
        <v>0</v>
      </c>
      <c r="HE2" s="30">
        <f>'事業所回答（シート追加・名称変更禁止）'!E126</f>
        <v>0</v>
      </c>
      <c r="HF2" s="30">
        <f>'事業所回答（シート追加・名称変更禁止）'!E127</f>
        <v>0</v>
      </c>
      <c r="HG2" s="30">
        <f>'事業所回答（シート追加・名称変更禁止）'!E128</f>
        <v>0</v>
      </c>
      <c r="HH2" s="30">
        <f>'事業所回答（シート追加・名称変更禁止）'!E129</f>
        <v>0</v>
      </c>
      <c r="HI2" s="30">
        <f>'事業所回答（シート追加・名称変更禁止）'!E130</f>
        <v>0</v>
      </c>
      <c r="HJ2" s="30">
        <f>'事業所回答（シート追加・名称変更禁止）'!E131</f>
        <v>0</v>
      </c>
      <c r="HK2" s="30">
        <f>'事業所回答（シート追加・名称変更禁止）'!E132</f>
        <v>0</v>
      </c>
      <c r="HL2" s="30">
        <f>'事業所回答（シート追加・名称変更禁止）'!E133</f>
        <v>0</v>
      </c>
      <c r="HM2" s="30">
        <f>'事業所回答（シート追加・名称変更禁止）'!E134</f>
        <v>0</v>
      </c>
      <c r="HN2" s="30">
        <f>'事業所回答（シート追加・名称変更禁止）'!E135</f>
        <v>0</v>
      </c>
      <c r="HO2" s="30">
        <f>'事業所回答（シート追加・名称変更禁止）'!E136</f>
        <v>0</v>
      </c>
      <c r="HP2" s="30">
        <f>'事業所回答（シート追加・名称変更禁止）'!E137</f>
        <v>0</v>
      </c>
      <c r="HQ2" s="30">
        <f>'事業所回答（シート追加・名称変更禁止）'!E138</f>
        <v>0</v>
      </c>
      <c r="HR2" s="30">
        <f>'事業所回答（シート追加・名称変更禁止）'!E139</f>
        <v>0</v>
      </c>
      <c r="HS2" s="30">
        <f>'事業所回答（シート追加・名称変更禁止）'!E140</f>
        <v>0</v>
      </c>
      <c r="HT2" s="30">
        <f>'事業所回答（シート追加・名称変更禁止）'!K126</f>
        <v>0</v>
      </c>
      <c r="HU2" s="30">
        <f>'事業所回答（シート追加・名称変更禁止）'!K127</f>
        <v>0</v>
      </c>
      <c r="HV2" s="30">
        <f>'事業所回答（シート追加・名称変更禁止）'!K128</f>
        <v>0</v>
      </c>
      <c r="HW2" s="30">
        <f>'事業所回答（シート追加・名称変更禁止）'!K129</f>
        <v>0</v>
      </c>
      <c r="HX2" s="30">
        <f>'事業所回答（シート追加・名称変更禁止）'!K130</f>
        <v>0</v>
      </c>
      <c r="HY2" s="30">
        <f>'事業所回答（シート追加・名称変更禁止）'!K131</f>
        <v>0</v>
      </c>
      <c r="HZ2" s="30">
        <f>'事業所回答（シート追加・名称変更禁止）'!K132</f>
        <v>0</v>
      </c>
      <c r="IA2" s="30">
        <f>'事業所回答（シート追加・名称変更禁止）'!K133</f>
        <v>0</v>
      </c>
      <c r="IB2" s="30">
        <f>'事業所回答（シート追加・名称変更禁止）'!K134</f>
        <v>0</v>
      </c>
      <c r="IC2" s="30">
        <f>'事業所回答（シート追加・名称変更禁止）'!K135</f>
        <v>0</v>
      </c>
      <c r="ID2" s="30">
        <f>'事業所回答（シート追加・名称変更禁止）'!K136</f>
        <v>0</v>
      </c>
      <c r="IE2" s="30">
        <f>'事業所回答（シート追加・名称変更禁止）'!K137</f>
        <v>0</v>
      </c>
      <c r="IF2" s="30">
        <f>'事業所回答（シート追加・名称変更禁止）'!K138</f>
        <v>0</v>
      </c>
      <c r="IG2" s="30">
        <f>'事業所回答（シート追加・名称変更禁止）'!K139</f>
        <v>0</v>
      </c>
      <c r="IH2" s="30">
        <f>'事業所回答（シート追加・名称変更禁止）'!K140</f>
        <v>0</v>
      </c>
      <c r="II2" s="30">
        <f>'事業所回答（シート追加・名称変更禁止）'!Q126</f>
        <v>0</v>
      </c>
      <c r="IJ2" s="30">
        <f>'事業所回答（シート追加・名称変更禁止）'!Q127</f>
        <v>0</v>
      </c>
      <c r="IK2" s="30">
        <f>'事業所回答（シート追加・名称変更禁止）'!Q128</f>
        <v>0</v>
      </c>
      <c r="IL2" s="30">
        <f>'事業所回答（シート追加・名称変更禁止）'!Q129</f>
        <v>0</v>
      </c>
      <c r="IM2" s="30">
        <f>'事業所回答（シート追加・名称変更禁止）'!Q130</f>
        <v>0</v>
      </c>
      <c r="IN2" s="30">
        <f>'事業所回答（シート追加・名称変更禁止）'!Q131</f>
        <v>0</v>
      </c>
      <c r="IO2" s="30">
        <f>'事業所回答（シート追加・名称変更禁止）'!Q132</f>
        <v>0</v>
      </c>
      <c r="IP2" s="30">
        <f>'事業所回答（シート追加・名称変更禁止）'!Q133</f>
        <v>0</v>
      </c>
      <c r="IQ2" s="30">
        <f>'事業所回答（シート追加・名称変更禁止）'!Q134</f>
        <v>0</v>
      </c>
      <c r="IR2" s="30">
        <f>'事業所回答（シート追加・名称変更禁止）'!Q135</f>
        <v>0</v>
      </c>
      <c r="IS2" s="30">
        <f>'事業所回答（シート追加・名称変更禁止）'!Q136</f>
        <v>0</v>
      </c>
      <c r="IT2" s="30">
        <f>'事業所回答（シート追加・名称変更禁止）'!Q137</f>
        <v>0</v>
      </c>
      <c r="IU2" s="30">
        <f>'事業所回答（シート追加・名称変更禁止）'!Q138</f>
        <v>0</v>
      </c>
      <c r="IV2" s="30">
        <f>'事業所回答（シート追加・名称変更禁止）'!Q139</f>
        <v>0</v>
      </c>
      <c r="IW2" s="30">
        <f>'事業所回答（シート追加・名称変更禁止）'!E144</f>
        <v>0</v>
      </c>
      <c r="IX2" s="30">
        <f>'事業所回答（シート追加・名称変更禁止）'!E145</f>
        <v>0</v>
      </c>
      <c r="IY2" s="30">
        <f>'事業所回答（シート追加・名称変更禁止）'!E146</f>
        <v>0</v>
      </c>
      <c r="IZ2" s="30">
        <f>'事業所回答（シート追加・名称変更禁止）'!E147</f>
        <v>0</v>
      </c>
      <c r="JA2" s="30">
        <f>'事業所回答（シート追加・名称変更禁止）'!E148</f>
        <v>0</v>
      </c>
      <c r="JB2" s="30">
        <f>'事業所回答（シート追加・名称変更禁止）'!E149</f>
        <v>0</v>
      </c>
      <c r="JC2" s="30">
        <f>'事業所回答（シート追加・名称変更禁止）'!E150</f>
        <v>0</v>
      </c>
      <c r="JD2" s="30">
        <f>'事業所回答（シート追加・名称変更禁止）'!E151</f>
        <v>0</v>
      </c>
      <c r="JE2" s="30">
        <f>'事業所回答（シート追加・名称変更禁止）'!E152</f>
        <v>0</v>
      </c>
      <c r="JF2" s="30">
        <f>'事業所回答（シート追加・名称変更禁止）'!E153</f>
        <v>0</v>
      </c>
      <c r="JG2" s="30">
        <f>'事業所回答（シート追加・名称変更禁止）'!E154</f>
        <v>0</v>
      </c>
      <c r="JH2" s="30">
        <f>'事業所回答（シート追加・名称変更禁止）'!E155</f>
        <v>0</v>
      </c>
      <c r="JI2" s="30">
        <f>'事業所回答（シート追加・名称変更禁止）'!E156</f>
        <v>0</v>
      </c>
      <c r="JJ2" s="30">
        <f>'事業所回答（シート追加・名称変更禁止）'!E157</f>
        <v>0</v>
      </c>
      <c r="JK2" s="30">
        <f>'事業所回答（シート追加・名称変更禁止）'!E158</f>
        <v>0</v>
      </c>
      <c r="JL2" s="30">
        <f>'事業所回答（シート追加・名称変更禁止）'!K144</f>
        <v>0</v>
      </c>
      <c r="JM2" s="30">
        <f>'事業所回答（シート追加・名称変更禁止）'!K145</f>
        <v>0</v>
      </c>
      <c r="JN2" s="30">
        <f>'事業所回答（シート追加・名称変更禁止）'!K146</f>
        <v>0</v>
      </c>
      <c r="JO2" s="30">
        <f>'事業所回答（シート追加・名称変更禁止）'!K147</f>
        <v>0</v>
      </c>
      <c r="JP2" s="30">
        <f>'事業所回答（シート追加・名称変更禁止）'!K148</f>
        <v>0</v>
      </c>
      <c r="JQ2" s="30">
        <f>'事業所回答（シート追加・名称変更禁止）'!K149</f>
        <v>0</v>
      </c>
      <c r="JR2" s="30">
        <f>'事業所回答（シート追加・名称変更禁止）'!K150</f>
        <v>0</v>
      </c>
      <c r="JS2" s="30">
        <f>'事業所回答（シート追加・名称変更禁止）'!K151</f>
        <v>0</v>
      </c>
      <c r="JT2" s="30">
        <f>'事業所回答（シート追加・名称変更禁止）'!K152</f>
        <v>0</v>
      </c>
      <c r="JU2" s="30">
        <f>'事業所回答（シート追加・名称変更禁止）'!K153</f>
        <v>0</v>
      </c>
      <c r="JV2" s="30">
        <f>'事業所回答（シート追加・名称変更禁止）'!K154</f>
        <v>0</v>
      </c>
      <c r="JW2" s="30">
        <f>'事業所回答（シート追加・名称変更禁止）'!K155</f>
        <v>0</v>
      </c>
      <c r="JX2" s="30">
        <f>'事業所回答（シート追加・名称変更禁止）'!K156</f>
        <v>0</v>
      </c>
      <c r="JY2" s="30">
        <f>'事業所回答（シート追加・名称変更禁止）'!K157</f>
        <v>0</v>
      </c>
      <c r="JZ2" s="30">
        <f>'事業所回答（シート追加・名称変更禁止）'!K158</f>
        <v>0</v>
      </c>
      <c r="KA2" s="30">
        <f>'事業所回答（シート追加・名称変更禁止）'!Q144</f>
        <v>0</v>
      </c>
      <c r="KB2" s="30">
        <f>'事業所回答（シート追加・名称変更禁止）'!Q145</f>
        <v>0</v>
      </c>
      <c r="KC2" s="30">
        <f>'事業所回答（シート追加・名称変更禁止）'!Q146</f>
        <v>0</v>
      </c>
      <c r="KD2" s="30">
        <f>'事業所回答（シート追加・名称変更禁止）'!Q147</f>
        <v>0</v>
      </c>
      <c r="KE2" s="30">
        <f>'事業所回答（シート追加・名称変更禁止）'!Q148</f>
        <v>0</v>
      </c>
      <c r="KF2" s="30">
        <f>'事業所回答（シート追加・名称変更禁止）'!Q149</f>
        <v>0</v>
      </c>
      <c r="KG2" s="30">
        <f>'事業所回答（シート追加・名称変更禁止）'!Q150</f>
        <v>0</v>
      </c>
      <c r="KH2" s="30">
        <f>'事業所回答（シート追加・名称変更禁止）'!Q151</f>
        <v>0</v>
      </c>
      <c r="KI2" s="30">
        <f>'事業所回答（シート追加・名称変更禁止）'!Q152</f>
        <v>0</v>
      </c>
      <c r="KJ2" s="30">
        <f>'事業所回答（シート追加・名称変更禁止）'!Q153</f>
        <v>0</v>
      </c>
      <c r="KK2" s="30">
        <f>'事業所回答（シート追加・名称変更禁止）'!Q154</f>
        <v>0</v>
      </c>
      <c r="KL2" s="30">
        <f>'事業所回答（シート追加・名称変更禁止）'!Q155</f>
        <v>0</v>
      </c>
      <c r="KM2" s="30">
        <f>'事業所回答（シート追加・名称変更禁止）'!Q156</f>
        <v>0</v>
      </c>
      <c r="KN2" s="30">
        <f>'事業所回答（シート追加・名称変更禁止）'!Q157</f>
        <v>0</v>
      </c>
      <c r="KO2" s="30">
        <f>'事業所回答（シート追加・名称変更禁止）'!E166</f>
        <v>0</v>
      </c>
      <c r="KP2" s="30">
        <f>'事業所回答（シート追加・名称変更禁止）'!H166</f>
        <v>0</v>
      </c>
      <c r="KQ2" s="30">
        <f>'事業所回答（シート追加・名称変更禁止）'!K166</f>
        <v>0</v>
      </c>
      <c r="KR2" s="30">
        <f>'事業所回答（シート追加・名称変更禁止）'!N166</f>
        <v>0</v>
      </c>
      <c r="KS2" s="30">
        <f>'事業所回答（シート追加・名称変更禁止）'!Q166</f>
        <v>0</v>
      </c>
      <c r="KT2" s="30">
        <f>'事業所回答（シート追加・名称変更禁止）'!T166</f>
        <v>0</v>
      </c>
      <c r="KU2" s="30">
        <f>'事業所回答（シート追加・名称変更禁止）'!E167</f>
        <v>0</v>
      </c>
      <c r="KV2" s="30">
        <f>'事業所回答（シート追加・名称変更禁止）'!H167</f>
        <v>0</v>
      </c>
      <c r="KW2" s="30">
        <f>'事業所回答（シート追加・名称変更禁止）'!K167</f>
        <v>0</v>
      </c>
      <c r="KX2" s="30">
        <f>'事業所回答（シート追加・名称変更禁止）'!N167</f>
        <v>0</v>
      </c>
      <c r="KY2" s="30">
        <f>'事業所回答（シート追加・名称変更禁止）'!Q167</f>
        <v>0</v>
      </c>
      <c r="KZ2" s="30">
        <f>'事業所回答（シート追加・名称変更禁止）'!T167</f>
        <v>0</v>
      </c>
      <c r="LA2" s="30">
        <f>'事業所回答（シート追加・名称変更禁止）'!E168</f>
        <v>0</v>
      </c>
      <c r="LB2" s="30">
        <f>'事業所回答（シート追加・名称変更禁止）'!H168</f>
        <v>0</v>
      </c>
      <c r="LC2" s="30">
        <f>'事業所回答（シート追加・名称変更禁止）'!K168</f>
        <v>0</v>
      </c>
      <c r="LD2" s="30">
        <f>'事業所回答（シート追加・名称変更禁止）'!N168</f>
        <v>0</v>
      </c>
      <c r="LE2" s="30">
        <f>'事業所回答（シート追加・名称変更禁止）'!T168</f>
        <v>0</v>
      </c>
      <c r="LF2" s="30">
        <f>'事業所回答（シート追加・名称変更禁止）'!H177</f>
        <v>0</v>
      </c>
      <c r="LG2" s="30">
        <f>'事業所回答（シート追加・名称変更禁止）'!K177</f>
        <v>0</v>
      </c>
      <c r="LH2" s="30">
        <f>'事業所回答（シート追加・名称変更禁止）'!N177</f>
        <v>0</v>
      </c>
      <c r="LI2" s="30">
        <f>'事業所回答（シート追加・名称変更禁止）'!Q177</f>
        <v>0</v>
      </c>
      <c r="LJ2" s="30">
        <f>'事業所回答（シート追加・名称変更禁止）'!H178</f>
        <v>0</v>
      </c>
      <c r="LK2" s="30">
        <f>'事業所回答（シート追加・名称変更禁止）'!K178</f>
        <v>0</v>
      </c>
      <c r="LL2" s="30">
        <f>'事業所回答（シート追加・名称変更禁止）'!N178</f>
        <v>0</v>
      </c>
      <c r="LM2" s="30">
        <f>'事業所回答（シート追加・名称変更禁止）'!Q178</f>
        <v>0</v>
      </c>
      <c r="LN2" s="30">
        <f>'事業所回答（シート追加・名称変更禁止）'!H179</f>
        <v>0</v>
      </c>
      <c r="LO2" s="30">
        <f>'事業所回答（シート追加・名称変更禁止）'!K179</f>
        <v>0</v>
      </c>
      <c r="LP2" s="30">
        <f>'事業所回答（シート追加・名称変更禁止）'!N179</f>
        <v>0</v>
      </c>
      <c r="LQ2" s="30">
        <f>'事業所回答（シート追加・名称変更禁止）'!Q179</f>
        <v>0</v>
      </c>
      <c r="LR2" s="30" t="str">
        <f>'事業所回答（シート追加・名称変更禁止）'!B186</f>
        <v>選択してください。</v>
      </c>
      <c r="LS2" s="30" t="str">
        <f>'事業所回答（シート追加・名称変更禁止）'!J186</f>
        <v>選択してください。</v>
      </c>
      <c r="LT2" s="30" t="str">
        <f>'事業所回答（シート追加・名称変更禁止）'!R186</f>
        <v>選択してください。</v>
      </c>
      <c r="LU2" s="30">
        <f>'事業所回答（シート追加・名称変更禁止）'!B189</f>
        <v>0</v>
      </c>
      <c r="LV2" s="30" t="str">
        <f>'事業所回答（シート追加・名称変更禁止）'!I192</f>
        <v>選択してください。</v>
      </c>
      <c r="LW2" s="30" t="str">
        <f>'事業所回答（シート追加・名称変更禁止）'!U192</f>
        <v>選択してください。</v>
      </c>
    </row>
  </sheetData>
  <autoFilter ref="A1:LQ1"/>
  <phoneticPr fontId="18"/>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workbookViewId="0">
      <selection activeCell="F8" sqref="F8"/>
    </sheetView>
  </sheetViews>
  <sheetFormatPr defaultRowHeight="13.5"/>
  <cols>
    <col min="1" max="1" width="14" customWidth="1"/>
    <col min="2" max="2" width="36.125" customWidth="1"/>
    <col min="3" max="3" width="17.75" bestFit="1" customWidth="1"/>
    <col min="4" max="4" width="5.5" bestFit="1" customWidth="1"/>
    <col min="6" max="8" width="44.5" customWidth="1"/>
  </cols>
  <sheetData>
    <row r="1" spans="1:8">
      <c r="A1" s="36" t="s">
        <v>93</v>
      </c>
      <c r="B1" s="36" t="s">
        <v>94</v>
      </c>
      <c r="C1" t="s">
        <v>95</v>
      </c>
      <c r="E1" t="s">
        <v>96</v>
      </c>
      <c r="F1" t="s">
        <v>120</v>
      </c>
      <c r="G1" t="s">
        <v>121</v>
      </c>
      <c r="H1" t="s">
        <v>122</v>
      </c>
    </row>
    <row r="2" spans="1:8">
      <c r="A2" t="s">
        <v>292</v>
      </c>
      <c r="B2" t="s">
        <v>292</v>
      </c>
      <c r="C2" t="s">
        <v>292</v>
      </c>
      <c r="E2" t="s">
        <v>292</v>
      </c>
      <c r="F2" t="s">
        <v>347</v>
      </c>
      <c r="G2" t="s">
        <v>153</v>
      </c>
      <c r="H2" t="s">
        <v>147</v>
      </c>
    </row>
    <row r="3" spans="1:8">
      <c r="A3" t="s">
        <v>249</v>
      </c>
      <c r="B3" t="s">
        <v>97</v>
      </c>
      <c r="C3" t="s">
        <v>294</v>
      </c>
      <c r="D3">
        <v>2006</v>
      </c>
      <c r="E3" s="84" t="s">
        <v>163</v>
      </c>
      <c r="F3" t="s">
        <v>348</v>
      </c>
      <c r="G3" t="s">
        <v>154</v>
      </c>
      <c r="H3" t="s">
        <v>148</v>
      </c>
    </row>
    <row r="4" spans="1:8">
      <c r="A4" t="s">
        <v>250</v>
      </c>
      <c r="B4" t="s">
        <v>98</v>
      </c>
      <c r="C4" t="s">
        <v>295</v>
      </c>
      <c r="D4">
        <v>2007</v>
      </c>
      <c r="E4" s="84" t="s">
        <v>164</v>
      </c>
      <c r="F4" t="s">
        <v>346</v>
      </c>
      <c r="G4" t="s">
        <v>155</v>
      </c>
      <c r="H4" t="s">
        <v>149</v>
      </c>
    </row>
    <row r="5" spans="1:8">
      <c r="A5" t="s">
        <v>251</v>
      </c>
      <c r="B5" t="s">
        <v>99</v>
      </c>
      <c r="C5" t="s">
        <v>296</v>
      </c>
      <c r="D5">
        <v>2008</v>
      </c>
      <c r="E5" s="84" t="s">
        <v>174</v>
      </c>
      <c r="F5" t="s">
        <v>345</v>
      </c>
      <c r="G5" t="s">
        <v>156</v>
      </c>
      <c r="H5" t="s">
        <v>150</v>
      </c>
    </row>
    <row r="6" spans="1:8">
      <c r="A6" t="s">
        <v>252</v>
      </c>
      <c r="B6" t="s">
        <v>100</v>
      </c>
      <c r="C6" t="s">
        <v>297</v>
      </c>
      <c r="D6">
        <v>2009</v>
      </c>
      <c r="E6" s="84" t="s">
        <v>165</v>
      </c>
      <c r="F6" t="s">
        <v>344</v>
      </c>
      <c r="G6" t="s">
        <v>157</v>
      </c>
      <c r="H6" t="s">
        <v>151</v>
      </c>
    </row>
    <row r="7" spans="1:8">
      <c r="A7" t="s">
        <v>253</v>
      </c>
      <c r="B7" t="s">
        <v>101</v>
      </c>
      <c r="C7" t="s">
        <v>298</v>
      </c>
      <c r="D7">
        <v>2010</v>
      </c>
      <c r="E7" s="84" t="s">
        <v>166</v>
      </c>
      <c r="F7" t="s">
        <v>343</v>
      </c>
      <c r="G7" t="s">
        <v>158</v>
      </c>
      <c r="H7" t="s">
        <v>152</v>
      </c>
    </row>
    <row r="8" spans="1:8">
      <c r="A8" t="s">
        <v>254</v>
      </c>
      <c r="B8" t="s">
        <v>102</v>
      </c>
      <c r="C8" t="s">
        <v>299</v>
      </c>
      <c r="D8">
        <v>2011</v>
      </c>
      <c r="E8" s="84" t="s">
        <v>167</v>
      </c>
      <c r="F8" t="s">
        <v>342</v>
      </c>
      <c r="G8" t="s">
        <v>159</v>
      </c>
      <c r="H8" t="s">
        <v>146</v>
      </c>
    </row>
    <row r="9" spans="1:8">
      <c r="A9" t="s">
        <v>255</v>
      </c>
      <c r="B9" t="s">
        <v>103</v>
      </c>
      <c r="C9" t="s">
        <v>300</v>
      </c>
      <c r="D9">
        <v>2012</v>
      </c>
      <c r="E9" s="84" t="s">
        <v>168</v>
      </c>
      <c r="F9" t="s">
        <v>325</v>
      </c>
      <c r="G9" t="s">
        <v>325</v>
      </c>
      <c r="H9" t="s">
        <v>132</v>
      </c>
    </row>
    <row r="10" spans="1:8">
      <c r="A10" t="s">
        <v>256</v>
      </c>
      <c r="B10" t="s">
        <v>104</v>
      </c>
      <c r="C10" t="s">
        <v>301</v>
      </c>
      <c r="D10">
        <v>2013</v>
      </c>
      <c r="E10" s="84" t="s">
        <v>169</v>
      </c>
      <c r="H10" t="s">
        <v>133</v>
      </c>
    </row>
    <row r="11" spans="1:8">
      <c r="A11" t="s">
        <v>257</v>
      </c>
      <c r="B11" t="s">
        <v>105</v>
      </c>
      <c r="C11" t="s">
        <v>302</v>
      </c>
      <c r="D11">
        <v>2014</v>
      </c>
      <c r="E11" s="84" t="s">
        <v>170</v>
      </c>
      <c r="H11" t="s">
        <v>325</v>
      </c>
    </row>
    <row r="12" spans="1:8">
      <c r="A12" t="s">
        <v>258</v>
      </c>
      <c r="B12" t="s">
        <v>106</v>
      </c>
      <c r="C12" t="s">
        <v>303</v>
      </c>
      <c r="D12">
        <v>2015</v>
      </c>
      <c r="E12" s="84" t="s">
        <v>171</v>
      </c>
    </row>
    <row r="13" spans="1:8">
      <c r="A13" t="s">
        <v>259</v>
      </c>
      <c r="C13" t="s">
        <v>304</v>
      </c>
      <c r="D13">
        <v>2016</v>
      </c>
      <c r="E13" s="84" t="s">
        <v>172</v>
      </c>
    </row>
    <row r="14" spans="1:8">
      <c r="A14" t="s">
        <v>260</v>
      </c>
      <c r="C14" t="s">
        <v>305</v>
      </c>
      <c r="D14">
        <v>2017</v>
      </c>
      <c r="E14" s="84" t="s">
        <v>173</v>
      </c>
    </row>
    <row r="15" spans="1:8">
      <c r="A15" t="s">
        <v>261</v>
      </c>
      <c r="C15" t="s">
        <v>306</v>
      </c>
      <c r="D15">
        <v>2018</v>
      </c>
    </row>
    <row r="16" spans="1:8">
      <c r="A16" t="s">
        <v>262</v>
      </c>
      <c r="C16" t="s">
        <v>307</v>
      </c>
      <c r="D16">
        <v>2019</v>
      </c>
    </row>
    <row r="17" spans="1:4">
      <c r="A17" t="s">
        <v>263</v>
      </c>
      <c r="C17" t="s">
        <v>308</v>
      </c>
      <c r="D17">
        <v>2020</v>
      </c>
    </row>
    <row r="18" spans="1:4">
      <c r="A18" t="s">
        <v>264</v>
      </c>
      <c r="C18" t="s">
        <v>309</v>
      </c>
      <c r="D18">
        <v>2021</v>
      </c>
    </row>
    <row r="19" spans="1:4">
      <c r="A19" t="s">
        <v>265</v>
      </c>
      <c r="C19" t="s">
        <v>310</v>
      </c>
      <c r="D19">
        <v>2022</v>
      </c>
    </row>
    <row r="20" spans="1:4">
      <c r="A20" t="s">
        <v>266</v>
      </c>
      <c r="C20" t="s">
        <v>311</v>
      </c>
      <c r="D20">
        <v>2023</v>
      </c>
    </row>
    <row r="21" spans="1:4">
      <c r="A21" t="s">
        <v>267</v>
      </c>
    </row>
    <row r="22" spans="1:4">
      <c r="A22" t="s">
        <v>268</v>
      </c>
    </row>
    <row r="23" spans="1:4">
      <c r="A23" t="s">
        <v>269</v>
      </c>
    </row>
    <row r="24" spans="1:4">
      <c r="A24" t="s">
        <v>270</v>
      </c>
    </row>
    <row r="25" spans="1:4">
      <c r="A25" t="s">
        <v>271</v>
      </c>
    </row>
    <row r="26" spans="1:4">
      <c r="A26" t="s">
        <v>272</v>
      </c>
    </row>
    <row r="27" spans="1:4">
      <c r="A27" t="s">
        <v>273</v>
      </c>
    </row>
    <row r="28" spans="1:4">
      <c r="A28" t="s">
        <v>274</v>
      </c>
    </row>
    <row r="29" spans="1:4">
      <c r="A29" t="s">
        <v>275</v>
      </c>
    </row>
    <row r="30" spans="1:4">
      <c r="A30" t="s">
        <v>276</v>
      </c>
    </row>
    <row r="31" spans="1:4">
      <c r="A31" t="s">
        <v>277</v>
      </c>
    </row>
    <row r="32" spans="1:4">
      <c r="A32" t="s">
        <v>278</v>
      </c>
    </row>
    <row r="33" spans="1:21">
      <c r="A33" t="s">
        <v>279</v>
      </c>
    </row>
    <row r="34" spans="1:21">
      <c r="A34" t="s">
        <v>280</v>
      </c>
    </row>
    <row r="35" spans="1:21">
      <c r="A35" t="s">
        <v>281</v>
      </c>
      <c r="U35" t="e">
        <f ca="1">OFFSET($K$19,,MATCH($K$19,プルダウンリスト!$F$1:$H$1,0)-7,3)</f>
        <v>#N/A</v>
      </c>
    </row>
    <row r="36" spans="1:21">
      <c r="A36" t="s">
        <v>282</v>
      </c>
    </row>
    <row r="37" spans="1:21">
      <c r="A37" t="s">
        <v>283</v>
      </c>
    </row>
    <row r="38" spans="1:21">
      <c r="A38" t="s">
        <v>284</v>
      </c>
    </row>
    <row r="39" spans="1:21">
      <c r="A39" t="s">
        <v>285</v>
      </c>
    </row>
    <row r="40" spans="1:21">
      <c r="A40" t="s">
        <v>286</v>
      </c>
    </row>
    <row r="41" spans="1:21">
      <c r="A41" t="s">
        <v>287</v>
      </c>
    </row>
    <row r="42" spans="1:21">
      <c r="A42" t="s">
        <v>288</v>
      </c>
    </row>
    <row r="43" spans="1:21">
      <c r="A43" t="s">
        <v>289</v>
      </c>
    </row>
    <row r="44" spans="1:21">
      <c r="A44" t="s">
        <v>290</v>
      </c>
    </row>
    <row r="45" spans="1:21">
      <c r="A45" t="s">
        <v>291</v>
      </c>
    </row>
  </sheetData>
  <phoneticPr fontId="1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事業所回答（シート追加・名称変更禁止）</vt:lpstr>
      <vt:lpstr>集計（名称変更禁止）</vt:lpstr>
      <vt:lpstr>プルダウンリスト</vt:lpstr>
      <vt:lpstr>'事業所回答（シート追加・名称変更禁止）'!Print_Area</vt:lpstr>
      <vt:lpstr>サービス種別</vt:lpstr>
      <vt:lpstr>就労移行支援事業所</vt:lpstr>
      <vt:lpstr>就労継続支援Ａ型事業所</vt:lpstr>
      <vt:lpstr>就労継続支援Ｂ型事業所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revision/>
  <cp:lastPrinted>2023-10-12T09:13:11Z</cp:lastPrinted>
  <dcterms:created xsi:type="dcterms:W3CDTF">2017-05-15T10:28:06Z</dcterms:created>
  <dcterms:modified xsi:type="dcterms:W3CDTF">2023-10-12T09:13:22Z</dcterms:modified>
</cp:coreProperties>
</file>