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65" windowWidth="9270" windowHeight="7710" firstSheet="1" activeTab="1"/>
  </bookViews>
  <sheets>
    <sheet name="医療計画" sheetId="8" state="hidden" r:id="rId1"/>
    <sheet name="H30-R1基金事業一覧" sheetId="35" r:id="rId2"/>
    <sheet name="平成27年度基金事業一覧" sheetId="29" state="hidden" r:id="rId3"/>
    <sheet name="H28基金事業一覧" sheetId="30" state="hidden" r:id="rId4"/>
    <sheet name="H28基金計画事業一覧" sheetId="31" state="hidden" r:id="rId5"/>
    <sheet name="一覧（医療分）" sheetId="32" state="hidden" r:id="rId6"/>
  </sheets>
  <definedNames>
    <definedName name="_xlnm._FilterDatabase" localSheetId="4" hidden="1">H28基金計画事業一覧!$A$37:$XDU$53</definedName>
    <definedName name="_xlnm._FilterDatabase" localSheetId="3" hidden="1">H28基金事業一覧!$B$3:$L$62</definedName>
    <definedName name="_xlnm._FilterDatabase" localSheetId="1" hidden="1">'H30-R1基金事業一覧'!$A$3:$AC$79</definedName>
    <definedName name="_xlnm._FilterDatabase" localSheetId="5" hidden="1">'一覧（医療分）'!$A$7:$AG$52</definedName>
    <definedName name="_xlnm._FilterDatabase" localSheetId="2" hidden="1">平成27年度基金事業一覧!$A$6:$P$153</definedName>
    <definedName name="_xlnm.Print_Area" localSheetId="4">H28基金計画事業一覧!$A$1:$Q$67</definedName>
    <definedName name="_xlnm.Print_Area" localSheetId="3">H28基金事業一覧!$A$1:$L$62</definedName>
    <definedName name="_xlnm.Print_Area" localSheetId="1">'H30-R1基金事業一覧'!$B$1:$AB$79</definedName>
    <definedName name="_xlnm.Print_Area" localSheetId="5">'一覧（医療分）'!$B$1:$AC$52</definedName>
    <definedName name="_xlnm.Print_Area" localSheetId="2">平成27年度基金事業一覧!$A$1:$AD$161</definedName>
    <definedName name="_xlnm.Print_Titles" localSheetId="4">H28基金計画事業一覧!$3:$3</definedName>
    <definedName name="_xlnm.Print_Titles" localSheetId="3">H28基金事業一覧!$3:$3</definedName>
    <definedName name="_xlnm.Print_Titles" localSheetId="1">'H30-R1基金事業一覧'!$2:$3</definedName>
    <definedName name="_xlnm.Print_Titles" localSheetId="5">'一覧（医療分）'!$B:$AC,'一覧（医療分）'!$1:$7</definedName>
    <definedName name="_xlnm.Print_Titles" localSheetId="2">平成27年度基金事業一覧!$2:$3</definedName>
    <definedName name="Z_3D9E2F8D_B720_4E4D_AABC_71BC84BA35F5_.wvu.FilterData" localSheetId="1" hidden="1">'H30-R1基金事業一覧'!$B$2:$E$2</definedName>
    <definedName name="Z_3D9E2F8D_B720_4E4D_AABC_71BC84BA35F5_.wvu.FilterData" localSheetId="2" hidden="1">平成27年度基金事業一覧!$A$2:$C$2</definedName>
    <definedName name="Z_3D9E2F8D_B720_4E4D_AABC_71BC84BA35F5_.wvu.PrintArea" localSheetId="1" hidden="1">'H30-R1基金事業一覧'!$B$2:$E$79</definedName>
    <definedName name="Z_3D9E2F8D_B720_4E4D_AABC_71BC84BA35F5_.wvu.PrintArea" localSheetId="2" hidden="1">平成27年度基金事業一覧!$A$2:$C$145</definedName>
    <definedName name="Z_3D9E2F8D_B720_4E4D_AABC_71BC84BA35F5_.wvu.PrintTitles" localSheetId="1" hidden="1">'H30-R1基金事業一覧'!$2:$2</definedName>
    <definedName name="Z_3D9E2F8D_B720_4E4D_AABC_71BC84BA35F5_.wvu.PrintTitles" localSheetId="2" hidden="1">平成27年度基金事業一覧!$2:$2</definedName>
  </definedNames>
  <calcPr calcId="162913"/>
</workbook>
</file>

<file path=xl/calcChain.xml><?xml version="1.0" encoding="utf-8"?>
<calcChain xmlns="http://schemas.openxmlformats.org/spreadsheetml/2006/main">
  <c r="O27" i="29" l="1"/>
  <c r="P27" i="29"/>
  <c r="M26" i="29"/>
  <c r="O26" i="29" s="1"/>
  <c r="P26" i="29" l="1"/>
  <c r="M29" i="29" l="1"/>
  <c r="M4" i="29" s="1"/>
  <c r="M30" i="29"/>
  <c r="N30" i="29"/>
  <c r="P30" i="29" s="1"/>
  <c r="N29" i="29"/>
  <c r="P22" i="29" l="1"/>
  <c r="O22" i="29" l="1"/>
  <c r="P21" i="29"/>
  <c r="O21" i="29"/>
  <c r="P44" i="29"/>
  <c r="O44" i="29"/>
  <c r="P41" i="29"/>
  <c r="O41" i="29"/>
  <c r="P38" i="29"/>
  <c r="O38" i="29"/>
  <c r="P35" i="29"/>
  <c r="O35" i="29"/>
  <c r="P16" i="29"/>
  <c r="O16" i="29"/>
  <c r="P13" i="29"/>
  <c r="O13" i="29"/>
  <c r="O53" i="29" l="1"/>
  <c r="P53" i="29"/>
  <c r="P10" i="29" l="1"/>
  <c r="O10" i="29"/>
  <c r="O19" i="29"/>
  <c r="P19" i="29"/>
  <c r="P7" i="29"/>
  <c r="O15" i="29"/>
  <c r="O12" i="29"/>
  <c r="O9" i="29"/>
  <c r="O52" i="29"/>
  <c r="O24" i="29"/>
  <c r="O18" i="29"/>
  <c r="O6" i="29"/>
  <c r="O7" i="29"/>
  <c r="N10" i="31"/>
  <c r="L59" i="32"/>
  <c r="K58" i="32"/>
  <c r="L57" i="32"/>
  <c r="K57" i="32"/>
  <c r="S50" i="32"/>
  <c r="I49" i="32"/>
  <c r="J49" i="32" s="1"/>
  <c r="H49" i="32"/>
  <c r="I48" i="32"/>
  <c r="J48" i="32" s="1"/>
  <c r="H48" i="32"/>
  <c r="I47" i="32"/>
  <c r="J47" i="32" s="1"/>
  <c r="H47" i="32"/>
  <c r="J46" i="32"/>
  <c r="I46" i="32"/>
  <c r="H46" i="32"/>
  <c r="I45" i="32"/>
  <c r="J45" i="32" s="1"/>
  <c r="H45" i="32"/>
  <c r="K44" i="32"/>
  <c r="H44" i="32" s="1"/>
  <c r="I43" i="32"/>
  <c r="J43" i="32" s="1"/>
  <c r="H43" i="32"/>
  <c r="I42" i="32"/>
  <c r="J42" i="32" s="1"/>
  <c r="H42" i="32"/>
  <c r="I41" i="32"/>
  <c r="J41" i="32" s="1"/>
  <c r="H41" i="32"/>
  <c r="I40" i="32"/>
  <c r="J40" i="32" s="1"/>
  <c r="H40" i="32"/>
  <c r="J39" i="32"/>
  <c r="I39" i="32"/>
  <c r="H39" i="32"/>
  <c r="I38" i="32"/>
  <c r="J38" i="32" s="1"/>
  <c r="H38" i="32"/>
  <c r="J37" i="32"/>
  <c r="I37" i="32"/>
  <c r="H37" i="32"/>
  <c r="I36" i="32"/>
  <c r="J36" i="32" s="1"/>
  <c r="H36" i="32"/>
  <c r="I35" i="32"/>
  <c r="J35" i="32" s="1"/>
  <c r="H35" i="32"/>
  <c r="I34" i="32"/>
  <c r="J34" i="32" s="1"/>
  <c r="H34" i="32"/>
  <c r="I33" i="32"/>
  <c r="J33" i="32" s="1"/>
  <c r="H33" i="32"/>
  <c r="I32" i="32"/>
  <c r="H32" i="32"/>
  <c r="J31" i="32"/>
  <c r="I31" i="32"/>
  <c r="H31" i="32"/>
  <c r="I30" i="32"/>
  <c r="J30" i="32" s="1"/>
  <c r="H30" i="32"/>
  <c r="J29" i="32"/>
  <c r="I29" i="32"/>
  <c r="H29" i="32"/>
  <c r="I28" i="32"/>
  <c r="J28" i="32" s="1"/>
  <c r="H28" i="32"/>
  <c r="I27" i="32"/>
  <c r="J27" i="32" s="1"/>
  <c r="H27" i="32"/>
  <c r="I26" i="32"/>
  <c r="J26" i="32" s="1"/>
  <c r="H26" i="32"/>
  <c r="I25" i="32"/>
  <c r="J25" i="32" s="1"/>
  <c r="H25" i="32"/>
  <c r="I24" i="32"/>
  <c r="J24" i="32" s="1"/>
  <c r="H24" i="32"/>
  <c r="J23" i="32"/>
  <c r="I23" i="32"/>
  <c r="H23" i="32"/>
  <c r="I22" i="32"/>
  <c r="J22" i="32" s="1"/>
  <c r="H22" i="32"/>
  <c r="I21" i="32"/>
  <c r="J21" i="32" s="1"/>
  <c r="H21" i="32"/>
  <c r="I20" i="32"/>
  <c r="J20" i="32" s="1"/>
  <c r="H20" i="32"/>
  <c r="I19" i="32"/>
  <c r="J19" i="32" s="1"/>
  <c r="H19" i="32"/>
  <c r="J18" i="32"/>
  <c r="I18" i="32"/>
  <c r="H18" i="32"/>
  <c r="I17" i="32"/>
  <c r="J17" i="32" s="1"/>
  <c r="H17" i="32"/>
  <c r="J16" i="32"/>
  <c r="I16" i="32"/>
  <c r="H16" i="32"/>
  <c r="L15" i="32"/>
  <c r="L58" i="32" s="1"/>
  <c r="J15" i="32"/>
  <c r="I15" i="32"/>
  <c r="I14" i="32"/>
  <c r="I58" i="32" s="1"/>
  <c r="H14" i="32"/>
  <c r="J13" i="32"/>
  <c r="I13" i="32"/>
  <c r="H13" i="32"/>
  <c r="I12" i="32"/>
  <c r="J12" i="32" s="1"/>
  <c r="H12" i="32"/>
  <c r="I11" i="32"/>
  <c r="J11" i="32" s="1"/>
  <c r="H11" i="32"/>
  <c r="I10" i="32"/>
  <c r="J10" i="32" s="1"/>
  <c r="H10" i="32"/>
  <c r="J9" i="32"/>
  <c r="I9" i="32"/>
  <c r="H9" i="32"/>
  <c r="I8" i="32"/>
  <c r="H8" i="32"/>
  <c r="L50" i="32" l="1"/>
  <c r="H15" i="32"/>
  <c r="H50" i="32"/>
  <c r="H58" i="32"/>
  <c r="H59" i="32"/>
  <c r="L60" i="32"/>
  <c r="O30" i="29"/>
  <c r="I50" i="32"/>
  <c r="N21" i="32"/>
  <c r="I44" i="32"/>
  <c r="I59" i="32" s="1"/>
  <c r="H57" i="32"/>
  <c r="H60" i="32" s="1"/>
  <c r="J14" i="32"/>
  <c r="J58" i="32" s="1"/>
  <c r="J32" i="32"/>
  <c r="K50" i="32"/>
  <c r="I57" i="32"/>
  <c r="K59" i="32"/>
  <c r="K60" i="32" s="1"/>
  <c r="J8" i="32"/>
  <c r="J44" i="32" l="1"/>
  <c r="I60" i="32"/>
  <c r="J57" i="32"/>
  <c r="J60" i="32" s="1"/>
  <c r="J50" i="32"/>
  <c r="J59" i="32"/>
  <c r="N67" i="31" l="1"/>
  <c r="Q67" i="31" s="1"/>
  <c r="N66" i="31"/>
  <c r="Q66" i="31" s="1"/>
  <c r="P62" i="31"/>
  <c r="N62" i="31"/>
  <c r="Q62" i="31" s="1"/>
  <c r="N61" i="31"/>
  <c r="Q61" i="31" s="1"/>
  <c r="H61" i="31"/>
  <c r="F61" i="31"/>
  <c r="N60" i="31"/>
  <c r="Q60" i="31" s="1"/>
  <c r="J59" i="31"/>
  <c r="I59" i="31"/>
  <c r="J55" i="31"/>
  <c r="L53" i="31"/>
  <c r="F53" i="31"/>
  <c r="N53" i="31" s="1"/>
  <c r="N52" i="31"/>
  <c r="Q52" i="31" s="1"/>
  <c r="K52" i="31"/>
  <c r="F51" i="31"/>
  <c r="N51" i="31" s="1"/>
  <c r="N50" i="31"/>
  <c r="P50" i="31" s="1"/>
  <c r="K50" i="31"/>
  <c r="Q50" i="31" s="1"/>
  <c r="N49" i="31"/>
  <c r="P49" i="31" s="1"/>
  <c r="K49" i="31"/>
  <c r="Q49" i="31" s="1"/>
  <c r="N48" i="31"/>
  <c r="P48" i="31" s="1"/>
  <c r="K48" i="31"/>
  <c r="Q48" i="31" s="1"/>
  <c r="N47" i="31"/>
  <c r="P47" i="31" s="1"/>
  <c r="K47" i="31"/>
  <c r="Q47" i="31" s="1"/>
  <c r="N46" i="31"/>
  <c r="P46" i="31" s="1"/>
  <c r="K46" i="31"/>
  <c r="Q46" i="31" s="1"/>
  <c r="N45" i="31"/>
  <c r="P45" i="31" s="1"/>
  <c r="K45" i="31"/>
  <c r="Q45" i="31" s="1"/>
  <c r="F44" i="31"/>
  <c r="N44" i="31" s="1"/>
  <c r="N43" i="31"/>
  <c r="K43" i="31"/>
  <c r="N42" i="31"/>
  <c r="K42" i="31"/>
  <c r="N41" i="31"/>
  <c r="Q41" i="31" s="1"/>
  <c r="K41" i="31"/>
  <c r="N40" i="31"/>
  <c r="K40" i="31"/>
  <c r="N39" i="31"/>
  <c r="M39" i="31"/>
  <c r="M36" i="31" s="1"/>
  <c r="L39" i="31"/>
  <c r="F38" i="31"/>
  <c r="F36" i="31" s="1"/>
  <c r="N37" i="31"/>
  <c r="P37" i="31" s="1"/>
  <c r="L37" i="31"/>
  <c r="K37" i="31" s="1"/>
  <c r="O36" i="31"/>
  <c r="N34" i="31"/>
  <c r="F34" i="31"/>
  <c r="K34" i="31" s="1"/>
  <c r="N33" i="31"/>
  <c r="Q33" i="31" s="1"/>
  <c r="K33" i="31"/>
  <c r="P32" i="31"/>
  <c r="N32" i="31"/>
  <c r="K32" i="31"/>
  <c r="N31" i="31"/>
  <c r="Q31" i="31" s="1"/>
  <c r="K31" i="31"/>
  <c r="P30" i="31"/>
  <c r="N30" i="31"/>
  <c r="K30" i="31"/>
  <c r="N29" i="31"/>
  <c r="Q29" i="31" s="1"/>
  <c r="K29" i="31"/>
  <c r="P28" i="31"/>
  <c r="N28" i="31"/>
  <c r="K28" i="31"/>
  <c r="N27" i="31"/>
  <c r="Q27" i="31" s="1"/>
  <c r="K27" i="31"/>
  <c r="P26" i="31"/>
  <c r="N26" i="31"/>
  <c r="K26" i="31"/>
  <c r="N25" i="31"/>
  <c r="Q25" i="31" s="1"/>
  <c r="K25" i="31"/>
  <c r="P24" i="31"/>
  <c r="N24" i="31"/>
  <c r="K24" i="31"/>
  <c r="N23" i="31"/>
  <c r="Q23" i="31" s="1"/>
  <c r="K23" i="31"/>
  <c r="P22" i="31"/>
  <c r="N22" i="31"/>
  <c r="K22" i="31"/>
  <c r="N21" i="31"/>
  <c r="Q21" i="31" s="1"/>
  <c r="K21" i="31"/>
  <c r="P20" i="31"/>
  <c r="N20" i="31"/>
  <c r="K20" i="31"/>
  <c r="N19" i="31"/>
  <c r="Q19" i="31" s="1"/>
  <c r="K19" i="31"/>
  <c r="P18" i="31"/>
  <c r="N18" i="31"/>
  <c r="K18" i="31"/>
  <c r="N17" i="31"/>
  <c r="Q17" i="31" s="1"/>
  <c r="K17" i="31"/>
  <c r="P16" i="31"/>
  <c r="N16" i="31"/>
  <c r="K16" i="31"/>
  <c r="N15" i="31"/>
  <c r="Q15" i="31" s="1"/>
  <c r="K15" i="31"/>
  <c r="F14" i="31"/>
  <c r="K14" i="31" s="1"/>
  <c r="O13" i="31"/>
  <c r="M13" i="31"/>
  <c r="L13" i="31"/>
  <c r="F13" i="31"/>
  <c r="P11" i="31"/>
  <c r="N11" i="31"/>
  <c r="Q11" i="31" s="1"/>
  <c r="K11" i="31"/>
  <c r="I11" i="31"/>
  <c r="I55" i="31" s="1"/>
  <c r="P10" i="31"/>
  <c r="K10" i="31"/>
  <c r="Q10" i="31" s="1"/>
  <c r="K9" i="31"/>
  <c r="F9" i="31"/>
  <c r="N9" i="31" s="1"/>
  <c r="N8" i="31"/>
  <c r="F8" i="31"/>
  <c r="K8" i="31" s="1"/>
  <c r="N7" i="31"/>
  <c r="Q7" i="31" s="1"/>
  <c r="K7" i="31"/>
  <c r="O6" i="31"/>
  <c r="N6" i="31" s="1"/>
  <c r="K6" i="31"/>
  <c r="M5" i="31"/>
  <c r="M55" i="31" s="1"/>
  <c r="L5" i="31"/>
  <c r="Q34" i="31" l="1"/>
  <c r="P7" i="31"/>
  <c r="Q16" i="31"/>
  <c r="P17" i="31"/>
  <c r="Q20" i="31"/>
  <c r="P21" i="31"/>
  <c r="Q24" i="31"/>
  <c r="P25" i="31"/>
  <c r="Q28" i="31"/>
  <c r="P29" i="31"/>
  <c r="Q32" i="31"/>
  <c r="P33" i="31"/>
  <c r="Q40" i="31"/>
  <c r="Q42" i="31"/>
  <c r="K44" i="31"/>
  <c r="Q44" i="31" s="1"/>
  <c r="P52" i="31"/>
  <c r="P66" i="31"/>
  <c r="Q8" i="31"/>
  <c r="K13" i="31"/>
  <c r="P60" i="31"/>
  <c r="N14" i="31"/>
  <c r="P14" i="31" s="1"/>
  <c r="P15" i="31"/>
  <c r="Q18" i="31"/>
  <c r="P19" i="31"/>
  <c r="Q22" i="31"/>
  <c r="P23" i="31"/>
  <c r="Q26" i="31"/>
  <c r="P27" i="31"/>
  <c r="Q30" i="31"/>
  <c r="P31" i="31"/>
  <c r="Q43" i="31"/>
  <c r="K53" i="31"/>
  <c r="Q53" i="31" s="1"/>
  <c r="Q9" i="31"/>
  <c r="P9" i="31"/>
  <c r="P51" i="31"/>
  <c r="P44" i="31"/>
  <c r="Q6" i="31"/>
  <c r="N5" i="31"/>
  <c r="P6" i="31"/>
  <c r="Q37" i="31"/>
  <c r="Q14" i="31"/>
  <c r="P34" i="31"/>
  <c r="L36" i="31"/>
  <c r="L55" i="31" s="1"/>
  <c r="K38" i="31"/>
  <c r="K39" i="31"/>
  <c r="Q39" i="31" s="1"/>
  <c r="P39" i="31"/>
  <c r="P40" i="31"/>
  <c r="P41" i="31"/>
  <c r="P42" i="31"/>
  <c r="P43" i="31"/>
  <c r="K51" i="31"/>
  <c r="Q51" i="31" s="1"/>
  <c r="P53" i="31"/>
  <c r="P61" i="31"/>
  <c r="F5" i="31"/>
  <c r="P8" i="31"/>
  <c r="N13" i="31"/>
  <c r="O5" i="31"/>
  <c r="O55" i="31" s="1"/>
  <c r="N38" i="31"/>
  <c r="P67" i="31"/>
  <c r="P5" i="31" l="1"/>
  <c r="P38" i="31"/>
  <c r="N36" i="31"/>
  <c r="N55" i="31" s="1"/>
  <c r="Q38" i="31"/>
  <c r="F55" i="31"/>
  <c r="K5" i="31"/>
  <c r="K36" i="31"/>
  <c r="P13" i="31"/>
  <c r="Q13" i="31"/>
  <c r="K55" i="31" l="1"/>
  <c r="P55" i="31"/>
  <c r="Q55" i="31"/>
  <c r="Q5" i="31"/>
  <c r="Q36" i="31"/>
  <c r="P36" i="31"/>
  <c r="F57" i="30" l="1"/>
  <c r="F50" i="30"/>
  <c r="F48" i="30"/>
  <c r="F33" i="30" s="1"/>
  <c r="G32" i="30"/>
  <c r="F32" i="30"/>
  <c r="F12" i="30"/>
  <c r="F11" i="30" s="1"/>
  <c r="G8" i="30"/>
  <c r="F8" i="30"/>
  <c r="F7" i="30"/>
  <c r="G5" i="30"/>
  <c r="F4" i="30" l="1"/>
  <c r="F51" i="30" s="1"/>
  <c r="O153" i="29" l="1"/>
  <c r="P152" i="29"/>
  <c r="P150" i="29"/>
  <c r="O112" i="29"/>
  <c r="P136" i="29"/>
  <c r="P76" i="29"/>
  <c r="P96" i="29"/>
  <c r="O97" i="29"/>
  <c r="O100" i="29"/>
  <c r="P103" i="29"/>
  <c r="O109" i="29"/>
  <c r="P112" i="29"/>
  <c r="O115" i="29"/>
  <c r="O121" i="29"/>
  <c r="O127" i="29"/>
  <c r="O130" i="29"/>
  <c r="O133" i="29"/>
  <c r="O136" i="29"/>
  <c r="O139" i="29"/>
  <c r="O142" i="29"/>
  <c r="O145" i="29"/>
  <c r="P93" i="29"/>
  <c r="O34" i="29"/>
  <c r="O37" i="29"/>
  <c r="O40" i="29"/>
  <c r="O43" i="29"/>
  <c r="O46" i="29"/>
  <c r="O49" i="29"/>
  <c r="O55" i="29"/>
  <c r="O58" i="29"/>
  <c r="O61" i="29"/>
  <c r="O64" i="29"/>
  <c r="O67" i="29"/>
  <c r="O70" i="29"/>
  <c r="O73" i="29"/>
  <c r="O76" i="29"/>
  <c r="O79" i="29"/>
  <c r="O80" i="29"/>
  <c r="O83" i="29"/>
  <c r="P15" i="29"/>
  <c r="P6" i="29"/>
  <c r="P24" i="29"/>
  <c r="P52" i="29"/>
  <c r="P9" i="29"/>
  <c r="P12" i="29"/>
  <c r="P61" i="29" l="1"/>
  <c r="P58" i="29"/>
  <c r="P34" i="29"/>
  <c r="O103" i="29"/>
  <c r="P70" i="29"/>
  <c r="O93" i="29"/>
  <c r="P100" i="29"/>
  <c r="O150" i="29"/>
  <c r="P83" i="29"/>
  <c r="P46" i="29"/>
  <c r="O96" i="29"/>
  <c r="P130" i="29"/>
  <c r="P80" i="29"/>
  <c r="P64" i="29"/>
  <c r="P43" i="29"/>
  <c r="P142" i="29"/>
  <c r="P73" i="29"/>
  <c r="P67" i="29"/>
  <c r="P55" i="29"/>
  <c r="P49" i="29"/>
  <c r="P37" i="29"/>
  <c r="P145" i="29"/>
  <c r="P139" i="29"/>
  <c r="P133" i="29"/>
  <c r="P127" i="29"/>
  <c r="P121" i="29"/>
  <c r="P115" i="29"/>
  <c r="P109" i="29"/>
  <c r="P153" i="29"/>
  <c r="P149" i="29"/>
  <c r="O152" i="29"/>
  <c r="O149" i="29"/>
  <c r="P79" i="29"/>
  <c r="P40" i="29"/>
  <c r="P97" i="29"/>
  <c r="P29" i="29"/>
  <c r="P18" i="29"/>
  <c r="P148" i="29" l="1"/>
  <c r="P151" i="29"/>
  <c r="O151" i="29"/>
  <c r="O148" i="29" s="1"/>
  <c r="O29" i="29"/>
  <c r="P106" i="29" l="1"/>
  <c r="O106" i="29"/>
  <c r="P118" i="29"/>
  <c r="O118" i="29"/>
  <c r="P86" i="29"/>
  <c r="O86" i="29"/>
  <c r="O124" i="29"/>
  <c r="P124" i="29"/>
  <c r="P89" i="29"/>
  <c r="O89" i="29"/>
  <c r="O92" i="29" l="1"/>
  <c r="P31" i="29"/>
  <c r="N155" i="29"/>
  <c r="N4" i="29"/>
  <c r="P4" i="29" s="1"/>
  <c r="P92" i="29"/>
  <c r="C1" i="8"/>
  <c r="C2" i="8" s="1"/>
  <c r="C3" i="8" s="1"/>
  <c r="C4" i="8" s="1"/>
  <c r="C5" i="8" s="1"/>
  <c r="C6" i="8" s="1"/>
  <c r="C7" i="8" s="1"/>
  <c r="C8" i="8" s="1"/>
  <c r="C9" i="8" s="1"/>
  <c r="C10" i="8" s="1"/>
  <c r="C11" i="8" s="1"/>
  <c r="C12" i="8" s="1"/>
  <c r="C13" i="8" s="1"/>
  <c r="C14" i="8" s="1"/>
  <c r="C15" i="8" s="1"/>
  <c r="C16" i="8" s="1"/>
  <c r="C17" i="8" s="1"/>
  <c r="O31" i="29" l="1"/>
  <c r="O4" i="29" s="1"/>
</calcChain>
</file>

<file path=xl/comments1.xml><?xml version="1.0" encoding="utf-8"?>
<comments xmlns="http://schemas.openxmlformats.org/spreadsheetml/2006/main">
  <authors>
    <author>作成者</author>
  </authors>
  <commentList>
    <comment ref="K44" authorId="0">
      <text>
        <r>
          <rPr>
            <sz val="10"/>
            <color indexed="81"/>
            <rFont val="ＭＳ Ｐゴシック"/>
            <family val="3"/>
            <charset val="128"/>
          </rPr>
          <t>26年度計画に
計上済の
10,843千円は
除く</t>
        </r>
      </text>
    </comment>
  </commentList>
</comments>
</file>

<file path=xl/sharedStrings.xml><?xml version="1.0" encoding="utf-8"?>
<sst xmlns="http://schemas.openxmlformats.org/spreadsheetml/2006/main" count="4322" uniqueCount="1714">
  <si>
    <t>事　業　の　概　要</t>
    <rPh sb="0" eb="1">
      <t>コト</t>
    </rPh>
    <rPh sb="2" eb="3">
      <t>ギョウ</t>
    </rPh>
    <rPh sb="6" eb="7">
      <t>ガイ</t>
    </rPh>
    <rPh sb="8" eb="9">
      <t>ヨウ</t>
    </rPh>
    <phoneticPr fontId="19"/>
  </si>
  <si>
    <t>○</t>
  </si>
  <si>
    <t>事　業　名</t>
    <rPh sb="0" eb="1">
      <t>コト</t>
    </rPh>
    <rPh sb="2" eb="3">
      <t>ギョウ</t>
    </rPh>
    <rPh sb="4" eb="5">
      <t>ナ</t>
    </rPh>
    <phoneticPr fontId="19"/>
  </si>
  <si>
    <t>提案者</t>
    <rPh sb="0" eb="3">
      <t>テイアンシャ</t>
    </rPh>
    <phoneticPr fontId="19"/>
  </si>
  <si>
    <t>在宅医療</t>
    <rPh sb="0" eb="2">
      <t>ザイタク</t>
    </rPh>
    <rPh sb="2" eb="4">
      <t>イリョウ</t>
    </rPh>
    <phoneticPr fontId="17"/>
  </si>
  <si>
    <t>医療従事者の確保</t>
    <rPh sb="0" eb="2">
      <t>イリョウ</t>
    </rPh>
    <rPh sb="2" eb="5">
      <t>ジュウジシャ</t>
    </rPh>
    <rPh sb="6" eb="8">
      <t>カクホ</t>
    </rPh>
    <phoneticPr fontId="17"/>
  </si>
  <si>
    <t>医療の安全の確保</t>
    <rPh sb="0" eb="2">
      <t>イリョウ</t>
    </rPh>
    <rPh sb="3" eb="5">
      <t>アンゼン</t>
    </rPh>
    <rPh sb="6" eb="8">
      <t>カクホ</t>
    </rPh>
    <phoneticPr fontId="17"/>
  </si>
  <si>
    <t>医療提供施設の整備目標</t>
    <rPh sb="0" eb="2">
      <t>イリョウ</t>
    </rPh>
    <rPh sb="2" eb="4">
      <t>テイキョウ</t>
    </rPh>
    <rPh sb="4" eb="6">
      <t>シセツ</t>
    </rPh>
    <rPh sb="7" eb="9">
      <t>セイビ</t>
    </rPh>
    <rPh sb="9" eb="11">
      <t>モクヒョウ</t>
    </rPh>
    <phoneticPr fontId="17"/>
  </si>
  <si>
    <t>基準病床数</t>
    <rPh sb="0" eb="2">
      <t>キジュン</t>
    </rPh>
    <rPh sb="2" eb="5">
      <t>ビョウショウスウ</t>
    </rPh>
    <phoneticPr fontId="17"/>
  </si>
  <si>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17"/>
  </si>
  <si>
    <t>該当なし</t>
    <rPh sb="0" eb="2">
      <t>ガイトウ</t>
    </rPh>
    <phoneticPr fontId="17"/>
  </si>
  <si>
    <t>五疾病（がん）</t>
    <rPh sb="0" eb="1">
      <t>ゴ</t>
    </rPh>
    <rPh sb="1" eb="3">
      <t>シッペイ</t>
    </rPh>
    <phoneticPr fontId="17"/>
  </si>
  <si>
    <t>五疾病（精神疾患）</t>
    <rPh sb="4" eb="6">
      <t>セイシン</t>
    </rPh>
    <rPh sb="6" eb="8">
      <t>シッカン</t>
    </rPh>
    <phoneticPr fontId="17"/>
  </si>
  <si>
    <t>五疾病（糖尿病）</t>
    <rPh sb="4" eb="7">
      <t>トウニョウビョウ</t>
    </rPh>
    <phoneticPr fontId="17"/>
  </si>
  <si>
    <t>五疾病（急性心筋梗塞）</t>
    <rPh sb="4" eb="6">
      <t>キュウセイ</t>
    </rPh>
    <rPh sb="6" eb="8">
      <t>シンキン</t>
    </rPh>
    <rPh sb="8" eb="10">
      <t>コウソク</t>
    </rPh>
    <phoneticPr fontId="17"/>
  </si>
  <si>
    <t>五疾病（脳卒中）</t>
    <rPh sb="4" eb="7">
      <t>ノウソッチュウ</t>
    </rPh>
    <phoneticPr fontId="17"/>
  </si>
  <si>
    <t>五事業（救急医療）</t>
    <rPh sb="0" eb="1">
      <t>ゴ</t>
    </rPh>
    <rPh sb="1" eb="3">
      <t>ジギョウ</t>
    </rPh>
    <rPh sb="4" eb="6">
      <t>キュウキュウ</t>
    </rPh>
    <rPh sb="6" eb="8">
      <t>イリョウ</t>
    </rPh>
    <phoneticPr fontId="17"/>
  </si>
  <si>
    <t>五事業（周産期医療）</t>
    <rPh sb="4" eb="7">
      <t>シュウサンキ</t>
    </rPh>
    <rPh sb="7" eb="9">
      <t>イリョウ</t>
    </rPh>
    <phoneticPr fontId="17"/>
  </si>
  <si>
    <t>五事業（小児医療（小児救急含む））</t>
    <rPh sb="4" eb="6">
      <t>ショウニ</t>
    </rPh>
    <rPh sb="6" eb="8">
      <t>イリョウ</t>
    </rPh>
    <rPh sb="9" eb="11">
      <t>ショウニ</t>
    </rPh>
    <rPh sb="11" eb="13">
      <t>キュウキュウ</t>
    </rPh>
    <rPh sb="13" eb="14">
      <t>フク</t>
    </rPh>
    <phoneticPr fontId="17"/>
  </si>
  <si>
    <t>五事業（災害時における医療）</t>
    <rPh sb="4" eb="6">
      <t>サイガイ</t>
    </rPh>
    <rPh sb="6" eb="7">
      <t>ジ</t>
    </rPh>
    <rPh sb="11" eb="13">
      <t>イリョウ</t>
    </rPh>
    <phoneticPr fontId="17"/>
  </si>
  <si>
    <t>五事業（へき地の医療）</t>
    <rPh sb="6" eb="7">
      <t>チ</t>
    </rPh>
    <rPh sb="8" eb="10">
      <t>イリョウ</t>
    </rPh>
    <phoneticPr fontId="17"/>
  </si>
  <si>
    <t>大阪府</t>
    <rPh sb="0" eb="3">
      <t>オオサカフ</t>
    </rPh>
    <phoneticPr fontId="19"/>
  </si>
  <si>
    <t>大阪府薬剤師会</t>
    <rPh sb="0" eb="3">
      <t>オオサカフ</t>
    </rPh>
    <rPh sb="3" eb="6">
      <t>ヤクザイシ</t>
    </rPh>
    <rPh sb="6" eb="7">
      <t>カイ</t>
    </rPh>
    <phoneticPr fontId="19"/>
  </si>
  <si>
    <t>災害医療体制確保充実事業</t>
    <rPh sb="0" eb="2">
      <t>サイガイ</t>
    </rPh>
    <rPh sb="2" eb="4">
      <t>イリョウ</t>
    </rPh>
    <rPh sb="4" eb="6">
      <t>タイセイ</t>
    </rPh>
    <rPh sb="6" eb="8">
      <t>カクホ</t>
    </rPh>
    <rPh sb="8" eb="10">
      <t>ジュウジツ</t>
    </rPh>
    <rPh sb="10" eb="12">
      <t>ジギョウ</t>
    </rPh>
    <phoneticPr fontId="19"/>
  </si>
  <si>
    <t>特定科目休日夜間二次救急医療体制運営事業</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phoneticPr fontId="19"/>
  </si>
  <si>
    <t>治験ネットワーク機能構築事業</t>
    <rPh sb="0" eb="2">
      <t>チケン</t>
    </rPh>
    <rPh sb="8" eb="10">
      <t>キノウ</t>
    </rPh>
    <rPh sb="10" eb="12">
      <t>コウチク</t>
    </rPh>
    <rPh sb="12" eb="14">
      <t>ジギョウ</t>
    </rPh>
    <phoneticPr fontId="19"/>
  </si>
  <si>
    <t>未治療者等へのアウトリーチ拠点整備事業</t>
    <rPh sb="0" eb="3">
      <t>ミチリョウ</t>
    </rPh>
    <rPh sb="3" eb="4">
      <t>シャ</t>
    </rPh>
    <rPh sb="4" eb="5">
      <t>トウ</t>
    </rPh>
    <rPh sb="13" eb="15">
      <t>キョテン</t>
    </rPh>
    <rPh sb="15" eb="17">
      <t>セイビ</t>
    </rPh>
    <rPh sb="17" eb="19">
      <t>ジギョウ</t>
    </rPh>
    <phoneticPr fontId="19"/>
  </si>
  <si>
    <t>精神科救急医療における身体合併症対応力向上のための看護職員等研修事業</t>
    <phoneticPr fontId="19"/>
  </si>
  <si>
    <t>認知症早期医療支援モデル事業</t>
    <rPh sb="0" eb="3">
      <t>ニンチショウ</t>
    </rPh>
    <rPh sb="3" eb="5">
      <t>ソウキ</t>
    </rPh>
    <rPh sb="5" eb="7">
      <t>イリョウ</t>
    </rPh>
    <rPh sb="7" eb="9">
      <t>シエン</t>
    </rPh>
    <rPh sb="12" eb="14">
      <t>ジギョウ</t>
    </rPh>
    <phoneticPr fontId="19"/>
  </si>
  <si>
    <t>糖尿病医療連携推進事業</t>
    <phoneticPr fontId="19"/>
  </si>
  <si>
    <t>緩和医療の普及促進等事業</t>
    <phoneticPr fontId="19"/>
  </si>
  <si>
    <t>精神科病院への機器整備事業</t>
    <rPh sb="0" eb="3">
      <t>セイシンカ</t>
    </rPh>
    <rPh sb="3" eb="5">
      <t>ビョウイン</t>
    </rPh>
    <rPh sb="7" eb="9">
      <t>キキ</t>
    </rPh>
    <rPh sb="9" eb="11">
      <t>セイビ</t>
    </rPh>
    <rPh sb="11" eb="13">
      <t>ジギョウ</t>
    </rPh>
    <phoneticPr fontId="19"/>
  </si>
  <si>
    <t>一般救急病院への精神科コンサル事業等</t>
    <rPh sb="0" eb="2">
      <t>イッパン</t>
    </rPh>
    <rPh sb="2" eb="4">
      <t>キュウキュウ</t>
    </rPh>
    <rPh sb="4" eb="6">
      <t>ビョウイン</t>
    </rPh>
    <rPh sb="8" eb="11">
      <t>セイシンカ</t>
    </rPh>
    <rPh sb="15" eb="17">
      <t>ジギョウ</t>
    </rPh>
    <rPh sb="17" eb="18">
      <t>トウ</t>
    </rPh>
    <phoneticPr fontId="19"/>
  </si>
  <si>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19"/>
  </si>
  <si>
    <t>精神科救急医育成事業</t>
    <phoneticPr fontId="16"/>
  </si>
  <si>
    <t>ライフサイエンス課</t>
    <rPh sb="8" eb="9">
      <t>カ</t>
    </rPh>
    <phoneticPr fontId="17"/>
  </si>
  <si>
    <t>在宅療養における栄養ケア事業</t>
  </si>
  <si>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</si>
  <si>
    <t>２４</t>
    <phoneticPr fontId="17"/>
  </si>
  <si>
    <t>２７</t>
    <phoneticPr fontId="17"/>
  </si>
  <si>
    <t>２８</t>
    <phoneticPr fontId="17"/>
  </si>
  <si>
    <t>２９</t>
    <phoneticPr fontId="19"/>
  </si>
  <si>
    <t>３０</t>
    <phoneticPr fontId="17"/>
  </si>
  <si>
    <t>３１</t>
    <phoneticPr fontId="17"/>
  </si>
  <si>
    <t>３９</t>
    <phoneticPr fontId="17"/>
  </si>
  <si>
    <t>４５</t>
    <phoneticPr fontId="17"/>
  </si>
  <si>
    <t>４６</t>
    <phoneticPr fontId="19"/>
  </si>
  <si>
    <t>４７</t>
    <phoneticPr fontId="17"/>
  </si>
  <si>
    <t>がん医療提供体制等充実強化事業</t>
  </si>
  <si>
    <t>１６</t>
  </si>
  <si>
    <t>１７</t>
  </si>
  <si>
    <t>１８</t>
  </si>
  <si>
    <t>１９</t>
  </si>
  <si>
    <t>２０</t>
  </si>
  <si>
    <t>２１</t>
  </si>
  <si>
    <t>２５</t>
  </si>
  <si>
    <t>２６</t>
  </si>
  <si>
    <t>３４</t>
  </si>
  <si>
    <t>３５</t>
  </si>
  <si>
    <t>３６</t>
  </si>
  <si>
    <t>３７</t>
  </si>
  <si>
    <t>３８</t>
  </si>
  <si>
    <t>４２</t>
    <phoneticPr fontId="17"/>
  </si>
  <si>
    <t>４４</t>
    <phoneticPr fontId="17"/>
  </si>
  <si>
    <t>２２</t>
    <phoneticPr fontId="17"/>
  </si>
  <si>
    <t>４０</t>
    <phoneticPr fontId="17"/>
  </si>
  <si>
    <t>４３</t>
    <phoneticPr fontId="19"/>
  </si>
  <si>
    <t>1</t>
    <phoneticPr fontId="17"/>
  </si>
  <si>
    <t>在宅医療推進協議会運営事業</t>
    <rPh sb="0" eb="2">
      <t>ザイタク</t>
    </rPh>
    <rPh sb="2" eb="4">
      <t>イリョウ</t>
    </rPh>
    <rPh sb="4" eb="6">
      <t>スイシン</t>
    </rPh>
    <rPh sb="6" eb="9">
      <t>キョウギカイ</t>
    </rPh>
    <rPh sb="9" eb="11">
      <t>ウンエイ</t>
    </rPh>
    <rPh sb="11" eb="13">
      <t>ジギョウ</t>
    </rPh>
    <phoneticPr fontId="19"/>
  </si>
  <si>
    <t>ＣＡＤ／ＣＡＭシステムを用いた歯科技工士の人材育成事業</t>
    <phoneticPr fontId="19"/>
  </si>
  <si>
    <t>精神科病院における入院者退院支援委員会推進事業</t>
    <phoneticPr fontId="19"/>
  </si>
  <si>
    <t>一般科・精神科等地域医療機関連携モデル事業</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19"/>
  </si>
  <si>
    <t>小児のかかりつけ医育成事業</t>
    <rPh sb="0" eb="2">
      <t>ショウニ</t>
    </rPh>
    <rPh sb="8" eb="9">
      <t>イ</t>
    </rPh>
    <rPh sb="9" eb="11">
      <t>イクセイ</t>
    </rPh>
    <rPh sb="11" eb="13">
      <t>ジギョウ</t>
    </rPh>
    <phoneticPr fontId="19"/>
  </si>
  <si>
    <t>医療勤務環境改善支援センター運営事業</t>
    <phoneticPr fontId="19"/>
  </si>
  <si>
    <t xml:space="preserve">医師等の勤務環境改善のための医師事務作業補助者（医療クラーク）の整備
</t>
    <phoneticPr fontId="19"/>
  </si>
  <si>
    <t>病院内保育所運営費補助事業</t>
    <phoneticPr fontId="17"/>
  </si>
  <si>
    <t>女性医師等就労環境改善事業</t>
    <phoneticPr fontId="19"/>
  </si>
  <si>
    <t>新人看護職員研修事業</t>
    <phoneticPr fontId="19"/>
  </si>
  <si>
    <t>看護師等養成所運営費補助事業</t>
    <phoneticPr fontId="17"/>
  </si>
  <si>
    <t>ナースセンター事業・総合ICT化事業</t>
    <phoneticPr fontId="19"/>
  </si>
  <si>
    <t>小児救急電話相談事業</t>
    <phoneticPr fontId="19"/>
  </si>
  <si>
    <t>小児救急医療支援事業</t>
    <phoneticPr fontId="19"/>
  </si>
  <si>
    <t>医療対策協議会運営事業</t>
    <rPh sb="0" eb="2">
      <t>イリョウ</t>
    </rPh>
    <rPh sb="2" eb="4">
      <t>タイサク</t>
    </rPh>
    <rPh sb="4" eb="7">
      <t>キョウギカイ</t>
    </rPh>
    <rPh sb="7" eb="9">
      <t>ウンエイ</t>
    </rPh>
    <rPh sb="9" eb="11">
      <t>ジギョウ</t>
    </rPh>
    <phoneticPr fontId="19"/>
  </si>
  <si>
    <t>Ⅰ地域医療構想の達成に向けた医療機関の施設又は設備の整備に関する事業</t>
    <phoneticPr fontId="19"/>
  </si>
  <si>
    <t>Ⅲ医療従事者の確保に関する事業</t>
    <phoneticPr fontId="19"/>
  </si>
  <si>
    <t>がん診療施設設備整備事業</t>
  </si>
  <si>
    <t>精神科病院への機器整備事業</t>
  </si>
  <si>
    <t>地域医療機関ＩＣＴ連携整備事業</t>
  </si>
  <si>
    <t>救急搬送・受入体制強化システム改修事業</t>
  </si>
  <si>
    <t>訪問看護ネットワーク事業（訪問看護ステーションの機能強化に向けた設備整備等）</t>
  </si>
  <si>
    <t>在宅医療介護ＩＣＴ連携事業</t>
  </si>
  <si>
    <t>看護師等養成所施設整備事業</t>
    <phoneticPr fontId="17"/>
  </si>
  <si>
    <t>ナースセンター事業・総合ICT化事業（H27計画事業再掲：40番）</t>
    <phoneticPr fontId="17"/>
  </si>
  <si>
    <t>在宅歯科医療実施のために必要な機器（在宅歯科医療機器（在宅訪問歯科診療専用パッケージ、訪問歯科診療支援ポータブルシステム、ポータブルレントゲン機器、訪問歯科（居宅用）水流式歯ブラシ））を各地区の実情に応じて整備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</si>
  <si>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</si>
  <si>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H27-28　2ヶ年事業）</t>
    <rPh sb="105" eb="106">
      <t>ネン</t>
    </rPh>
    <rPh sb="106" eb="108">
      <t>ジギョウ</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</si>
  <si>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</si>
  <si>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</si>
  <si>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市町村または地区医師会に対し、在宅医療を行う多職種が情報共有を図るためのシステム導入経費を補助する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</si>
  <si>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</si>
  <si>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事業
番号</t>
    <rPh sb="0" eb="2">
      <t>ジギョウ</t>
    </rPh>
    <rPh sb="3" eb="5">
      <t>バンゴウ</t>
    </rPh>
    <phoneticPr fontId="17"/>
  </si>
  <si>
    <t>産科小児科担当医等手当導入促進事業</t>
    <rPh sb="7" eb="8">
      <t>イ</t>
    </rPh>
    <phoneticPr fontId="16"/>
  </si>
  <si>
    <t>歯科衛生士の教育内容の充実、質の高い在宅歯科医療を提供できる人材を育成するために必要な施設・設備の整備を行う。主として、在宅歯科医療に特化した機器の購入に係る経費の一部を補助する。</t>
    <rPh sb="0" eb="2">
      <t>シカ</t>
    </rPh>
    <rPh sb="2" eb="5">
      <t>エイセイシ</t>
    </rPh>
    <rPh sb="6" eb="8">
      <t>キョウイク</t>
    </rPh>
    <rPh sb="8" eb="10">
      <t>ナイヨウ</t>
    </rPh>
    <rPh sb="11" eb="13">
      <t>ジュウジツ</t>
    </rPh>
    <rPh sb="14" eb="15">
      <t>シツ</t>
    </rPh>
    <rPh sb="16" eb="17">
      <t>タカ</t>
    </rPh>
    <rPh sb="18" eb="20">
      <t>ザイタク</t>
    </rPh>
    <rPh sb="20" eb="22">
      <t>シカ</t>
    </rPh>
    <rPh sb="22" eb="24">
      <t>イリョウ</t>
    </rPh>
    <rPh sb="25" eb="27">
      <t>テイキョウ</t>
    </rPh>
    <rPh sb="30" eb="32">
      <t>ジンザイ</t>
    </rPh>
    <rPh sb="33" eb="35">
      <t>イクセイ</t>
    </rPh>
    <rPh sb="40" eb="42">
      <t>ヒツヨウ</t>
    </rPh>
    <rPh sb="43" eb="45">
      <t>シセツ</t>
    </rPh>
    <rPh sb="46" eb="48">
      <t>セツビ</t>
    </rPh>
    <rPh sb="49" eb="51">
      <t>セイビ</t>
    </rPh>
    <rPh sb="52" eb="53">
      <t>オコナ</t>
    </rPh>
    <rPh sb="55" eb="56">
      <t>シュ</t>
    </rPh>
    <rPh sb="60" eb="62">
      <t>ザイタク</t>
    </rPh>
    <rPh sb="62" eb="64">
      <t>シカ</t>
    </rPh>
    <rPh sb="64" eb="66">
      <t>イリョウ</t>
    </rPh>
    <rPh sb="67" eb="69">
      <t>トッカ</t>
    </rPh>
    <rPh sb="71" eb="73">
      <t>キキ</t>
    </rPh>
    <rPh sb="74" eb="76">
      <t>コウニュウ</t>
    </rPh>
    <rPh sb="77" eb="78">
      <t>カカワ</t>
    </rPh>
    <rPh sb="79" eb="81">
      <t>ケイヒ</t>
    </rPh>
    <rPh sb="82" eb="84">
      <t>イチブ</t>
    </rPh>
    <rPh sb="85" eb="87">
      <t>ホジョ</t>
    </rPh>
    <phoneticPr fontId="17"/>
  </si>
  <si>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rPh sb="115" eb="117">
      <t>ザイタク</t>
    </rPh>
    <rPh sb="117" eb="119">
      <t>イリョウ</t>
    </rPh>
    <rPh sb="119" eb="122">
      <t>カンケイシャ</t>
    </rPh>
    <phoneticPr fontId="17"/>
  </si>
  <si>
    <t>医師等の勤務環境改善のための特定機能病院の医師事務作業補助者（医療クラーク）の整備に対し、補助を通じて効果検証、普及を図る。</t>
    <rPh sb="14" eb="16">
      <t>トクテイ</t>
    </rPh>
    <rPh sb="16" eb="18">
      <t>キノウ</t>
    </rPh>
    <rPh sb="18" eb="20">
      <t>ビョウイン</t>
    </rPh>
    <rPh sb="48" eb="49">
      <t>ツウ</t>
    </rPh>
    <rPh sb="51" eb="53">
      <t>コウカ</t>
    </rPh>
    <rPh sb="53" eb="55">
      <t>ケンショウ</t>
    </rPh>
    <rPh sb="56" eb="58">
      <t>フキュウ</t>
    </rPh>
    <rPh sb="59" eb="60">
      <t>ハカ</t>
    </rPh>
    <phoneticPr fontId="17"/>
  </si>
  <si>
    <t>在宅歯科診療のための歯科衛生士養成支援事業（歯科衛生士養成所への施設・設備整備事業）</t>
    <rPh sb="0" eb="2">
      <t>ザイタク</t>
    </rPh>
    <rPh sb="2" eb="4">
      <t>シカ</t>
    </rPh>
    <rPh sb="4" eb="6">
      <t>シンリョウ</t>
    </rPh>
    <rPh sb="22" eb="24">
      <t>シカ</t>
    </rPh>
    <rPh sb="24" eb="27">
      <t>エイセイシ</t>
    </rPh>
    <rPh sb="27" eb="29">
      <t>ヨウセイ</t>
    </rPh>
    <rPh sb="29" eb="30">
      <t>ショ</t>
    </rPh>
    <rPh sb="32" eb="34">
      <t>シセツ</t>
    </rPh>
    <rPh sb="35" eb="37">
      <t>セツビ</t>
    </rPh>
    <rPh sb="37" eb="39">
      <t>セイビ</t>
    </rPh>
    <rPh sb="39" eb="41">
      <t>ジギョウ</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</si>
  <si>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rPh sb="26" eb="28">
      <t>オオサカ</t>
    </rPh>
    <rPh sb="77" eb="78">
      <t>ナイ</t>
    </rPh>
    <rPh sb="88" eb="89">
      <t>ナイ</t>
    </rPh>
    <phoneticPr fontId="17"/>
  </si>
  <si>
    <t>急性期から回復期、在宅医療に至るまで、一連のサービスを地域において総合的に確保するため、病床の機能分化、連携を推進するための施設・設備の整備を行う。</t>
    <phoneticPr fontId="17"/>
  </si>
  <si>
    <t>病床機能分化・連携を推進するための基盤整備事業（地域包括ケア病床・緩和ケア病床への転換）</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</si>
  <si>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</si>
  <si>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</si>
  <si>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これまでの多職種連携の体制を活用しながら、質の高い在宅医療の供給を拡充するため、コーディネータを配置する地区医師会に対し、その経費を補助する。</t>
    <phoneticPr fontId="17"/>
  </si>
  <si>
    <t>地域の実情に応じた在宅医療の推進方針について検討する在宅医療推進協議会を設置・運営する。</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</si>
  <si>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</si>
  <si>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地域における在宅歯科医療や在宅での口腔ケアに関する知識、技術を有する歯科衛生士の人材育成のための研修会開催に係る経費を補助する。</t>
    <phoneticPr fontId="17"/>
  </si>
  <si>
    <t>ＣＡＤ／ＣＡＭを使用した歯科技工の知識及び技術を習得させるとともに、最新の歯科技工に対応できる歯科技工士の育成のための研修会に係る経費に対し補助する。</t>
    <phoneticPr fontId="17"/>
  </si>
  <si>
    <t>薬局・薬剤師への無菌調剤に係る研修を実施することにより、無菌調剤薬局の共同利用や地域の基幹薬局での無菌調剤の実施を促し、在宅医療（薬剤）受入体制整備を推進する。</t>
    <phoneticPr fontId="17"/>
  </si>
  <si>
    <t>精神保健福祉法の改正で法的に位置付けられた「退院支援委員会」に、病院側が招聘した関係機関へ支払う旅費や報償費等を補助することで、地域事業者等の参画促進を図り、退院支援を推進する。</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</si>
  <si>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17"/>
  </si>
  <si>
    <t>身体合併症支援病院において、輪番時に身体科サポート医が対応する体制を整備する。また、一般救急病院に対して精神科的なコンサルテーションを行う体制を確保する。</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</si>
  <si>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17"/>
  </si>
  <si>
    <t>在宅医療・介護サービスの提供体制の充実、安定的な供給を図るための、訪問看護師の人材確保や資質向上、定着支援に関連する業務の委託及び補助を行う。</t>
    <phoneticPr fontId="16"/>
  </si>
  <si>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</si>
  <si>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t>
    <phoneticPr fontId="17"/>
  </si>
  <si>
    <t>ＨＩＶ感染者の多様な医療ニーズに対応できる在宅等地域医療体制構築事業</t>
    <rPh sb="21" eb="23">
      <t>ザイタク</t>
    </rPh>
    <rPh sb="23" eb="24">
      <t>トウ</t>
    </rPh>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</si>
  <si>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</si>
  <si>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</si>
  <si>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</si>
  <si>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地域医療支援センター運営事業</t>
    <rPh sb="12" eb="14">
      <t>ジギョウ</t>
    </rPh>
    <phoneticPr fontId="16"/>
  </si>
  <si>
    <t>初期研修中および後期研修中などの若い医師向けに精神科救急についての研修を行うことで、精神科救急にたずさわる医師の育成を行う。</t>
    <phoneticPr fontId="17"/>
  </si>
  <si>
    <t>「就労環境改善」及び「復職支援研修」を実施する医療機関に対し、必要となる代替医師の人件費や研修経費を補助する。</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</si>
  <si>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</si>
  <si>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</si>
  <si>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</si>
  <si>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夜間の子どもの急病時、保護者等からの「受診の目安」や「家庭での対処法」などの相談に、小児科医の支援体制のもと、看護師が対応する。</t>
    <phoneticPr fontId="17"/>
  </si>
  <si>
    <t>休日・夜間において入院治療が必要な小児救急患者の受入体制を輪番等により確保する市町村に対し、当該体制確保のための運営費を補助する。</t>
    <phoneticPr fontId="17"/>
  </si>
  <si>
    <t>救急隊が搬送先の選定に難渋する患者の受入を促進し、救急搬送受入の維持・向上を図るため搬送受入に協力する医療機関に対し、経費の一部を補助する。</t>
    <phoneticPr fontId="17"/>
  </si>
  <si>
    <t>救急・災害医療に不慣れな医師、看護師等を対象にトリアージや応急処置といった災害医療の基礎知識を習得するために研修を実施。</t>
    <phoneticPr fontId="17"/>
  </si>
  <si>
    <t>休日・夜間における特定科目（眼科・耳鼻咽喉科）の二次救急医療体制を確保するため、大阪市中央急病診療所の後送病院としての受入病院を輪番で確保する。</t>
    <phoneticPr fontId="17"/>
  </si>
  <si>
    <t>窓口機能の強化や臨床研究コーディネータ養成など、大阪の高いポテンシャルを活かした治験ネットワーク機能を構築する。</t>
    <phoneticPr fontId="17"/>
  </si>
  <si>
    <t>摂食嚥下障害に対応可能な歯科医療従事者を養成するため、摂食嚥下障害についての診断（嚥下内視鏡検査含む）・訓練方法についての実地研修に係る経費に対し補助する。</t>
    <phoneticPr fontId="17"/>
  </si>
  <si>
    <t>救急搬送患者受入促進事業</t>
    <phoneticPr fontId="19"/>
  </si>
  <si>
    <t>医療機関に対し、がんの医療機器（マンモグラフィー・内視鏡・エコー等）の整備に伴う設備整備費に対し支援する。</t>
    <phoneticPr fontId="17"/>
  </si>
  <si>
    <t>摂食嚥下障害対応可能な歯科医療従事者育成事業</t>
    <rPh sb="11" eb="13">
      <t>シカ</t>
    </rPh>
    <rPh sb="13" eb="15">
      <t>イリョウ</t>
    </rPh>
    <rPh sb="15" eb="18">
      <t>ジュウジシャ</t>
    </rPh>
    <phoneticPr fontId="16"/>
  </si>
  <si>
    <t>歯科衛生士の人材育成事業（歯科）</t>
    <rPh sb="13" eb="15">
      <t>シカ</t>
    </rPh>
    <phoneticPr fontId="19"/>
  </si>
  <si>
    <t xml:space="preserve"> </t>
    <phoneticPr fontId="17"/>
  </si>
  <si>
    <t>在宅歯科医療連携体制推進事業</t>
    <rPh sb="0" eb="2">
      <t>ザイタク</t>
    </rPh>
    <rPh sb="2" eb="4">
      <t>シカ</t>
    </rPh>
    <rPh sb="4" eb="6">
      <t>イリョウ</t>
    </rPh>
    <rPh sb="6" eb="8">
      <t>レンケイ</t>
    </rPh>
    <rPh sb="8" eb="10">
      <t>タイセイ</t>
    </rPh>
    <rPh sb="10" eb="12">
      <t>スイシン</t>
    </rPh>
    <rPh sb="12" eb="14">
      <t>ジギョウ</t>
    </rPh>
    <phoneticPr fontId="16"/>
  </si>
  <si>
    <t>地域救急医療システム推進事業</t>
    <phoneticPr fontId="17"/>
  </si>
  <si>
    <t>【参考】 平成26年度計画に複数年度事業として計上し、平成27年度に実施する事業一覧</t>
    <phoneticPr fontId="19"/>
  </si>
  <si>
    <t>無菌調剤対応薬剤師の育成事業</t>
    <phoneticPr fontId="19"/>
  </si>
  <si>
    <t>Ⅰ
H26
（２）</t>
  </si>
  <si>
    <t>Ⅰ
H26
（４）</t>
  </si>
  <si>
    <t>Ⅲ
H26
（36）</t>
  </si>
  <si>
    <t>Ⅲ
H26
（44）</t>
  </si>
  <si>
    <t>Ⅲ
H26
（45）</t>
  </si>
  <si>
    <t>執行残額</t>
    <rPh sb="0" eb="2">
      <t>シッコウ</t>
    </rPh>
    <rPh sb="2" eb="4">
      <t>ザンガク</t>
    </rPh>
    <phoneticPr fontId="17"/>
  </si>
  <si>
    <t>執行率</t>
    <rPh sb="0" eb="2">
      <t>シッコウ</t>
    </rPh>
    <rPh sb="2" eb="3">
      <t>リツ</t>
    </rPh>
    <phoneticPr fontId="17"/>
  </si>
  <si>
    <t>訪問看護師確保定着支援事業</t>
    <phoneticPr fontId="19"/>
  </si>
  <si>
    <t>達成値</t>
    <rPh sb="0" eb="2">
      <t>タッセイ</t>
    </rPh>
    <rPh sb="2" eb="3">
      <t>チ</t>
    </rPh>
    <phoneticPr fontId="17"/>
  </si>
  <si>
    <t>目標値</t>
    <rPh sb="0" eb="2">
      <t>モクヒョウ</t>
    </rPh>
    <rPh sb="2" eb="3">
      <t>アタイ</t>
    </rPh>
    <phoneticPr fontId="17"/>
  </si>
  <si>
    <t>指標となる項目</t>
    <rPh sb="0" eb="2">
      <t>シヒョウ</t>
    </rPh>
    <rPh sb="5" eb="7">
      <t>コウモク</t>
    </rPh>
    <phoneticPr fontId="17"/>
  </si>
  <si>
    <t>在宅医療介護ICT連携整備数</t>
    <rPh sb="4" eb="6">
      <t>カイゴ</t>
    </rPh>
    <rPh sb="9" eb="11">
      <t>レンケイ</t>
    </rPh>
    <rPh sb="11" eb="13">
      <t>セイビ</t>
    </rPh>
    <rPh sb="13" eb="14">
      <t>スウ</t>
    </rPh>
    <phoneticPr fontId="17"/>
  </si>
  <si>
    <t>在宅医療推進協議会開催数</t>
    <rPh sb="9" eb="11">
      <t>カイサイ</t>
    </rPh>
    <rPh sb="11" eb="12">
      <t>スウ</t>
    </rPh>
    <phoneticPr fontId="17"/>
  </si>
  <si>
    <t>合併症支援病院機器整備数</t>
    <rPh sb="0" eb="2">
      <t>ガッペイ</t>
    </rPh>
    <rPh sb="11" eb="12">
      <t>スウ</t>
    </rPh>
    <phoneticPr fontId="17"/>
  </si>
  <si>
    <t>訪問看護関連研修受講者数</t>
    <rPh sb="0" eb="2">
      <t>ホウモン</t>
    </rPh>
    <rPh sb="2" eb="4">
      <t>カンゴ</t>
    </rPh>
    <rPh sb="4" eb="6">
      <t>カンレン</t>
    </rPh>
    <rPh sb="6" eb="8">
      <t>ケンシュウ</t>
    </rPh>
    <rPh sb="8" eb="11">
      <t>ジュコウシャ</t>
    </rPh>
    <rPh sb="11" eb="12">
      <t>スウ</t>
    </rPh>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</si>
  <si>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</si>
  <si>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在宅医療コーディネータ地区医師会数</t>
    <rPh sb="11" eb="13">
      <t>チク</t>
    </rPh>
    <rPh sb="13" eb="16">
      <t>イシカイ</t>
    </rPh>
    <rPh sb="16" eb="17">
      <t>スウ</t>
    </rPh>
    <phoneticPr fontId="17"/>
  </si>
  <si>
    <t>医療対策協議会開催数</t>
    <rPh sb="7" eb="9">
      <t>カイサイ</t>
    </rPh>
    <rPh sb="9" eb="10">
      <t>スウ</t>
    </rPh>
    <phoneticPr fontId="17"/>
  </si>
  <si>
    <t>研修受講者数</t>
    <phoneticPr fontId="17"/>
  </si>
  <si>
    <t>訪問看護ステーションの設備整備数</t>
    <rPh sb="11" eb="13">
      <t>セツビ</t>
    </rPh>
    <rPh sb="13" eb="15">
      <t>セイビ</t>
    </rPh>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</si>
  <si>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17"/>
  </si>
  <si>
    <t>認知症早期医療支援モデル地区数</t>
    <rPh sb="12" eb="14">
      <t>チク</t>
    </rPh>
    <rPh sb="14" eb="15">
      <t>スウ</t>
    </rPh>
    <phoneticPr fontId="17"/>
  </si>
  <si>
    <t>ネットワーク拠点設置数</t>
    <rPh sb="6" eb="8">
      <t>キョテン</t>
    </rPh>
    <rPh sb="8" eb="11">
      <t>セッチスウ</t>
    </rPh>
    <phoneticPr fontId="17"/>
  </si>
  <si>
    <t>養成所運営費補助数</t>
    <rPh sb="0" eb="3">
      <t>ヨウセイジョ</t>
    </rPh>
    <rPh sb="3" eb="6">
      <t>ウンエイヒ</t>
    </rPh>
    <rPh sb="6" eb="8">
      <t>ホジョ</t>
    </rPh>
    <rPh sb="8" eb="9">
      <t>スウ</t>
    </rPh>
    <phoneticPr fontId="17"/>
  </si>
  <si>
    <t>新人看護職員研修実施医療機関数</t>
    <rPh sb="8" eb="10">
      <t>ジッシ</t>
    </rPh>
    <rPh sb="10" eb="12">
      <t>イリョウ</t>
    </rPh>
    <rPh sb="12" eb="14">
      <t>キカン</t>
    </rPh>
    <rPh sb="14" eb="15">
      <t>スウ</t>
    </rPh>
    <phoneticPr fontId="17"/>
  </si>
  <si>
    <t>就労環境改善医療機関数</t>
    <rPh sb="0" eb="2">
      <t>シュウロウ</t>
    </rPh>
    <rPh sb="2" eb="4">
      <t>カンキョウ</t>
    </rPh>
    <rPh sb="4" eb="6">
      <t>カイゼン</t>
    </rPh>
    <rPh sb="6" eb="8">
      <t>イリョウ</t>
    </rPh>
    <rPh sb="8" eb="10">
      <t>キカン</t>
    </rPh>
    <rPh sb="10" eb="11">
      <t>スウ</t>
    </rPh>
    <phoneticPr fontId="17"/>
  </si>
  <si>
    <t>研修受講者数</t>
    <phoneticPr fontId="17"/>
  </si>
  <si>
    <t>養成所施設整備補助件数</t>
    <rPh sb="0" eb="3">
      <t>ヨウセイジョ</t>
    </rPh>
    <rPh sb="3" eb="5">
      <t>シセツ</t>
    </rPh>
    <rPh sb="5" eb="7">
      <t>セイビ</t>
    </rPh>
    <rPh sb="7" eb="9">
      <t>ホジョ</t>
    </rPh>
    <rPh sb="9" eb="11">
      <t>ケンスウ</t>
    </rPh>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</si>
  <si>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</si>
  <si>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</si>
  <si>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産科小児科担当医等手当（分娩）補助医療機関数</t>
    <rPh sb="0" eb="2">
      <t>サンカ</t>
    </rPh>
    <rPh sb="2" eb="4">
      <t>ショウニ</t>
    </rPh>
    <rPh sb="4" eb="5">
      <t>カ</t>
    </rPh>
    <rPh sb="5" eb="9">
      <t>タントウイナド</t>
    </rPh>
    <rPh sb="9" eb="11">
      <t>テアテ</t>
    </rPh>
    <rPh sb="12" eb="14">
      <t>ブンベン</t>
    </rPh>
    <rPh sb="15" eb="17">
      <t>ホジョ</t>
    </rPh>
    <rPh sb="17" eb="19">
      <t>イリョウ</t>
    </rPh>
    <rPh sb="19" eb="21">
      <t>キカン</t>
    </rPh>
    <rPh sb="21" eb="22">
      <t>スウ</t>
    </rPh>
    <phoneticPr fontId="17"/>
  </si>
  <si>
    <t>修学資金貸与医学生数</t>
    <rPh sb="0" eb="2">
      <t>シュウガク</t>
    </rPh>
    <rPh sb="2" eb="4">
      <t>シキン</t>
    </rPh>
    <rPh sb="4" eb="6">
      <t>タイヨ</t>
    </rPh>
    <rPh sb="6" eb="8">
      <t>イガク</t>
    </rPh>
    <rPh sb="8" eb="9">
      <t>セイ</t>
    </rPh>
    <rPh sb="9" eb="10">
      <t>スウ</t>
    </rPh>
    <phoneticPr fontId="17"/>
  </si>
  <si>
    <t>病院内保育所運営費補助件数</t>
    <rPh sb="0" eb="2">
      <t>ビョウイン</t>
    </rPh>
    <rPh sb="2" eb="3">
      <t>ナイ</t>
    </rPh>
    <rPh sb="3" eb="5">
      <t>ホイク</t>
    </rPh>
    <rPh sb="5" eb="6">
      <t>ショ</t>
    </rPh>
    <rPh sb="6" eb="9">
      <t>ウンエイヒ</t>
    </rPh>
    <rPh sb="9" eb="11">
      <t>ホジョ</t>
    </rPh>
    <rPh sb="11" eb="13">
      <t>ケンスウ</t>
    </rPh>
    <phoneticPr fontId="17"/>
  </si>
  <si>
    <t>病院内保育所施設整備補助件数</t>
    <rPh sb="0" eb="2">
      <t>ビョウイン</t>
    </rPh>
    <rPh sb="2" eb="3">
      <t>ナイ</t>
    </rPh>
    <rPh sb="3" eb="5">
      <t>ホイク</t>
    </rPh>
    <rPh sb="5" eb="6">
      <t>ショ</t>
    </rPh>
    <rPh sb="6" eb="8">
      <t>シセツ</t>
    </rPh>
    <rPh sb="8" eb="10">
      <t>セイビ</t>
    </rPh>
    <rPh sb="10" eb="12">
      <t>ホジョ</t>
    </rPh>
    <rPh sb="12" eb="14">
      <t>ケンスウ</t>
    </rPh>
    <phoneticPr fontId="17"/>
  </si>
  <si>
    <t>特定機能病院補助件数</t>
    <rPh sb="0" eb="2">
      <t>トクテイ</t>
    </rPh>
    <rPh sb="2" eb="4">
      <t>キノウ</t>
    </rPh>
    <rPh sb="4" eb="6">
      <t>ビョウイン</t>
    </rPh>
    <rPh sb="6" eb="8">
      <t>ホジョ</t>
    </rPh>
    <rPh sb="8" eb="10">
      <t>ケンスウ</t>
    </rPh>
    <phoneticPr fontId="17"/>
  </si>
  <si>
    <t>医療勤務環境改善相談件数</t>
    <rPh sb="8" eb="10">
      <t>ソウダン</t>
    </rPh>
    <rPh sb="10" eb="12">
      <t>ケンスウ</t>
    </rPh>
    <phoneticPr fontId="17"/>
  </si>
  <si>
    <t>在宅歯科医療機器整備事業</t>
    <phoneticPr fontId="17"/>
  </si>
  <si>
    <t>在宅歯科医療機器整備地区数</t>
    <phoneticPr fontId="17"/>
  </si>
  <si>
    <t>摂食嚥下障害対応可能歯科医療従事者養成数</t>
    <rPh sb="17" eb="19">
      <t>ヨウセイ</t>
    </rPh>
    <rPh sb="19" eb="20">
      <t>スウ</t>
    </rPh>
    <phoneticPr fontId="17"/>
  </si>
  <si>
    <t>在宅歯科ケアステーション設置個所数</t>
    <rPh sb="14" eb="16">
      <t>カショ</t>
    </rPh>
    <phoneticPr fontId="17"/>
  </si>
  <si>
    <t>在宅歯科医療・在宅での口腔ケアに関する知識・技術を有する歯科衛生士育成数</t>
    <rPh sb="33" eb="35">
      <t>イクセイ</t>
    </rPh>
    <rPh sb="35" eb="36">
      <t>スウ</t>
    </rPh>
    <phoneticPr fontId="17"/>
  </si>
  <si>
    <t>在宅栄養ケアスタッフ養成数</t>
    <rPh sb="0" eb="2">
      <t>ザイタク</t>
    </rPh>
    <rPh sb="2" eb="4">
      <t>エイヨウ</t>
    </rPh>
    <rPh sb="10" eb="12">
      <t>ヨウセイ</t>
    </rPh>
    <rPh sb="12" eb="13">
      <t>スウ</t>
    </rPh>
    <phoneticPr fontId="17"/>
  </si>
  <si>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phoneticPr fontId="17"/>
  </si>
  <si>
    <t>①緩和医療の知識普及事業数
②緩和医療に携わる人材養成等事業数</t>
    <rPh sb="12" eb="13">
      <t>スウ</t>
    </rPh>
    <rPh sb="30" eb="31">
      <t>スウ</t>
    </rPh>
    <phoneticPr fontId="17"/>
  </si>
  <si>
    <t>がん診療拠点病院（国・府指定）が行うがんの医療機器及び臨床検査機器等の整備や外来化学療法室の整備に伴う施設設備整備数</t>
    <rPh sb="57" eb="58">
      <t>スウ</t>
    </rPh>
    <phoneticPr fontId="17"/>
  </si>
  <si>
    <t>研修受講者数
（①一般科看護師）
（②精神科看護師）</t>
    <rPh sb="0" eb="2">
      <t>ケンシュウ</t>
    </rPh>
    <rPh sb="2" eb="5">
      <t>ジュコウシャ</t>
    </rPh>
    <rPh sb="5" eb="6">
      <t>スウ</t>
    </rPh>
    <phoneticPr fontId="17"/>
  </si>
  <si>
    <t>一般科・精神科等地域医療機関連携モデル地区数</t>
    <rPh sb="19" eb="21">
      <t>チク</t>
    </rPh>
    <rPh sb="21" eb="22">
      <t>スウ</t>
    </rPh>
    <phoneticPr fontId="17"/>
  </si>
  <si>
    <t>-</t>
    <phoneticPr fontId="17"/>
  </si>
  <si>
    <t>①56→61
②967→1069</t>
    <phoneticPr fontId="17"/>
  </si>
  <si>
    <t>退院支援委員会参加人数</t>
    <rPh sb="0" eb="2">
      <t>タイイン</t>
    </rPh>
    <rPh sb="7" eb="9">
      <t>サンカ</t>
    </rPh>
    <rPh sb="9" eb="11">
      <t>ニンズウ</t>
    </rPh>
    <phoneticPr fontId="17"/>
  </si>
  <si>
    <t>①-1：156
①-2：300
②-1：3
②-2：4
②-3：5</t>
    <phoneticPr fontId="17"/>
  </si>
  <si>
    <t>①精神科病院への身体科サポート医支援の体制確保（延べ病院数）
 ①-1：休日昼間、夜間
 ①-2：平日夜間
②一般科救急病院への精神科的な対応についてのコンサルテーション支援（延べ病院数）　
 ②-1：休日昼間
 ②-2：休日夜間
 ②-3：平日夜間</t>
    <rPh sb="41" eb="43">
      <t>ヤカン</t>
    </rPh>
    <phoneticPr fontId="17"/>
  </si>
  <si>
    <t>指標値</t>
    <rPh sb="0" eb="2">
      <t>シヒョウ</t>
    </rPh>
    <rPh sb="2" eb="3">
      <t>チ</t>
    </rPh>
    <phoneticPr fontId="17"/>
  </si>
  <si>
    <t>研修受講者数</t>
    <rPh sb="0" eb="2">
      <t>ケンシュウ</t>
    </rPh>
    <rPh sb="2" eb="5">
      <t>ジュコウシャ</t>
    </rPh>
    <rPh sb="5" eb="6">
      <t>スウ</t>
    </rPh>
    <phoneticPr fontId="17"/>
  </si>
  <si>
    <t>糖尿病医療連携ガイドライン数</t>
    <rPh sb="13" eb="14">
      <t>スウ</t>
    </rPh>
    <phoneticPr fontId="17"/>
  </si>
  <si>
    <t>実施基準遵守率</t>
  </si>
  <si>
    <t>適切な小児夜間救急利用の促進</t>
  </si>
  <si>
    <t>①補助医療機関数
②医療機関患者受入件数</t>
    <phoneticPr fontId="17"/>
  </si>
  <si>
    <t>研修による医療従事者の養成人数</t>
  </si>
  <si>
    <t>歯科衛生士養成所学校への施設・設備整備</t>
    <phoneticPr fontId="17"/>
  </si>
  <si>
    <t>365日間、眼科・耳鼻咽喉科の二次救急医療体制（空床）の確保
①眼科
②耳鼻咽喉科</t>
    <phoneticPr fontId="17"/>
  </si>
  <si>
    <t>平均80%以上</t>
    <rPh sb="0" eb="2">
      <t>ヘイキン</t>
    </rPh>
    <rPh sb="5" eb="7">
      <t>イジョウ</t>
    </rPh>
    <phoneticPr fontId="17"/>
  </si>
  <si>
    <t>年間相談件数</t>
    <rPh sb="0" eb="2">
      <t>ネンカン</t>
    </rPh>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</si>
  <si>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</si>
  <si>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①10か所
②16か所</t>
    <rPh sb="4" eb="5">
      <t>ショ</t>
    </rPh>
    <rPh sb="10" eb="11">
      <t>ショ</t>
    </rPh>
    <phoneticPr fontId="17"/>
  </si>
  <si>
    <t>①HIV感染者の一般診療が可能な協力診療所調査実施件数
②地域医療連携に係る研修会の実施</t>
    <rPh sb="25" eb="27">
      <t>ケンスウ</t>
    </rPh>
    <phoneticPr fontId="17"/>
  </si>
  <si>
    <t>（難病患者在宅医療推進に係る）
①同行訪問実施件数
②研修受講者数</t>
    <rPh sb="23" eb="25">
      <t>ケンスウ</t>
    </rPh>
    <rPh sb="27" eb="29">
      <t>ケンシュウ</t>
    </rPh>
    <rPh sb="29" eb="32">
      <t>ジュコウシャ</t>
    </rPh>
    <rPh sb="32" eb="33">
      <t>スウ</t>
    </rPh>
    <phoneticPr fontId="17"/>
  </si>
  <si>
    <t>9000病床</t>
    <rPh sb="4" eb="6">
      <t>ビョウショウ</t>
    </rPh>
    <phoneticPr fontId="13"/>
  </si>
  <si>
    <t>9.7%以上</t>
    <rPh sb="4" eb="6">
      <t>イジョウ</t>
    </rPh>
    <phoneticPr fontId="13"/>
  </si>
  <si>
    <t>15%以上</t>
    <phoneticPr fontId="17"/>
  </si>
  <si>
    <t>93％以上</t>
  </si>
  <si>
    <t>①25%
②80%
　</t>
  </si>
  <si>
    <t xml:space="preserve">
①90件以上
②5事例、
　20名以上
</t>
    <rPh sb="4" eb="5">
      <t>ケン</t>
    </rPh>
    <rPh sb="5" eb="7">
      <t>イジョウ</t>
    </rPh>
    <rPh sb="10" eb="12">
      <t>ジレイ</t>
    </rPh>
    <rPh sb="17" eb="18">
      <t>メイ</t>
    </rPh>
    <rPh sb="18" eb="20">
      <t>イジョウ</t>
    </rPh>
    <phoneticPr fontId="13"/>
  </si>
  <si>
    <t>①6件
②80名以上</t>
    <rPh sb="2" eb="3">
      <t>ケン</t>
    </rPh>
    <rPh sb="7" eb="8">
      <t>メイ</t>
    </rPh>
    <rPh sb="8" eb="10">
      <t>イジョウ</t>
    </rPh>
    <phoneticPr fontId="13"/>
  </si>
  <si>
    <t>ー</t>
    <phoneticPr fontId="17"/>
  </si>
  <si>
    <t>8圏域</t>
    <rPh sb="1" eb="3">
      <t>ケンイキ</t>
    </rPh>
    <phoneticPr fontId="13"/>
  </si>
  <si>
    <t>在宅療養者への栄養ケアサービスの拠点整備</t>
  </si>
  <si>
    <t>-</t>
    <phoneticPr fontId="17"/>
  </si>
  <si>
    <t>13.7％以下</t>
    <rPh sb="5" eb="7">
      <t>イカ</t>
    </rPh>
    <phoneticPr fontId="13"/>
  </si>
  <si>
    <t>3%減</t>
    <rPh sb="2" eb="3">
      <t>ゲン</t>
    </rPh>
    <phoneticPr fontId="13"/>
  </si>
  <si>
    <t>ー</t>
    <phoneticPr fontId="13"/>
  </si>
  <si>
    <t>府内所定の施設への就業率</t>
  </si>
  <si>
    <t>40人</t>
    <rPh sb="2" eb="3">
      <t>ヒト</t>
    </rPh>
    <phoneticPr fontId="13"/>
  </si>
  <si>
    <t>95％以上</t>
    <rPh sb="3" eb="5">
      <t>イジョウ</t>
    </rPh>
    <phoneticPr fontId="13"/>
  </si>
  <si>
    <t>11.2％以下</t>
    <rPh sb="5" eb="7">
      <t>イカ</t>
    </rPh>
    <phoneticPr fontId="13"/>
  </si>
  <si>
    <t>3,000人</t>
    <rPh sb="5" eb="6">
      <t>ニン</t>
    </rPh>
    <phoneticPr fontId="13"/>
  </si>
  <si>
    <t>‐</t>
    <phoneticPr fontId="13"/>
  </si>
  <si>
    <t>‐</t>
    <phoneticPr fontId="17"/>
  </si>
  <si>
    <t>臨床研修医の適正な配置</t>
  </si>
  <si>
    <t>600人以上</t>
    <rPh sb="3" eb="4">
      <t>ニン</t>
    </rPh>
    <rPh sb="4" eb="6">
      <t>イジョウ</t>
    </rPh>
    <phoneticPr fontId="13"/>
  </si>
  <si>
    <t>休日・夜間における小児救急医療体制の確保（各二次医療圏）</t>
    <rPh sb="18" eb="20">
      <t>カクホ</t>
    </rPh>
    <phoneticPr fontId="13"/>
  </si>
  <si>
    <t>7医療圏</t>
    <rPh sb="1" eb="3">
      <t>イリョウ</t>
    </rPh>
    <rPh sb="3" eb="4">
      <t>ケン</t>
    </rPh>
    <phoneticPr fontId="13"/>
  </si>
  <si>
    <t>新会員（登録医師等）の増加</t>
    <rPh sb="8" eb="9">
      <t>ナド</t>
    </rPh>
    <phoneticPr fontId="17"/>
  </si>
  <si>
    <t>15拠点</t>
    <rPh sb="2" eb="4">
      <t>キョテン</t>
    </rPh>
    <phoneticPr fontId="17"/>
  </si>
  <si>
    <t>56地区</t>
    <rPh sb="2" eb="4">
      <t>チク</t>
    </rPh>
    <phoneticPr fontId="17"/>
  </si>
  <si>
    <t>6拠点</t>
    <rPh sb="1" eb="3">
      <t>キョテン</t>
    </rPh>
    <phoneticPr fontId="17"/>
  </si>
  <si>
    <t>11拠点</t>
    <rPh sb="2" eb="4">
      <t>キョテン</t>
    </rPh>
    <phoneticPr fontId="17"/>
  </si>
  <si>
    <t>5拠点</t>
    <rPh sb="1" eb="3">
      <t>キョテン</t>
    </rPh>
    <phoneticPr fontId="17"/>
  </si>
  <si>
    <t>35地区</t>
    <rPh sb="2" eb="4">
      <t>チク</t>
    </rPh>
    <phoneticPr fontId="17"/>
  </si>
  <si>
    <t>2回</t>
    <rPh sb="1" eb="2">
      <t>カイ</t>
    </rPh>
    <phoneticPr fontId="17"/>
  </si>
  <si>
    <t>1回</t>
    <rPh sb="1" eb="2">
      <t>カイ</t>
    </rPh>
    <phoneticPr fontId="17"/>
  </si>
  <si>
    <t>16地区</t>
    <rPh sb="2" eb="4">
      <t>チク</t>
    </rPh>
    <phoneticPr fontId="17"/>
  </si>
  <si>
    <t>32人</t>
    <rPh sb="2" eb="3">
      <t>ヒト</t>
    </rPh>
    <phoneticPr fontId="17"/>
  </si>
  <si>
    <t>300人</t>
    <rPh sb="3" eb="4">
      <t>ヒト</t>
    </rPh>
    <phoneticPr fontId="17"/>
  </si>
  <si>
    <t>257人</t>
    <rPh sb="3" eb="4">
      <t>ヒト</t>
    </rPh>
    <phoneticPr fontId="17"/>
  </si>
  <si>
    <t>201人</t>
    <rPh sb="3" eb="4">
      <t>ヒト</t>
    </rPh>
    <phoneticPr fontId="17"/>
  </si>
  <si>
    <t>200人</t>
    <rPh sb="3" eb="4">
      <t>ヒト</t>
    </rPh>
    <phoneticPr fontId="17"/>
  </si>
  <si>
    <t>ＣＡＤ／ＣＡＭシステムを使用した歯科技工の知識及び技術を取得した歯科技工士育成数</t>
    <rPh sb="37" eb="39">
      <t>イクセイ</t>
    </rPh>
    <rPh sb="39" eb="40">
      <t>スウ</t>
    </rPh>
    <phoneticPr fontId="17"/>
  </si>
  <si>
    <t>150人</t>
    <rPh sb="3" eb="4">
      <t>ヒト</t>
    </rPh>
    <phoneticPr fontId="17"/>
  </si>
  <si>
    <t>73人</t>
    <rPh sb="2" eb="3">
      <t>ヒト</t>
    </rPh>
    <phoneticPr fontId="17"/>
  </si>
  <si>
    <t>250人</t>
    <rPh sb="3" eb="4">
      <t>ヒト</t>
    </rPh>
    <phoneticPr fontId="17"/>
  </si>
  <si>
    <t>102人</t>
    <rPh sb="3" eb="4">
      <t>ヒト</t>
    </rPh>
    <phoneticPr fontId="17"/>
  </si>
  <si>
    <t>450人
（①300）
（②150）</t>
    <rPh sb="3" eb="4">
      <t>ヒト</t>
    </rPh>
    <phoneticPr fontId="17"/>
  </si>
  <si>
    <t>347人
（①157）
（②190）</t>
    <rPh sb="3" eb="4">
      <t>ヒト</t>
    </rPh>
    <phoneticPr fontId="17"/>
  </si>
  <si>
    <t>3地区</t>
    <rPh sb="1" eb="3">
      <t>チク</t>
    </rPh>
    <phoneticPr fontId="17"/>
  </si>
  <si>
    <t>2地区</t>
    <rPh sb="1" eb="3">
      <t>チク</t>
    </rPh>
    <phoneticPr fontId="17"/>
  </si>
  <si>
    <t>1拠点</t>
    <rPh sb="1" eb="3">
      <t>キョテン</t>
    </rPh>
    <phoneticPr fontId="17"/>
  </si>
  <si>
    <t>1050人</t>
    <rPh sb="4" eb="5">
      <t>ヒト</t>
    </rPh>
    <phoneticPr fontId="17"/>
  </si>
  <si>
    <t>1812人</t>
    <rPh sb="4" eb="5">
      <t>ヒト</t>
    </rPh>
    <phoneticPr fontId="17"/>
  </si>
  <si>
    <t>80人</t>
    <rPh sb="2" eb="3">
      <t>ヒト</t>
    </rPh>
    <phoneticPr fontId="17"/>
  </si>
  <si>
    <t>86人</t>
    <rPh sb="2" eb="3">
      <t>ヒト</t>
    </rPh>
    <phoneticPr fontId="17"/>
  </si>
  <si>
    <t>①450人
②1000人</t>
    <rPh sb="4" eb="5">
      <t>ヒト</t>
    </rPh>
    <rPh sb="11" eb="12">
      <t>ヒト</t>
    </rPh>
    <phoneticPr fontId="17"/>
  </si>
  <si>
    <t>667人</t>
    <rPh sb="3" eb="4">
      <t>ヒト</t>
    </rPh>
    <phoneticPr fontId="17"/>
  </si>
  <si>
    <t>①10か所
②15回</t>
    <rPh sb="4" eb="5">
      <t>ショ</t>
    </rPh>
    <rPh sb="9" eb="10">
      <t>カイ</t>
    </rPh>
    <phoneticPr fontId="17"/>
  </si>
  <si>
    <t>①14か所
②18回</t>
    <rPh sb="4" eb="5">
      <t>ショ</t>
    </rPh>
    <rPh sb="9" eb="10">
      <t>カイ</t>
    </rPh>
    <phoneticPr fontId="17"/>
  </si>
  <si>
    <t>①200件
②１回</t>
    <rPh sb="4" eb="5">
      <t>ケン</t>
    </rPh>
    <rPh sb="8" eb="9">
      <t>カイ</t>
    </rPh>
    <phoneticPr fontId="17"/>
  </si>
  <si>
    <t>20件</t>
    <rPh sb="2" eb="3">
      <t>ケン</t>
    </rPh>
    <phoneticPr fontId="17"/>
  </si>
  <si>
    <t>21件</t>
    <rPh sb="2" eb="3">
      <t>ケン</t>
    </rPh>
    <phoneticPr fontId="17"/>
  </si>
  <si>
    <t>7病院</t>
    <rPh sb="1" eb="3">
      <t>ビョウイン</t>
    </rPh>
    <phoneticPr fontId="17"/>
  </si>
  <si>
    <t>2医療機関</t>
    <rPh sb="1" eb="3">
      <t>イリョウ</t>
    </rPh>
    <rPh sb="3" eb="5">
      <t>キカン</t>
    </rPh>
    <phoneticPr fontId="17"/>
  </si>
  <si>
    <t>98医療機関</t>
    <rPh sb="2" eb="4">
      <t>イリョウ</t>
    </rPh>
    <rPh sb="4" eb="6">
      <t>キカン</t>
    </rPh>
    <phoneticPr fontId="17"/>
  </si>
  <si>
    <t>96医療機関</t>
    <rPh sb="2" eb="4">
      <t>イリョウ</t>
    </rPh>
    <rPh sb="4" eb="6">
      <t>キカン</t>
    </rPh>
    <phoneticPr fontId="17"/>
  </si>
  <si>
    <t>20人</t>
    <rPh sb="2" eb="3">
      <t>ヒト</t>
    </rPh>
    <phoneticPr fontId="17"/>
  </si>
  <si>
    <t>22人</t>
    <rPh sb="2" eb="3">
      <t>ヒト</t>
    </rPh>
    <phoneticPr fontId="17"/>
  </si>
  <si>
    <t>10人</t>
    <rPh sb="2" eb="3">
      <t>ヒト</t>
    </rPh>
    <phoneticPr fontId="17"/>
  </si>
  <si>
    <t>82医療機関</t>
    <rPh sb="2" eb="4">
      <t>イリョウ</t>
    </rPh>
    <rPh sb="4" eb="6">
      <t>キカン</t>
    </rPh>
    <phoneticPr fontId="17"/>
  </si>
  <si>
    <t>82医療機関</t>
    <phoneticPr fontId="17"/>
  </si>
  <si>
    <t>210人</t>
    <rPh sb="3" eb="4">
      <t>ヒト</t>
    </rPh>
    <phoneticPr fontId="17"/>
  </si>
  <si>
    <t>179人</t>
    <rPh sb="3" eb="4">
      <t>ヒト</t>
    </rPh>
    <phoneticPr fontId="17"/>
  </si>
  <si>
    <t>34医療機関</t>
    <rPh sb="2" eb="4">
      <t>イリョウ</t>
    </rPh>
    <rPh sb="4" eb="6">
      <t>キカン</t>
    </rPh>
    <phoneticPr fontId="17"/>
  </si>
  <si>
    <t>160医療機関</t>
    <rPh sb="3" eb="5">
      <t>イリョウ</t>
    </rPh>
    <rPh sb="5" eb="7">
      <t>キカン</t>
    </rPh>
    <phoneticPr fontId="17"/>
  </si>
  <si>
    <t>159医療機関</t>
    <rPh sb="3" eb="5">
      <t>イリョウ</t>
    </rPh>
    <rPh sb="5" eb="7">
      <t>キカン</t>
    </rPh>
    <phoneticPr fontId="17"/>
  </si>
  <si>
    <t>55養成所</t>
    <rPh sb="2" eb="5">
      <t>ヨウセイジョ</t>
    </rPh>
    <phoneticPr fontId="17"/>
  </si>
  <si>
    <t>ＣＲＣの養成人数</t>
    <rPh sb="6" eb="8">
      <t>ニンズウ</t>
    </rPh>
    <phoneticPr fontId="17"/>
  </si>
  <si>
    <t>6人</t>
    <rPh sb="1" eb="2">
      <t>ヒト</t>
    </rPh>
    <phoneticPr fontId="17"/>
  </si>
  <si>
    <t>2人</t>
    <rPh sb="1" eb="2">
      <t>ヒト</t>
    </rPh>
    <phoneticPr fontId="17"/>
  </si>
  <si>
    <t>19拠点</t>
    <rPh sb="2" eb="4">
      <t>キョテン</t>
    </rPh>
    <phoneticPr fontId="17"/>
  </si>
  <si>
    <t>14地区</t>
    <rPh sb="2" eb="4">
      <t>チク</t>
    </rPh>
    <phoneticPr fontId="17"/>
  </si>
  <si>
    <t>5地区</t>
    <rPh sb="1" eb="3">
      <t>チク</t>
    </rPh>
    <phoneticPr fontId="17"/>
  </si>
  <si>
    <t>4養成所</t>
    <rPh sb="1" eb="4">
      <t>ヨウセイジョ</t>
    </rPh>
    <phoneticPr fontId="17"/>
  </si>
  <si>
    <t>4施設</t>
    <rPh sb="1" eb="3">
      <t>シセツ</t>
    </rPh>
    <phoneticPr fontId="17"/>
  </si>
  <si>
    <t>10施設</t>
    <rPh sb="2" eb="4">
      <t>シセツ</t>
    </rPh>
    <phoneticPr fontId="17"/>
  </si>
  <si>
    <t>180人</t>
    <rPh sb="3" eb="4">
      <t>ヒト</t>
    </rPh>
    <phoneticPr fontId="17"/>
  </si>
  <si>
    <t>199人</t>
    <rPh sb="3" eb="4">
      <t>ヒト</t>
    </rPh>
    <phoneticPr fontId="17"/>
  </si>
  <si>
    <t>①187医療機関
②382,768件</t>
    <rPh sb="4" eb="6">
      <t>イリョウ</t>
    </rPh>
    <rPh sb="6" eb="8">
      <t>キカン</t>
    </rPh>
    <rPh sb="17" eb="18">
      <t>ケン</t>
    </rPh>
    <phoneticPr fontId="17"/>
  </si>
  <si>
    <t>①192医療機関
②398,789件</t>
    <rPh sb="4" eb="6">
      <t>イリョウ</t>
    </rPh>
    <rPh sb="6" eb="8">
      <t>キカン</t>
    </rPh>
    <rPh sb="17" eb="18">
      <t>ケン</t>
    </rPh>
    <phoneticPr fontId="17"/>
  </si>
  <si>
    <t>45,167件</t>
    <rPh sb="6" eb="7">
      <t>ケン</t>
    </rPh>
    <phoneticPr fontId="17"/>
  </si>
  <si>
    <t>49,632件</t>
    <rPh sb="6" eb="7">
      <t>ケン</t>
    </rPh>
    <phoneticPr fontId="17"/>
  </si>
  <si>
    <t>①31件
②32件</t>
    <rPh sb="3" eb="4">
      <t>ケン</t>
    </rPh>
    <rPh sb="8" eb="9">
      <t>ケン</t>
    </rPh>
    <phoneticPr fontId="17"/>
  </si>
  <si>
    <t>債権管理業務の委託（ICT化）による効率化</t>
    <rPh sb="13" eb="14">
      <t>カ</t>
    </rPh>
    <rPh sb="18" eb="20">
      <t>コウリツ</t>
    </rPh>
    <rPh sb="20" eb="21">
      <t>カ</t>
    </rPh>
    <phoneticPr fontId="13"/>
  </si>
  <si>
    <t>1件</t>
    <rPh sb="1" eb="2">
      <t>ケン</t>
    </rPh>
    <phoneticPr fontId="13"/>
  </si>
  <si>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</si>
  <si>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119床</t>
    <rPh sb="3" eb="4">
      <t>ユカ</t>
    </rPh>
    <phoneticPr fontId="17"/>
  </si>
  <si>
    <t>病床転換数
（平成37年度までの目標：9000床）</t>
    <rPh sb="0" eb="2">
      <t>ビョウショウ</t>
    </rPh>
    <rPh sb="2" eb="4">
      <t>テンカン</t>
    </rPh>
    <rPh sb="4" eb="5">
      <t>スウ</t>
    </rPh>
    <rPh sb="7" eb="9">
      <t>ヘイセイ</t>
    </rPh>
    <rPh sb="11" eb="13">
      <t>ネンド</t>
    </rPh>
    <rPh sb="16" eb="18">
      <t>モクヒョウ</t>
    </rPh>
    <rPh sb="23" eb="24">
      <t>ユカ</t>
    </rPh>
    <phoneticPr fontId="17"/>
  </si>
  <si>
    <t>‐</t>
    <phoneticPr fontId="17"/>
  </si>
  <si>
    <t>府内全保健所</t>
    <phoneticPr fontId="13"/>
  </si>
  <si>
    <t>150人</t>
    <rPh sb="3" eb="4">
      <t>ヒト</t>
    </rPh>
    <phoneticPr fontId="17"/>
  </si>
  <si>
    <t>救急研修拠点施設整備数
（2か年事業）</t>
    <rPh sb="10" eb="11">
      <t>スウ</t>
    </rPh>
    <rPh sb="15" eb="16">
      <t>ネン</t>
    </rPh>
    <rPh sb="16" eb="18">
      <t>ジギョウ</t>
    </rPh>
    <phoneticPr fontId="17"/>
  </si>
  <si>
    <t>基金計画額</t>
    <rPh sb="0" eb="2">
      <t>キキン</t>
    </rPh>
    <rPh sb="2" eb="4">
      <t>ケイカク</t>
    </rPh>
    <rPh sb="4" eb="5">
      <t>ガク</t>
    </rPh>
    <phoneticPr fontId="17"/>
  </si>
  <si>
    <t>再就業支援講習会受講者の就業者数</t>
    <rPh sb="0" eb="3">
      <t>サイシュウギョウ</t>
    </rPh>
    <rPh sb="3" eb="5">
      <t>シエン</t>
    </rPh>
    <rPh sb="5" eb="8">
      <t>コウシュウカイ</t>
    </rPh>
    <rPh sb="8" eb="11">
      <t>ジュコウシャ</t>
    </rPh>
    <rPh sb="12" eb="15">
      <t>シュウギョウシャ</t>
    </rPh>
    <rPh sb="15" eb="16">
      <t>スウ</t>
    </rPh>
    <phoneticPr fontId="17"/>
  </si>
  <si>
    <t>90人</t>
    <rPh sb="2" eb="3">
      <t>ヒト</t>
    </rPh>
    <phoneticPr fontId="17"/>
  </si>
  <si>
    <t>93人</t>
    <rPh sb="2" eb="3">
      <t>ヒト</t>
    </rPh>
    <phoneticPr fontId="17"/>
  </si>
  <si>
    <t>平成28年度 地域医療介護総合確保基金事業一覧　</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phoneticPr fontId="17"/>
  </si>
  <si>
    <t>【参考】
H27
事業番号</t>
    <rPh sb="1" eb="3">
      <t>サンコウ</t>
    </rPh>
    <rPh sb="9" eb="11">
      <t>ジギョウ</t>
    </rPh>
    <rPh sb="11" eb="13">
      <t>バンゴウ</t>
    </rPh>
    <phoneticPr fontId="17"/>
  </si>
  <si>
    <t>事業
番号</t>
    <phoneticPr fontId="19"/>
  </si>
  <si>
    <t>事　　　業　　　名</t>
    <rPh sb="0" eb="1">
      <t>コト</t>
    </rPh>
    <rPh sb="4" eb="5">
      <t>ギョウ</t>
    </rPh>
    <rPh sb="8" eb="9">
      <t>メイ</t>
    </rPh>
    <phoneticPr fontId="17"/>
  </si>
  <si>
    <t>事　　　業　　　の　　　概　　　要</t>
    <rPh sb="0" eb="1">
      <t>コト</t>
    </rPh>
    <rPh sb="4" eb="5">
      <t>ギョウ</t>
    </rPh>
    <rPh sb="12" eb="13">
      <t>ガイ</t>
    </rPh>
    <rPh sb="16" eb="17">
      <t>ヨウ</t>
    </rPh>
    <phoneticPr fontId="19"/>
  </si>
  <si>
    <t>計画額(千円)</t>
    <rPh sb="0" eb="3">
      <t>ケイカクガク</t>
    </rPh>
    <rPh sb="4" eb="6">
      <t>センエン</t>
    </rPh>
    <phoneticPr fontId="17"/>
  </si>
  <si>
    <t>総事業費</t>
    <rPh sb="0" eb="1">
      <t>ソウ</t>
    </rPh>
    <rPh sb="1" eb="3">
      <t>ジギョウ</t>
    </rPh>
    <rPh sb="3" eb="4">
      <t>ヒ</t>
    </rPh>
    <phoneticPr fontId="32"/>
  </si>
  <si>
    <t>28年度アウトプット指標項目／目標値</t>
    <rPh sb="2" eb="4">
      <t>ネンド</t>
    </rPh>
    <rPh sb="10" eb="12">
      <t>シヒョウ</t>
    </rPh>
    <rPh sb="12" eb="14">
      <t>コウモク</t>
    </rPh>
    <rPh sb="15" eb="18">
      <t>モクヒョウチ</t>
    </rPh>
    <phoneticPr fontId="32"/>
  </si>
  <si>
    <t>アウトカム指標項目／目標値</t>
    <rPh sb="5" eb="7">
      <t>シヒョウ</t>
    </rPh>
    <rPh sb="7" eb="9">
      <t>コウモク</t>
    </rPh>
    <rPh sb="10" eb="13">
      <t>モクヒョウチ</t>
    </rPh>
    <phoneticPr fontId="17"/>
  </si>
  <si>
    <t>所管G</t>
    <rPh sb="0" eb="2">
      <t>ショカン</t>
    </rPh>
    <phoneticPr fontId="17"/>
  </si>
  <si>
    <t>　Ⅰ　地域医療構想の達成に向けた医療機関の施設又は設備に関する事業</t>
    <rPh sb="3" eb="5">
      <t>チイキ</t>
    </rPh>
    <rPh sb="5" eb="7">
      <t>イリョウ</t>
    </rPh>
    <rPh sb="7" eb="9">
      <t>コウソウ</t>
    </rPh>
    <rPh sb="10" eb="12">
      <t>タッセイ</t>
    </rPh>
    <rPh sb="13" eb="14">
      <t>ム</t>
    </rPh>
    <rPh sb="16" eb="18">
      <t>イリョウ</t>
    </rPh>
    <rPh sb="18" eb="20">
      <t>キカン</t>
    </rPh>
    <rPh sb="21" eb="23">
      <t>シセツ</t>
    </rPh>
    <rPh sb="23" eb="24">
      <t>マタ</t>
    </rPh>
    <rPh sb="25" eb="27">
      <t>セツビ</t>
    </rPh>
    <rPh sb="28" eb="29">
      <t>カン</t>
    </rPh>
    <rPh sb="31" eb="33">
      <t>ジギョウ</t>
    </rPh>
    <phoneticPr fontId="17"/>
  </si>
  <si>
    <t>病床機能分化・連携を推進するための基盤整備事業
（地域包括ケア病床・緩和ケア病床・回復期リハビリテーション病床への転換）</t>
    <rPh sb="25" eb="27">
      <t>チイキ</t>
    </rPh>
    <rPh sb="41" eb="43">
      <t>カイフク</t>
    </rPh>
    <rPh sb="43" eb="44">
      <t>キ</t>
    </rPh>
    <rPh sb="53" eb="55">
      <t>ビョウショウ</t>
    </rPh>
    <phoneticPr fontId="19"/>
  </si>
  <si>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</si>
  <si>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補助対象医療機関数</t>
    <phoneticPr fontId="17"/>
  </si>
  <si>
    <t>10医療機関</t>
    <rPh sb="2" eb="4">
      <t>イリョウ</t>
    </rPh>
    <rPh sb="4" eb="6">
      <t>キカン</t>
    </rPh>
    <phoneticPr fontId="17"/>
  </si>
  <si>
    <t>不足する病床機能への病床転換数（37年度までの目標）</t>
    <rPh sb="0" eb="2">
      <t>フソク</t>
    </rPh>
    <rPh sb="4" eb="6">
      <t>ビョウショウ</t>
    </rPh>
    <rPh sb="6" eb="8">
      <t>キノウ</t>
    </rPh>
    <rPh sb="10" eb="12">
      <t>ビョウショウ</t>
    </rPh>
    <rPh sb="12" eb="14">
      <t>テンカン</t>
    </rPh>
    <rPh sb="14" eb="15">
      <t>スウ</t>
    </rPh>
    <rPh sb="19" eb="20">
      <t>ド</t>
    </rPh>
    <rPh sb="23" eb="25">
      <t>モクヒョウ</t>
    </rPh>
    <phoneticPr fontId="17"/>
  </si>
  <si>
    <t>119→
9000病床</t>
    <rPh sb="9" eb="11">
      <t>ビョウショウ</t>
    </rPh>
    <phoneticPr fontId="17"/>
  </si>
  <si>
    <t>医事G</t>
    <rPh sb="0" eb="2">
      <t>イジ</t>
    </rPh>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</si>
  <si>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</si>
  <si>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</si>
  <si>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地域医療機関ICT連携整備数</t>
    <rPh sb="11" eb="13">
      <t>セイビ</t>
    </rPh>
    <rPh sb="13" eb="14">
      <t>スウ</t>
    </rPh>
    <phoneticPr fontId="32"/>
  </si>
  <si>
    <t>15拠点
（7→22拠点）</t>
    <rPh sb="2" eb="4">
      <t>キョテン</t>
    </rPh>
    <rPh sb="10" eb="12">
      <t>キョテン</t>
    </rPh>
    <phoneticPr fontId="17"/>
  </si>
  <si>
    <t>逆紹介患者率の増加</t>
    <rPh sb="0" eb="1">
      <t>ギャク</t>
    </rPh>
    <rPh sb="1" eb="3">
      <t>ショウカイ</t>
    </rPh>
    <rPh sb="3" eb="5">
      <t>カンジャ</t>
    </rPh>
    <rPh sb="5" eb="6">
      <t>リツ</t>
    </rPh>
    <rPh sb="7" eb="9">
      <t>ゾウカ</t>
    </rPh>
    <phoneticPr fontId="17"/>
  </si>
  <si>
    <t>0→5%
（29年度）</t>
    <rPh sb="8" eb="10">
      <t>ネンド</t>
    </rPh>
    <phoneticPr fontId="17"/>
  </si>
  <si>
    <t>在宅G</t>
    <rPh sb="0" eb="2">
      <t>ザイタク</t>
    </rPh>
    <phoneticPr fontId="17"/>
  </si>
  <si>
    <t>急性期の医療連携体制整備（救急医療の医療機関のネットワーク構築）を図る観点から、診療情報等のデータを保存する設備整備（システム改修）を行う。当該システムから取得できる救急搬送から転帰（退院）までのデータを活用して、地域の医療情報連携（機能分化・連携）強化を図り、適切な医療提供体制に向けた整備を進める。</t>
    <phoneticPr fontId="17"/>
  </si>
  <si>
    <t>実施基準遵守率</t>
    <phoneticPr fontId="17"/>
  </si>
  <si>
    <t>62.5%以上</t>
    <rPh sb="5" eb="7">
      <t>イジョウ</t>
    </rPh>
    <phoneticPr fontId="17"/>
  </si>
  <si>
    <t>①現場滞在時間が30分以上かかった割合の増加抑制
②搬送困難症例件数の割合の増加抑制</t>
    <phoneticPr fontId="17"/>
  </si>
  <si>
    <t>①11.0％→10.9％以下
②7.2％→6.2％以下
（27年度→28年度）</t>
    <phoneticPr fontId="17"/>
  </si>
  <si>
    <t>救急災害G</t>
    <rPh sb="0" eb="2">
      <t>キュウキュウ</t>
    </rPh>
    <rPh sb="2" eb="4">
      <t>サイガイ</t>
    </rPh>
    <phoneticPr fontId="17"/>
  </si>
  <si>
    <t>訪問看護ネットワーク整備による医療連携体制強化事業</t>
    <rPh sb="0" eb="2">
      <t>ホウモン</t>
    </rPh>
    <rPh sb="2" eb="4">
      <t>カンゴ</t>
    </rPh>
    <rPh sb="10" eb="12">
      <t>セイビ</t>
    </rPh>
    <rPh sb="15" eb="17">
      <t>イリョウ</t>
    </rPh>
    <rPh sb="17" eb="19">
      <t>レンケイ</t>
    </rPh>
    <rPh sb="19" eb="21">
      <t>タイセイ</t>
    </rPh>
    <rPh sb="21" eb="23">
      <t>キョウカ</t>
    </rPh>
    <rPh sb="23" eb="25">
      <t>ジギョウ</t>
    </rPh>
    <phoneticPr fontId="19"/>
  </si>
  <si>
    <t>地域における医療連携体制の構築を図る観点から、訪問看護ステーションと他の医療機関・施設の間で、訪問看護情報等のデータを記録・共有することができるよう設備の整備を行う。</t>
    <phoneticPr fontId="36"/>
  </si>
  <si>
    <t>訪問看護ステーションICT連携整備数</t>
    <rPh sb="13" eb="15">
      <t>レンケイ</t>
    </rPh>
    <rPh sb="15" eb="17">
      <t>セイビ</t>
    </rPh>
    <phoneticPr fontId="17"/>
  </si>
  <si>
    <t>40か所
（13→53か所）</t>
    <rPh sb="3" eb="4">
      <t>ショ</t>
    </rPh>
    <rPh sb="12" eb="13">
      <t>ショ</t>
    </rPh>
    <phoneticPr fontId="17"/>
  </si>
  <si>
    <r>
      <t xml:space="preserve">規模拡大する訪問看護ステーションの増加（訪問看護実態調査）
</t>
    </r>
    <r>
      <rPr>
        <sz val="10"/>
        <rFont val="ＭＳ Ｐゴシック"/>
        <family val="3"/>
        <charset val="128"/>
        <scheme val="minor"/>
      </rPr>
      <t>※規模拡大とは看護職員常勤換算５人以上に増加すること</t>
    </r>
    <rPh sb="20" eb="22">
      <t>ホウモン</t>
    </rPh>
    <rPh sb="22" eb="24">
      <t>カンゴ</t>
    </rPh>
    <rPh sb="24" eb="26">
      <t>ジッタイ</t>
    </rPh>
    <rPh sb="26" eb="28">
      <t>チョウサ</t>
    </rPh>
    <phoneticPr fontId="17"/>
  </si>
  <si>
    <t>0→50か所</t>
    <rPh sb="5" eb="6">
      <t>ショ</t>
    </rPh>
    <phoneticPr fontId="17"/>
  </si>
  <si>
    <t>がん診療施設設備整備事業</t>
    <phoneticPr fontId="19"/>
  </si>
  <si>
    <t>医療機関に対し、がんの医療機器（マンモグラフィー・内視鏡・エコー等）の整備に伴う施設設備整備費に対し支援する。</t>
    <phoneticPr fontId="17"/>
  </si>
  <si>
    <t>府内各がん診療拠点病院への整備</t>
    <phoneticPr fontId="17"/>
  </si>
  <si>
    <t>15施設
（35→50施設）</t>
    <rPh sb="2" eb="4">
      <t>シセツ</t>
    </rPh>
    <rPh sb="11" eb="13">
      <t>シセツ</t>
    </rPh>
    <phoneticPr fontId="17"/>
  </si>
  <si>
    <t>がんG</t>
    <phoneticPr fontId="17"/>
  </si>
  <si>
    <t>地域医療連携推進事業</t>
    <rPh sb="0" eb="2">
      <t>チイキ</t>
    </rPh>
    <rPh sb="2" eb="4">
      <t>イリョウ</t>
    </rPh>
    <rPh sb="4" eb="6">
      <t>レンケイ</t>
    </rPh>
    <rPh sb="6" eb="8">
      <t>スイシン</t>
    </rPh>
    <rPh sb="8" eb="10">
      <t>ジギョウ</t>
    </rPh>
    <phoneticPr fontId="17"/>
  </si>
  <si>
    <t>これまでの多職種連携の体制を活用しながら、医療機関（病院・診療所）をはじめ、訪問看護ステーション、薬局等の地域における医療連携体制の構築を行うことで、入院から在宅までの円滑な患者の流れを作る上での基盤整備を図り、病床の機能分化・連携を推進するために、コーディネータを養成・配置する地区医師会に対し、その経費を補助する。</t>
    <phoneticPr fontId="17"/>
  </si>
  <si>
    <t>在宅医療コーディネータ地区医師会数
（府内57地区医師会）</t>
    <phoneticPr fontId="17"/>
  </si>
  <si>
    <t>35→46地区</t>
    <rPh sb="5" eb="7">
      <t>チク</t>
    </rPh>
    <phoneticPr fontId="17"/>
  </si>
  <si>
    <t>17%以上
（107,714件【26年度】→
126,195件【29年度】）</t>
    <rPh sb="3" eb="5">
      <t>イジョウ</t>
    </rPh>
    <phoneticPr fontId="17"/>
  </si>
  <si>
    <t>　Ⅱ　居宅等における医療の提供に関する事業</t>
    <rPh sb="3" eb="5">
      <t>キョタク</t>
    </rPh>
    <rPh sb="5" eb="6">
      <t>トウ</t>
    </rPh>
    <rPh sb="10" eb="12">
      <t>イリョウ</t>
    </rPh>
    <rPh sb="13" eb="15">
      <t>テイキョウ</t>
    </rPh>
    <rPh sb="16" eb="17">
      <t>カン</t>
    </rPh>
    <rPh sb="19" eb="21">
      <t>ジギョウ</t>
    </rPh>
    <phoneticPr fontId="17"/>
  </si>
  <si>
    <t>‐</t>
    <phoneticPr fontId="17"/>
  </si>
  <si>
    <t>地域の実情に応じた在宅医療の推進方針について検討する在宅医療推進協議会を設置・運営する。</t>
  </si>
  <si>
    <t>在宅医療推進協議会開催数</t>
    <phoneticPr fontId="17"/>
  </si>
  <si>
    <t>訪問診療の実施件数の増加（医療施設調査）（平成26年度から平成29年度までの伸び率）</t>
    <phoneticPr fontId="17"/>
  </si>
  <si>
    <t>摂食嚥下障害対応可能な歯科医療従事者育成事業</t>
    <phoneticPr fontId="17"/>
  </si>
  <si>
    <t>摂食嚥下障害に対応可能な歯科医療従事者を養成するため、摂食嚥下障害についての診断（嚥下内視鏡検査含む）・訓練方法についての実地研修に係る経費に対し補助する。</t>
  </si>
  <si>
    <t>摂食嚥下障害に対応可能な歯科医療従事者の増加</t>
    <phoneticPr fontId="17"/>
  </si>
  <si>
    <t>56人</t>
    <rPh sb="2" eb="3">
      <t>ヒト</t>
    </rPh>
    <phoneticPr fontId="17"/>
  </si>
  <si>
    <t>訪問歯科診療の実施件数の増加（医療施設調査）
（平成26年度から平成29年度までの伸び率）</t>
    <rPh sb="24" eb="26">
      <t>ヘイセイ</t>
    </rPh>
    <rPh sb="28" eb="30">
      <t>ネンド</t>
    </rPh>
    <rPh sb="32" eb="34">
      <t>ヘイセイ</t>
    </rPh>
    <rPh sb="36" eb="38">
      <t>ネンド</t>
    </rPh>
    <rPh sb="41" eb="42">
      <t>ノ</t>
    </rPh>
    <rPh sb="43" eb="44">
      <t>リツ</t>
    </rPh>
    <phoneticPr fontId="17"/>
  </si>
  <si>
    <t>9.7%以上
（62,057件【26年度】→
68,082件【29年度】）</t>
    <rPh sb="4" eb="6">
      <t>イジョウ</t>
    </rPh>
    <phoneticPr fontId="17"/>
  </si>
  <si>
    <t>生歯栄G</t>
    <rPh sb="0" eb="1">
      <t>セイ</t>
    </rPh>
    <rPh sb="1" eb="2">
      <t>ハ</t>
    </rPh>
    <rPh sb="2" eb="3">
      <t>エイ</t>
    </rPh>
    <phoneticPr fontId="17"/>
  </si>
  <si>
    <t>在宅医療を支える歯科衛生士の人材育成事業</t>
    <rPh sb="0" eb="2">
      <t>ザイタク</t>
    </rPh>
    <rPh sb="2" eb="4">
      <t>イリョウ</t>
    </rPh>
    <rPh sb="5" eb="6">
      <t>ササ</t>
    </rPh>
    <phoneticPr fontId="19"/>
  </si>
  <si>
    <t>地域における在宅歯科医療や在宅での口腔ケアに関する知識、技術を有する歯科衛生士の人材育成のための研修会開催に係る経費を補助する。</t>
  </si>
  <si>
    <t>在宅歯科医療・在宅での口腔ケアに関する知識・技術を有する歯科衛生士の増加</t>
    <phoneticPr fontId="17"/>
  </si>
  <si>
    <t>170人</t>
    <rPh sb="3" eb="4">
      <t>ヒト</t>
    </rPh>
    <phoneticPr fontId="17"/>
  </si>
  <si>
    <t>ＣＡＤ／ＣＡＭシステムを用いた歯科技工士の人材育成事業</t>
    <phoneticPr fontId="17"/>
  </si>
  <si>
    <t>ＣＡＤ／ＣＡＭを使用した歯科技工の知識及び技術を習得させるとともに、最新の歯科技工に対応できる歯科技工士の育成のための研修会に係る経費に対し補助する。</t>
  </si>
  <si>
    <t>ＣＡＤ／ＣＡＭシステムを使用した歯科技工の知識及び技術を取得した歯科技工士の増加</t>
    <phoneticPr fontId="17"/>
  </si>
  <si>
    <t>110人</t>
    <rPh sb="3" eb="4">
      <t>ヒト</t>
    </rPh>
    <phoneticPr fontId="17"/>
  </si>
  <si>
    <t>無菌調剤対応薬剤師の育成事業</t>
    <phoneticPr fontId="17"/>
  </si>
  <si>
    <t>薬局・薬剤師への無菌調剤に係る研修を実施することにより、無菌調剤薬局の共同利用や地域の基幹薬局での無菌調剤の実施を促し、在宅医療（薬剤）受入体制整備を推進する。</t>
  </si>
  <si>
    <t>研修受講者数</t>
    <phoneticPr fontId="17"/>
  </si>
  <si>
    <t>①無菌調剤加算届出薬局の増加
②在宅患者調剤加算届出薬局数の増加</t>
    <rPh sb="1" eb="3">
      <t>ムキン</t>
    </rPh>
    <rPh sb="30" eb="32">
      <t>ゾウカ</t>
    </rPh>
    <phoneticPr fontId="17"/>
  </si>
  <si>
    <t>①9件
（61件→70件）
②80件
（1069件→1149件）</t>
    <rPh sb="2" eb="3">
      <t>ケン</t>
    </rPh>
    <rPh sb="7" eb="8">
      <t>ケン</t>
    </rPh>
    <rPh sb="11" eb="12">
      <t>ケン</t>
    </rPh>
    <rPh sb="17" eb="18">
      <t>ケン</t>
    </rPh>
    <rPh sb="30" eb="31">
      <t>ケン</t>
    </rPh>
    <phoneticPr fontId="17"/>
  </si>
  <si>
    <t>薬務課</t>
    <rPh sb="0" eb="3">
      <t>ヤクムカ</t>
    </rPh>
    <phoneticPr fontId="3"/>
  </si>
  <si>
    <t>精神科病院における入院者退院支援委員会推進事業</t>
    <phoneticPr fontId="19"/>
  </si>
  <si>
    <t>精神保健福祉法の改正で法的に位置付けられた「退院支援委員会」に、病院側が招聘した関係機関へ支払う旅費や報償費等を補助することで、地域事業者等の参画促進を図り、退院支援を推進する。</t>
  </si>
  <si>
    <t>精神科病院における退院支援委員数</t>
    <rPh sb="3" eb="5">
      <t>ビョウイン</t>
    </rPh>
    <phoneticPr fontId="17"/>
  </si>
  <si>
    <t>入院後1年以内の退院率
（29年度までの目標）</t>
    <rPh sb="20" eb="22">
      <t>モクヒョウ</t>
    </rPh>
    <phoneticPr fontId="17"/>
  </si>
  <si>
    <t>91.5→93％以上
（27年度）→（29年度）</t>
    <phoneticPr fontId="17"/>
  </si>
  <si>
    <t>精神G</t>
    <rPh sb="0" eb="2">
      <t>セイシン</t>
    </rPh>
    <phoneticPr fontId="17"/>
  </si>
  <si>
    <t>精神科救急医療における身体合併症対応力向上のための看護職員等研修事業</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</si>
  <si>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</si>
  <si>
    <t>①　身体科二次・三次救急病院における本制度に関する認知割合
②　夜間・休日の身体科二次・三次救急病院における本制度の利用経験割合</t>
    <rPh sb="32" eb="34">
      <t>ヤカン</t>
    </rPh>
    <rPh sb="35" eb="37">
      <t>キュウジツ</t>
    </rPh>
    <rPh sb="38" eb="40">
      <t>シンタイ</t>
    </rPh>
    <rPh sb="40" eb="41">
      <t>カ</t>
    </rPh>
    <rPh sb="41" eb="43">
      <t>ニジ</t>
    </rPh>
    <rPh sb="44" eb="46">
      <t>サンジ</t>
    </rPh>
    <rPh sb="46" eb="48">
      <t>キュウキュウ</t>
    </rPh>
    <rPh sb="48" eb="50">
      <t>ビョウイン</t>
    </rPh>
    <rPh sb="54" eb="55">
      <t>ホン</t>
    </rPh>
    <rPh sb="55" eb="57">
      <t>セイド</t>
    </rPh>
    <rPh sb="58" eb="60">
      <t>リヨウ</t>
    </rPh>
    <rPh sb="60" eb="62">
      <t>ケイケン</t>
    </rPh>
    <rPh sb="62" eb="64">
      <t>ワリアイ</t>
    </rPh>
    <phoneticPr fontId="17"/>
  </si>
  <si>
    <t>①49→80%
②20→25%
　（27年度）→（28年度）</t>
    <phoneticPr fontId="17"/>
  </si>
  <si>
    <t>一般救急病院への精神科対応等による精神障がい者地域移行定着支援事業</t>
    <phoneticPr fontId="19"/>
  </si>
  <si>
    <t>身体合併症支援病院において、輪番時に身体科サポート医が対応する体制を整備する。また、一般救急病院に対して精神科的なコンサルテーションを行う体制を確保する。</t>
  </si>
  <si>
    <t>①精神科病院への身体科サポート医支援の体制確保　（延べ病院数）
　①-1　休日昼間／夜間
　①-2　平日夜間
②一般科救急病院への精神科的な対応についてのコンサルテーション支援（延べ病院数）
　①-1　休日昼間／夜間
　①-2　平日夜間</t>
    <rPh sb="1" eb="3">
      <t>セイシン</t>
    </rPh>
    <rPh sb="3" eb="4">
      <t>カ</t>
    </rPh>
    <rPh sb="4" eb="6">
      <t>ビョウイン</t>
    </rPh>
    <rPh sb="8" eb="10">
      <t>シンタイ</t>
    </rPh>
    <rPh sb="10" eb="11">
      <t>カ</t>
    </rPh>
    <rPh sb="42" eb="44">
      <t>ヤカン</t>
    </rPh>
    <phoneticPr fontId="17"/>
  </si>
  <si>
    <t>①-1：244件
　①-2：486件
②-1：244件
　②-2：486件</t>
    <rPh sb="7" eb="8">
      <t>ケン</t>
    </rPh>
    <rPh sb="17" eb="18">
      <t>ケン</t>
    </rPh>
    <rPh sb="36" eb="37">
      <t>ケン</t>
    </rPh>
    <phoneticPr fontId="17"/>
  </si>
  <si>
    <t>①49→80%
②20→25%
（27年度）→（28年度）
　</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</si>
  <si>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</si>
  <si>
    <t>医療機関連携支援パス等を活用した精神科・一般科医療機関の連携体制をモデル整備地区数</t>
    <rPh sb="38" eb="40">
      <t>チク</t>
    </rPh>
    <rPh sb="40" eb="41">
      <t>スウ</t>
    </rPh>
    <phoneticPr fontId="17"/>
  </si>
  <si>
    <t xml:space="preserve">3地区
（H27累計：4→H28累計：7地区)
</t>
    <rPh sb="1" eb="3">
      <t>チク</t>
    </rPh>
    <phoneticPr fontId="17"/>
  </si>
  <si>
    <t>①  精神科医師のコンサル件数
②  市域での医療機関連携パス
  の浸透
  （検討事例数）
　（ネットワーク会議参加者数）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5" eb="37">
      <t>シントウ</t>
    </rPh>
    <rPh sb="41" eb="43">
      <t>ケントウ</t>
    </rPh>
    <rPh sb="43" eb="45">
      <t>ジレイ</t>
    </rPh>
    <rPh sb="45" eb="46">
      <t>スウ</t>
    </rPh>
    <rPh sb="56" eb="58">
      <t>カイギ</t>
    </rPh>
    <rPh sb="58" eb="61">
      <t>サンカシャ</t>
    </rPh>
    <rPh sb="61" eb="62">
      <t>スウ</t>
    </rPh>
    <phoneticPr fontId="17"/>
  </si>
  <si>
    <t xml:space="preserve">
①84→90件以上
②2→5事例以上
　15→20名以上
（27年度）→（28年度）</t>
    <rPh sb="7" eb="8">
      <t>ケン</t>
    </rPh>
    <rPh sb="8" eb="10">
      <t>イジョウ</t>
    </rPh>
    <rPh sb="15" eb="17">
      <t>ジレイ</t>
    </rPh>
    <rPh sb="17" eb="19">
      <t>イジョウ</t>
    </rPh>
    <rPh sb="26" eb="27">
      <t>メイ</t>
    </rPh>
    <rPh sb="27" eb="29">
      <t>イジョウ</t>
    </rPh>
    <phoneticPr fontId="17"/>
  </si>
  <si>
    <t>精神科病院への機器整備による精神障がい者地域移行定着支援事業</t>
    <phoneticPr fontId="19"/>
  </si>
  <si>
    <t>一般救急病院において一定の処置を終えた患者を身体合併症支援病院（新設）が受入れた際に、院内において必要な検査等を行うためのハード面の整備に対する補助を行う。</t>
    <phoneticPr fontId="17"/>
  </si>
  <si>
    <t>合併症支援病院機器整備数</t>
    <rPh sb="0" eb="2">
      <t>ガッペイ</t>
    </rPh>
    <rPh sb="11" eb="12">
      <t>スウ</t>
    </rPh>
    <phoneticPr fontId="32"/>
  </si>
  <si>
    <t>3医療機関</t>
    <rPh sb="1" eb="3">
      <t>イリョウ</t>
    </rPh>
    <rPh sb="3" eb="5">
      <t>キカン</t>
    </rPh>
    <phoneticPr fontId="17"/>
  </si>
  <si>
    <t>夜間・休日の身体科二次・三次
救急病院における本制度の利用経験割合</t>
    <rPh sb="0" eb="2">
      <t>ヤカン</t>
    </rPh>
    <rPh sb="3" eb="5">
      <t>キュウジツ</t>
    </rPh>
    <rPh sb="6" eb="8">
      <t>シンタイ</t>
    </rPh>
    <rPh sb="8" eb="9">
      <t>カ</t>
    </rPh>
    <rPh sb="9" eb="11">
      <t>ニジ</t>
    </rPh>
    <rPh sb="12" eb="14">
      <t>サンジ</t>
    </rPh>
    <rPh sb="15" eb="17">
      <t>キュウキュウ</t>
    </rPh>
    <rPh sb="17" eb="19">
      <t>ビョウイン</t>
    </rPh>
    <rPh sb="23" eb="24">
      <t>ホン</t>
    </rPh>
    <rPh sb="24" eb="26">
      <t>セイド</t>
    </rPh>
    <rPh sb="27" eb="29">
      <t>リヨウ</t>
    </rPh>
    <rPh sb="29" eb="31">
      <t>ケイケン</t>
    </rPh>
    <rPh sb="31" eb="33">
      <t>ワリアイ</t>
    </rPh>
    <phoneticPr fontId="17"/>
  </si>
  <si>
    <t>20→25%
（27年度）→（28年度）</t>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</si>
  <si>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</si>
  <si>
    <t>認知症患者への早期専門支援体制の整備地区数</t>
    <rPh sb="18" eb="20">
      <t>チク</t>
    </rPh>
    <rPh sb="20" eb="21">
      <t>スウ</t>
    </rPh>
    <phoneticPr fontId="17"/>
  </si>
  <si>
    <t>1地区</t>
    <rPh sb="1" eb="3">
      <t>チク</t>
    </rPh>
    <phoneticPr fontId="17"/>
  </si>
  <si>
    <t>①  認知症サポート医における
  訪問支援数
②  対応困難事例についての
  事例検討会の参加者数</t>
    <rPh sb="3" eb="5">
      <t>ニンチ</t>
    </rPh>
    <rPh sb="5" eb="6">
      <t>ショウ</t>
    </rPh>
    <rPh sb="10" eb="11">
      <t>イ</t>
    </rPh>
    <rPh sb="18" eb="20">
      <t>ホウモン</t>
    </rPh>
    <rPh sb="20" eb="22">
      <t>シエン</t>
    </rPh>
    <rPh sb="22" eb="23">
      <t>スウ</t>
    </rPh>
    <rPh sb="27" eb="29">
      <t>タイオウ</t>
    </rPh>
    <rPh sb="29" eb="31">
      <t>コンナン</t>
    </rPh>
    <rPh sb="31" eb="33">
      <t>ジレイ</t>
    </rPh>
    <rPh sb="41" eb="43">
      <t>ジレイ</t>
    </rPh>
    <rPh sb="43" eb="46">
      <t>ケントウカイ</t>
    </rPh>
    <rPh sb="47" eb="50">
      <t>サンカシャ</t>
    </rPh>
    <rPh sb="50" eb="51">
      <t>スウ</t>
    </rPh>
    <phoneticPr fontId="17"/>
  </si>
  <si>
    <t>①6件
②80名以上
（昨年度と同程度）</t>
    <rPh sb="2" eb="3">
      <t>ケン</t>
    </rPh>
    <rPh sb="7" eb="8">
      <t>メイ</t>
    </rPh>
    <rPh sb="8" eb="10">
      <t>イジョウ</t>
    </rPh>
    <rPh sb="12" eb="15">
      <t>サクネンド</t>
    </rPh>
    <rPh sb="16" eb="19">
      <t>ドウテイド</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</si>
  <si>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</si>
  <si>
    <t>アウトリーチネットワーク拠点設置数
（アウトリーチ手引書の作成）</t>
    <rPh sb="12" eb="14">
      <t>キョテン</t>
    </rPh>
    <rPh sb="14" eb="17">
      <t>セッチスウ</t>
    </rPh>
    <phoneticPr fontId="17"/>
  </si>
  <si>
    <t>アウトリーチ手引書の展開</t>
    <rPh sb="6" eb="9">
      <t>テビキショ</t>
    </rPh>
    <rPh sb="10" eb="12">
      <t>テンカイ</t>
    </rPh>
    <phoneticPr fontId="17"/>
  </si>
  <si>
    <t>1保健所→
府内全保健所
（27年度）→（28年度）</t>
    <rPh sb="1" eb="3">
      <t>ホケン</t>
    </rPh>
    <rPh sb="3" eb="4">
      <t>ショ</t>
    </rPh>
    <rPh sb="6" eb="7">
      <t>フ</t>
    </rPh>
    <rPh sb="7" eb="8">
      <t>ナイ</t>
    </rPh>
    <rPh sb="8" eb="9">
      <t>ゼン</t>
    </rPh>
    <rPh sb="9" eb="12">
      <t>ホケンジョ</t>
    </rPh>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</si>
  <si>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</si>
  <si>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研修受講者数</t>
    <rPh sb="2" eb="5">
      <t>ジュコウシャ</t>
    </rPh>
    <phoneticPr fontId="17"/>
  </si>
  <si>
    <t>70人</t>
    <rPh sb="2" eb="3">
      <t>ヒト</t>
    </rPh>
    <phoneticPr fontId="17"/>
  </si>
  <si>
    <t>母子G</t>
    <rPh sb="0" eb="2">
      <t>ボシ</t>
    </rPh>
    <phoneticPr fontId="17"/>
  </si>
  <si>
    <t>難病患者在宅医療支援事業</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</si>
  <si>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</si>
  <si>
    <t>（難病患者在宅医療推進に係る）
①同行訪問実施件数
②研修受講者数</t>
    <rPh sb="23" eb="25">
      <t>ケンスウ</t>
    </rPh>
    <rPh sb="27" eb="29">
      <t>ケンシュウ</t>
    </rPh>
    <rPh sb="29" eb="32">
      <t>ジュコウシャ</t>
    </rPh>
    <rPh sb="32" eb="33">
      <t>スウ</t>
    </rPh>
    <phoneticPr fontId="32"/>
  </si>
  <si>
    <t>①450件
②1000人</t>
    <rPh sb="4" eb="5">
      <t>ケン</t>
    </rPh>
    <rPh sb="11" eb="12">
      <t>ヒト</t>
    </rPh>
    <phoneticPr fontId="17"/>
  </si>
  <si>
    <t>難病患者に係る連絡が日常的に行われている地域医療機関数の増加
（事業開始前からの伸び率）</t>
    <rPh sb="26" eb="27">
      <t>スウ</t>
    </rPh>
    <rPh sb="28" eb="30">
      <t>ゾウカ</t>
    </rPh>
    <rPh sb="32" eb="34">
      <t>ジギョウ</t>
    </rPh>
    <rPh sb="34" eb="36">
      <t>カイシ</t>
    </rPh>
    <rPh sb="36" eb="37">
      <t>マエ</t>
    </rPh>
    <rPh sb="40" eb="41">
      <t>ノ</t>
    </rPh>
    <rPh sb="42" eb="43">
      <t>リツ</t>
    </rPh>
    <phoneticPr fontId="17"/>
  </si>
  <si>
    <t>疾病G</t>
    <rPh sb="0" eb="2">
      <t>シッペイ</t>
    </rPh>
    <phoneticPr fontId="17"/>
  </si>
  <si>
    <t>在宅療養における栄養ケア事業</t>
    <phoneticPr fontId="17"/>
  </si>
  <si>
    <t>①連絡会議の開催（８圏域×２回）
②ワーキンググループの開催（８圏域×３回）
③在宅栄養ケアスタッフ研修会
（２圏域合同開催：４か所×４回）
④栄養ケアサービスのモデル実施
⑤在宅療養者及び介護者に対する栄養相談
　(８圏域×２回)
⑥在宅療養者及び介護者に対する調理指導　</t>
    <phoneticPr fontId="17"/>
  </si>
  <si>
    <t>①16回
②24回
③16回
④2施設
⑤16回
⑥25回</t>
    <rPh sb="13" eb="14">
      <t>カイ</t>
    </rPh>
    <rPh sb="17" eb="19">
      <t>シセツ</t>
    </rPh>
    <rPh sb="28" eb="29">
      <t>カイ</t>
    </rPh>
    <phoneticPr fontId="17"/>
  </si>
  <si>
    <t>在宅療養者への栄養ケアサービスの拠点整備</t>
    <phoneticPr fontId="17"/>
  </si>
  <si>
    <t>1→8圏域</t>
    <rPh sb="3" eb="5">
      <t>ケンイキ</t>
    </rPh>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</si>
  <si>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</si>
  <si>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</si>
  <si>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①緩和医療に関する知識の普及事業
（H27までの累計：19か所→H28累計：46か所）
②緩和医療に携わる人材育成事業
（H27までの累計：27回→H28累計：42回）</t>
    <rPh sb="6" eb="7">
      <t>カン</t>
    </rPh>
    <phoneticPr fontId="17"/>
  </si>
  <si>
    <t>①27か所
②15回</t>
    <rPh sb="4" eb="5">
      <t>ショ</t>
    </rPh>
    <rPh sb="9" eb="10">
      <t>カイ</t>
    </rPh>
    <phoneticPr fontId="17"/>
  </si>
  <si>
    <t>地域クリティカルパス導入率（平成29年度）</t>
    <rPh sb="14" eb="16">
      <t>ヘイセイ</t>
    </rPh>
    <rPh sb="18" eb="20">
      <t>ネンド</t>
    </rPh>
    <phoneticPr fontId="17"/>
  </si>
  <si>
    <t>77%→100%
（24年度）→（29年度）</t>
    <rPh sb="12" eb="14">
      <t>ネンド</t>
    </rPh>
    <rPh sb="19" eb="21">
      <t>ネンド</t>
    </rPh>
    <phoneticPr fontId="17"/>
  </si>
  <si>
    <t>がんG</t>
    <phoneticPr fontId="17"/>
  </si>
  <si>
    <t>ＨＩＶ感染者の多様な医療ニーズに対応できる在宅等地域医療体制構築事業</t>
    <rPh sb="21" eb="23">
      <t>ザイタク</t>
    </rPh>
    <rPh sb="23" eb="24">
      <t>トウ</t>
    </rPh>
    <rPh sb="26" eb="28">
      <t>イリョウ</t>
    </rPh>
    <phoneticPr fontId="19"/>
  </si>
  <si>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ＨＩＶ陽性者の診療連携マニュアルを作成し、協力医療機関へ配布する。</t>
    <rPh sb="164" eb="166">
      <t>ヨウセイ</t>
    </rPh>
    <rPh sb="166" eb="167">
      <t>シャ</t>
    </rPh>
    <rPh sb="168" eb="170">
      <t>シンリョウ</t>
    </rPh>
    <rPh sb="170" eb="172">
      <t>レンケイ</t>
    </rPh>
    <rPh sb="178" eb="180">
      <t>サクセイ</t>
    </rPh>
    <rPh sb="182" eb="184">
      <t>キョウリョク</t>
    </rPh>
    <rPh sb="184" eb="186">
      <t>イリョウ</t>
    </rPh>
    <rPh sb="186" eb="188">
      <t>キカン</t>
    </rPh>
    <rPh sb="189" eb="191">
      <t>ハイフ</t>
    </rPh>
    <phoneticPr fontId="36"/>
  </si>
  <si>
    <t>ＨＩＶ陽性者診療連携の手引きの作成
及び地域医療連携研修会の実施</t>
    <rPh sb="18" eb="19">
      <t>オヨ</t>
    </rPh>
    <rPh sb="30" eb="32">
      <t>ジッシ</t>
    </rPh>
    <phoneticPr fontId="17"/>
  </si>
  <si>
    <t>1件</t>
    <rPh sb="1" eb="2">
      <t>ケン</t>
    </rPh>
    <phoneticPr fontId="17"/>
  </si>
  <si>
    <t>患者受入協力医療機関の整備
①透析医療機関数
②地域拠点診療所数※
 ※２次医療圏（8圏域）ごとに
　２か所以上</t>
    <rPh sb="15" eb="17">
      <t>トウセキ</t>
    </rPh>
    <rPh sb="21" eb="22">
      <t>スウ</t>
    </rPh>
    <rPh sb="31" eb="32">
      <t>スウ</t>
    </rPh>
    <rPh sb="43" eb="45">
      <t>ケンイキ</t>
    </rPh>
    <phoneticPr fontId="32"/>
  </si>
  <si>
    <t>①0→10か所
②0→16か所</t>
    <rPh sb="6" eb="7">
      <t>ショ</t>
    </rPh>
    <rPh sb="14" eb="15">
      <t>ショ</t>
    </rPh>
    <phoneticPr fontId="32"/>
  </si>
  <si>
    <t>感染症G</t>
    <rPh sb="0" eb="3">
      <t>カンセンショウ</t>
    </rPh>
    <phoneticPr fontId="17"/>
  </si>
  <si>
    <t>H26
（２）</t>
    <phoneticPr fontId="17"/>
  </si>
  <si>
    <t>地域医療連携強化事業</t>
    <rPh sb="0" eb="2">
      <t>チイキ</t>
    </rPh>
    <rPh sb="2" eb="4">
      <t>イリョウ</t>
    </rPh>
    <rPh sb="4" eb="6">
      <t>レンケイ</t>
    </rPh>
    <rPh sb="6" eb="8">
      <t>キョウカ</t>
    </rPh>
    <rPh sb="8" eb="10">
      <t>ジギョウ</t>
    </rPh>
    <phoneticPr fontId="36"/>
  </si>
  <si>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</si>
  <si>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連携協議会開催数</t>
    <phoneticPr fontId="17"/>
  </si>
  <si>
    <t>8回</t>
    <rPh sb="1" eb="2">
      <t>カイ</t>
    </rPh>
    <phoneticPr fontId="17"/>
  </si>
  <si>
    <t>地域連携クリティカルパス導入率</t>
    <phoneticPr fontId="17"/>
  </si>
  <si>
    <t>―</t>
    <phoneticPr fontId="17"/>
  </si>
  <si>
    <t>高齢者のための新しい口腔保健指導推進事業</t>
    <rPh sb="0" eb="3">
      <t>コウレイシャ</t>
    </rPh>
    <rPh sb="7" eb="8">
      <t>アタラ</t>
    </rPh>
    <rPh sb="10" eb="12">
      <t>コウクウ</t>
    </rPh>
    <rPh sb="12" eb="14">
      <t>ホケン</t>
    </rPh>
    <rPh sb="14" eb="16">
      <t>シドウ</t>
    </rPh>
    <rPh sb="16" eb="18">
      <t>スイシン</t>
    </rPh>
    <rPh sb="18" eb="20">
      <t>ジギョウ</t>
    </rPh>
    <phoneticPr fontId="36"/>
  </si>
  <si>
    <t>高齢者施設職員・施設利用者へ機能的口腔ケアに係る保健指導を推進するための講習会実施に対し補助を実施する。</t>
    <phoneticPr fontId="17"/>
  </si>
  <si>
    <t>機能的口腔ケア実施研修の受講者数</t>
    <phoneticPr fontId="17"/>
  </si>
  <si>
    <t>400人</t>
    <rPh sb="3" eb="4">
      <t>ヒト</t>
    </rPh>
    <phoneticPr fontId="17"/>
  </si>
  <si>
    <t>新規</t>
    <rPh sb="0" eb="2">
      <t>シンキ</t>
    </rPh>
    <phoneticPr fontId="17"/>
  </si>
  <si>
    <t>在宅歯科医療連携体制推進事業</t>
    <phoneticPr fontId="19"/>
  </si>
  <si>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</si>
  <si>
    <t>在宅歯科ケアステーションの設置個所数</t>
    <phoneticPr fontId="17"/>
  </si>
  <si>
    <t>16→40地区</t>
    <rPh sb="5" eb="7">
      <t>チク</t>
    </rPh>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</si>
  <si>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</si>
  <si>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</si>
  <si>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①研修受講者数
（キャリア・経験に応じた研修や体験実習）
②看護学生の訪問看護ステーションへのインターンシップ参加者数</t>
    <rPh sb="1" eb="3">
      <t>ケンシュウ</t>
    </rPh>
    <rPh sb="3" eb="6">
      <t>ジュコウシャ</t>
    </rPh>
    <rPh sb="6" eb="7">
      <t>スウ</t>
    </rPh>
    <phoneticPr fontId="17"/>
  </si>
  <si>
    <t>①1000人
②250人</t>
    <rPh sb="5" eb="6">
      <t>ヒト</t>
    </rPh>
    <rPh sb="11" eb="12">
      <t>ヒト</t>
    </rPh>
    <phoneticPr fontId="17"/>
  </si>
  <si>
    <t>訪問看護師数の増加</t>
    <phoneticPr fontId="17"/>
  </si>
  <si>
    <t>135人→1000人
（27年度）→（30年度）</t>
    <rPh sb="3" eb="4">
      <t>ヒト</t>
    </rPh>
    <rPh sb="9" eb="10">
      <t>ヒト</t>
    </rPh>
    <rPh sb="21" eb="23">
      <t>ネンド</t>
    </rPh>
    <phoneticPr fontId="17"/>
  </si>
  <si>
    <t>　Ⅲ　医療従事者の確保に関する事業</t>
    <rPh sb="3" eb="5">
      <t>イリョウ</t>
    </rPh>
    <rPh sb="5" eb="8">
      <t>ジュウジシャ</t>
    </rPh>
    <rPh sb="9" eb="11">
      <t>カクホ</t>
    </rPh>
    <rPh sb="12" eb="13">
      <t>カン</t>
    </rPh>
    <rPh sb="15" eb="17">
      <t>ジギョウ</t>
    </rPh>
    <phoneticPr fontId="17"/>
  </si>
  <si>
    <t>‐</t>
    <phoneticPr fontId="17"/>
  </si>
  <si>
    <t>医療勤務環境改善支援センター運営事業</t>
    <phoneticPr fontId="19"/>
  </si>
  <si>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</si>
  <si>
    <t>医療機関の勤務環境改善に向けた大阪府版セルフチェックの実施</t>
    <phoneticPr fontId="17"/>
  </si>
  <si>
    <t>　府内全病院</t>
    <rPh sb="1" eb="2">
      <t>フ</t>
    </rPh>
    <rPh sb="2" eb="3">
      <t>ナイ</t>
    </rPh>
    <rPh sb="3" eb="4">
      <t>ゼン</t>
    </rPh>
    <rPh sb="4" eb="6">
      <t>ビョウイン</t>
    </rPh>
    <phoneticPr fontId="17"/>
  </si>
  <si>
    <t>医療従事者の離職率の減少
※大阪府の看護職員離職率
　　(27年度13.7%)</t>
    <phoneticPr fontId="17"/>
  </si>
  <si>
    <t>13.7％→13.7％以下
（27年度→28年度）</t>
    <rPh sb="17" eb="19">
      <t>ネンド</t>
    </rPh>
    <phoneticPr fontId="17"/>
  </si>
  <si>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</si>
  <si>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</si>
  <si>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病院内保育所運営費補助数</t>
    <rPh sb="6" eb="9">
      <t>ウンエイヒ</t>
    </rPh>
    <rPh sb="9" eb="11">
      <t>ホジョ</t>
    </rPh>
    <rPh sb="11" eb="12">
      <t>スウ</t>
    </rPh>
    <phoneticPr fontId="17"/>
  </si>
  <si>
    <t>103医療機関</t>
    <rPh sb="3" eb="5">
      <t>イリョウ</t>
    </rPh>
    <rPh sb="5" eb="7">
      <t>キカン</t>
    </rPh>
    <phoneticPr fontId="17"/>
  </si>
  <si>
    <t>当該院内保育所を利用する医療機関における看護職員の離職率低下
※大阪府の看護職員離職率
　　(27年度13.7%)</t>
    <rPh sb="0" eb="2">
      <t>トウガイ</t>
    </rPh>
    <rPh sb="2" eb="4">
      <t>インナイ</t>
    </rPh>
    <rPh sb="4" eb="6">
      <t>ホイク</t>
    </rPh>
    <rPh sb="6" eb="7">
      <t>ショ</t>
    </rPh>
    <rPh sb="8" eb="10">
      <t>リヨウ</t>
    </rPh>
    <rPh sb="12" eb="14">
      <t>イリョウ</t>
    </rPh>
    <rPh sb="14" eb="16">
      <t>キカン</t>
    </rPh>
    <rPh sb="20" eb="22">
      <t>カンゴ</t>
    </rPh>
    <rPh sb="33" eb="36">
      <t>オオサカフ</t>
    </rPh>
    <rPh sb="37" eb="39">
      <t>カンゴ</t>
    </rPh>
    <rPh sb="39" eb="41">
      <t>ショクイン</t>
    </rPh>
    <rPh sb="41" eb="44">
      <t>リショクリツ</t>
    </rPh>
    <rPh sb="50" eb="52">
      <t>ネンド</t>
    </rPh>
    <phoneticPr fontId="17"/>
  </si>
  <si>
    <t>13.7％→10.7％以下
（27年度→28年度）
※3%減</t>
    <rPh sb="29" eb="30">
      <t>ゲン</t>
    </rPh>
    <phoneticPr fontId="17"/>
  </si>
  <si>
    <t>医師看護G</t>
    <rPh sb="0" eb="2">
      <t>イシ</t>
    </rPh>
    <rPh sb="2" eb="4">
      <t>カンゴ</t>
    </rPh>
    <phoneticPr fontId="17"/>
  </si>
  <si>
    <t>地域医療支援センター運営事業</t>
    <rPh sb="10" eb="12">
      <t>ウンエイ</t>
    </rPh>
    <rPh sb="12" eb="14">
      <t>ジギョウ</t>
    </rPh>
    <phoneticPr fontId="36"/>
  </si>
  <si>
    <t>地域医療支援センター（大阪府医療人キャリアセンター）を運営し、地域医療に従事する医師のキャリア形成を支援しながら、地域や診療科間のバランスのとれた医師確保を推進する。</t>
  </si>
  <si>
    <t>200人以上</t>
    <rPh sb="3" eb="4">
      <t>ヒト</t>
    </rPh>
    <rPh sb="4" eb="6">
      <t>イジョウ</t>
    </rPh>
    <phoneticPr fontId="17"/>
  </si>
  <si>
    <r>
      <rPr>
        <strike/>
        <sz val="12"/>
        <rFont val="ＭＳ Ｐゴシック"/>
        <family val="3"/>
        <charset val="128"/>
        <scheme val="minor"/>
      </rPr>
      <t>キャリア形成を踏まえた医師の派遣調整数</t>
    </r>
    <r>
      <rPr>
        <sz val="12"/>
        <rFont val="ＭＳ Ｐゴシック"/>
        <family val="3"/>
        <charset val="128"/>
        <scheme val="minor"/>
      </rPr>
      <t xml:space="preserve">
新会員（登録医師等）の増加</t>
    </r>
    <rPh sb="4" eb="6">
      <t>ケイセイ</t>
    </rPh>
    <rPh sb="7" eb="8">
      <t>フ</t>
    </rPh>
    <rPh sb="11" eb="13">
      <t>イシ</t>
    </rPh>
    <rPh sb="14" eb="16">
      <t>ハケン</t>
    </rPh>
    <rPh sb="16" eb="18">
      <t>チョウセイ</t>
    </rPh>
    <rPh sb="18" eb="19">
      <t>スウ</t>
    </rPh>
    <phoneticPr fontId="17"/>
  </si>
  <si>
    <t>20人</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</si>
  <si>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</si>
  <si>
    <t>医学生向け修学資金貸与者数</t>
    <rPh sb="0" eb="3">
      <t>イガクセイ</t>
    </rPh>
    <rPh sb="3" eb="4">
      <t>ム</t>
    </rPh>
    <rPh sb="5" eb="7">
      <t>シュウガク</t>
    </rPh>
    <rPh sb="7" eb="9">
      <t>シキン</t>
    </rPh>
    <rPh sb="9" eb="11">
      <t>タイヨ</t>
    </rPh>
    <rPh sb="11" eb="12">
      <t>シャ</t>
    </rPh>
    <rPh sb="12" eb="13">
      <t>スウ</t>
    </rPh>
    <phoneticPr fontId="17"/>
  </si>
  <si>
    <t>15人
（H27累計：10人→H28累計：25人）</t>
    <rPh sb="2" eb="3">
      <t>ヒト</t>
    </rPh>
    <phoneticPr fontId="17"/>
  </si>
  <si>
    <t>府内所定の施設への就業率</t>
    <phoneticPr fontId="17"/>
  </si>
  <si>
    <t>100→100%</t>
    <phoneticPr fontId="17"/>
  </si>
  <si>
    <t>産科小児科担当等手当導入促進事業</t>
    <phoneticPr fontId="36"/>
  </si>
  <si>
    <t>産科や小児科（新生児）の医師等に対して分娩手当、研修医手当、新生児担当手当を支給することにより、処遇の改善を通じて周産期医療を実施する医療機関及び医師確保を図る。</t>
  </si>
  <si>
    <t>分娩手当制度を導入する医療機関数</t>
    <rPh sb="0" eb="2">
      <t>ブンベン</t>
    </rPh>
    <rPh sb="2" eb="4">
      <t>テアテ</t>
    </rPh>
    <rPh sb="4" eb="6">
      <t>セイド</t>
    </rPh>
    <rPh sb="7" eb="9">
      <t>ドウニュウ</t>
    </rPh>
    <rPh sb="11" eb="13">
      <t>イリョウ</t>
    </rPh>
    <rPh sb="13" eb="15">
      <t>キカン</t>
    </rPh>
    <rPh sb="15" eb="16">
      <t>スウ</t>
    </rPh>
    <phoneticPr fontId="17"/>
  </si>
  <si>
    <t>80医療機関</t>
    <rPh sb="2" eb="4">
      <t>イリョウ</t>
    </rPh>
    <rPh sb="4" eb="6">
      <t>キカン</t>
    </rPh>
    <phoneticPr fontId="17"/>
  </si>
  <si>
    <t>産科医保障制度に加入する府内の分娩を取り扱う医療機関の継続率</t>
    <rPh sb="0" eb="2">
      <t>サンカ</t>
    </rPh>
    <rPh sb="2" eb="3">
      <t>イ</t>
    </rPh>
    <rPh sb="3" eb="5">
      <t>ホショウ</t>
    </rPh>
    <rPh sb="5" eb="7">
      <t>セイド</t>
    </rPh>
    <rPh sb="8" eb="10">
      <t>カニュウ</t>
    </rPh>
    <rPh sb="12" eb="14">
      <t>フナイ</t>
    </rPh>
    <rPh sb="15" eb="17">
      <t>ブンベン</t>
    </rPh>
    <rPh sb="18" eb="19">
      <t>ト</t>
    </rPh>
    <rPh sb="20" eb="21">
      <t>アツカ</t>
    </rPh>
    <rPh sb="22" eb="24">
      <t>イリョウ</t>
    </rPh>
    <rPh sb="24" eb="26">
      <t>キカン</t>
    </rPh>
    <rPh sb="27" eb="29">
      <t>ケイゾク</t>
    </rPh>
    <rPh sb="29" eb="30">
      <t>リツ</t>
    </rPh>
    <phoneticPr fontId="17"/>
  </si>
  <si>
    <t>90→90%</t>
    <phoneticPr fontId="17"/>
  </si>
  <si>
    <t>精神科救急医育成事業</t>
    <phoneticPr fontId="36"/>
  </si>
  <si>
    <t>初期研修中および後期研修中などの若い医師向けに精神科救急についての研修を行うことで、精神科救急にたずさわる医師の育成を行う。</t>
  </si>
  <si>
    <t>若手医師の精神科救急研修受講者数</t>
    <rPh sb="5" eb="7">
      <t>セイシン</t>
    </rPh>
    <rPh sb="7" eb="8">
      <t>カ</t>
    </rPh>
    <rPh sb="8" eb="10">
      <t>キュウキュウ</t>
    </rPh>
    <rPh sb="12" eb="15">
      <t>ジュコウシャ</t>
    </rPh>
    <rPh sb="15" eb="16">
      <t>スウ</t>
    </rPh>
    <phoneticPr fontId="17"/>
  </si>
  <si>
    <t>精神科救急勤務医不足の解消
（29年度末）</t>
    <rPh sb="19" eb="20">
      <t>マツ</t>
    </rPh>
    <phoneticPr fontId="17"/>
  </si>
  <si>
    <t>0→40人
（27年度→29年度）</t>
    <rPh sb="4" eb="5">
      <t>ヒト</t>
    </rPh>
    <phoneticPr fontId="17"/>
  </si>
  <si>
    <t>女性医師等就労環境改善事業</t>
    <phoneticPr fontId="17"/>
  </si>
  <si>
    <t>「就労環境改善」及び「復職支援研修」を実施する医療機関に対し、必要となる代替医師の人件費や研修経費を補助する。</t>
    <rPh sb="1" eb="3">
      <t>シュウロウ</t>
    </rPh>
    <rPh sb="3" eb="5">
      <t>カンキョウ</t>
    </rPh>
    <rPh sb="5" eb="7">
      <t>カイゼン</t>
    </rPh>
    <rPh sb="8" eb="9">
      <t>オヨ</t>
    </rPh>
    <rPh sb="11" eb="13">
      <t>フクショク</t>
    </rPh>
    <rPh sb="13" eb="15">
      <t>シエン</t>
    </rPh>
    <rPh sb="15" eb="17">
      <t>ケンシュウ</t>
    </rPh>
    <rPh sb="19" eb="21">
      <t>ジッシ</t>
    </rPh>
    <rPh sb="23" eb="25">
      <t>イリョウ</t>
    </rPh>
    <rPh sb="25" eb="27">
      <t>キカン</t>
    </rPh>
    <rPh sb="28" eb="29">
      <t>タイ</t>
    </rPh>
    <rPh sb="31" eb="33">
      <t>ヒツヨウ</t>
    </rPh>
    <rPh sb="36" eb="38">
      <t>ダイタイ</t>
    </rPh>
    <rPh sb="38" eb="40">
      <t>イシ</t>
    </rPh>
    <rPh sb="41" eb="44">
      <t>ジンケンヒ</t>
    </rPh>
    <rPh sb="45" eb="47">
      <t>ケンシュウ</t>
    </rPh>
    <rPh sb="47" eb="49">
      <t>ケイヒ</t>
    </rPh>
    <rPh sb="50" eb="52">
      <t>ホジョ</t>
    </rPh>
    <phoneticPr fontId="32"/>
  </si>
  <si>
    <t>「就労環境改善」及び「復職支援研修」に取り組む医療機関数</t>
    <rPh sb="19" eb="20">
      <t>ト</t>
    </rPh>
    <rPh sb="21" eb="22">
      <t>ク</t>
    </rPh>
    <rPh sb="23" eb="25">
      <t>イリョウ</t>
    </rPh>
    <rPh sb="25" eb="27">
      <t>キカン</t>
    </rPh>
    <rPh sb="27" eb="28">
      <t>スウ</t>
    </rPh>
    <phoneticPr fontId="17"/>
  </si>
  <si>
    <t>30医療機関</t>
    <rPh sb="2" eb="4">
      <t>イリョウ</t>
    </rPh>
    <rPh sb="4" eb="6">
      <t>キカン</t>
    </rPh>
    <phoneticPr fontId="17"/>
  </si>
  <si>
    <t>府内の全女性医師に占める就業率
（厚生労働省「医師・歯科医師・薬剤師調査」によるもの）</t>
    <rPh sb="0" eb="2">
      <t>フナイ</t>
    </rPh>
    <rPh sb="3" eb="4">
      <t>ゼン</t>
    </rPh>
    <rPh sb="4" eb="6">
      <t>ジョセイ</t>
    </rPh>
    <rPh sb="6" eb="8">
      <t>イシ</t>
    </rPh>
    <rPh sb="9" eb="10">
      <t>シ</t>
    </rPh>
    <rPh sb="12" eb="14">
      <t>シュウギョウ</t>
    </rPh>
    <rPh sb="14" eb="15">
      <t>リツ</t>
    </rPh>
    <rPh sb="17" eb="19">
      <t>コウセイ</t>
    </rPh>
    <rPh sb="19" eb="22">
      <t>ロウドウショウ</t>
    </rPh>
    <rPh sb="23" eb="25">
      <t>イシ</t>
    </rPh>
    <rPh sb="26" eb="28">
      <t>シカ</t>
    </rPh>
    <rPh sb="28" eb="30">
      <t>イシ</t>
    </rPh>
    <rPh sb="31" eb="34">
      <t>ヤクザイシ</t>
    </rPh>
    <rPh sb="34" eb="36">
      <t>チョウサ</t>
    </rPh>
    <phoneticPr fontId="17"/>
  </si>
  <si>
    <t>95→95％
（27年度→29年度）</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</si>
  <si>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</si>
  <si>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</si>
  <si>
    <t>新人看護職員研修を実施する医療機関数</t>
    <rPh sb="9" eb="11">
      <t>ジッシ</t>
    </rPh>
    <rPh sb="13" eb="15">
      <t>イリョウ</t>
    </rPh>
    <rPh sb="15" eb="17">
      <t>キカン</t>
    </rPh>
    <rPh sb="17" eb="18">
      <t>スウ</t>
    </rPh>
    <phoneticPr fontId="17"/>
  </si>
  <si>
    <t>154医療機関</t>
    <rPh sb="3" eb="5">
      <t>イリョウ</t>
    </rPh>
    <rPh sb="5" eb="7">
      <t>キカン</t>
    </rPh>
    <phoneticPr fontId="17"/>
  </si>
  <si>
    <t>当該研修実施医療機関における新人看護職員の離職率低下
※大阪府の新人看護職員離職率
　　(27年度11.2%)</t>
    <rPh sb="14" eb="16">
      <t>シンジン</t>
    </rPh>
    <rPh sb="29" eb="32">
      <t>オオサカフ</t>
    </rPh>
    <rPh sb="33" eb="35">
      <t>シンジン</t>
    </rPh>
    <rPh sb="35" eb="37">
      <t>カンゴ</t>
    </rPh>
    <rPh sb="37" eb="39">
      <t>ショクイン</t>
    </rPh>
    <rPh sb="39" eb="42">
      <t>リショクリツ</t>
    </rPh>
    <rPh sb="48" eb="50">
      <t>ネンド</t>
    </rPh>
    <phoneticPr fontId="17"/>
  </si>
  <si>
    <t>11.2％→11.2％以下
（27年度→28年度）</t>
    <rPh sb="17" eb="19">
      <t>ネンド</t>
    </rPh>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</si>
  <si>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</si>
  <si>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</si>
  <si>
    <t>①養成所補助件数
②インターンシップ参加率</t>
    <phoneticPr fontId="17"/>
  </si>
  <si>
    <t>①55施設
②5～10％</t>
    <rPh sb="3" eb="5">
      <t>シセツ</t>
    </rPh>
    <phoneticPr fontId="17"/>
  </si>
  <si>
    <t>府内医療機関への就職率</t>
    <phoneticPr fontId="17"/>
  </si>
  <si>
    <t>ナースセンター事業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</si>
  <si>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</si>
  <si>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再就業支援講習会受講者の就業者数
（H27累計：93人→H28累計：243人）</t>
    <rPh sb="0" eb="3">
      <t>サイシュウギョウ</t>
    </rPh>
    <rPh sb="3" eb="5">
      <t>シエン</t>
    </rPh>
    <rPh sb="5" eb="8">
      <t>コウシュウカイ</t>
    </rPh>
    <rPh sb="8" eb="11">
      <t>ジュコウシャ</t>
    </rPh>
    <rPh sb="12" eb="15">
      <t>シュウギョウシャ</t>
    </rPh>
    <rPh sb="15" eb="16">
      <t>スウ</t>
    </rPh>
    <phoneticPr fontId="17"/>
  </si>
  <si>
    <t>看護師の再就業数の増加率
　(27年度1,175人→28年度1,292人)</t>
    <rPh sb="9" eb="11">
      <t>ゾウカ</t>
    </rPh>
    <rPh sb="11" eb="12">
      <t>リツ</t>
    </rPh>
    <phoneticPr fontId="17"/>
  </si>
  <si>
    <t>小児救急電話相談事業</t>
    <phoneticPr fontId="17"/>
  </si>
  <si>
    <t>夜間の子どもの急病時、保護者等からの「受診の目安」や「家庭での対処法」などの相談に、小児科医の支援体制のもと、看護師が対応する。</t>
  </si>
  <si>
    <t>年間相談件数</t>
  </si>
  <si>
    <t>40,000件</t>
    <rPh sb="6" eb="7">
      <t>ケン</t>
    </rPh>
    <phoneticPr fontId="17"/>
  </si>
  <si>
    <t>16％→16％以下
（27年度→28年度）</t>
    <rPh sb="13" eb="15">
      <t>ネンド</t>
    </rPh>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</si>
  <si>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</si>
  <si>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</si>
  <si>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休日・夜間における小児救急医療体制の確保（各二次医療圏）</t>
    <rPh sb="18" eb="20">
      <t>カクホ</t>
    </rPh>
    <phoneticPr fontId="17"/>
  </si>
  <si>
    <t>6医療圏＋大阪市4基本医療圏）</t>
    <rPh sb="1" eb="3">
      <t>イリョウ</t>
    </rPh>
    <rPh sb="3" eb="4">
      <t>ケン</t>
    </rPh>
    <rPh sb="5" eb="8">
      <t>オオサカシ</t>
    </rPh>
    <rPh sb="9" eb="11">
      <t>キホン</t>
    </rPh>
    <rPh sb="11" eb="13">
      <t>イリョウ</t>
    </rPh>
    <rPh sb="13" eb="14">
      <t>ケン</t>
    </rPh>
    <phoneticPr fontId="17"/>
  </si>
  <si>
    <t>大阪府内の小児（1歳から14歳）の死亡率
（29年度末までの目標）
※現状値　22年度　10.1（対10万）
※平均値　22年度　12.5（対10万）</t>
    <rPh sb="14" eb="15">
      <t>サイ</t>
    </rPh>
    <rPh sb="19" eb="20">
      <t>リツ</t>
    </rPh>
    <rPh sb="24" eb="26">
      <t>ネンド</t>
    </rPh>
    <rPh sb="26" eb="27">
      <t>マツ</t>
    </rPh>
    <rPh sb="30" eb="32">
      <t>モクヒョウ</t>
    </rPh>
    <rPh sb="35" eb="37">
      <t>ゲンジョウ</t>
    </rPh>
    <rPh sb="37" eb="38">
      <t>チ</t>
    </rPh>
    <rPh sb="41" eb="43">
      <t>ネンド</t>
    </rPh>
    <rPh sb="49" eb="50">
      <t>タイ</t>
    </rPh>
    <rPh sb="52" eb="53">
      <t>マン</t>
    </rPh>
    <rPh sb="56" eb="58">
      <t>ヘイキン</t>
    </rPh>
    <phoneticPr fontId="17"/>
  </si>
  <si>
    <t>10.1（10万対）→
全国平均以下</t>
    <rPh sb="7" eb="8">
      <t>マン</t>
    </rPh>
    <rPh sb="8" eb="9">
      <t>タイ</t>
    </rPh>
    <rPh sb="12" eb="14">
      <t>ゼンコク</t>
    </rPh>
    <rPh sb="14" eb="16">
      <t>ヘイキン</t>
    </rPh>
    <rPh sb="16" eb="18">
      <t>イカ</t>
    </rPh>
    <phoneticPr fontId="17"/>
  </si>
  <si>
    <t>救急・災害医療に不慣れな医師、看護師等を対象にトリアージや応急処置といった災害医療の基礎知識を習得するために研修を実施。</t>
  </si>
  <si>
    <t>災害医療の知識等を備えた医療従事者の増加</t>
    <rPh sb="5" eb="7">
      <t>チシキ</t>
    </rPh>
    <rPh sb="7" eb="8">
      <t>ナド</t>
    </rPh>
    <rPh sb="9" eb="10">
      <t>ソナ</t>
    </rPh>
    <rPh sb="12" eb="14">
      <t>イリョウ</t>
    </rPh>
    <rPh sb="14" eb="17">
      <t>ジュウジシャ</t>
    </rPh>
    <rPh sb="18" eb="20">
      <t>ゾウカ</t>
    </rPh>
    <phoneticPr fontId="17"/>
  </si>
  <si>
    <t>休日・夜間における特定科目（眼科・耳鼻咽喉科）の二次救急医療体制を確保するため、大阪市中央急病診療所の後送病院としての受入病院を輪番で確保する。</t>
  </si>
  <si>
    <t>365日間、眼科・耳鼻咽喉科の二次救急医療体制（空床）の確保
①眼科、②耳鼻咽喉科</t>
    <phoneticPr fontId="17"/>
  </si>
  <si>
    <t>①31
②32</t>
    <phoneticPr fontId="17"/>
  </si>
  <si>
    <t>搬送困難症例件数の増加抑制
(眼科・耳鼻咽喉科領域)</t>
    <phoneticPr fontId="17"/>
  </si>
  <si>
    <t>23件→23件以下
（27年度→28年度）</t>
    <rPh sb="2" eb="3">
      <t>ケン</t>
    </rPh>
    <rPh sb="6" eb="7">
      <t>ケン</t>
    </rPh>
    <rPh sb="7" eb="9">
      <t>イカ</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</si>
  <si>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rPh sb="0" eb="2">
      <t>チイキ</t>
    </rPh>
    <rPh sb="2" eb="4">
      <t>キュウキュウ</t>
    </rPh>
    <rPh sb="4" eb="6">
      <t>イリョウ</t>
    </rPh>
    <rPh sb="7" eb="9">
      <t>サイガイ</t>
    </rPh>
    <rPh sb="9" eb="11">
      <t>イリョウ</t>
    </rPh>
    <rPh sb="12" eb="15">
      <t>シュウサンキ</t>
    </rPh>
    <rPh sb="15" eb="17">
      <t>イリョウ</t>
    </rPh>
    <rPh sb="17" eb="18">
      <t>オヨ</t>
    </rPh>
    <rPh sb="19" eb="21">
      <t>ショウニ</t>
    </rPh>
    <rPh sb="21" eb="23">
      <t>キュウキュウ</t>
    </rPh>
    <rPh sb="24" eb="25">
      <t>フク</t>
    </rPh>
    <rPh sb="26" eb="28">
      <t>ショウニ</t>
    </rPh>
    <rPh sb="28" eb="30">
      <t>イリョウ</t>
    </rPh>
    <rPh sb="30" eb="31">
      <t>トウ</t>
    </rPh>
    <rPh sb="32" eb="34">
      <t>イリョウ</t>
    </rPh>
    <rPh sb="34" eb="37">
      <t>ジュウジシャ</t>
    </rPh>
    <rPh sb="38" eb="40">
      <t>カクホ</t>
    </rPh>
    <rPh sb="40" eb="41">
      <t>オヨ</t>
    </rPh>
    <rPh sb="44" eb="45">
      <t>タ</t>
    </rPh>
    <rPh sb="45" eb="48">
      <t>オオサカフ</t>
    </rPh>
    <rPh sb="52" eb="54">
      <t>ヒツヨウ</t>
    </rPh>
    <rPh sb="55" eb="57">
      <t>イリョウ</t>
    </rPh>
    <rPh sb="58" eb="60">
      <t>カクホ</t>
    </rPh>
    <rPh sb="61" eb="62">
      <t>カン</t>
    </rPh>
    <rPh sb="64" eb="66">
      <t>シサク</t>
    </rPh>
    <rPh sb="70" eb="72">
      <t>チョウサ</t>
    </rPh>
    <rPh sb="72" eb="74">
      <t>シンギ</t>
    </rPh>
    <rPh sb="76" eb="78">
      <t>イリョウ</t>
    </rPh>
    <rPh sb="78" eb="80">
      <t>タイサク</t>
    </rPh>
    <rPh sb="80" eb="83">
      <t>キョウギカイ</t>
    </rPh>
    <rPh sb="84" eb="86">
      <t>セッチ</t>
    </rPh>
    <rPh sb="87" eb="89">
      <t>ウンエイ</t>
    </rPh>
    <phoneticPr fontId="29"/>
  </si>
  <si>
    <t>医療対策協議会開催数</t>
    <rPh sb="9" eb="10">
      <t>スウ</t>
    </rPh>
    <phoneticPr fontId="17"/>
  </si>
  <si>
    <t>3回</t>
    <rPh sb="1" eb="2">
      <t>カイ</t>
    </rPh>
    <phoneticPr fontId="17"/>
  </si>
  <si>
    <t>臨床研修医の適正な配置</t>
    <phoneticPr fontId="17"/>
  </si>
  <si>
    <t>600→600人以上</t>
    <rPh sb="7" eb="8">
      <t>ニン</t>
    </rPh>
    <rPh sb="8" eb="10">
      <t>イジョウ</t>
    </rPh>
    <phoneticPr fontId="17"/>
  </si>
  <si>
    <t>医師看護G</t>
    <phoneticPr fontId="17"/>
  </si>
  <si>
    <t>窓口機能の強化や臨床研究コーディネータ養成など、大阪の高いポテンシャルを活かした治験ネットワーク機能を構築する。</t>
  </si>
  <si>
    <t>ＣＲＣ（臨床研究コーディネーター）養成人数</t>
    <rPh sb="4" eb="6">
      <t>リンショウ</t>
    </rPh>
    <rPh sb="6" eb="8">
      <t>ケンキュウ</t>
    </rPh>
    <rPh sb="19" eb="21">
      <t>ニンズウ</t>
    </rPh>
    <phoneticPr fontId="17"/>
  </si>
  <si>
    <t>救急搬送患者受入促進事業</t>
  </si>
  <si>
    <t>救急隊が搬送先の選定に難渋する患者の受入を促進し、救急搬送受入の維持・向上を図るため搬送受入に協力する医療機関に対し、経費の一部を補助する。</t>
  </si>
  <si>
    <t>病院後情報入力件数及び医療機関患者受入件数の増加</t>
    <rPh sb="9" eb="10">
      <t>オヨ</t>
    </rPh>
    <rPh sb="22" eb="24">
      <t>ゾウカ</t>
    </rPh>
    <phoneticPr fontId="17"/>
  </si>
  <si>
    <t>400,000件</t>
    <rPh sb="7" eb="8">
      <t>ケン</t>
    </rPh>
    <phoneticPr fontId="17"/>
  </si>
  <si>
    <t>搬送困難症例件数割合の増加抑制</t>
    <phoneticPr fontId="17"/>
  </si>
  <si>
    <t>7.2％→6.2％以下
（27年度→28年度）</t>
    <phoneticPr fontId="17"/>
  </si>
  <si>
    <t>合計額</t>
    <rPh sb="0" eb="2">
      <t>ゴウケイ</t>
    </rPh>
    <rPh sb="2" eb="3">
      <t>ガク</t>
    </rPh>
    <phoneticPr fontId="17"/>
  </si>
  <si>
    <t>【参考】 平成26年度計画に複数年度事業として計上し、平成28年度実施する事業一覧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</si>
  <si>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</si>
  <si>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計画額</t>
    <rPh sb="0" eb="3">
      <t>ケイカクガク</t>
    </rPh>
    <phoneticPr fontId="17"/>
  </si>
  <si>
    <t>総事業費
（複数年）</t>
    <rPh sb="0" eb="1">
      <t>ソウ</t>
    </rPh>
    <rPh sb="1" eb="3">
      <t>ジギョウ</t>
    </rPh>
    <rPh sb="3" eb="4">
      <t>ヒ</t>
    </rPh>
    <rPh sb="6" eb="8">
      <t>フクスウ</t>
    </rPh>
    <rPh sb="8" eb="9">
      <t>ネン</t>
    </rPh>
    <phoneticPr fontId="17"/>
  </si>
  <si>
    <t>指標項目</t>
    <rPh sb="0" eb="2">
      <t>シヒョウ</t>
    </rPh>
    <rPh sb="2" eb="4">
      <t>コウモク</t>
    </rPh>
    <phoneticPr fontId="32"/>
  </si>
  <si>
    <t>目標値</t>
    <rPh sb="0" eb="2">
      <t>モクヒョウ</t>
    </rPh>
    <rPh sb="2" eb="3">
      <t>アタイ</t>
    </rPh>
    <phoneticPr fontId="32"/>
  </si>
  <si>
    <t>H26
（４）</t>
    <phoneticPr fontId="17"/>
  </si>
  <si>
    <t>①</t>
    <phoneticPr fontId="17"/>
  </si>
  <si>
    <t>市町村または地区医師会に対し、在宅医療を行う多職種が情報共有を図るためのシステム導入経費を補助する</t>
  </si>
  <si>
    <t>在宅医療介護ICT連携整備数</t>
    <rPh sb="4" eb="6">
      <t>カイゴ</t>
    </rPh>
    <rPh sb="9" eb="11">
      <t>レンケイ</t>
    </rPh>
    <rPh sb="11" eb="13">
      <t>セイビ</t>
    </rPh>
    <rPh sb="13" eb="14">
      <t>スウ</t>
    </rPh>
    <phoneticPr fontId="32"/>
  </si>
  <si>
    <t>10地区
（5→15地区）</t>
    <rPh sb="2" eb="4">
      <t>チク</t>
    </rPh>
    <rPh sb="10" eb="12">
      <t>チク</t>
    </rPh>
    <phoneticPr fontId="17"/>
  </si>
  <si>
    <t>在宅医療介護等連携数の増加（連携ネットワーク構築数）</t>
    <rPh sb="0" eb="2">
      <t>ザイタク</t>
    </rPh>
    <rPh sb="2" eb="4">
      <t>イリョウ</t>
    </rPh>
    <rPh sb="4" eb="6">
      <t>カイゴ</t>
    </rPh>
    <rPh sb="6" eb="7">
      <t>ナド</t>
    </rPh>
    <rPh sb="11" eb="13">
      <t>ゾウカ</t>
    </rPh>
    <phoneticPr fontId="17"/>
  </si>
  <si>
    <t>150施設</t>
    <rPh sb="3" eb="5">
      <t>シセツ</t>
    </rPh>
    <phoneticPr fontId="17"/>
  </si>
  <si>
    <t>‐</t>
    <phoneticPr fontId="17"/>
  </si>
  <si>
    <t>②</t>
    <phoneticPr fontId="17"/>
  </si>
  <si>
    <t>病院内保育所施設整備費補助事業</t>
    <phoneticPr fontId="17"/>
  </si>
  <si>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</si>
  <si>
    <t>院内保育所施設整備費補助数</t>
    <rPh sb="10" eb="12">
      <t>ホジョ</t>
    </rPh>
    <phoneticPr fontId="17"/>
  </si>
  <si>
    <t>3%減</t>
    <rPh sb="2" eb="3">
      <t>ゲン</t>
    </rPh>
    <phoneticPr fontId="17"/>
  </si>
  <si>
    <t>H26
（36）</t>
    <phoneticPr fontId="17"/>
  </si>
  <si>
    <t>③</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</si>
  <si>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</si>
  <si>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</si>
  <si>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①養成所施設整備数
②教育環境改善施設整備数</t>
    <rPh sb="8" eb="9">
      <t>スウ</t>
    </rPh>
    <rPh sb="21" eb="22">
      <t>スウ</t>
    </rPh>
    <phoneticPr fontId="17"/>
  </si>
  <si>
    <t>①3養成所
②2養成所</t>
    <rPh sb="2" eb="5">
      <t>ヨウセイジョ</t>
    </rPh>
    <rPh sb="8" eb="11">
      <t>ヨウセイジョ</t>
    </rPh>
    <phoneticPr fontId="17"/>
  </si>
  <si>
    <t>府内医療機関への就職率</t>
    <phoneticPr fontId="17"/>
  </si>
  <si>
    <t>H26
（44）</t>
    <phoneticPr fontId="17"/>
  </si>
  <si>
    <t>④</t>
    <phoneticPr fontId="17"/>
  </si>
  <si>
    <t>ナースセンター事業・総合ICT化事業
（H28計画事業再掲：37番）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</si>
  <si>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</si>
  <si>
    <t>債権管理業務の委託（ICT化）による効率化</t>
    <rPh sb="13" eb="14">
      <t>カ</t>
    </rPh>
    <rPh sb="18" eb="20">
      <t>コウリツ</t>
    </rPh>
    <rPh sb="20" eb="21">
      <t>カ</t>
    </rPh>
    <phoneticPr fontId="17"/>
  </si>
  <si>
    <t>債権回収率</t>
    <phoneticPr fontId="17"/>
  </si>
  <si>
    <t>【参考】 平成27年度計画に複数年度事業として計上し、平成28年度実施する事業一覧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</si>
  <si>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</si>
  <si>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①</t>
    <phoneticPr fontId="17"/>
  </si>
  <si>
    <t>地域救急医療システム推進事業</t>
  </si>
  <si>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</si>
  <si>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救急研修拠点施設整備数</t>
    <rPh sb="10" eb="11">
      <t>スウ</t>
    </rPh>
    <phoneticPr fontId="32"/>
  </si>
  <si>
    <t>11拠点
（5→11拠点）</t>
    <rPh sb="2" eb="4">
      <t>キョテン</t>
    </rPh>
    <rPh sb="10" eb="12">
      <t>キョテン</t>
    </rPh>
    <phoneticPr fontId="17"/>
  </si>
  <si>
    <t>搬送困難症例件数割合の増加抑制</t>
    <phoneticPr fontId="17"/>
  </si>
  <si>
    <t>7.2％→6.2％以下
（27年度→28年度）</t>
    <phoneticPr fontId="17"/>
  </si>
  <si>
    <t>27年度</t>
    <rPh sb="2" eb="4">
      <t>ネンド</t>
    </rPh>
    <phoneticPr fontId="17"/>
  </si>
  <si>
    <t>28年度</t>
    <phoneticPr fontId="17"/>
  </si>
  <si>
    <t>29年度</t>
    <rPh sb="2" eb="4">
      <t>ネンド</t>
    </rPh>
    <phoneticPr fontId="17"/>
  </si>
  <si>
    <t>終了</t>
    <rPh sb="0" eb="2">
      <t>シュウリョウ</t>
    </rPh>
    <phoneticPr fontId="17"/>
  </si>
  <si>
    <t>-</t>
  </si>
  <si>
    <t>-</t>
    <phoneticPr fontId="17"/>
  </si>
  <si>
    <t>8拠点</t>
    <rPh sb="1" eb="3">
      <t>キョテン</t>
    </rPh>
    <phoneticPr fontId="17"/>
  </si>
  <si>
    <t>（累計）</t>
    <rPh sb="1" eb="3">
      <t>ルイケイ</t>
    </rPh>
    <phoneticPr fontId="17"/>
  </si>
  <si>
    <t>平成28年度 地域医療介護総合確保基金事業一覧　【最終】</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rPh sb="25" eb="27">
      <t>サイシュウ</t>
    </rPh>
    <phoneticPr fontId="17"/>
  </si>
  <si>
    <t>（単位：千円）</t>
    <rPh sb="1" eb="3">
      <t>タンイ</t>
    </rPh>
    <rPh sb="4" eb="6">
      <t>センエン</t>
    </rPh>
    <phoneticPr fontId="17"/>
  </si>
  <si>
    <t>事業
番号</t>
    <phoneticPr fontId="19"/>
  </si>
  <si>
    <t>事務連絡分類番号</t>
    <rPh sb="0" eb="2">
      <t>ジム</t>
    </rPh>
    <rPh sb="2" eb="4">
      <t>レンラク</t>
    </rPh>
    <rPh sb="4" eb="6">
      <t>ブンルイ</t>
    </rPh>
    <rPh sb="6" eb="8">
      <t>バンゴウ</t>
    </rPh>
    <phoneticPr fontId="17"/>
  </si>
  <si>
    <t>元区分</t>
    <rPh sb="0" eb="1">
      <t>モト</t>
    </rPh>
    <rPh sb="1" eb="3">
      <t>クブン</t>
    </rPh>
    <phoneticPr fontId="17"/>
  </si>
  <si>
    <t>H28当初予算
計上額</t>
    <rPh sb="3" eb="5">
      <t>トウショ</t>
    </rPh>
    <rPh sb="5" eb="7">
      <t>ヨサン</t>
    </rPh>
    <rPh sb="8" eb="10">
      <t>ケイジョウ</t>
    </rPh>
    <rPh sb="10" eb="11">
      <t>ガク</t>
    </rPh>
    <phoneticPr fontId="19"/>
  </si>
  <si>
    <t>委託／補助</t>
    <rPh sb="0" eb="2">
      <t>イタク</t>
    </rPh>
    <rPh sb="3" eb="5">
      <t>ホジョ</t>
    </rPh>
    <phoneticPr fontId="17"/>
  </si>
  <si>
    <t>28年度
基金計画額</t>
    <rPh sb="2" eb="3">
      <t>ネン</t>
    </rPh>
    <rPh sb="3" eb="4">
      <t>ド</t>
    </rPh>
    <rPh sb="5" eb="7">
      <t>キキン</t>
    </rPh>
    <rPh sb="7" eb="9">
      <t>ケイカク</t>
    </rPh>
    <rPh sb="9" eb="10">
      <t>ガク</t>
    </rPh>
    <phoneticPr fontId="17"/>
  </si>
  <si>
    <t>26年度基金
残額充当</t>
    <rPh sb="2" eb="4">
      <t>ネンド</t>
    </rPh>
    <rPh sb="4" eb="6">
      <t>キキン</t>
    </rPh>
    <rPh sb="7" eb="9">
      <t>ザンガク</t>
    </rPh>
    <rPh sb="9" eb="11">
      <t>ジュウトウ</t>
    </rPh>
    <phoneticPr fontId="17"/>
  </si>
  <si>
    <t>27年度基金
残額充当</t>
    <rPh sb="2" eb="4">
      <t>ネンド</t>
    </rPh>
    <rPh sb="4" eb="6">
      <t>キキン</t>
    </rPh>
    <rPh sb="7" eb="9">
      <t>ザンガク</t>
    </rPh>
    <rPh sb="9" eb="11">
      <t>ジュウトウ</t>
    </rPh>
    <phoneticPr fontId="17"/>
  </si>
  <si>
    <t>最終予算
（執行見込額）</t>
    <rPh sb="0" eb="2">
      <t>サイシュウ</t>
    </rPh>
    <rPh sb="2" eb="4">
      <t>ヨサン</t>
    </rPh>
    <rPh sb="6" eb="8">
      <t>シッコウ</t>
    </rPh>
    <rPh sb="8" eb="10">
      <t>ミコ</t>
    </rPh>
    <rPh sb="10" eb="11">
      <t>ガク</t>
    </rPh>
    <phoneticPr fontId="17"/>
  </si>
  <si>
    <t>補正予算
（執行残額）</t>
    <rPh sb="0" eb="2">
      <t>ホセイ</t>
    </rPh>
    <rPh sb="2" eb="4">
      <t>ヨサン</t>
    </rPh>
    <rPh sb="6" eb="8">
      <t>シッコウ</t>
    </rPh>
    <rPh sb="8" eb="10">
      <t>ザンガク</t>
    </rPh>
    <phoneticPr fontId="17"/>
  </si>
  <si>
    <t>執行率
（対当初予算）</t>
    <rPh sb="0" eb="2">
      <t>シッコウ</t>
    </rPh>
    <rPh sb="2" eb="3">
      <t>リツ</t>
    </rPh>
    <rPh sb="5" eb="6">
      <t>タイ</t>
    </rPh>
    <rPh sb="6" eb="8">
      <t>トウショ</t>
    </rPh>
    <rPh sb="8" eb="10">
      <t>ヨサン</t>
    </rPh>
    <phoneticPr fontId="17"/>
  </si>
  <si>
    <r>
      <t xml:space="preserve">執行率
</t>
    </r>
    <r>
      <rPr>
        <sz val="11"/>
        <color theme="1"/>
        <rFont val="ＭＳ Ｐゴシック"/>
        <family val="3"/>
        <charset val="128"/>
        <scheme val="minor"/>
      </rPr>
      <t>（対基金ベース）</t>
    </r>
    <rPh sb="0" eb="2">
      <t>シッコウ</t>
    </rPh>
    <rPh sb="2" eb="3">
      <t>リツ</t>
    </rPh>
    <rPh sb="5" eb="6">
      <t>タイ</t>
    </rPh>
    <rPh sb="6" eb="8">
      <t>キキン</t>
    </rPh>
    <phoneticPr fontId="17"/>
  </si>
  <si>
    <t>既</t>
    <rPh sb="0" eb="1">
      <t>キ</t>
    </rPh>
    <phoneticPr fontId="17"/>
  </si>
  <si>
    <t>Ⅰ</t>
    <phoneticPr fontId="17"/>
  </si>
  <si>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</si>
  <si>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t>
    <rPh sb="0" eb="2">
      <t>ホジョ</t>
    </rPh>
    <phoneticPr fontId="17"/>
  </si>
  <si>
    <t>既</t>
    <phoneticPr fontId="17"/>
  </si>
  <si>
    <t>Ⅰ</t>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</si>
  <si>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</si>
  <si>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</si>
  <si>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</si>
  <si>
    <t>訪問看護ネットワーク事業（訪問看護ステーションの機能強化のための設備整備）</t>
    <rPh sb="32" eb="34">
      <t>セツビ</t>
    </rPh>
    <rPh sb="34" eb="36">
      <t>セイビ</t>
    </rPh>
    <phoneticPr fontId="19"/>
  </si>
  <si>
    <t>複数の訪問看護ステーションや訪問看護と介護、医療機関等が相互に連携する事業及び訪問看護ステーションの規模拡大を支援・強化することにより、訪問看護の安定的な供給を実現し、もって訪問看護サービスの向上を図ることを目的とする。</t>
    <rPh sb="37" eb="38">
      <t>オヨ</t>
    </rPh>
    <rPh sb="39" eb="41">
      <t>ホウモン</t>
    </rPh>
    <rPh sb="41" eb="43">
      <t>カンゴ</t>
    </rPh>
    <rPh sb="50" eb="52">
      <t>キボ</t>
    </rPh>
    <rPh sb="52" eb="54">
      <t>カクダイ</t>
    </rPh>
    <phoneticPr fontId="36"/>
  </si>
  <si>
    <t>がん診療施設設備整備事業</t>
    <phoneticPr fontId="19"/>
  </si>
  <si>
    <t>医療機関に対し、がんの医療機器（マンモグラフィー・内視鏡・エコー等）の整備に伴う施設設備整備費に対し支援する。</t>
    <phoneticPr fontId="17"/>
  </si>
  <si>
    <t>補助小計</t>
    <rPh sb="0" eb="2">
      <t>ホジョ</t>
    </rPh>
    <rPh sb="2" eb="3">
      <t>チイ</t>
    </rPh>
    <rPh sb="3" eb="4">
      <t>ケイ</t>
    </rPh>
    <phoneticPr fontId="17"/>
  </si>
  <si>
    <t>委託小計</t>
    <rPh sb="0" eb="2">
      <t>イタク</t>
    </rPh>
    <rPh sb="2" eb="3">
      <t>チイ</t>
    </rPh>
    <rPh sb="3" eb="4">
      <t>ケイ</t>
    </rPh>
    <phoneticPr fontId="17"/>
  </si>
  <si>
    <t>1.②</t>
    <phoneticPr fontId="17"/>
  </si>
  <si>
    <t>Ⅱ</t>
    <phoneticPr fontId="17"/>
  </si>
  <si>
    <t>在宅医療推進事業</t>
    <phoneticPr fontId="17"/>
  </si>
  <si>
    <t>これまでの多職種連携の体制を活用しながら、質の高い在宅医療の供給を拡充するため、コーディネータを配置する地区医師会に対し、その経費を補助する。</t>
  </si>
  <si>
    <t>直執行</t>
    <rPh sb="0" eb="1">
      <t>チョク</t>
    </rPh>
    <rPh sb="1" eb="3">
      <t>シッコウ</t>
    </rPh>
    <phoneticPr fontId="17"/>
  </si>
  <si>
    <t>摂食嚥下障害対応可能な歯科医療従事者育成事業</t>
    <phoneticPr fontId="17"/>
  </si>
  <si>
    <t>ＣＡＤ／ＣＡＭシステムを用いた歯科技工士の人材育成事業</t>
    <phoneticPr fontId="17"/>
  </si>
  <si>
    <t>無菌調剤対応薬剤師の育成事業</t>
    <phoneticPr fontId="17"/>
  </si>
  <si>
    <t>精神科病院における入院者退院支援委員会推進事業</t>
    <phoneticPr fontId="19"/>
  </si>
  <si>
    <t>委託</t>
    <rPh sb="0" eb="2">
      <t>イタク</t>
    </rPh>
    <phoneticPr fontId="17"/>
  </si>
  <si>
    <t>精神科救急医療における身体合併症対応力向上のための看護職員等研修事業</t>
    <phoneticPr fontId="17"/>
  </si>
  <si>
    <t>既</t>
    <phoneticPr fontId="17"/>
  </si>
  <si>
    <t>Ⅰ</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</si>
  <si>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</si>
  <si>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</si>
  <si>
    <t>難病患者在宅医療支援事業</t>
    <phoneticPr fontId="17"/>
  </si>
  <si>
    <t>在宅療養における栄養ケア事業</t>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</si>
  <si>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</si>
  <si>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</si>
  <si>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</si>
  <si>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高齢者施設職員・施設利用者へ機能的口腔ケアに係る保健指導を推進するための講習会実施に対し補助を実施する。</t>
    <phoneticPr fontId="17"/>
  </si>
  <si>
    <t>1.③</t>
    <phoneticPr fontId="17"/>
  </si>
  <si>
    <t>在宅歯科医療連携体制推進事業</t>
    <phoneticPr fontId="19"/>
  </si>
  <si>
    <t>1.③</t>
    <phoneticPr fontId="17"/>
  </si>
  <si>
    <t>Ⅱ</t>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</si>
  <si>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</si>
  <si>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</si>
  <si>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医療勤務環境改善支援センター運営事業</t>
    <phoneticPr fontId="19"/>
  </si>
  <si>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</si>
  <si>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</si>
  <si>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産科小児科担当等手当導入促進事業</t>
    <phoneticPr fontId="36"/>
  </si>
  <si>
    <t>精神科救急医育成事業</t>
    <phoneticPr fontId="36"/>
  </si>
  <si>
    <t>女性医師等就労環境改善事業</t>
    <phoneticPr fontId="17"/>
  </si>
  <si>
    <t>新人看護職員研修事業</t>
    <phoneticPr fontId="17"/>
  </si>
  <si>
    <t>看護師等養成所運営費補助事業</t>
    <phoneticPr fontId="17"/>
  </si>
  <si>
    <t>ナースセンター事業・総合ICT化事業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</si>
  <si>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</si>
  <si>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小児救急電話相談事業</t>
    <phoneticPr fontId="17"/>
  </si>
  <si>
    <t>小児救急医療支援事業</t>
    <phoneticPr fontId="17"/>
  </si>
  <si>
    <t>休日・夜間において入院治療が必要な小児救急患者の受入体制を輪番等により確保する市町村に対し、当該体制確保のための運営費を補助する。</t>
  </si>
  <si>
    <t>総 合 計</t>
    <rPh sb="0" eb="1">
      <t>ソウ</t>
    </rPh>
    <rPh sb="2" eb="3">
      <t>ア</t>
    </rPh>
    <rPh sb="4" eb="5">
      <t>ケイ</t>
    </rPh>
    <phoneticPr fontId="17"/>
  </si>
  <si>
    <t>区分Ⅱ</t>
    <rPh sb="0" eb="2">
      <t>クブン</t>
    </rPh>
    <phoneticPr fontId="17"/>
  </si>
  <si>
    <t>区分Ⅲ</t>
    <rPh sb="0" eb="2">
      <t>クブン</t>
    </rPh>
    <phoneticPr fontId="17"/>
  </si>
  <si>
    <t>事業
番号</t>
    <phoneticPr fontId="19"/>
  </si>
  <si>
    <r>
      <t xml:space="preserve">執行率
</t>
    </r>
    <r>
      <rPr>
        <sz val="11"/>
        <color theme="1"/>
        <rFont val="ＭＳ Ｐゴシック"/>
        <family val="3"/>
        <charset val="128"/>
        <scheme val="minor"/>
      </rPr>
      <t>（対26年度計画）</t>
    </r>
    <rPh sb="0" eb="2">
      <t>シッコウ</t>
    </rPh>
    <rPh sb="2" eb="3">
      <t>リツ</t>
    </rPh>
    <rPh sb="5" eb="6">
      <t>タイ</t>
    </rPh>
    <rPh sb="8" eb="10">
      <t>ネンド</t>
    </rPh>
    <rPh sb="10" eb="12">
      <t>ケイカク</t>
    </rPh>
    <phoneticPr fontId="17"/>
  </si>
  <si>
    <t>①</t>
    <phoneticPr fontId="17"/>
  </si>
  <si>
    <t>②</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</si>
  <si>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</si>
  <si>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</si>
  <si>
    <t>←当該事業当初予算</t>
    <rPh sb="1" eb="3">
      <t>トウガイ</t>
    </rPh>
    <rPh sb="3" eb="5">
      <t>ジギョウ</t>
    </rPh>
    <rPh sb="5" eb="7">
      <t>トウショ</t>
    </rPh>
    <rPh sb="7" eb="9">
      <t>ヨサン</t>
    </rPh>
    <phoneticPr fontId="17"/>
  </si>
  <si>
    <t>③</t>
    <phoneticPr fontId="17"/>
  </si>
  <si>
    <t>ナースセンター事業・総合ICT化事業（H28計画事業再掲：37番）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</si>
  <si>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</si>
  <si>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r>
      <t xml:space="preserve">執行率
</t>
    </r>
    <r>
      <rPr>
        <sz val="11"/>
        <color theme="1"/>
        <rFont val="ＭＳ Ｐゴシック"/>
        <family val="3"/>
        <charset val="128"/>
        <scheme val="minor"/>
      </rPr>
      <t>（対27年度計画）</t>
    </r>
    <rPh sb="0" eb="2">
      <t>シッコウ</t>
    </rPh>
    <rPh sb="2" eb="3">
      <t>リツ</t>
    </rPh>
    <rPh sb="5" eb="6">
      <t>タイ</t>
    </rPh>
    <rPh sb="8" eb="10">
      <t>ネンド</t>
    </rPh>
    <rPh sb="10" eb="12">
      <t>ケイカク</t>
    </rPh>
    <phoneticPr fontId="17"/>
  </si>
  <si>
    <t>①</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</si>
  <si>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</si>
  <si>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②</t>
    <phoneticPr fontId="17"/>
  </si>
  <si>
    <t>病院内保育所施設整備費補助事業</t>
    <phoneticPr fontId="17"/>
  </si>
  <si>
    <t>（別紙３）</t>
    <rPh sb="1" eb="3">
      <t>ベッシ</t>
    </rPh>
    <phoneticPr fontId="19"/>
  </si>
  <si>
    <t>平成29年度地域医療介護総合確保基金（医療分）要望事業調査票</t>
    <rPh sb="0" eb="2">
      <t>ヘイセイ</t>
    </rPh>
    <rPh sb="4" eb="6">
      <t>ネンド</t>
    </rPh>
    <rPh sb="6" eb="8">
      <t>チイキ</t>
    </rPh>
    <rPh sb="8" eb="10">
      <t>イリョウ</t>
    </rPh>
    <rPh sb="10" eb="12">
      <t>カイゴ</t>
    </rPh>
    <rPh sb="12" eb="14">
      <t>ソウゴウ</t>
    </rPh>
    <rPh sb="14" eb="16">
      <t>カクホ</t>
    </rPh>
    <rPh sb="16" eb="18">
      <t>キキン</t>
    </rPh>
    <rPh sb="19" eb="21">
      <t>イリョウ</t>
    </rPh>
    <rPh sb="21" eb="22">
      <t>ブン</t>
    </rPh>
    <rPh sb="23" eb="25">
      <t>ヨウボウ</t>
    </rPh>
    <rPh sb="25" eb="27">
      <t>ジギョウ</t>
    </rPh>
    <rPh sb="27" eb="30">
      <t>チョウサヒョウ</t>
    </rPh>
    <phoneticPr fontId="19"/>
  </si>
  <si>
    <t>E-G列は要望時は記載不要</t>
    <rPh sb="3" eb="4">
      <t>レツ</t>
    </rPh>
    <rPh sb="5" eb="7">
      <t>ヨウボウ</t>
    </rPh>
    <rPh sb="7" eb="8">
      <t>ジ</t>
    </rPh>
    <rPh sb="9" eb="11">
      <t>キサイ</t>
    </rPh>
    <rPh sb="11" eb="13">
      <t>フヨウ</t>
    </rPh>
    <phoneticPr fontId="19"/>
  </si>
  <si>
    <t>都道府県名：</t>
    <rPh sb="0" eb="4">
      <t>トドウフケン</t>
    </rPh>
    <rPh sb="4" eb="5">
      <t>メイ</t>
    </rPh>
    <phoneticPr fontId="19"/>
  </si>
  <si>
    <t>整理番号</t>
    <rPh sb="0" eb="2">
      <t>セイリ</t>
    </rPh>
    <rPh sb="2" eb="4">
      <t>バンゴウ</t>
    </rPh>
    <phoneticPr fontId="19"/>
  </si>
  <si>
    <t>事業名</t>
    <rPh sb="0" eb="2">
      <t>ジギョウ</t>
    </rPh>
    <rPh sb="2" eb="3">
      <t>ナ</t>
    </rPh>
    <phoneticPr fontId="19"/>
  </si>
  <si>
    <t>事業の
区分
（注１）</t>
    <rPh sb="0" eb="2">
      <t>ジギョウ</t>
    </rPh>
    <rPh sb="4" eb="6">
      <t>クブン</t>
    </rPh>
    <rPh sb="8" eb="9">
      <t>チュウ</t>
    </rPh>
    <phoneticPr fontId="19"/>
  </si>
  <si>
    <t>区域名</t>
    <rPh sb="0" eb="2">
      <t>クイキ</t>
    </rPh>
    <rPh sb="2" eb="3">
      <t>メイ</t>
    </rPh>
    <phoneticPr fontId="19"/>
  </si>
  <si>
    <t>事業の
実施主体</t>
    <rPh sb="0" eb="2">
      <t>ジギョウ</t>
    </rPh>
    <rPh sb="4" eb="6">
      <t>ジッシ</t>
    </rPh>
    <rPh sb="6" eb="8">
      <t>シュタイ</t>
    </rPh>
    <phoneticPr fontId="19"/>
  </si>
  <si>
    <t>事業の
期間(年)</t>
    <rPh sb="0" eb="2">
      <t>ジギョウ</t>
    </rPh>
    <rPh sb="4" eb="6">
      <t>キカン</t>
    </rPh>
    <rPh sb="7" eb="8">
      <t>ネン</t>
    </rPh>
    <phoneticPr fontId="19"/>
  </si>
  <si>
    <t>金額（千円）</t>
    <rPh sb="0" eb="2">
      <t>キンガク</t>
    </rPh>
    <rPh sb="3" eb="5">
      <t>センエン</t>
    </rPh>
    <phoneticPr fontId="19"/>
  </si>
  <si>
    <t>基金充当額（国費）における公立・公的と民間の別（千円）
（注２）</t>
    <rPh sb="0" eb="2">
      <t>キキン</t>
    </rPh>
    <rPh sb="2" eb="4">
      <t>ジュウトウ</t>
    </rPh>
    <rPh sb="4" eb="5">
      <t>ガク</t>
    </rPh>
    <rPh sb="6" eb="8">
      <t>コクヒ</t>
    </rPh>
    <rPh sb="13" eb="15">
      <t>コウリツ</t>
    </rPh>
    <rPh sb="16" eb="18">
      <t>コウテキ</t>
    </rPh>
    <rPh sb="19" eb="21">
      <t>ミンカン</t>
    </rPh>
    <rPh sb="22" eb="23">
      <t>ベツ</t>
    </rPh>
    <rPh sb="24" eb="26">
      <t>センエン</t>
    </rPh>
    <rPh sb="29" eb="30">
      <t>チュウ</t>
    </rPh>
    <phoneticPr fontId="19"/>
  </si>
  <si>
    <t>基金充当額のうち29年度中実施予定額
（千円）</t>
    <rPh sb="0" eb="2">
      <t>キキン</t>
    </rPh>
    <rPh sb="2" eb="4">
      <t>ジュウトウ</t>
    </rPh>
    <rPh sb="4" eb="5">
      <t>ガク</t>
    </rPh>
    <rPh sb="10" eb="12">
      <t>ネンド</t>
    </rPh>
    <rPh sb="12" eb="13">
      <t>チュウ</t>
    </rPh>
    <rPh sb="13" eb="15">
      <t>ジッシ</t>
    </rPh>
    <rPh sb="15" eb="17">
      <t>ヨテイ</t>
    </rPh>
    <rPh sb="17" eb="18">
      <t>ガク</t>
    </rPh>
    <rPh sb="20" eb="22">
      <t>センエン</t>
    </rPh>
    <phoneticPr fontId="19"/>
  </si>
  <si>
    <t>基金充当額のうち30年度以降実施予定額
（千円）</t>
    <rPh sb="0" eb="2">
      <t>キキン</t>
    </rPh>
    <rPh sb="2" eb="4">
      <t>ジュウトウ</t>
    </rPh>
    <rPh sb="4" eb="5">
      <t>ガク</t>
    </rPh>
    <rPh sb="10" eb="12">
      <t>ネンド</t>
    </rPh>
    <rPh sb="12" eb="14">
      <t>イコウ</t>
    </rPh>
    <rPh sb="14" eb="16">
      <t>ジッシ</t>
    </rPh>
    <rPh sb="16" eb="18">
      <t>ヨテイ</t>
    </rPh>
    <rPh sb="18" eb="19">
      <t>ガク</t>
    </rPh>
    <rPh sb="21" eb="23">
      <t>センエン</t>
    </rPh>
    <phoneticPr fontId="19"/>
  </si>
  <si>
    <t>標準事業例における該当事業区分</t>
    <rPh sb="0" eb="2">
      <t>ヒョウジュン</t>
    </rPh>
    <rPh sb="2" eb="4">
      <t>ジギョウ</t>
    </rPh>
    <rPh sb="4" eb="5">
      <t>レイ</t>
    </rPh>
    <rPh sb="9" eb="11">
      <t>ガイトウ</t>
    </rPh>
    <rPh sb="11" eb="15">
      <t>ジギョウクブン</t>
    </rPh>
    <phoneticPr fontId="19"/>
  </si>
  <si>
    <t>総事業費</t>
    <rPh sb="0" eb="3">
      <t>ソウジギョウ</t>
    </rPh>
    <rPh sb="3" eb="4">
      <t>ヒ</t>
    </rPh>
    <phoneticPr fontId="19"/>
  </si>
  <si>
    <t>基金</t>
    <rPh sb="0" eb="2">
      <t>キキン</t>
    </rPh>
    <phoneticPr fontId="19"/>
  </si>
  <si>
    <t>その他</t>
    <rPh sb="2" eb="3">
      <t>タ</t>
    </rPh>
    <phoneticPr fontId="19"/>
  </si>
  <si>
    <t>うち施設・設備整備分
　（再掲）　　（千円）</t>
    <rPh sb="2" eb="4">
      <t>シセツ</t>
    </rPh>
    <rPh sb="5" eb="7">
      <t>セツビ</t>
    </rPh>
    <rPh sb="7" eb="9">
      <t>セイビ</t>
    </rPh>
    <rPh sb="9" eb="10">
      <t>ブン</t>
    </rPh>
    <rPh sb="13" eb="15">
      <t>サイケイ</t>
    </rPh>
    <rPh sb="19" eb="21">
      <t>センエン</t>
    </rPh>
    <phoneticPr fontId="19"/>
  </si>
  <si>
    <t>旧国庫</t>
    <rPh sb="0" eb="1">
      <t>キュウ</t>
    </rPh>
    <rPh sb="1" eb="3">
      <t>コッコ</t>
    </rPh>
    <phoneticPr fontId="19"/>
  </si>
  <si>
    <t>ソフト</t>
    <phoneticPr fontId="19"/>
  </si>
  <si>
    <t>設備</t>
    <rPh sb="0" eb="2">
      <t>セツビ</t>
    </rPh>
    <phoneticPr fontId="19"/>
  </si>
  <si>
    <t>施設</t>
    <rPh sb="0" eb="2">
      <t>シセツ</t>
    </rPh>
    <phoneticPr fontId="19"/>
  </si>
  <si>
    <t>事業概要等</t>
    <rPh sb="0" eb="4">
      <t>ジギョウガイヨウ</t>
    </rPh>
    <rPh sb="4" eb="5">
      <t>トウ</t>
    </rPh>
    <phoneticPr fontId="19"/>
  </si>
  <si>
    <t>補助基準額</t>
    <rPh sb="0" eb="2">
      <t>ホジョ</t>
    </rPh>
    <rPh sb="2" eb="5">
      <t>キジュンガク</t>
    </rPh>
    <phoneticPr fontId="19"/>
  </si>
  <si>
    <t>補助</t>
    <rPh sb="0" eb="2">
      <t>ホジョ</t>
    </rPh>
    <phoneticPr fontId="19"/>
  </si>
  <si>
    <t>国</t>
    <rPh sb="0" eb="1">
      <t>クニ</t>
    </rPh>
    <phoneticPr fontId="19"/>
  </si>
  <si>
    <t>都道府県</t>
    <rPh sb="0" eb="4">
      <t>トドウフケン</t>
    </rPh>
    <phoneticPr fontId="19"/>
  </si>
  <si>
    <t>計</t>
    <rPh sb="0" eb="1">
      <t>ケイ</t>
    </rPh>
    <phoneticPr fontId="19"/>
  </si>
  <si>
    <t>率</t>
    <rPh sb="0" eb="1">
      <t>リツ</t>
    </rPh>
    <phoneticPr fontId="19"/>
  </si>
  <si>
    <t>公</t>
    <rPh sb="0" eb="1">
      <t>コウ</t>
    </rPh>
    <phoneticPr fontId="19"/>
  </si>
  <si>
    <t>民</t>
    <rPh sb="0" eb="1">
      <t>タミ</t>
    </rPh>
    <phoneticPr fontId="19"/>
  </si>
  <si>
    <t>うち受託事業等（再掲）</t>
    <rPh sb="2" eb="4">
      <t>ジュタク</t>
    </rPh>
    <rPh sb="4" eb="6">
      <t>ジギョウ</t>
    </rPh>
    <rPh sb="6" eb="7">
      <t>トウ</t>
    </rPh>
    <rPh sb="8" eb="10">
      <t>サイケイ</t>
    </rPh>
    <phoneticPr fontId="19"/>
  </si>
  <si>
    <t>事業</t>
    <phoneticPr fontId="19"/>
  </si>
  <si>
    <t>病床の機能分化・連携を推進するための基盤整備事業</t>
    <rPh sb="22" eb="24">
      <t>ジギョウ</t>
    </rPh>
    <phoneticPr fontId="19"/>
  </si>
  <si>
    <t>①</t>
    <phoneticPr fontId="19"/>
  </si>
  <si>
    <t>東大阪市立総合病院</t>
    <rPh sb="0" eb="4">
      <t>ヒガシオオサカシ</t>
    </rPh>
    <rPh sb="4" eb="5">
      <t>リツ</t>
    </rPh>
    <rPh sb="5" eb="7">
      <t>ソウゴウ</t>
    </rPh>
    <rPh sb="7" eb="9">
      <t>ビョウイン</t>
    </rPh>
    <phoneticPr fontId="46"/>
  </si>
  <si>
    <t>施設の新増改築や改修に係る工事費等を補助</t>
    <phoneticPr fontId="19"/>
  </si>
  <si>
    <t>1床あたり
改修工事費：3,333千円
新築・増改築費：4,540千円</t>
    <rPh sb="1" eb="2">
      <t>ユカ</t>
    </rPh>
    <rPh sb="33" eb="34">
      <t>セン</t>
    </rPh>
    <phoneticPr fontId="19"/>
  </si>
  <si>
    <t>在宅医療情報基盤整備事業（地域医療機関ＩＣＴ連携整備事業）</t>
    <rPh sb="13" eb="15">
      <t>チイキ</t>
    </rPh>
    <rPh sb="15" eb="17">
      <t>イリョウ</t>
    </rPh>
    <rPh sb="17" eb="19">
      <t>キカン</t>
    </rPh>
    <rPh sb="22" eb="24">
      <t>レンケイ</t>
    </rPh>
    <rPh sb="24" eb="26">
      <t>セイビ</t>
    </rPh>
    <rPh sb="26" eb="28">
      <t>ジギョウ</t>
    </rPh>
    <phoneticPr fontId="19"/>
  </si>
  <si>
    <t>①</t>
    <phoneticPr fontId="19"/>
  </si>
  <si>
    <t>地域診療情報ネットワークの導入や拡充に必要な機器整備費等を補助</t>
    <rPh sb="29" eb="31">
      <t>ホジョ</t>
    </rPh>
    <phoneticPr fontId="19"/>
  </si>
  <si>
    <t>システム導入費：20,000千円</t>
    <rPh sb="14" eb="15">
      <t>セン</t>
    </rPh>
    <phoneticPr fontId="19"/>
  </si>
  <si>
    <t>急性期医療受入体制強化による病床機能分化促進事業</t>
    <phoneticPr fontId="19"/>
  </si>
  <si>
    <t>大阪府私立病院協会
大阪府医師会
大阪府</t>
    <rPh sb="13" eb="16">
      <t>イシカイ</t>
    </rPh>
    <phoneticPr fontId="19"/>
  </si>
  <si>
    <t>・診療情報等のデータを保存する設備整備
・医療機関に対し、搬送困難症例患者の受入経費の一部を補助等</t>
    <phoneticPr fontId="25"/>
  </si>
  <si>
    <t>・システム改修内容により設定
・受入1件あたり　平日24,000円、
　休日/夜間30,000円</t>
    <rPh sb="5" eb="7">
      <t>カイシュウ</t>
    </rPh>
    <rPh sb="7" eb="9">
      <t>ナイヨウ</t>
    </rPh>
    <rPh sb="12" eb="14">
      <t>セッテイ</t>
    </rPh>
    <rPh sb="24" eb="26">
      <t>ヘイジツ</t>
    </rPh>
    <rPh sb="36" eb="38">
      <t>キュウジツ</t>
    </rPh>
    <rPh sb="39" eb="41">
      <t>ヤカン</t>
    </rPh>
    <phoneticPr fontId="19"/>
  </si>
  <si>
    <t>-</t>
    <phoneticPr fontId="19"/>
  </si>
  <si>
    <t>○</t>
    <phoneticPr fontId="19"/>
  </si>
  <si>
    <t>大阪府訪問看護ステーション協会</t>
    <rPh sb="0" eb="3">
      <t>オオサカフ</t>
    </rPh>
    <rPh sb="3" eb="5">
      <t>ホウモン</t>
    </rPh>
    <rPh sb="5" eb="7">
      <t>カンゴ</t>
    </rPh>
    <rPh sb="13" eb="15">
      <t>キョウカイ</t>
    </rPh>
    <phoneticPr fontId="46"/>
  </si>
  <si>
    <t>訪問看護情報等のデータを共有する設備整備</t>
    <rPh sb="0" eb="2">
      <t>ホウモン</t>
    </rPh>
    <rPh sb="12" eb="14">
      <t>キョウユウ</t>
    </rPh>
    <phoneticPr fontId="37"/>
  </si>
  <si>
    <t>1事業所あたり
・ＩＴシステム整備費　300千円
・連携施設改修費　300千円
・システム利用料　500千円</t>
    <rPh sb="1" eb="4">
      <t>ジギョウショ</t>
    </rPh>
    <rPh sb="15" eb="17">
      <t>セイビ</t>
    </rPh>
    <rPh sb="17" eb="18">
      <t>ヒ</t>
    </rPh>
    <rPh sb="22" eb="24">
      <t>センエン</t>
    </rPh>
    <rPh sb="26" eb="28">
      <t>レンケイ</t>
    </rPh>
    <rPh sb="28" eb="30">
      <t>シセツ</t>
    </rPh>
    <rPh sb="30" eb="32">
      <t>カイシュウ</t>
    </rPh>
    <rPh sb="32" eb="33">
      <t>ヒ</t>
    </rPh>
    <rPh sb="37" eb="39">
      <t>センエン</t>
    </rPh>
    <rPh sb="45" eb="47">
      <t>リヨウ</t>
    </rPh>
    <rPh sb="47" eb="48">
      <t>リョウ</t>
    </rPh>
    <rPh sb="52" eb="54">
      <t>センエン</t>
    </rPh>
    <phoneticPr fontId="19"/>
  </si>
  <si>
    <t>1/2
1/3
10/10</t>
    <phoneticPr fontId="19"/>
  </si>
  <si>
    <t>がん診療施設設備整備事業</t>
    <phoneticPr fontId="19"/>
  </si>
  <si>
    <t>がんの医療機器の施設設備整備費等を補助</t>
    <rPh sb="15" eb="16">
      <t>ナド</t>
    </rPh>
    <rPh sb="17" eb="19">
      <t>ホジョ</t>
    </rPh>
    <phoneticPr fontId="19"/>
  </si>
  <si>
    <t>―</t>
    <phoneticPr fontId="19"/>
  </si>
  <si>
    <t>地域医療連携推進事業</t>
    <rPh sb="0" eb="2">
      <t>チイキ</t>
    </rPh>
    <rPh sb="2" eb="4">
      <t>イリョウ</t>
    </rPh>
    <rPh sb="4" eb="6">
      <t>レンケイ</t>
    </rPh>
    <rPh sb="6" eb="8">
      <t>スイシン</t>
    </rPh>
    <rPh sb="8" eb="10">
      <t>ジギョウ</t>
    </rPh>
    <phoneticPr fontId="19"/>
  </si>
  <si>
    <t>大阪府医師会</t>
    <rPh sb="0" eb="3">
      <t>オオサカフ</t>
    </rPh>
    <rPh sb="3" eb="6">
      <t>イシカイ</t>
    </rPh>
    <phoneticPr fontId="46"/>
  </si>
  <si>
    <t>地域医療連携を推進するコーディネータ経費等を補助</t>
    <rPh sb="0" eb="2">
      <t>チイキ</t>
    </rPh>
    <rPh sb="2" eb="4">
      <t>イリョウ</t>
    </rPh>
    <rPh sb="4" eb="6">
      <t>レンケイ</t>
    </rPh>
    <rPh sb="7" eb="9">
      <t>スイシン</t>
    </rPh>
    <rPh sb="18" eb="20">
      <t>ケイヒ</t>
    </rPh>
    <rPh sb="20" eb="21">
      <t>ナド</t>
    </rPh>
    <rPh sb="22" eb="24">
      <t>ホジョ</t>
    </rPh>
    <phoneticPr fontId="48"/>
  </si>
  <si>
    <t>1地区医師会あたり
6,950千円</t>
    <rPh sb="1" eb="3">
      <t>チク</t>
    </rPh>
    <rPh sb="3" eb="6">
      <t>イシカイ</t>
    </rPh>
    <phoneticPr fontId="19"/>
  </si>
  <si>
    <t>②</t>
    <phoneticPr fontId="19"/>
  </si>
  <si>
    <t>大阪府医師会
大阪府</t>
    <rPh sb="0" eb="3">
      <t>オオサカフ</t>
    </rPh>
    <rPh sb="3" eb="6">
      <t>イシカイ</t>
    </rPh>
    <rPh sb="7" eb="10">
      <t>オオサカフ</t>
    </rPh>
    <phoneticPr fontId="19"/>
  </si>
  <si>
    <t>医療従事者を対象とした在宅医療の理解を深める研修</t>
    <rPh sb="0" eb="2">
      <t>イリョウ</t>
    </rPh>
    <rPh sb="2" eb="5">
      <t>ジュウジシャ</t>
    </rPh>
    <rPh sb="6" eb="8">
      <t>タイショウ</t>
    </rPh>
    <rPh sb="11" eb="13">
      <t>ザイタク</t>
    </rPh>
    <rPh sb="13" eb="15">
      <t>イリョウ</t>
    </rPh>
    <rPh sb="16" eb="18">
      <t>リカイ</t>
    </rPh>
    <rPh sb="19" eb="20">
      <t>フカ</t>
    </rPh>
    <rPh sb="22" eb="24">
      <t>ケンシュウ</t>
    </rPh>
    <phoneticPr fontId="19"/>
  </si>
  <si>
    <t>1事業者あたり　400千円</t>
    <rPh sb="1" eb="3">
      <t>ジギョウ</t>
    </rPh>
    <rPh sb="3" eb="4">
      <t>シャ</t>
    </rPh>
    <rPh sb="11" eb="13">
      <t>センエン</t>
    </rPh>
    <phoneticPr fontId="19"/>
  </si>
  <si>
    <t>在宅医療移行支援事業</t>
    <rPh sb="0" eb="2">
      <t>ザイタク</t>
    </rPh>
    <rPh sb="2" eb="4">
      <t>イリョウ</t>
    </rPh>
    <rPh sb="4" eb="6">
      <t>イコウ</t>
    </rPh>
    <rPh sb="6" eb="8">
      <t>シエン</t>
    </rPh>
    <rPh sb="8" eb="10">
      <t>ジギョウ</t>
    </rPh>
    <phoneticPr fontId="19"/>
  </si>
  <si>
    <t>大阪府私立病院協会
大阪府</t>
    <rPh sb="10" eb="13">
      <t>オオサカフ</t>
    </rPh>
    <phoneticPr fontId="19"/>
  </si>
  <si>
    <t>退院調整を行う看護職員の新たな配置に要する経費の一部補助及び退院支援を担う職員を対象とした研修</t>
    <rPh sb="0" eb="2">
      <t>タイイン</t>
    </rPh>
    <rPh sb="2" eb="4">
      <t>チョウセイ</t>
    </rPh>
    <rPh sb="5" eb="6">
      <t>オコナ</t>
    </rPh>
    <rPh sb="7" eb="9">
      <t>カンゴ</t>
    </rPh>
    <rPh sb="9" eb="11">
      <t>ショクイン</t>
    </rPh>
    <rPh sb="12" eb="13">
      <t>アラ</t>
    </rPh>
    <rPh sb="15" eb="17">
      <t>ハイチ</t>
    </rPh>
    <rPh sb="18" eb="19">
      <t>ヨウ</t>
    </rPh>
    <rPh sb="21" eb="23">
      <t>ケイヒ</t>
    </rPh>
    <rPh sb="24" eb="26">
      <t>イチブ</t>
    </rPh>
    <rPh sb="26" eb="28">
      <t>ホジョ</t>
    </rPh>
    <rPh sb="28" eb="29">
      <t>オヨ</t>
    </rPh>
    <rPh sb="30" eb="32">
      <t>タイイン</t>
    </rPh>
    <rPh sb="32" eb="34">
      <t>シエン</t>
    </rPh>
    <rPh sb="35" eb="36">
      <t>ニナ</t>
    </rPh>
    <rPh sb="37" eb="39">
      <t>ショクイン</t>
    </rPh>
    <rPh sb="40" eb="42">
      <t>タイショウ</t>
    </rPh>
    <rPh sb="45" eb="47">
      <t>ケンシュウ</t>
    </rPh>
    <phoneticPr fontId="19"/>
  </si>
  <si>
    <t>1病院あたり　4,000千円</t>
    <rPh sb="1" eb="3">
      <t>ビョウイン</t>
    </rPh>
    <rPh sb="12" eb="14">
      <t>センエン</t>
    </rPh>
    <phoneticPr fontId="19"/>
  </si>
  <si>
    <t>在宅医療推進協議会運営事業</t>
    <phoneticPr fontId="19"/>
  </si>
  <si>
    <t>大阪府</t>
  </si>
  <si>
    <t>協議会の運営</t>
    <phoneticPr fontId="19"/>
  </si>
  <si>
    <t>協議会1回あたり
123千円</t>
    <rPh sb="0" eb="3">
      <t>キョウギカイ</t>
    </rPh>
    <rPh sb="4" eb="5">
      <t>カイ</t>
    </rPh>
    <rPh sb="12" eb="14">
      <t>センエン</t>
    </rPh>
    <phoneticPr fontId="19"/>
  </si>
  <si>
    <t>在宅歯科医療連携体制推進事業</t>
  </si>
  <si>
    <t>大阪府歯科医師会</t>
    <rPh sb="0" eb="3">
      <t>オオサカフ</t>
    </rPh>
    <rPh sb="3" eb="5">
      <t>シカ</t>
    </rPh>
    <rPh sb="5" eb="7">
      <t>イシ</t>
    </rPh>
    <rPh sb="7" eb="8">
      <t>カイ</t>
    </rPh>
    <phoneticPr fontId="46"/>
  </si>
  <si>
    <t>在宅歯科ケアステーション（在宅歯科診療連携）の運営等を委託</t>
    <rPh sb="23" eb="25">
      <t>ウンエイ</t>
    </rPh>
    <rPh sb="25" eb="26">
      <t>ナド</t>
    </rPh>
    <rPh sb="27" eb="29">
      <t>イタク</t>
    </rPh>
    <phoneticPr fontId="19"/>
  </si>
  <si>
    <t>1地区歯科医師会あたり
1,136千円</t>
    <rPh sb="1" eb="3">
      <t>チク</t>
    </rPh>
    <rPh sb="3" eb="5">
      <t>シカ</t>
    </rPh>
    <rPh sb="5" eb="7">
      <t>イシ</t>
    </rPh>
    <rPh sb="7" eb="8">
      <t>カイ</t>
    </rPh>
    <rPh sb="17" eb="19">
      <t>センエン</t>
    </rPh>
    <phoneticPr fontId="19"/>
  </si>
  <si>
    <t>摂食嚥下障害対応可能な歯科医療従事者育成事業</t>
    <phoneticPr fontId="19"/>
  </si>
  <si>
    <t>歯科医療従事者を対象とした摂食嚥下障害等の研修</t>
    <rPh sb="8" eb="10">
      <t>タイショウ</t>
    </rPh>
    <rPh sb="19" eb="20">
      <t>ナド</t>
    </rPh>
    <rPh sb="21" eb="23">
      <t>ケンシュウ</t>
    </rPh>
    <phoneticPr fontId="19"/>
  </si>
  <si>
    <t>研修1地区あたり
393千円</t>
    <rPh sb="0" eb="2">
      <t>ケンシュウ</t>
    </rPh>
    <rPh sb="3" eb="5">
      <t>チク</t>
    </rPh>
    <rPh sb="12" eb="14">
      <t>センエン</t>
    </rPh>
    <phoneticPr fontId="19"/>
  </si>
  <si>
    <t>在宅医療を支える歯科衛生士の人材育成事業</t>
    <rPh sb="0" eb="2">
      <t>ザイタク</t>
    </rPh>
    <rPh sb="2" eb="4">
      <t>イリョウ</t>
    </rPh>
    <rPh sb="5" eb="6">
      <t>ササ</t>
    </rPh>
    <rPh sb="8" eb="10">
      <t>シカ</t>
    </rPh>
    <rPh sb="10" eb="13">
      <t>エイセイシ</t>
    </rPh>
    <rPh sb="14" eb="16">
      <t>ジンザイ</t>
    </rPh>
    <rPh sb="16" eb="18">
      <t>イクセイ</t>
    </rPh>
    <rPh sb="18" eb="20">
      <t>ジギョウ</t>
    </rPh>
    <phoneticPr fontId="19"/>
  </si>
  <si>
    <t>大阪府歯科衛生士会</t>
    <rPh sb="0" eb="3">
      <t>オオサカフ</t>
    </rPh>
    <rPh sb="3" eb="5">
      <t>シカ</t>
    </rPh>
    <rPh sb="5" eb="8">
      <t>エイセイシ</t>
    </rPh>
    <rPh sb="8" eb="9">
      <t>カイ</t>
    </rPh>
    <phoneticPr fontId="46"/>
  </si>
  <si>
    <t>歯科衛生士を対象とした在宅歯科医療等の研修</t>
    <rPh sb="6" eb="8">
      <t>タイショウ</t>
    </rPh>
    <rPh sb="17" eb="18">
      <t>ナド</t>
    </rPh>
    <rPh sb="19" eb="21">
      <t>ケンシュウ</t>
    </rPh>
    <phoneticPr fontId="19"/>
  </si>
  <si>
    <t>研修1回あたり
280千円</t>
    <rPh sb="0" eb="2">
      <t>ケンシュウ</t>
    </rPh>
    <rPh sb="3" eb="4">
      <t>カイ</t>
    </rPh>
    <rPh sb="11" eb="13">
      <t>センエン</t>
    </rPh>
    <phoneticPr fontId="19"/>
  </si>
  <si>
    <t>ＣＡＤ／ＣＡＭシステムを用いた歯科技工士の人材育成事業</t>
    <phoneticPr fontId="19"/>
  </si>
  <si>
    <t>大阪府歯科技工士会</t>
    <rPh sb="0" eb="3">
      <t>オオサカフ</t>
    </rPh>
    <rPh sb="3" eb="5">
      <t>シカ</t>
    </rPh>
    <rPh sb="5" eb="8">
      <t>ギコウシ</t>
    </rPh>
    <rPh sb="8" eb="9">
      <t>カイ</t>
    </rPh>
    <phoneticPr fontId="46"/>
  </si>
  <si>
    <t>歯科技工士を対象とした歯科技工等の研修</t>
    <rPh sb="6" eb="8">
      <t>タイショウ</t>
    </rPh>
    <rPh sb="15" eb="16">
      <t>ナド</t>
    </rPh>
    <rPh sb="17" eb="19">
      <t>ケンシュウ</t>
    </rPh>
    <phoneticPr fontId="19"/>
  </si>
  <si>
    <t>研修1回あたり
373千円</t>
    <rPh sb="0" eb="2">
      <t>ケンシュウ</t>
    </rPh>
    <rPh sb="3" eb="4">
      <t>カイ</t>
    </rPh>
    <rPh sb="11" eb="13">
      <t>センエン</t>
    </rPh>
    <phoneticPr fontId="19"/>
  </si>
  <si>
    <t>薬局の在宅医療推進事業</t>
    <rPh sb="0" eb="2">
      <t>ヤッキョク</t>
    </rPh>
    <rPh sb="3" eb="5">
      <t>ザイタク</t>
    </rPh>
    <rPh sb="5" eb="7">
      <t>イリョウ</t>
    </rPh>
    <rPh sb="7" eb="9">
      <t>スイシン</t>
    </rPh>
    <rPh sb="9" eb="11">
      <t>ジギョウ</t>
    </rPh>
    <phoneticPr fontId="19"/>
  </si>
  <si>
    <t>薬局薬剤師を対象とした訪問薬剤管理に係る研修</t>
    <rPh sb="0" eb="2">
      <t>ヤッキョク</t>
    </rPh>
    <rPh sb="2" eb="5">
      <t>ヤクザイシ</t>
    </rPh>
    <rPh sb="6" eb="8">
      <t>タイショウ</t>
    </rPh>
    <rPh sb="11" eb="13">
      <t>ホウモン</t>
    </rPh>
    <rPh sb="13" eb="15">
      <t>ヤクザイ</t>
    </rPh>
    <rPh sb="15" eb="17">
      <t>カンリ</t>
    </rPh>
    <rPh sb="18" eb="19">
      <t>カカ</t>
    </rPh>
    <rPh sb="20" eb="22">
      <t>ケンシュウ</t>
    </rPh>
    <phoneticPr fontId="19"/>
  </si>
  <si>
    <t>研修１回あたり289千円
同行研修１回あたり10千円</t>
    <rPh sb="0" eb="2">
      <t>ケンシュウ</t>
    </rPh>
    <rPh sb="3" eb="4">
      <t>カイ</t>
    </rPh>
    <rPh sb="10" eb="12">
      <t>センエン</t>
    </rPh>
    <rPh sb="13" eb="15">
      <t>ドウコウ</t>
    </rPh>
    <rPh sb="15" eb="17">
      <t>ケンシュウ</t>
    </rPh>
    <rPh sb="18" eb="19">
      <t>カイ</t>
    </rPh>
    <rPh sb="24" eb="26">
      <t>センエン</t>
    </rPh>
    <phoneticPr fontId="19"/>
  </si>
  <si>
    <t>精神科病院への機器整備による精神障がい者地域移行定着支援事業</t>
    <phoneticPr fontId="19"/>
  </si>
  <si>
    <t>大阪精神科病院協会</t>
    <rPh sb="0" eb="2">
      <t>オオサカ</t>
    </rPh>
    <rPh sb="2" eb="5">
      <t>セイシンカ</t>
    </rPh>
    <rPh sb="5" eb="7">
      <t>ビョウイン</t>
    </rPh>
    <rPh sb="7" eb="9">
      <t>キョウカイ</t>
    </rPh>
    <phoneticPr fontId="46"/>
  </si>
  <si>
    <t>身体合併症支援病院における検査等整備費の補助</t>
    <rPh sb="16" eb="18">
      <t>セイビ</t>
    </rPh>
    <rPh sb="18" eb="19">
      <t>ヒ</t>
    </rPh>
    <rPh sb="20" eb="22">
      <t>ホジョ</t>
    </rPh>
    <phoneticPr fontId="19"/>
  </si>
  <si>
    <t>設備整備費：250万円</t>
    <phoneticPr fontId="19"/>
  </si>
  <si>
    <t>一般救急病院への精神科対応等による精神障がい者地域移行定着支援事業</t>
    <phoneticPr fontId="19"/>
  </si>
  <si>
    <t>大阪精神科病院協会</t>
    <rPh sb="0" eb="9">
      <t>ダイセイキョウ</t>
    </rPh>
    <phoneticPr fontId="47"/>
  </si>
  <si>
    <t>身体合併症支援病院における精神科対応費等の補助</t>
    <rPh sb="13" eb="15">
      <t>セイシン</t>
    </rPh>
    <rPh sb="15" eb="16">
      <t>カ</t>
    </rPh>
    <rPh sb="16" eb="18">
      <t>タイオウ</t>
    </rPh>
    <rPh sb="18" eb="19">
      <t>ヒ</t>
    </rPh>
    <rPh sb="19" eb="20">
      <t>トウ</t>
    </rPh>
    <rPh sb="21" eb="23">
      <t>ホジョ</t>
    </rPh>
    <phoneticPr fontId="19"/>
  </si>
  <si>
    <r>
      <rPr>
        <sz val="9"/>
        <color theme="1"/>
        <rFont val="ＭＳ Ｐゴシック"/>
        <family val="3"/>
        <charset val="128"/>
        <scheme val="minor"/>
      </rPr>
      <t>精神科医コンサル１回あたり30千円</t>
    </r>
    <r>
      <rPr>
        <sz val="11"/>
        <color theme="1"/>
        <rFont val="ＭＳ Ｐゴシック"/>
        <family val="3"/>
        <charset val="128"/>
        <scheme val="minor"/>
      </rPr>
      <t xml:space="preserve">
</t>
    </r>
    <r>
      <rPr>
        <sz val="9"/>
        <color theme="1"/>
        <rFont val="ＭＳ Ｐゴシック"/>
        <family val="3"/>
        <charset val="128"/>
        <scheme val="minor"/>
      </rPr>
      <t>身体科医サポート１回あたり40千円</t>
    </r>
    <rPh sb="0" eb="3">
      <t>セイシンカ</t>
    </rPh>
    <rPh sb="3" eb="4">
      <t>イ</t>
    </rPh>
    <rPh sb="9" eb="10">
      <t>カイ</t>
    </rPh>
    <rPh sb="15" eb="17">
      <t>センエン</t>
    </rPh>
    <rPh sb="18" eb="20">
      <t>シンタイ</t>
    </rPh>
    <rPh sb="20" eb="21">
      <t>カ</t>
    </rPh>
    <rPh sb="21" eb="22">
      <t>イ</t>
    </rPh>
    <rPh sb="27" eb="28">
      <t>カイ</t>
    </rPh>
    <rPh sb="33" eb="35">
      <t>センエン</t>
    </rPh>
    <phoneticPr fontId="19"/>
  </si>
  <si>
    <t>訪問看護師確保定着支援事業</t>
  </si>
  <si>
    <t>大阪府看護協会及び大阪府訪問看護ステーション協会</t>
    <phoneticPr fontId="19"/>
  </si>
  <si>
    <t>訪問看護師の人材確保・定着・資質向上に資する業務委託及び経費等の補助</t>
    <rPh sb="11" eb="13">
      <t>テイチャク</t>
    </rPh>
    <rPh sb="19" eb="20">
      <t>シ</t>
    </rPh>
    <rPh sb="26" eb="27">
      <t>オヨ</t>
    </rPh>
    <rPh sb="28" eb="30">
      <t>ケイヒ</t>
    </rPh>
    <rPh sb="30" eb="31">
      <t>ナド</t>
    </rPh>
    <phoneticPr fontId="19"/>
  </si>
  <si>
    <t>・実践研修（地域別研修・実習等）
：37,050千円
・実地研修(再就業支援)
：4,720千円
・階層別研修：1,285千円、他</t>
    <rPh sb="1" eb="5">
      <t>ジッセン</t>
    </rPh>
    <rPh sb="6" eb="8">
      <t>チイキ</t>
    </rPh>
    <rPh sb="8" eb="9">
      <t>ベツ</t>
    </rPh>
    <rPh sb="9" eb="11">
      <t>ケンシュウ</t>
    </rPh>
    <rPh sb="12" eb="14">
      <t>ジッシュウ</t>
    </rPh>
    <rPh sb="14" eb="15">
      <t>ナド</t>
    </rPh>
    <rPh sb="28" eb="30">
      <t>ジッチ</t>
    </rPh>
    <rPh sb="30" eb="32">
      <t>ケンシュウ</t>
    </rPh>
    <rPh sb="33" eb="36">
      <t>サイシュウギョウ</t>
    </rPh>
    <rPh sb="36" eb="38">
      <t>シエン</t>
    </rPh>
    <rPh sb="46" eb="48">
      <t>センエン</t>
    </rPh>
    <rPh sb="50" eb="53">
      <t>カイソウベツ</t>
    </rPh>
    <rPh sb="53" eb="55">
      <t>ケンシュウ</t>
    </rPh>
    <rPh sb="61" eb="63">
      <t>センエン</t>
    </rPh>
    <rPh sb="64" eb="65">
      <t>ホカ</t>
    </rPh>
    <phoneticPr fontId="46"/>
  </si>
  <si>
    <t>小児のかかりつけ医育成事業</t>
  </si>
  <si>
    <t>大阪府医師会</t>
    <phoneticPr fontId="19"/>
  </si>
  <si>
    <t>地域の小児科医や内科医等の訪問診療医等を対象とした研修の実施</t>
    <rPh sb="18" eb="19">
      <t>ナド</t>
    </rPh>
    <rPh sb="25" eb="27">
      <t>ケンシュウ</t>
    </rPh>
    <rPh sb="28" eb="30">
      <t>ジッシ</t>
    </rPh>
    <phoneticPr fontId="19"/>
  </si>
  <si>
    <t>医師研修：484千円
同行研修1回あたり：32.6千円、他</t>
    <rPh sb="0" eb="2">
      <t>イシ</t>
    </rPh>
    <rPh sb="2" eb="4">
      <t>ケンシュウ</t>
    </rPh>
    <rPh sb="8" eb="10">
      <t>センエン</t>
    </rPh>
    <rPh sb="11" eb="13">
      <t>ドウコウ</t>
    </rPh>
    <rPh sb="13" eb="15">
      <t>ケンシュウ</t>
    </rPh>
    <rPh sb="16" eb="17">
      <t>カイ</t>
    </rPh>
    <rPh sb="28" eb="29">
      <t>ホカ</t>
    </rPh>
    <phoneticPr fontId="46"/>
  </si>
  <si>
    <t>難病患者在宅医療支援事業</t>
    <rPh sb="0" eb="2">
      <t>ナンビョウ</t>
    </rPh>
    <rPh sb="2" eb="4">
      <t>カンジャ</t>
    </rPh>
    <rPh sb="4" eb="6">
      <t>ザイタク</t>
    </rPh>
    <rPh sb="6" eb="8">
      <t>イリョウ</t>
    </rPh>
    <rPh sb="8" eb="10">
      <t>シエン</t>
    </rPh>
    <rPh sb="10" eb="12">
      <t>ジギョウ</t>
    </rPh>
    <phoneticPr fontId="19"/>
  </si>
  <si>
    <t>大阪医科大学附属病院、他</t>
    <rPh sb="11" eb="12">
      <t>ホカ</t>
    </rPh>
    <phoneticPr fontId="19"/>
  </si>
  <si>
    <t>難病診療等の在宅医療を推進する業務の委託</t>
    <rPh sb="15" eb="17">
      <t>ギョウム</t>
    </rPh>
    <rPh sb="18" eb="20">
      <t>イタク</t>
    </rPh>
    <phoneticPr fontId="19"/>
  </si>
  <si>
    <t>平成29年度よりの新規病院
1病院当たり6,366千円
平成28年度までの継続病院
1病院当たり3,795千円</t>
    <rPh sb="0" eb="2">
      <t>ヘイセイ</t>
    </rPh>
    <rPh sb="4" eb="6">
      <t>ネンド</t>
    </rPh>
    <rPh sb="9" eb="11">
      <t>シンキ</t>
    </rPh>
    <rPh sb="11" eb="13">
      <t>ビョウイン</t>
    </rPh>
    <rPh sb="15" eb="17">
      <t>ビョウイン</t>
    </rPh>
    <rPh sb="17" eb="18">
      <t>ア</t>
    </rPh>
    <rPh sb="25" eb="27">
      <t>センエン</t>
    </rPh>
    <rPh sb="28" eb="30">
      <t>ヘイセイ</t>
    </rPh>
    <rPh sb="32" eb="34">
      <t>ネンド</t>
    </rPh>
    <rPh sb="37" eb="39">
      <t>ケイゾク</t>
    </rPh>
    <rPh sb="39" eb="41">
      <t>ビョウイン</t>
    </rPh>
    <rPh sb="43" eb="45">
      <t>ビョウイン</t>
    </rPh>
    <rPh sb="45" eb="46">
      <t>ア</t>
    </rPh>
    <rPh sb="53" eb="55">
      <t>センエン</t>
    </rPh>
    <phoneticPr fontId="19"/>
  </si>
  <si>
    <t>在宅療養における栄養ケア事業</t>
    <rPh sb="0" eb="2">
      <t>ザイタク</t>
    </rPh>
    <rPh sb="2" eb="4">
      <t>リョウヨウ</t>
    </rPh>
    <rPh sb="8" eb="10">
      <t>エイヨウ</t>
    </rPh>
    <rPh sb="12" eb="14">
      <t>ジギョウ</t>
    </rPh>
    <phoneticPr fontId="19"/>
  </si>
  <si>
    <t>大阪府栄養士会、他</t>
    <rPh sb="8" eb="9">
      <t>ホカ</t>
    </rPh>
    <phoneticPr fontId="19"/>
  </si>
  <si>
    <t>在宅栄養ケアスタッフを対象とした研修の実施</t>
    <rPh sb="11" eb="13">
      <t>タイショウ</t>
    </rPh>
    <rPh sb="19" eb="21">
      <t>ジッシ</t>
    </rPh>
    <phoneticPr fontId="19"/>
  </si>
  <si>
    <t>①多職種連携・提供体制の構築
　　1圏域あたり 118千円
②人材育成１圏域あたり495千円
③実践指導1回あたり28千円</t>
    <rPh sb="1" eb="2">
      <t>タ</t>
    </rPh>
    <rPh sb="2" eb="4">
      <t>ショクシュ</t>
    </rPh>
    <rPh sb="4" eb="6">
      <t>レンケイ</t>
    </rPh>
    <rPh sb="7" eb="9">
      <t>テイキョウ</t>
    </rPh>
    <rPh sb="9" eb="11">
      <t>タイセイ</t>
    </rPh>
    <rPh sb="12" eb="14">
      <t>コウチク</t>
    </rPh>
    <rPh sb="18" eb="20">
      <t>ケンイキ</t>
    </rPh>
    <rPh sb="27" eb="29">
      <t>センエン</t>
    </rPh>
    <rPh sb="31" eb="33">
      <t>ジンザイ</t>
    </rPh>
    <rPh sb="33" eb="35">
      <t>イクセイ</t>
    </rPh>
    <rPh sb="36" eb="38">
      <t>ケンイキ</t>
    </rPh>
    <rPh sb="44" eb="46">
      <t>センエン</t>
    </rPh>
    <rPh sb="48" eb="50">
      <t>ジッセン</t>
    </rPh>
    <rPh sb="50" eb="52">
      <t>シドウ</t>
    </rPh>
    <rPh sb="53" eb="54">
      <t>カイ</t>
    </rPh>
    <rPh sb="59" eb="61">
      <t>センエン</t>
    </rPh>
    <phoneticPr fontId="19"/>
  </si>
  <si>
    <t>緩和医療の普及促進等事業</t>
    <phoneticPr fontId="19"/>
  </si>
  <si>
    <t>緩和ケアの普及啓発及び医療従事者に対する研修経費を補助</t>
    <rPh sb="7" eb="9">
      <t>ケイハツ</t>
    </rPh>
    <rPh sb="17" eb="18">
      <t>タイ</t>
    </rPh>
    <rPh sb="22" eb="24">
      <t>ケイヒ</t>
    </rPh>
    <phoneticPr fontId="19"/>
  </si>
  <si>
    <t>1か所あたり
・緩和ケア普及啓発：500千円
・緩和ケア研修：1,000千円</t>
    <rPh sb="8" eb="10">
      <t>カンワ</t>
    </rPh>
    <rPh sb="12" eb="14">
      <t>フキュウ</t>
    </rPh>
    <rPh sb="14" eb="16">
      <t>ケイハツ</t>
    </rPh>
    <rPh sb="20" eb="22">
      <t>センエン</t>
    </rPh>
    <rPh sb="24" eb="26">
      <t>カンワ</t>
    </rPh>
    <rPh sb="28" eb="30">
      <t>ケンシュウ</t>
    </rPh>
    <rPh sb="36" eb="38">
      <t>センエン</t>
    </rPh>
    <phoneticPr fontId="19"/>
  </si>
  <si>
    <t>地域医療連携強化事業</t>
    <phoneticPr fontId="19"/>
  </si>
  <si>
    <t>がん医療ネットワーク協議会の運営等の経費を補助</t>
    <rPh sb="16" eb="17">
      <t>ナド</t>
    </rPh>
    <rPh sb="21" eb="23">
      <t>ホジョ</t>
    </rPh>
    <phoneticPr fontId="19"/>
  </si>
  <si>
    <t>1か所あたり：1,000千円</t>
    <rPh sb="12" eb="13">
      <t>ゼン</t>
    </rPh>
    <rPh sb="13" eb="14">
      <t>エン</t>
    </rPh>
    <phoneticPr fontId="19"/>
  </si>
  <si>
    <t>高齢者のための新しい口腔保健指導推進事業</t>
    <phoneticPr fontId="19"/>
  </si>
  <si>
    <t>大阪府歯科医師会</t>
    <phoneticPr fontId="19"/>
  </si>
  <si>
    <t>在宅医療等に関わる従事者を対象とした口腔ケアの研修経費を補助</t>
    <rPh sb="13" eb="15">
      <t>タイショウ</t>
    </rPh>
    <rPh sb="25" eb="27">
      <t>ケイヒ</t>
    </rPh>
    <rPh sb="28" eb="30">
      <t>ホジョ</t>
    </rPh>
    <phoneticPr fontId="19"/>
  </si>
  <si>
    <t>研修1地区あたり
313千円</t>
    <rPh sb="0" eb="2">
      <t>ケンシュウ</t>
    </rPh>
    <rPh sb="3" eb="5">
      <t>チク</t>
    </rPh>
    <rPh sb="12" eb="13">
      <t>ゼン</t>
    </rPh>
    <rPh sb="13" eb="14">
      <t>エン</t>
    </rPh>
    <phoneticPr fontId="19"/>
  </si>
  <si>
    <t>長期入院精神障がい者の退院促進事業</t>
    <phoneticPr fontId="19"/>
  </si>
  <si>
    <t>大阪府、大阪精神科病院協会</t>
    <rPh sb="0" eb="3">
      <t>オオサカフ</t>
    </rPh>
    <rPh sb="4" eb="6">
      <t>オオサカ</t>
    </rPh>
    <rPh sb="6" eb="9">
      <t>セイシンカ</t>
    </rPh>
    <rPh sb="9" eb="11">
      <t>ビョウイン</t>
    </rPh>
    <rPh sb="11" eb="13">
      <t>キョウカイ</t>
    </rPh>
    <phoneticPr fontId="19"/>
  </si>
  <si>
    <t>地域精神医療体制整備広域コーディネーター（仮称）の配置、精神科病院職員研修業務の委託</t>
    <rPh sb="0" eb="2">
      <t>チイキ</t>
    </rPh>
    <rPh sb="2" eb="4">
      <t>セイシン</t>
    </rPh>
    <rPh sb="4" eb="6">
      <t>イリョウ</t>
    </rPh>
    <rPh sb="6" eb="8">
      <t>タイセイ</t>
    </rPh>
    <rPh sb="8" eb="10">
      <t>セイビ</t>
    </rPh>
    <rPh sb="10" eb="12">
      <t>コウイキ</t>
    </rPh>
    <rPh sb="21" eb="23">
      <t>カショウ</t>
    </rPh>
    <rPh sb="25" eb="27">
      <t>ハイチ</t>
    </rPh>
    <rPh sb="28" eb="31">
      <t>セイシンカ</t>
    </rPh>
    <rPh sb="31" eb="33">
      <t>ビョウイン</t>
    </rPh>
    <rPh sb="33" eb="35">
      <t>ショクイン</t>
    </rPh>
    <rPh sb="35" eb="37">
      <t>ケンシュウ</t>
    </rPh>
    <rPh sb="37" eb="39">
      <t>ギョウム</t>
    </rPh>
    <rPh sb="40" eb="42">
      <t>イタク</t>
    </rPh>
    <phoneticPr fontId="19"/>
  </si>
  <si>
    <t>コーディネーター1人当たり
：3,368千円
全体研修：435千円
院内研修1回あたり：35千円</t>
    <rPh sb="8" eb="10">
      <t>ヒトリ</t>
    </rPh>
    <rPh sb="10" eb="11">
      <t>ア</t>
    </rPh>
    <rPh sb="20" eb="22">
      <t>センエン</t>
    </rPh>
    <rPh sb="23" eb="24">
      <t>ゼン</t>
    </rPh>
    <rPh sb="24" eb="25">
      <t>タイ</t>
    </rPh>
    <rPh sb="25" eb="27">
      <t>ケンシュウ</t>
    </rPh>
    <rPh sb="31" eb="33">
      <t>センエン</t>
    </rPh>
    <rPh sb="34" eb="36">
      <t>インナイ</t>
    </rPh>
    <rPh sb="36" eb="38">
      <t>ケンシュウ</t>
    </rPh>
    <rPh sb="39" eb="40">
      <t>カイ</t>
    </rPh>
    <rPh sb="46" eb="47">
      <t>セン</t>
    </rPh>
    <rPh sb="47" eb="48">
      <t>エン</t>
    </rPh>
    <phoneticPr fontId="19"/>
  </si>
  <si>
    <t>医療勤務環境改善支援センター運営事業</t>
    <rPh sb="16" eb="18">
      <t>ジギョウ</t>
    </rPh>
    <phoneticPr fontId="19"/>
  </si>
  <si>
    <t>④</t>
    <phoneticPr fontId="19"/>
  </si>
  <si>
    <t>大阪府私立病院協会</t>
    <phoneticPr fontId="19"/>
  </si>
  <si>
    <t>医療従事者の勤務環境改善支援センター業務を委託</t>
    <rPh sb="12" eb="14">
      <t>シエン</t>
    </rPh>
    <rPh sb="18" eb="20">
      <t>ギョウム</t>
    </rPh>
    <rPh sb="21" eb="23">
      <t>イタク</t>
    </rPh>
    <phoneticPr fontId="19"/>
  </si>
  <si>
    <t>病院内保育所施設整備費補助事業</t>
  </si>
  <si>
    <t>病院内保育所設置者に対し、施設整備費の経費を補助</t>
    <rPh sb="13" eb="15">
      <t>シセツ</t>
    </rPh>
    <rPh sb="15" eb="17">
      <t>セイビ</t>
    </rPh>
    <rPh sb="19" eb="21">
      <t>ケイヒ</t>
    </rPh>
    <phoneticPr fontId="19"/>
  </si>
  <si>
    <t>病院内保育所運営費補助事業</t>
  </si>
  <si>
    <t>病院内保育所設置者に対し、保育士等の人件費を補助</t>
    <phoneticPr fontId="19"/>
  </si>
  <si>
    <t>地域医療支援センター運営事業</t>
  </si>
  <si>
    <t>医師のキャリア形成支援等を推進する地域医療支援センター運営業務を委託</t>
    <rPh sb="11" eb="12">
      <t>ナド</t>
    </rPh>
    <rPh sb="13" eb="15">
      <t>スイシン</t>
    </rPh>
    <rPh sb="29" eb="31">
      <t>ギョウム</t>
    </rPh>
    <rPh sb="32" eb="34">
      <t>イタク</t>
    </rPh>
    <phoneticPr fontId="19"/>
  </si>
  <si>
    <t>医学生に対し修学資金等を貸与し、特定医療分野の医師の確保</t>
    <rPh sb="0" eb="3">
      <t>イガクセイ</t>
    </rPh>
    <rPh sb="16" eb="18">
      <t>トクテイ</t>
    </rPh>
    <rPh sb="18" eb="20">
      <t>イリョウ</t>
    </rPh>
    <rPh sb="20" eb="22">
      <t>ブンヤ</t>
    </rPh>
    <rPh sb="23" eb="25">
      <t>イシ</t>
    </rPh>
    <rPh sb="26" eb="28">
      <t>カクホ</t>
    </rPh>
    <phoneticPr fontId="19"/>
  </si>
  <si>
    <t>1名あたり1,200千円/年</t>
    <rPh sb="1" eb="2">
      <t>メイ</t>
    </rPh>
    <rPh sb="10" eb="12">
      <t>センエン</t>
    </rPh>
    <rPh sb="13" eb="14">
      <t>ネン</t>
    </rPh>
    <phoneticPr fontId="19"/>
  </si>
  <si>
    <t>産科小児科担当等手当導入促進事業</t>
    <phoneticPr fontId="19"/>
  </si>
  <si>
    <t>医療機関に対して産科医等確保支援に係る経費等を補助</t>
    <rPh sb="11" eb="12">
      <t>ナド</t>
    </rPh>
    <rPh sb="12" eb="14">
      <t>カクホ</t>
    </rPh>
    <rPh sb="14" eb="16">
      <t>シエン</t>
    </rPh>
    <rPh sb="17" eb="18">
      <t>カカ</t>
    </rPh>
    <rPh sb="19" eb="21">
      <t>ケイヒ</t>
    </rPh>
    <rPh sb="21" eb="22">
      <t>ナド</t>
    </rPh>
    <rPh sb="23" eb="25">
      <t>ホジョ</t>
    </rPh>
    <phoneticPr fontId="19"/>
  </si>
  <si>
    <t>精神科救急医育成事業</t>
    <phoneticPr fontId="19"/>
  </si>
  <si>
    <t>大阪精神科病院協会、大阪精神科診療所協会、他</t>
    <phoneticPr fontId="19"/>
  </si>
  <si>
    <t>若手医師を対象とした精神科救急に携わる人材の研修経費の補助</t>
    <rPh sb="0" eb="2">
      <t>ワカテ</t>
    </rPh>
    <rPh sb="5" eb="7">
      <t>タイショウ</t>
    </rPh>
    <rPh sb="16" eb="17">
      <t>タズサ</t>
    </rPh>
    <rPh sb="19" eb="21">
      <t>ジンザイ</t>
    </rPh>
    <rPh sb="22" eb="24">
      <t>ケンシュウ</t>
    </rPh>
    <rPh sb="24" eb="26">
      <t>ケイヒ</t>
    </rPh>
    <rPh sb="27" eb="29">
      <t>ホジョ</t>
    </rPh>
    <phoneticPr fontId="19"/>
  </si>
  <si>
    <t>講座式研修会１回あたり970千円
実地研修１回あたり1,320千円</t>
    <rPh sb="0" eb="2">
      <t>コウザ</t>
    </rPh>
    <rPh sb="2" eb="3">
      <t>シキ</t>
    </rPh>
    <rPh sb="3" eb="6">
      <t>ケンシュウカイ</t>
    </rPh>
    <rPh sb="7" eb="8">
      <t>カイ</t>
    </rPh>
    <rPh sb="14" eb="16">
      <t>センエン</t>
    </rPh>
    <rPh sb="17" eb="19">
      <t>ジッチ</t>
    </rPh>
    <rPh sb="19" eb="21">
      <t>ケンシュウ</t>
    </rPh>
    <rPh sb="22" eb="23">
      <t>カイ</t>
    </rPh>
    <rPh sb="31" eb="33">
      <t>センエン</t>
    </rPh>
    <phoneticPr fontId="19"/>
  </si>
  <si>
    <t>女性医師等就労環境改善事業</t>
    <phoneticPr fontId="19"/>
  </si>
  <si>
    <t>医療機関対し、休職・離職した女性医師等の復職支援に係る人件費等の補助</t>
    <rPh sb="0" eb="2">
      <t>イリョウ</t>
    </rPh>
    <rPh sb="2" eb="4">
      <t>キカン</t>
    </rPh>
    <rPh sb="4" eb="5">
      <t>タイ</t>
    </rPh>
    <rPh sb="7" eb="8">
      <t>ヤス</t>
    </rPh>
    <rPh sb="25" eb="26">
      <t>カカ</t>
    </rPh>
    <rPh sb="30" eb="31">
      <t>ナド</t>
    </rPh>
    <phoneticPr fontId="19"/>
  </si>
  <si>
    <t>新人看護職員等研修事業</t>
    <rPh sb="0" eb="2">
      <t>シンジン</t>
    </rPh>
    <rPh sb="2" eb="4">
      <t>カンゴ</t>
    </rPh>
    <rPh sb="4" eb="7">
      <t>ショクイントウ</t>
    </rPh>
    <rPh sb="7" eb="9">
      <t>ケンシュウ</t>
    </rPh>
    <rPh sb="9" eb="11">
      <t>ジギョウ</t>
    </rPh>
    <phoneticPr fontId="19"/>
  </si>
  <si>
    <t>新人看護職員を対象とした研修経費の補助</t>
    <rPh sb="0" eb="2">
      <t>シンジン</t>
    </rPh>
    <rPh sb="2" eb="4">
      <t>カンゴ</t>
    </rPh>
    <rPh sb="4" eb="6">
      <t>ショクイン</t>
    </rPh>
    <rPh sb="7" eb="9">
      <t>タイショウ</t>
    </rPh>
    <rPh sb="12" eb="14">
      <t>ケンシュウ</t>
    </rPh>
    <rPh sb="14" eb="16">
      <t>ケイヒ</t>
    </rPh>
    <rPh sb="17" eb="19">
      <t>ホジョ</t>
    </rPh>
    <phoneticPr fontId="19"/>
  </si>
  <si>
    <t>看護職員資質向上推進事業</t>
    <rPh sb="0" eb="2">
      <t>カンゴ</t>
    </rPh>
    <rPh sb="2" eb="4">
      <t>ショクイン</t>
    </rPh>
    <rPh sb="4" eb="6">
      <t>シシツ</t>
    </rPh>
    <rPh sb="6" eb="8">
      <t>コウジョウ</t>
    </rPh>
    <rPh sb="8" eb="10">
      <t>スイシン</t>
    </rPh>
    <rPh sb="10" eb="12">
      <t>ジギョウ</t>
    </rPh>
    <phoneticPr fontId="19"/>
  </si>
  <si>
    <t>看護職員の養成者及び実習指導者を対象とした研修の実施に係る業務を委託</t>
    <rPh sb="0" eb="2">
      <t>カンゴ</t>
    </rPh>
    <rPh sb="2" eb="4">
      <t>ショクイン</t>
    </rPh>
    <rPh sb="5" eb="7">
      <t>ヨウセイ</t>
    </rPh>
    <rPh sb="7" eb="8">
      <t>シャ</t>
    </rPh>
    <rPh sb="8" eb="9">
      <t>オヨ</t>
    </rPh>
    <rPh sb="10" eb="12">
      <t>ジッシュウ</t>
    </rPh>
    <rPh sb="12" eb="15">
      <t>シドウシャ</t>
    </rPh>
    <rPh sb="16" eb="18">
      <t>タイショウ</t>
    </rPh>
    <rPh sb="21" eb="23">
      <t>ケンシュウ</t>
    </rPh>
    <rPh sb="24" eb="26">
      <t>ジッシ</t>
    </rPh>
    <rPh sb="27" eb="28">
      <t>カカ</t>
    </rPh>
    <rPh sb="29" eb="31">
      <t>ギョウム</t>
    </rPh>
    <rPh sb="32" eb="34">
      <t>イタク</t>
    </rPh>
    <phoneticPr fontId="19"/>
  </si>
  <si>
    <t>看護師等養成所施設整備事業</t>
  </si>
  <si>
    <t>看護師等養成所施設整備に係る経費の一部に対し補助</t>
    <rPh sb="7" eb="9">
      <t>シセツ</t>
    </rPh>
    <rPh sb="9" eb="11">
      <t>セイビ</t>
    </rPh>
    <rPh sb="22" eb="24">
      <t>ホジョ</t>
    </rPh>
    <phoneticPr fontId="19"/>
  </si>
  <si>
    <t>看護師等養成所運営費補助事業</t>
  </si>
  <si>
    <t>看護師等養成所運営に係る経費の一部に対し補助</t>
    <rPh sb="20" eb="22">
      <t>ホジョ</t>
    </rPh>
    <phoneticPr fontId="19"/>
  </si>
  <si>
    <t>ナースセンター事業</t>
    <rPh sb="7" eb="9">
      <t>ジギョウ</t>
    </rPh>
    <phoneticPr fontId="19"/>
  </si>
  <si>
    <t>潜在看護職員の復帰支援等するナースセンター運営業務を委託</t>
    <rPh sb="11" eb="12">
      <t>ナド</t>
    </rPh>
    <rPh sb="23" eb="25">
      <t>ギョウム</t>
    </rPh>
    <rPh sb="26" eb="28">
      <t>イタク</t>
    </rPh>
    <phoneticPr fontId="19"/>
  </si>
  <si>
    <t>大阪府</t>
    <phoneticPr fontId="19"/>
  </si>
  <si>
    <t>協議会1回あたり
202千円</t>
    <rPh sb="0" eb="3">
      <t>キョウギカイ</t>
    </rPh>
    <rPh sb="4" eb="5">
      <t>カイ</t>
    </rPh>
    <rPh sb="12" eb="14">
      <t>センエン</t>
    </rPh>
    <phoneticPr fontId="19"/>
  </si>
  <si>
    <t>小児救急電話相談事業</t>
    <rPh sb="0" eb="2">
      <t>ショウニ</t>
    </rPh>
    <rPh sb="2" eb="4">
      <t>キュウキュウ</t>
    </rPh>
    <rPh sb="4" eb="6">
      <t>デンワ</t>
    </rPh>
    <rPh sb="6" eb="8">
      <t>ソウダン</t>
    </rPh>
    <rPh sb="8" eb="10">
      <t>ジギョウ</t>
    </rPh>
    <phoneticPr fontId="19"/>
  </si>
  <si>
    <t>小児の急病時の対応方法に関する電話相談業務を委託</t>
    <rPh sb="0" eb="2">
      <t>ショウニ</t>
    </rPh>
    <rPh sb="15" eb="17">
      <t>デンワ</t>
    </rPh>
    <rPh sb="19" eb="21">
      <t>ギョウム</t>
    </rPh>
    <rPh sb="22" eb="24">
      <t>イタク</t>
    </rPh>
    <phoneticPr fontId="19"/>
  </si>
  <si>
    <t>小児救急医療支援事業</t>
    <rPh sb="0" eb="2">
      <t>ショウニ</t>
    </rPh>
    <rPh sb="2" eb="4">
      <t>キュウキュウ</t>
    </rPh>
    <rPh sb="4" eb="6">
      <t>イリョウ</t>
    </rPh>
    <rPh sb="6" eb="8">
      <t>シエン</t>
    </rPh>
    <rPh sb="8" eb="10">
      <t>ジギョウ</t>
    </rPh>
    <phoneticPr fontId="19"/>
  </si>
  <si>
    <t>休日・夜間の小児の救急受入体制を確保する市町村に対し運営費を補助</t>
    <rPh sb="30" eb="32">
      <t>ホジョ</t>
    </rPh>
    <phoneticPr fontId="19"/>
  </si>
  <si>
    <t>大阪府</t>
    <rPh sb="0" eb="3">
      <t>オオサカフ</t>
    </rPh>
    <phoneticPr fontId="46"/>
  </si>
  <si>
    <t>医療スタッフを対象とした災害医療の基礎知識習得に係る研修業務を委託</t>
    <rPh sb="7" eb="9">
      <t>タイショウ</t>
    </rPh>
    <rPh sb="21" eb="23">
      <t>シュウトク</t>
    </rPh>
    <rPh sb="24" eb="25">
      <t>カカ</t>
    </rPh>
    <rPh sb="26" eb="28">
      <t>ケンシュウ</t>
    </rPh>
    <rPh sb="28" eb="30">
      <t>ギョウム</t>
    </rPh>
    <rPh sb="31" eb="33">
      <t>イタク</t>
    </rPh>
    <phoneticPr fontId="19"/>
  </si>
  <si>
    <t>初級1回あたり：832千円
中級1回あたり：3,090千円</t>
    <rPh sb="0" eb="2">
      <t>ショキュウ</t>
    </rPh>
    <rPh sb="3" eb="4">
      <t>カイ</t>
    </rPh>
    <rPh sb="11" eb="13">
      <t>センエン</t>
    </rPh>
    <rPh sb="14" eb="16">
      <t>チュウキュウ</t>
    </rPh>
    <rPh sb="17" eb="18">
      <t>カイ</t>
    </rPh>
    <rPh sb="27" eb="28">
      <t>セン</t>
    </rPh>
    <rPh sb="28" eb="29">
      <t>エン</t>
    </rPh>
    <phoneticPr fontId="19"/>
  </si>
  <si>
    <t>NPO法人大阪共同治験ネットワーク</t>
    <phoneticPr fontId="19"/>
  </si>
  <si>
    <t>潜在看護師等からの専門人材養成など、治験ネットワーク機能の構築事業を実施</t>
    <rPh sb="0" eb="2">
      <t>センザイ</t>
    </rPh>
    <rPh sb="2" eb="6">
      <t>カンゴシトウ</t>
    </rPh>
    <rPh sb="9" eb="11">
      <t>センモン</t>
    </rPh>
    <rPh sb="11" eb="13">
      <t>ジンザイ</t>
    </rPh>
    <rPh sb="13" eb="15">
      <t>ヨウセイ</t>
    </rPh>
    <rPh sb="18" eb="20">
      <t>チケン</t>
    </rPh>
    <rPh sb="26" eb="28">
      <t>キノウ</t>
    </rPh>
    <rPh sb="29" eb="31">
      <t>コウチク</t>
    </rPh>
    <rPh sb="31" eb="33">
      <t>ジギョウ</t>
    </rPh>
    <rPh sb="34" eb="36">
      <t>ジッシ</t>
    </rPh>
    <phoneticPr fontId="19"/>
  </si>
  <si>
    <t>合計</t>
    <rPh sb="0" eb="2">
      <t>ゴウケイ</t>
    </rPh>
    <phoneticPr fontId="19"/>
  </si>
  <si>
    <r>
      <t>（注１）「事業の区分」の欄には、「地域医療構想の達成に向けた医療機関の施設又は設備の整備」に関する事業は①、「居宅等にける医療の提供」に関する事業は②</t>
    </r>
    <r>
      <rPr>
        <sz val="11"/>
        <rFont val="ＭＳ Ｐゴシック"/>
        <family val="3"/>
        <charset val="128"/>
        <scheme val="minor"/>
      </rPr>
      <t>、「医療従事者の確保」に関する事業は④</t>
    </r>
    <r>
      <rPr>
        <sz val="11"/>
        <rFont val="ＭＳ Ｐゴシック"/>
        <family val="3"/>
        <charset val="128"/>
        <scheme val="minor"/>
      </rPr>
      <t>を記載すること。</t>
    </r>
    <rPh sb="1" eb="2">
      <t>チュウ</t>
    </rPh>
    <rPh sb="5" eb="7">
      <t>ジギョウ</t>
    </rPh>
    <rPh sb="8" eb="10">
      <t>クブン</t>
    </rPh>
    <rPh sb="12" eb="13">
      <t>ラン</t>
    </rPh>
    <rPh sb="17" eb="19">
      <t>チイキ</t>
    </rPh>
    <rPh sb="19" eb="21">
      <t>イリョウ</t>
    </rPh>
    <rPh sb="21" eb="23">
      <t>コウソウ</t>
    </rPh>
    <rPh sb="24" eb="26">
      <t>タッセイ</t>
    </rPh>
    <rPh sb="27" eb="28">
      <t>ム</t>
    </rPh>
    <rPh sb="30" eb="32">
      <t>イリョウ</t>
    </rPh>
    <rPh sb="32" eb="34">
      <t>キカン</t>
    </rPh>
    <rPh sb="35" eb="37">
      <t>シセツ</t>
    </rPh>
    <rPh sb="37" eb="38">
      <t>マタ</t>
    </rPh>
    <rPh sb="39" eb="41">
      <t>セツビ</t>
    </rPh>
    <rPh sb="42" eb="44">
      <t>セイビ</t>
    </rPh>
    <rPh sb="46" eb="47">
      <t>カン</t>
    </rPh>
    <rPh sb="49" eb="51">
      <t>ジギョウ</t>
    </rPh>
    <rPh sb="55" eb="57">
      <t>キョタク</t>
    </rPh>
    <rPh sb="57" eb="58">
      <t>トウ</t>
    </rPh>
    <rPh sb="61" eb="63">
      <t>イリョウ</t>
    </rPh>
    <rPh sb="64" eb="66">
      <t>テイキョウ</t>
    </rPh>
    <rPh sb="68" eb="69">
      <t>カン</t>
    </rPh>
    <rPh sb="77" eb="79">
      <t>イリョウ</t>
    </rPh>
    <rPh sb="79" eb="82">
      <t>ジュウジシャ</t>
    </rPh>
    <rPh sb="83" eb="85">
      <t>カクホ</t>
    </rPh>
    <rPh sb="87" eb="88">
      <t>カン</t>
    </rPh>
    <rPh sb="90" eb="92">
      <t>ジギョウ</t>
    </rPh>
    <rPh sb="95" eb="97">
      <t>キサイ</t>
    </rPh>
    <phoneticPr fontId="19"/>
  </si>
  <si>
    <t>（注２）「基金充当額（国費）における公立・公的と民間の別」の欄は、事業主体が未定で、かつ、想定もできない場合は、記載を要しない。</t>
    <rPh sb="1" eb="2">
      <t>チュウ</t>
    </rPh>
    <phoneticPr fontId="19"/>
  </si>
  <si>
    <t>事業区分Ⅰ</t>
    <rPh sb="0" eb="2">
      <t>ジギョウ</t>
    </rPh>
    <rPh sb="2" eb="4">
      <t>クブン</t>
    </rPh>
    <phoneticPr fontId="19"/>
  </si>
  <si>
    <t>事業区分Ⅱ</t>
    <rPh sb="0" eb="2">
      <t>ジギョウ</t>
    </rPh>
    <rPh sb="2" eb="4">
      <t>クブン</t>
    </rPh>
    <phoneticPr fontId="19"/>
  </si>
  <si>
    <t>事業区分Ⅲ</t>
    <rPh sb="0" eb="2">
      <t>ジギョウ</t>
    </rPh>
    <rPh sb="2" eb="4">
      <t>クブン</t>
    </rPh>
    <phoneticPr fontId="19"/>
  </si>
  <si>
    <t>執行率
（対基金ベース）</t>
    <rPh sb="0" eb="2">
      <t>シッコウ</t>
    </rPh>
    <rPh sb="2" eb="3">
      <t>リツ</t>
    </rPh>
    <rPh sb="5" eb="6">
      <t>タイ</t>
    </rPh>
    <rPh sb="6" eb="8">
      <t>キキン</t>
    </rPh>
    <phoneticPr fontId="17"/>
  </si>
  <si>
    <t>執行率
（対26年度計画）</t>
    <rPh sb="0" eb="2">
      <t>シッコウ</t>
    </rPh>
    <rPh sb="2" eb="3">
      <t>リツ</t>
    </rPh>
    <rPh sb="5" eb="6">
      <t>タイ</t>
    </rPh>
    <rPh sb="8" eb="10">
      <t>ネンド</t>
    </rPh>
    <rPh sb="10" eb="12">
      <t>ケイカク</t>
    </rPh>
    <phoneticPr fontId="17"/>
  </si>
  <si>
    <t>執行率
（対27年度計画）</t>
    <rPh sb="0" eb="2">
      <t>シッコウ</t>
    </rPh>
    <rPh sb="2" eb="3">
      <t>リツ</t>
    </rPh>
    <rPh sb="5" eb="6">
      <t>タイ</t>
    </rPh>
    <rPh sb="8" eb="10">
      <t>ネンド</t>
    </rPh>
    <rPh sb="10" eb="12">
      <t>ケイカク</t>
    </rPh>
    <phoneticPr fontId="17"/>
  </si>
  <si>
    <t>アウトプット指標</t>
    <rPh sb="6" eb="8">
      <t>シヒョウ</t>
    </rPh>
    <phoneticPr fontId="17"/>
  </si>
  <si>
    <t>アウトカム指標</t>
    <phoneticPr fontId="17"/>
  </si>
  <si>
    <t>不足する病床機能への病床転換数（平成37年度）</t>
    <rPh sb="0" eb="2">
      <t>フソク</t>
    </rPh>
    <rPh sb="4" eb="6">
      <t>ビョウショウ</t>
    </rPh>
    <rPh sb="6" eb="8">
      <t>キノウ</t>
    </rPh>
    <rPh sb="10" eb="12">
      <t>ビョウショウ</t>
    </rPh>
    <rPh sb="12" eb="14">
      <t>テンカン</t>
    </rPh>
    <rPh sb="14" eb="15">
      <t>スウ</t>
    </rPh>
    <rPh sb="16" eb="18">
      <t>ヘイセイ</t>
    </rPh>
    <rPh sb="20" eb="22">
      <t>ネンド</t>
    </rPh>
    <phoneticPr fontId="17"/>
  </si>
  <si>
    <t>9000床</t>
    <rPh sb="4" eb="5">
      <t>ユカ</t>
    </rPh>
    <phoneticPr fontId="17"/>
  </si>
  <si>
    <t>9000床</t>
    <rPh sb="4" eb="5">
      <t>ユカ</t>
    </rPh>
    <phoneticPr fontId="17"/>
  </si>
  <si>
    <t>不足する病床機能への病床転換数（平成37年度）</t>
    <phoneticPr fontId="17"/>
  </si>
  <si>
    <t>整備対象医療機関数</t>
    <rPh sb="0" eb="2">
      <t>セイビ</t>
    </rPh>
    <rPh sb="2" eb="4">
      <t>タイショウ</t>
    </rPh>
    <rPh sb="4" eb="6">
      <t>イリョウ</t>
    </rPh>
    <rPh sb="6" eb="8">
      <t>キカン</t>
    </rPh>
    <rPh sb="8" eb="9">
      <t>スウ</t>
    </rPh>
    <phoneticPr fontId="17"/>
  </si>
  <si>
    <t>42医療機関</t>
    <phoneticPr fontId="17"/>
  </si>
  <si>
    <t>病床機能転換数</t>
    <rPh sb="0" eb="2">
      <t>ビョウショウ</t>
    </rPh>
    <rPh sb="2" eb="4">
      <t>キノウ</t>
    </rPh>
    <rPh sb="4" eb="6">
      <t>テンカン</t>
    </rPh>
    <rPh sb="6" eb="7">
      <t>スウ</t>
    </rPh>
    <phoneticPr fontId="17"/>
  </si>
  <si>
    <t>2033床</t>
    <rPh sb="4" eb="5">
      <t>ユカ</t>
    </rPh>
    <phoneticPr fontId="17"/>
  </si>
  <si>
    <t>35拠点</t>
    <rPh sb="2" eb="4">
      <t>キョテン</t>
    </rPh>
    <phoneticPr fontId="17"/>
  </si>
  <si>
    <t>夜間・休日の身体科二次・三次救急病院における本制度の利用経験割合</t>
    <phoneticPr fontId="17"/>
  </si>
  <si>
    <t>訪問診療の実施件数の増加
（医療施設調査）（平成26年度から平成29年度までの伸び率）
【再掲】不足する病床機能への病床転換数</t>
    <phoneticPr fontId="17"/>
  </si>
  <si>
    <t>20→25%
（27年度）→（28年度）</t>
  </si>
  <si>
    <t>50か所</t>
    <rPh sb="3" eb="4">
      <t>ショ</t>
    </rPh>
    <phoneticPr fontId="17"/>
  </si>
  <si>
    <t>28年度</t>
  </si>
  <si>
    <t>在宅医療推進協議会開催数</t>
  </si>
  <si>
    <t>訪問診療の実施件数の増加（医療施設調査）（平成26年度から平成29年度までの伸び率）</t>
  </si>
  <si>
    <t>在宅歯科ケアステーションの設置個所数</t>
  </si>
  <si>
    <t>研修受講者数</t>
  </si>
  <si>
    <t>①9件
（61件→70件）
②80件
（1069件→1149件）</t>
  </si>
  <si>
    <t>91.5→93％以上
（27年度）→（29年度）</t>
  </si>
  <si>
    <t>①49→80%
②20→25%
　（27年度）→（28年度）</t>
  </si>
  <si>
    <t>①49→80%
②20→25%
（27年度）→（28年度）
　</t>
  </si>
  <si>
    <t>２３</t>
    <phoneticPr fontId="19"/>
  </si>
  <si>
    <t>訪問看護師数の増加</t>
  </si>
  <si>
    <t>難病患者在宅医療支援事業</t>
    <phoneticPr fontId="19"/>
  </si>
  <si>
    <t>医療機関の勤務環境改善に向けた大阪府版セルフチェックの実施</t>
  </si>
  <si>
    <t>医療従事者の離職率の減少
※大阪府の看護職員離職率
　　(27年度13.7%)</t>
  </si>
  <si>
    <t>３２</t>
    <phoneticPr fontId="17"/>
  </si>
  <si>
    <t xml:space="preserve">病院内保育所施設整備費補助事業
</t>
    <phoneticPr fontId="19"/>
  </si>
  <si>
    <t>３３</t>
    <phoneticPr fontId="17"/>
  </si>
  <si>
    <t>100→100%</t>
  </si>
  <si>
    <t>90→90%</t>
  </si>
  <si>
    <t>95→95％
（27年度→29年度）</t>
  </si>
  <si>
    <t>①養成所補助件数
②インターンシップ参加率</t>
  </si>
  <si>
    <t>府内医療機関への就職率</t>
  </si>
  <si>
    <t>４１</t>
    <phoneticPr fontId="17"/>
  </si>
  <si>
    <t>365日間、眼科・耳鼻咽喉科の二次救急医療体制（空床）の確保
①眼科、②耳鼻咽喉科</t>
  </si>
  <si>
    <t>①31
②32</t>
  </si>
  <si>
    <t>搬送困難症例件数の増加抑制
(眼科・耳鼻咽喉科領域)</t>
  </si>
  <si>
    <t>看護師の再就業数の増加率
　(27年度1,175人→28年度1,292人)</t>
  </si>
  <si>
    <t>訪問歯科診療の実施件数の増加（医療施設調査）
（平成26年度から平成29年度までの伸び率）</t>
    <phoneticPr fontId="17"/>
  </si>
  <si>
    <t>訪問診療の実施件数の増加（医療施設調査）（平成26年度から平成29年度までの伸び率）</t>
    <phoneticPr fontId="17"/>
  </si>
  <si>
    <t>①無菌調剤加算届出薬局数
②在宅患者調剤加算届出薬局数</t>
    <phoneticPr fontId="17"/>
  </si>
  <si>
    <t>入院後1年以内の退院率
（29年度までの目標）</t>
    <phoneticPr fontId="17"/>
  </si>
  <si>
    <t>①身体科二次・三次救急病院における本制度に関する認知割合
②夜間・休日の身体科二次・三次救急病院における本制度の利用経験割合</t>
    <phoneticPr fontId="17"/>
  </si>
  <si>
    <t xml:space="preserve">①身体科二次・三次救急病院における本制度に関する認知割合
②夜間・休日の身体科二次・三次救急病院における本制度の利用経験割合
</t>
    <phoneticPr fontId="17"/>
  </si>
  <si>
    <t>①  精神科医師のコンサル件数
②  市域での医療機関連携パスの浸透（検討事例数、ネットワーク会議参加者数）</t>
    <phoneticPr fontId="17"/>
  </si>
  <si>
    <t>①  認知症サポート医における訪問支援数
②  対応困難事例についての事例検討会の参加者数</t>
    <phoneticPr fontId="17"/>
  </si>
  <si>
    <t>① 認知症サポート医における 訪問支援数
②  対応困難事例についての事例検討会の参加者数</t>
    <rPh sb="2" eb="4">
      <t>ニンチ</t>
    </rPh>
    <rPh sb="4" eb="5">
      <t>ショウ</t>
    </rPh>
    <rPh sb="9" eb="10">
      <t>イ</t>
    </rPh>
    <rPh sb="15" eb="17">
      <t>ホウモン</t>
    </rPh>
    <rPh sb="17" eb="19">
      <t>シエン</t>
    </rPh>
    <rPh sb="19" eb="20">
      <t>スウ</t>
    </rPh>
    <rPh sb="24" eb="26">
      <t>タイオウ</t>
    </rPh>
    <rPh sb="26" eb="28">
      <t>コンナン</t>
    </rPh>
    <rPh sb="28" eb="30">
      <t>ジレイ</t>
    </rPh>
    <rPh sb="35" eb="37">
      <t>ジレイ</t>
    </rPh>
    <rPh sb="37" eb="40">
      <t>ケントウカイ</t>
    </rPh>
    <rPh sb="41" eb="44">
      <t>サンカシャ</t>
    </rPh>
    <rPh sb="44" eb="45">
      <t>スウ</t>
    </rPh>
    <phoneticPr fontId="17"/>
  </si>
  <si>
    <t>アウトリーチ手引書の展開</t>
    <phoneticPr fontId="17"/>
  </si>
  <si>
    <t>訪問看護師数の増加</t>
    <phoneticPr fontId="17"/>
  </si>
  <si>
    <t>在宅療養者への栄養ケアサービスの拠点整備</t>
    <phoneticPr fontId="17"/>
  </si>
  <si>
    <t>地域クリティカルパス導入率（平成29年度）</t>
    <phoneticPr fontId="17"/>
  </si>
  <si>
    <t>患者受入協力医療機関の整備
①透析医療機関数
②地域拠点診療所数※
※２次医療圏（8圏域）
　ごとに２か所以上</t>
    <phoneticPr fontId="17"/>
  </si>
  <si>
    <t>医療従事者の離職率の減少
※大阪府の看護職員離職率(27年度13.7%)</t>
    <phoneticPr fontId="17"/>
  </si>
  <si>
    <t>特定機能病院の逆紹介率の向上</t>
    <phoneticPr fontId="17"/>
  </si>
  <si>
    <t>当該院内保育所を利用する医療機関における看護職員の離職率低下
※大阪府の看護職員離職率　　(27年度13.7%)</t>
    <phoneticPr fontId="17"/>
  </si>
  <si>
    <t>当該院内保育所を利用する医療機関における看護職員の離職率低下
※大阪府の看護職員離職率
　　(27年度13.7%)</t>
    <phoneticPr fontId="17"/>
  </si>
  <si>
    <t>キャリア形成を踏まえた医師の派遣調整数</t>
    <phoneticPr fontId="17"/>
  </si>
  <si>
    <t>府内所定の施設への就業率</t>
    <phoneticPr fontId="17"/>
  </si>
  <si>
    <t>産科医保障制度に加入する府内の分娩を取り扱う医療機関の継続率</t>
    <phoneticPr fontId="17"/>
  </si>
  <si>
    <t>精神科救急勤務医不足の解消
（29年度）</t>
    <phoneticPr fontId="17"/>
  </si>
  <si>
    <t>府内の全女性医師に占める就業率
（厚生労働省「医師・歯科医師・薬剤師調査」によるもの）</t>
    <phoneticPr fontId="17"/>
  </si>
  <si>
    <t>当該研修実施医療機関における新人看護職員の離職率低下
※大阪府の新人看護職員離職率
　　(27年度11.2%)</t>
    <phoneticPr fontId="17"/>
  </si>
  <si>
    <t>看護師養成数</t>
    <phoneticPr fontId="17"/>
  </si>
  <si>
    <t>看護師の再就業数の増加率</t>
    <phoneticPr fontId="17"/>
  </si>
  <si>
    <t>適切な小児夜間救急利用の促進</t>
    <phoneticPr fontId="17"/>
  </si>
  <si>
    <t>大阪府内の小児（15歳未満）の死亡率</t>
    <phoneticPr fontId="17"/>
  </si>
  <si>
    <t>災害発生時の急性期医療を担う医療従事者の確保</t>
    <phoneticPr fontId="17"/>
  </si>
  <si>
    <t xml:space="preserve">眼科・耳鼻咽喉科領域で搬送困難症例の減 </t>
    <phoneticPr fontId="17"/>
  </si>
  <si>
    <t>臨床研修医の適正な配置</t>
    <phoneticPr fontId="17"/>
  </si>
  <si>
    <t>看護師の再就業数の増加率</t>
    <phoneticPr fontId="17"/>
  </si>
  <si>
    <t>在宅医療介護等連携数の増加（連携ネットワーク構築数）</t>
    <phoneticPr fontId="17"/>
  </si>
  <si>
    <t>債権回収率</t>
    <phoneticPr fontId="17"/>
  </si>
  <si>
    <t>訪問歯科診療の実施件数の増加（医療施設調査）</t>
    <phoneticPr fontId="17"/>
  </si>
  <si>
    <t>執行額</t>
    <rPh sb="0" eb="2">
      <t>シッコウ</t>
    </rPh>
    <rPh sb="2" eb="3">
      <t>ガク</t>
    </rPh>
    <phoneticPr fontId="17"/>
  </si>
  <si>
    <t>５</t>
    <phoneticPr fontId="17"/>
  </si>
  <si>
    <t>-</t>
    <phoneticPr fontId="17"/>
  </si>
  <si>
    <t>15</t>
    <phoneticPr fontId="17"/>
  </si>
  <si>
    <t>15</t>
    <phoneticPr fontId="17"/>
  </si>
  <si>
    <t>2</t>
    <phoneticPr fontId="17"/>
  </si>
  <si>
    <t>2</t>
    <phoneticPr fontId="17"/>
  </si>
  <si>
    <t>16拠点</t>
    <rPh sb="2" eb="4">
      <t>キョテン</t>
    </rPh>
    <phoneticPr fontId="17"/>
  </si>
  <si>
    <t>地域医療機関ICT連携整備数
（26年度2拠点含む）</t>
    <rPh sb="11" eb="13">
      <t>セイビ</t>
    </rPh>
    <rPh sb="13" eb="14">
      <t>スウ</t>
    </rPh>
    <rPh sb="23" eb="24">
      <t>フク</t>
    </rPh>
    <phoneticPr fontId="17"/>
  </si>
  <si>
    <t>３</t>
    <phoneticPr fontId="17"/>
  </si>
  <si>
    <t>３</t>
    <phoneticPr fontId="17"/>
  </si>
  <si>
    <t>事業実施圏域</t>
    <rPh sb="0" eb="2">
      <t>ジギョウ</t>
    </rPh>
    <rPh sb="2" eb="4">
      <t>ジッシ</t>
    </rPh>
    <rPh sb="4" eb="6">
      <t>ケンイキ</t>
    </rPh>
    <phoneticPr fontId="17"/>
  </si>
  <si>
    <t>豊能</t>
    <rPh sb="0" eb="2">
      <t>トヨノ</t>
    </rPh>
    <phoneticPr fontId="17"/>
  </si>
  <si>
    <t>三島</t>
    <rPh sb="0" eb="2">
      <t>ミシマ</t>
    </rPh>
    <phoneticPr fontId="17"/>
  </si>
  <si>
    <t>北河内</t>
    <rPh sb="0" eb="3">
      <t>キタカワチ</t>
    </rPh>
    <phoneticPr fontId="17"/>
  </si>
  <si>
    <t>中河内</t>
    <rPh sb="0" eb="1">
      <t>ナカ</t>
    </rPh>
    <rPh sb="1" eb="3">
      <t>カワチ</t>
    </rPh>
    <phoneticPr fontId="17"/>
  </si>
  <si>
    <t>南河内</t>
    <rPh sb="0" eb="3">
      <t>ミナミカワチ</t>
    </rPh>
    <phoneticPr fontId="17"/>
  </si>
  <si>
    <t>泉州</t>
    <rPh sb="0" eb="2">
      <t>センシュウ</t>
    </rPh>
    <phoneticPr fontId="17"/>
  </si>
  <si>
    <t>大阪市</t>
    <rPh sb="0" eb="3">
      <t>オオサカシ</t>
    </rPh>
    <phoneticPr fontId="17"/>
  </si>
  <si>
    <t>堺市</t>
    <rPh sb="0" eb="2">
      <t>サカイシ</t>
    </rPh>
    <phoneticPr fontId="17"/>
  </si>
  <si>
    <t>4</t>
    <phoneticPr fontId="17"/>
  </si>
  <si>
    <t>4</t>
    <phoneticPr fontId="17"/>
  </si>
  <si>
    <t>Ⅱ居宅等における医療の提供に関する事業</t>
    <phoneticPr fontId="19"/>
  </si>
  <si>
    <t>終了</t>
    <rPh sb="0" eb="2">
      <t>シュウリョウ</t>
    </rPh>
    <phoneticPr fontId="17"/>
  </si>
  <si>
    <t>6</t>
    <phoneticPr fontId="19"/>
  </si>
  <si>
    <t>地域医療推進事業（在宅医療推進事業）</t>
    <rPh sb="0" eb="2">
      <t>チイキ</t>
    </rPh>
    <rPh sb="2" eb="4">
      <t>イリョウ</t>
    </rPh>
    <rPh sb="4" eb="6">
      <t>スイシン</t>
    </rPh>
    <rPh sb="6" eb="8">
      <t>ジギョウ</t>
    </rPh>
    <rPh sb="9" eb="11">
      <t>ザイタク</t>
    </rPh>
    <rPh sb="11" eb="13">
      <t>イリョウ</t>
    </rPh>
    <rPh sb="13" eb="15">
      <t>スイシン</t>
    </rPh>
    <rPh sb="15" eb="17">
      <t>ジギョウ</t>
    </rPh>
    <phoneticPr fontId="16"/>
  </si>
  <si>
    <t>単位（千円）</t>
    <phoneticPr fontId="17"/>
  </si>
  <si>
    <t>6.2％以下</t>
    <phoneticPr fontId="17"/>
  </si>
  <si>
    <t>搬送困難症例件数割合の増加抑制
7.2％→6.2％以下（27→28年度）</t>
    <phoneticPr fontId="17"/>
  </si>
  <si>
    <t>17%以上</t>
    <rPh sb="3" eb="5">
      <t>イジョウ</t>
    </rPh>
    <phoneticPr fontId="17"/>
  </si>
  <si>
    <t>①10.9％以下
②6.2％以下</t>
    <phoneticPr fontId="17"/>
  </si>
  <si>
    <t>【目標・実績一覧表（見込含む）】地域医療介護総合確保基金事業一覧</t>
    <rPh sb="1" eb="3">
      <t>モクヒョウ</t>
    </rPh>
    <rPh sb="4" eb="6">
      <t>ジッセキ</t>
    </rPh>
    <rPh sb="6" eb="8">
      <t>イチラン</t>
    </rPh>
    <rPh sb="8" eb="9">
      <t>ヒョウ</t>
    </rPh>
    <rPh sb="12" eb="13">
      <t>フク</t>
    </rPh>
    <rPh sb="16" eb="18">
      <t>チイキ</t>
    </rPh>
    <rPh sb="18" eb="20">
      <t>イリョウ</t>
    </rPh>
    <rPh sb="20" eb="22">
      <t>カイゴ</t>
    </rPh>
    <rPh sb="22" eb="24">
      <t>ソウゴウ</t>
    </rPh>
    <rPh sb="24" eb="26">
      <t>カクホ</t>
    </rPh>
    <rPh sb="26" eb="28">
      <t>キキン</t>
    </rPh>
    <rPh sb="28" eb="30">
      <t>ジギョウ</t>
    </rPh>
    <rPh sb="30" eb="32">
      <t>イチラン</t>
    </rPh>
    <phoneticPr fontId="19"/>
  </si>
  <si>
    <t>7</t>
    <phoneticPr fontId="19"/>
  </si>
  <si>
    <t>8</t>
    <phoneticPr fontId="19"/>
  </si>
  <si>
    <t>在宅医療の普及促進事業</t>
  </si>
  <si>
    <t>在宅医療の普及促進事業</t>
    <phoneticPr fontId="19"/>
  </si>
  <si>
    <t>①11医療機関
②200人</t>
    <rPh sb="3" eb="5">
      <t>イリョウ</t>
    </rPh>
    <rPh sb="5" eb="7">
      <t>キカン</t>
    </rPh>
    <rPh sb="12" eb="13">
      <t>ニン</t>
    </rPh>
    <phoneticPr fontId="17"/>
  </si>
  <si>
    <t>９</t>
    <phoneticPr fontId="19"/>
  </si>
  <si>
    <t>-</t>
    <phoneticPr fontId="17"/>
  </si>
  <si>
    <t>10</t>
    <phoneticPr fontId="17"/>
  </si>
  <si>
    <t>11</t>
    <phoneticPr fontId="17"/>
  </si>
  <si>
    <t>12</t>
    <phoneticPr fontId="17"/>
  </si>
  <si>
    <t>13</t>
    <phoneticPr fontId="17"/>
  </si>
  <si>
    <t>14</t>
    <phoneticPr fontId="17"/>
  </si>
  <si>
    <t>17医療機関</t>
    <rPh sb="2" eb="4">
      <t>イリョウ</t>
    </rPh>
    <rPh sb="4" eb="6">
      <t>キカン</t>
    </rPh>
    <phoneticPr fontId="17"/>
  </si>
  <si>
    <t>13医療機関</t>
    <rPh sb="2" eb="4">
      <t>イリョウ</t>
    </rPh>
    <rPh sb="4" eb="6">
      <t>キカン</t>
    </rPh>
    <phoneticPr fontId="17"/>
  </si>
  <si>
    <t>1医療機関</t>
    <rPh sb="1" eb="3">
      <t>イリョウ</t>
    </rPh>
    <rPh sb="3" eb="5">
      <t>キカン</t>
    </rPh>
    <phoneticPr fontId="17"/>
  </si>
  <si>
    <t>●</t>
  </si>
  <si>
    <t>●</t>
    <phoneticPr fontId="17"/>
  </si>
  <si>
    <t>地域医療機関ICT連携整備数</t>
    <phoneticPr fontId="17"/>
  </si>
  <si>
    <t>（平成27年度計）</t>
    <phoneticPr fontId="17"/>
  </si>
  <si>
    <t>がん診療拠点病院整備数</t>
    <rPh sb="10" eb="11">
      <t>スウ</t>
    </rPh>
    <phoneticPr fontId="17"/>
  </si>
  <si>
    <t>46地区
／57地区</t>
    <rPh sb="2" eb="4">
      <t>チク</t>
    </rPh>
    <phoneticPr fontId="17"/>
  </si>
  <si>
    <t>在宅医療コーディネータ地区医師会数</t>
    <phoneticPr fontId="17"/>
  </si>
  <si>
    <t>38地区
／57地区</t>
    <rPh sb="2" eb="4">
      <t>チク</t>
    </rPh>
    <phoneticPr fontId="17"/>
  </si>
  <si>
    <t>57地区
／57地区</t>
    <rPh sb="2" eb="4">
      <t>チク</t>
    </rPh>
    <rPh sb="8" eb="10">
      <t>チク</t>
    </rPh>
    <phoneticPr fontId="17"/>
  </si>
  <si>
    <t>訪問診療の実施件数の増加
（医療施設調査）
（26年度から29年度までの伸び率）
（107,714件【26年度】
　→126,195件【29年度】）
【再掲】
不足する病床機能への病床転換数</t>
    <rPh sb="25" eb="27">
      <t>ネンド</t>
    </rPh>
    <phoneticPr fontId="17"/>
  </si>
  <si>
    <t>訪問看護ステーションと他の医療機関のネットワーク（新規）増加数</t>
    <phoneticPr fontId="17"/>
  </si>
  <si>
    <t>40か所</t>
    <rPh sb="3" eb="4">
      <t>ショ</t>
    </rPh>
    <phoneticPr fontId="17"/>
  </si>
  <si>
    <t>訪問看護ステーションICT連携整備数
（ICT新規導入数）</t>
    <phoneticPr fontId="17"/>
  </si>
  <si>
    <t>26か所</t>
    <rPh sb="3" eb="4">
      <t>ショ</t>
    </rPh>
    <phoneticPr fontId="17"/>
  </si>
  <si>
    <t>救急搬送応需率の上昇
（平均56.3％⇒59.6％）</t>
    <phoneticPr fontId="17"/>
  </si>
  <si>
    <t>56.3%以上</t>
    <rPh sb="5" eb="7">
      <t>イジョウ</t>
    </rPh>
    <phoneticPr fontId="17"/>
  </si>
  <si>
    <t>（平成28年度　区分Ⅰ計）</t>
    <rPh sb="8" eb="10">
      <t>クブン</t>
    </rPh>
    <phoneticPr fontId="17"/>
  </si>
  <si>
    <t>（平成27年度　区分Ⅰ計）</t>
    <rPh sb="8" eb="10">
      <t>クブン</t>
    </rPh>
    <phoneticPr fontId="17"/>
  </si>
  <si>
    <t>①現場滞在時間が30分以上かかった割合の増加抑制
（11.0％→10.9％以下）
②搬送困難症例件数の割合の増加抑制
（7.2％→6.2％以下）
【28年度】</t>
    <phoneticPr fontId="17"/>
  </si>
  <si>
    <t>50か所</t>
    <phoneticPr fontId="17"/>
  </si>
  <si>
    <t>がんによる年齢調整死亡率減
（平成29年度）</t>
    <rPh sb="5" eb="7">
      <t>ネンレイ</t>
    </rPh>
    <rPh sb="7" eb="9">
      <t>チョウセイ</t>
    </rPh>
    <rPh sb="9" eb="12">
      <t>シボウリツ</t>
    </rPh>
    <rPh sb="12" eb="13">
      <t>ゲン</t>
    </rPh>
    <rPh sb="15" eb="17">
      <t>ヘイセイ</t>
    </rPh>
    <rPh sb="19" eb="21">
      <t>ネンド</t>
    </rPh>
    <phoneticPr fontId="17"/>
  </si>
  <si>
    <t>地域救急医療システム推進事業</t>
    <phoneticPr fontId="17"/>
  </si>
  <si>
    <t>地域救急医療システム推進事業</t>
    <phoneticPr fontId="17"/>
  </si>
  <si>
    <t>-</t>
    <phoneticPr fontId="17"/>
  </si>
  <si>
    <t>年度</t>
    <phoneticPr fontId="17"/>
  </si>
  <si>
    <r>
      <t xml:space="preserve">規模拡大又は相互連携する訪問看護ステーションの増加（訪問看護実態調査）
</t>
    </r>
    <r>
      <rPr>
        <sz val="10"/>
        <color theme="1"/>
        <rFont val="Meiryo UI"/>
        <family val="3"/>
        <charset val="128"/>
      </rPr>
      <t>※規模拡大とは看護職員常勤換算５人以上に増加すること</t>
    </r>
    <phoneticPr fontId="17"/>
  </si>
  <si>
    <r>
      <rPr>
        <strike/>
        <sz val="12"/>
        <rFont val="Meiryo UI"/>
        <family val="3"/>
        <charset val="128"/>
      </rPr>
      <t>キャリア形成を踏まえた医師の派遣調整数</t>
    </r>
    <r>
      <rPr>
        <sz val="12"/>
        <rFont val="Meiryo UI"/>
        <family val="3"/>
        <charset val="128"/>
      </rPr>
      <t xml:space="preserve">
新会員（登録医師等）の増加</t>
    </r>
    <rPh sb="4" eb="6">
      <t>ケイセイ</t>
    </rPh>
    <rPh sb="7" eb="8">
      <t>フ</t>
    </rPh>
    <rPh sb="11" eb="13">
      <t>イシ</t>
    </rPh>
    <rPh sb="14" eb="16">
      <t>ハケン</t>
    </rPh>
    <rPh sb="16" eb="18">
      <t>チョウセイ</t>
    </rPh>
    <rPh sb="18" eb="19">
      <t>スウ</t>
    </rPh>
    <phoneticPr fontId="17"/>
  </si>
  <si>
    <t>※28年度は執行見込額（補正予算額）</t>
    <rPh sb="6" eb="8">
      <t>シッコウ</t>
    </rPh>
    <rPh sb="12" eb="14">
      <t>ホセイ</t>
    </rPh>
    <rPh sb="14" eb="16">
      <t>ヨサン</t>
    </rPh>
    <rPh sb="16" eb="17">
      <t>ガク</t>
    </rPh>
    <phoneticPr fontId="17"/>
  </si>
  <si>
    <t>-</t>
    <phoneticPr fontId="17"/>
  </si>
  <si>
    <t>●改善点
補助要件の緩和（病床転換対象の拡大）
　①一般急性期から高度急性期
　②回復期から急性期
　③不足病床機能から不足病床機能
●改善理由・根拠
・現時点での病床機能報告で偏りがある
・現状要件では圏域によっては、基金活用不可
●期待される効果
・自主的な病床転換の促進</t>
    <rPh sb="5" eb="7">
      <t>ホジョ</t>
    </rPh>
    <rPh sb="7" eb="9">
      <t>ヨウケン</t>
    </rPh>
    <rPh sb="10" eb="12">
      <t>カンワ</t>
    </rPh>
    <rPh sb="13" eb="15">
      <t>ビョウショウ</t>
    </rPh>
    <rPh sb="15" eb="17">
      <t>テンカン</t>
    </rPh>
    <rPh sb="17" eb="19">
      <t>タイショウ</t>
    </rPh>
    <rPh sb="20" eb="22">
      <t>カクダイ</t>
    </rPh>
    <rPh sb="96" eb="98">
      <t>ゲンジョウ</t>
    </rPh>
    <rPh sb="98" eb="100">
      <t>ヨウケン</t>
    </rPh>
    <rPh sb="102" eb="104">
      <t>ケンイキ</t>
    </rPh>
    <rPh sb="110" eb="112">
      <t>キキン</t>
    </rPh>
    <rPh sb="112" eb="114">
      <t>カツヨウ</t>
    </rPh>
    <rPh sb="114" eb="116">
      <t>フカ</t>
    </rPh>
    <rPh sb="127" eb="130">
      <t>ジシュテキ</t>
    </rPh>
    <rPh sb="131" eb="133">
      <t>ビョウショウ</t>
    </rPh>
    <rPh sb="133" eb="135">
      <t>テンカン</t>
    </rPh>
    <rPh sb="136" eb="138">
      <t>ソクシン</t>
    </rPh>
    <phoneticPr fontId="19"/>
  </si>
  <si>
    <t>継続
検討</t>
    <rPh sb="0" eb="2">
      <t>ケイゾク</t>
    </rPh>
    <rPh sb="3" eb="5">
      <t>ケントウ</t>
    </rPh>
    <phoneticPr fontId="17"/>
  </si>
  <si>
    <t>補助要件の見直しを継続検討</t>
    <rPh sb="0" eb="2">
      <t>ホジョ</t>
    </rPh>
    <rPh sb="9" eb="11">
      <t>ケイゾク</t>
    </rPh>
    <rPh sb="11" eb="13">
      <t>ケントウ</t>
    </rPh>
    <phoneticPr fontId="17"/>
  </si>
  <si>
    <t>改善提案：事業内容の拡充・変更</t>
    <rPh sb="0" eb="2">
      <t>カイゼン</t>
    </rPh>
    <rPh sb="2" eb="4">
      <t>テイアン</t>
    </rPh>
    <rPh sb="13" eb="15">
      <t>ヘンコウ</t>
    </rPh>
    <phoneticPr fontId="17"/>
  </si>
  <si>
    <t>改善提案：補助内容（対象・経費）の拡大</t>
    <rPh sb="0" eb="2">
      <t>カイゼン</t>
    </rPh>
    <rPh sb="2" eb="4">
      <t>テイアン</t>
    </rPh>
    <rPh sb="5" eb="7">
      <t>ホジョ</t>
    </rPh>
    <rPh sb="7" eb="9">
      <t>ナイヨウ</t>
    </rPh>
    <rPh sb="10" eb="12">
      <t>タイショウ</t>
    </rPh>
    <rPh sb="13" eb="15">
      <t>ケイヒ</t>
    </rPh>
    <rPh sb="17" eb="19">
      <t>カクダイ</t>
    </rPh>
    <phoneticPr fontId="17"/>
  </si>
  <si>
    <t>その他意見等</t>
    <rPh sb="2" eb="3">
      <t>タ</t>
    </rPh>
    <rPh sb="3" eb="5">
      <t>イケン</t>
    </rPh>
    <rPh sb="5" eb="6">
      <t>ナド</t>
    </rPh>
    <phoneticPr fontId="17"/>
  </si>
  <si>
    <t>検討の方向性等</t>
    <rPh sb="0" eb="2">
      <t>ケントウ</t>
    </rPh>
    <rPh sb="3" eb="6">
      <t>ホウコウセイ</t>
    </rPh>
    <rPh sb="6" eb="7">
      <t>ナド</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</si>
  <si>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9"/>
  </si>
  <si>
    <t>対応
済み</t>
    <rPh sb="0" eb="2">
      <t>タイオウ</t>
    </rPh>
    <rPh sb="3" eb="4">
      <t>ズ</t>
    </rPh>
    <phoneticPr fontId="17"/>
  </si>
  <si>
    <t>②
●改善点
初期導入費用に加え、運営費や更新費を追加
●改善理由・根拠
運用の改善や拡大に対する支援が必要
●期待される効果
診療ネットワークの安定的な運用</t>
    <rPh sb="9" eb="11">
      <t>ドウニュウ</t>
    </rPh>
    <rPh sb="14" eb="15">
      <t>クワ</t>
    </rPh>
    <rPh sb="25" eb="27">
      <t>ツイカ</t>
    </rPh>
    <phoneticPr fontId="19"/>
  </si>
  <si>
    <t>①他社の構築する地域医療ネットワークシステムであっても、ネットワーク間連携のための標準規格が整備され、相互情報参照（接続）可能
②補助要件（対象・経費）の見直しを継続検討</t>
    <rPh sb="82" eb="84">
      <t>ケイゾク</t>
    </rPh>
    <rPh sb="84" eb="86">
      <t>ケントウ</t>
    </rPh>
    <phoneticPr fontId="17"/>
  </si>
  <si>
    <t>●改善点
システム改修による業務効率化（円滑化）
・各病院の電子カルテシステムからデータを取り込むことで、orionシステムへのデータ入力人件費削減
・圏域内病院で独自構築したネットワークとorionシステムの接続</t>
    <rPh sb="1" eb="4">
      <t>カイゼンテン</t>
    </rPh>
    <rPh sb="20" eb="23">
      <t>エンカツカ</t>
    </rPh>
    <rPh sb="78" eb="79">
      <t>ナイ</t>
    </rPh>
    <phoneticPr fontId="17"/>
  </si>
  <si>
    <t>継続検討</t>
    <rPh sb="0" eb="2">
      <t>ケイゾク</t>
    </rPh>
    <rPh sb="2" eb="4">
      <t>ケントウ</t>
    </rPh>
    <phoneticPr fontId="17"/>
  </si>
  <si>
    <t>・緊急受け入れが円滑にできるよう各医療機関で運用方法などを統一化
・ORION使用中、緊急受け入れが円滑にできるよう各医療機関で運用方法など統一できる仕組みが必要。
・小区域においての救急時の後方支援病院確保のシステム作りが必要。</t>
    <phoneticPr fontId="17"/>
  </si>
  <si>
    <r>
      <t xml:space="preserve">事業スキーム等を継続検討
</t>
    </r>
    <r>
      <rPr>
        <sz val="14"/>
        <rFont val="Meiryo UI"/>
        <family val="3"/>
        <charset val="128"/>
      </rPr>
      <t>※各病院とのシステム連動は、orionの改修コストだけでなく、各病院側のシステムに改修コストを要する。</t>
    </r>
    <rPh sb="15" eb="16">
      <t>カク</t>
    </rPh>
    <rPh sb="24" eb="26">
      <t>レンドウ</t>
    </rPh>
    <rPh sb="34" eb="36">
      <t>カイシュウ</t>
    </rPh>
    <rPh sb="45" eb="46">
      <t>カク</t>
    </rPh>
    <rPh sb="46" eb="48">
      <t>ビョウイン</t>
    </rPh>
    <rPh sb="48" eb="49">
      <t>ガワ</t>
    </rPh>
    <rPh sb="55" eb="57">
      <t>カイシュウ</t>
    </rPh>
    <rPh sb="61" eb="62">
      <t>ヨウ</t>
    </rPh>
    <phoneticPr fontId="17"/>
  </si>
  <si>
    <t>①
●改善点
医療圏毎に統括した実施団体を設立し、統一化（事業連携の見直し）
●改善理由・根拠
事業主体が各訪問看護ステーションであると、ICTネットワークと別に訪問看護ステーション個別のシステムが立ち上がり、運用が煩雑になる。
●期待される効果
訪問看護・介護システムの拡大・充実による地域完結型医療の推進</t>
    <rPh sb="116" eb="118">
      <t>キタイ</t>
    </rPh>
    <rPh sb="121" eb="123">
      <t>コウカ</t>
    </rPh>
    <phoneticPr fontId="17"/>
  </si>
  <si>
    <t>②
●改善点
・初期導入費用に加え、運営費や更新費を追加
●改善理由・根拠
・医療介護連携が進んでいないため。
・連携や事務を支援してくれる拠点の整備が必要。
●期待される効果
・医療介護の連携を促進し、患者目線サービスの普及
・訪問看護の安定的な供給と効果的な運営</t>
    <rPh sb="10" eb="12">
      <t>ドウニュウ</t>
    </rPh>
    <rPh sb="104" eb="106">
      <t>メセン</t>
    </rPh>
    <phoneticPr fontId="17"/>
  </si>
  <si>
    <t>一部対応
済み</t>
    <rPh sb="0" eb="2">
      <t>イチブ</t>
    </rPh>
    <rPh sb="2" eb="4">
      <t>タイオウ</t>
    </rPh>
    <rPh sb="5" eb="6">
      <t>ズ</t>
    </rPh>
    <phoneticPr fontId="17"/>
  </si>
  <si>
    <t>①事業スキーム等を継続検討
②継続的なシステム運営費の負担は、困難であるが、圏域（ブロック）単位で教育ステーションとして指定した訪問看護ステーションが、地域の連携拠点となり、支援中。</t>
    <rPh sb="1" eb="3">
      <t>ジギョウ</t>
    </rPh>
    <rPh sb="7" eb="8">
      <t>ナド</t>
    </rPh>
    <rPh sb="9" eb="11">
      <t>ケイゾク</t>
    </rPh>
    <rPh sb="11" eb="13">
      <t>ケントウ</t>
    </rPh>
    <rPh sb="16" eb="18">
      <t>ケイゾク</t>
    </rPh>
    <rPh sb="18" eb="19">
      <t>テキ</t>
    </rPh>
    <rPh sb="24" eb="26">
      <t>ウンエイ</t>
    </rPh>
    <rPh sb="26" eb="27">
      <t>ヒ</t>
    </rPh>
    <rPh sb="28" eb="30">
      <t>フタン</t>
    </rPh>
    <rPh sb="32" eb="34">
      <t>コンナン</t>
    </rPh>
    <rPh sb="39" eb="41">
      <t>ケンイキ</t>
    </rPh>
    <rPh sb="47" eb="49">
      <t>タンイ</t>
    </rPh>
    <rPh sb="61" eb="63">
      <t>シテイ</t>
    </rPh>
    <rPh sb="65" eb="67">
      <t>ホウモン</t>
    </rPh>
    <rPh sb="67" eb="69">
      <t>カンゴ</t>
    </rPh>
    <rPh sb="77" eb="79">
      <t>チイキ</t>
    </rPh>
    <rPh sb="88" eb="90">
      <t>シエン</t>
    </rPh>
    <rPh sb="90" eb="91">
      <t>チュウ</t>
    </rPh>
    <phoneticPr fontId="17"/>
  </si>
  <si>
    <t>①
●改善点
がん医療機器を扱う人的整備の充実化に向けて、当該人材育成に関する経費に対し支援</t>
    <rPh sb="14" eb="15">
      <t>アツカ</t>
    </rPh>
    <rPh sb="16" eb="18">
      <t>ジンテキ</t>
    </rPh>
    <rPh sb="23" eb="24">
      <t>カ</t>
    </rPh>
    <rPh sb="25" eb="26">
      <t>ム</t>
    </rPh>
    <rPh sb="29" eb="31">
      <t>トウガイ</t>
    </rPh>
    <phoneticPr fontId="17"/>
  </si>
  <si>
    <r>
      <t>②
●改善点
拠点病院の基金複数回利用（1回限りの撤廃）</t>
    </r>
    <r>
      <rPr>
        <u/>
        <sz val="14"/>
        <rFont val="Meiryo UI"/>
        <family val="3"/>
        <charset val="128"/>
      </rPr>
      <t xml:space="preserve">
</t>
    </r>
    <r>
      <rPr>
        <sz val="14"/>
        <rFont val="Meiryo UI"/>
        <family val="3"/>
        <charset val="128"/>
      </rPr>
      <t>●改善理由・根拠
がんの医療機器の更なる整備のため</t>
    </r>
    <rPh sb="14" eb="16">
      <t>フクスウ</t>
    </rPh>
    <rPh sb="16" eb="17">
      <t>カイ</t>
    </rPh>
    <rPh sb="21" eb="22">
      <t>カイ</t>
    </rPh>
    <rPh sb="22" eb="23">
      <t>カギ</t>
    </rPh>
    <rPh sb="25" eb="27">
      <t>テッパイ</t>
    </rPh>
    <phoneticPr fontId="17"/>
  </si>
  <si>
    <t>①②事業スキーム等を継続検討</t>
    <rPh sb="2" eb="4">
      <t>ジギョウ</t>
    </rPh>
    <rPh sb="8" eb="9">
      <t>ナド</t>
    </rPh>
    <rPh sb="10" eb="12">
      <t>ケイゾク</t>
    </rPh>
    <rPh sb="12" eb="14">
      <t>ケントウ</t>
    </rPh>
    <phoneticPr fontId="17"/>
  </si>
  <si>
    <t>①
●改善点
一般市民への普及啓発
●改善理由・根拠
一般市民への看取りを含む在宅医療の啓発が必要
●期待される効果
在宅医療の理解促進</t>
    <rPh sb="13" eb="15">
      <t>フキュウ</t>
    </rPh>
    <phoneticPr fontId="17"/>
  </si>
  <si>
    <t>対応済み</t>
    <rPh sb="0" eb="2">
      <t>タイオウ</t>
    </rPh>
    <rPh sb="2" eb="3">
      <t>ズ</t>
    </rPh>
    <phoneticPr fontId="17"/>
  </si>
  <si>
    <t>②
●改善点
市町村の規模や活動に応じた補助額の導入
●改善理由・根拠
一律額では、人口の多い市町村等において、雇用形態によっては補助の上限額超過の懸念
●期待される効果
円滑な在宅医療の推進</t>
    <phoneticPr fontId="17"/>
  </si>
  <si>
    <t>●改善点
多職種参加型への研修実施
（薬剤師会、歯科医師会、訪問看護協会等も参加）
●改善理由・根拠
連携の強化・合理化。また、コーディネータのシステムは多職種連携の中からの方が精度の高いものが生まれるため。
●期待される効果
地域医療完結型のシステムの構築</t>
    <phoneticPr fontId="17"/>
  </si>
  <si>
    <t>①29年度から在宅医療の普及啓発事業を実施
②事業スキーム等を継続検討</t>
    <rPh sb="3" eb="5">
      <t>ネンド</t>
    </rPh>
    <rPh sb="12" eb="14">
      <t>フキュウ</t>
    </rPh>
    <rPh sb="19" eb="21">
      <t>ジッシ</t>
    </rPh>
    <rPh sb="30" eb="31">
      <t>ナド</t>
    </rPh>
    <phoneticPr fontId="17"/>
  </si>
  <si>
    <t>‐</t>
    <phoneticPr fontId="17"/>
  </si>
  <si>
    <t>●改善点
歯科衛生士（DH）が市単独だけでなく地域全体で相互協力できる体制を構築
●改善理由・根拠
人材確保が難しいため、隣接地区や人材に余裕のある地区との相互協力が必要
●期待される効果
地域内相互でDHが活躍でき、ステーションを立ち上げた後の活動がスムーズに行える。</t>
    <rPh sb="5" eb="7">
      <t>シカ</t>
    </rPh>
    <rPh sb="7" eb="10">
      <t>エイセイシ</t>
    </rPh>
    <rPh sb="28" eb="30">
      <t>ソウゴ</t>
    </rPh>
    <rPh sb="30" eb="32">
      <t>キョウリョク</t>
    </rPh>
    <rPh sb="35" eb="37">
      <t>タイセイ</t>
    </rPh>
    <rPh sb="38" eb="40">
      <t>コウチク</t>
    </rPh>
    <rPh sb="61" eb="63">
      <t>リンセツ</t>
    </rPh>
    <rPh sb="63" eb="65">
      <t>チク</t>
    </rPh>
    <rPh sb="66" eb="68">
      <t>ジンザイ</t>
    </rPh>
    <rPh sb="69" eb="71">
      <t>ヨユウ</t>
    </rPh>
    <rPh sb="74" eb="76">
      <t>チク</t>
    </rPh>
    <rPh sb="121" eb="122">
      <t>アト</t>
    </rPh>
    <phoneticPr fontId="17"/>
  </si>
  <si>
    <t>-</t>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</si>
  <si>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</si>
  <si>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研修事業内容を継続検討</t>
    <rPh sb="0" eb="2">
      <t>ケンシュウ</t>
    </rPh>
    <rPh sb="4" eb="6">
      <t>ナイヨウ</t>
    </rPh>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</si>
  <si>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</si>
  <si>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●改善点
多くのキット製品が誕生していることもあり、キット製品を使いこなせるノウハウの習得
●改善理由・根拠
現状の無菌調剤研修は継続性・実効性が乏しく、実務に十分な反映がされていないため、内容の変更が必要と考えられる。 
●期待される効果
無菌調剤施設基準の届出を行っていない薬局においても、キット製品をうまく利用することにより、特殊な場合を除いて、HPN患者に対応できるようになる。</t>
    <rPh sb="43" eb="45">
      <t>シュウトク</t>
    </rPh>
    <phoneticPr fontId="17"/>
  </si>
  <si>
    <t xml:space="preserve">当事業は28年度で終了し、29年度から薬局・薬剤師への訪問薬剤管理研修（座学・同行訪問）事業へ変更し、在宅医療への参画を推進
</t>
    <rPh sb="0" eb="1">
      <t>トウ</t>
    </rPh>
    <rPh sb="1" eb="3">
      <t>ジギョウ</t>
    </rPh>
    <rPh sb="6" eb="8">
      <t>ネンド</t>
    </rPh>
    <rPh sb="9" eb="11">
      <t>シュウリョウ</t>
    </rPh>
    <phoneticPr fontId="17"/>
  </si>
  <si>
    <t>（28年度で基金事業終了）</t>
    <rPh sb="3" eb="5">
      <t>ネンド</t>
    </rPh>
    <rPh sb="6" eb="8">
      <t>キキン</t>
    </rPh>
    <rPh sb="8" eb="10">
      <t>ジギョウ</t>
    </rPh>
    <rPh sb="10" eb="12">
      <t>シュウリョウ</t>
    </rPh>
    <phoneticPr fontId="17"/>
  </si>
  <si>
    <t>①
●改善点
認知症患者への対応支援
●改善理由・根拠
一般病院における合併症のある認知症患者の対応が困難
●期待される効果
一般病院の認知症患者受け入れ</t>
    <rPh sb="3" eb="6">
      <t>カイゼンテン</t>
    </rPh>
    <phoneticPr fontId="17"/>
  </si>
  <si>
    <r>
      <t>②
●改善点</t>
    </r>
    <r>
      <rPr>
        <u/>
        <sz val="14"/>
        <rFont val="Meiryo UI"/>
        <family val="3"/>
        <charset val="128"/>
      </rPr>
      <t xml:space="preserve">
</t>
    </r>
    <r>
      <rPr>
        <sz val="14"/>
        <rFont val="Meiryo UI"/>
        <family val="3"/>
        <charset val="128"/>
      </rPr>
      <t>研修対象となる職種の拡大
（看護師に加え、医師、ＰＳＷやリハスタッフ等）
●改善理由・根拠
事業効果の中に在宅の精神障がい者が医療につながることを示すのであれば、チームでの支援が求められるため
●期待される効果（記載なし）</t>
    </r>
    <rPh sb="25" eb="26">
      <t>クワ</t>
    </rPh>
    <rPh sb="28" eb="30">
      <t>イシ</t>
    </rPh>
    <rPh sb="41" eb="42">
      <t>ナド</t>
    </rPh>
    <rPh sb="113" eb="115">
      <t>キサイ</t>
    </rPh>
    <phoneticPr fontId="17"/>
  </si>
  <si>
    <t>①病院勤務の医療従事者向けに、認知症対応力向上研修を実施（福祉部の基金事業）
②精神科病院・二次救急病院等の職員向け説明会にて、対象者を医師だけでなく看護師や事務職員など多職種に拡大して実施。ディスカッションを通じて、異職種相互の理解の促進
（28年度で基金事業終了）</t>
    <rPh sb="26" eb="28">
      <t>ジッシ</t>
    </rPh>
    <rPh sb="29" eb="31">
      <t>フクシ</t>
    </rPh>
    <rPh sb="31" eb="32">
      <t>ブ</t>
    </rPh>
    <rPh sb="33" eb="35">
      <t>キキン</t>
    </rPh>
    <rPh sb="35" eb="37">
      <t>ジギョウ</t>
    </rPh>
    <rPh sb="65" eb="68">
      <t>タイショウシャ</t>
    </rPh>
    <rPh sb="125" eb="127">
      <t>ネンド</t>
    </rPh>
    <rPh sb="128" eb="130">
      <t>キキン</t>
    </rPh>
    <rPh sb="130" eb="132">
      <t>ジギョウ</t>
    </rPh>
    <rPh sb="132" eb="134">
      <t>シュウリョウ</t>
    </rPh>
    <phoneticPr fontId="17"/>
  </si>
  <si>
    <t>●改善点
・制度の普及啓発の充実化
・一般病院の医師とコンサルを受け持つ精神科の医師との顔合わせなどが必要</t>
    <rPh sb="6" eb="8">
      <t>セイド</t>
    </rPh>
    <rPh sb="9" eb="11">
      <t>フキュウ</t>
    </rPh>
    <rPh sb="11" eb="13">
      <t>ケイハツ</t>
    </rPh>
    <rPh sb="14" eb="17">
      <t>ジュウジツカ</t>
    </rPh>
    <phoneticPr fontId="17"/>
  </si>
  <si>
    <t>精神科病院・二次救急病院等の職員向け説明会にて、身体科と精神科の医師とが顔を合わせ、ディスカッションする場を設置</t>
    <phoneticPr fontId="17"/>
  </si>
  <si>
    <r>
      <t>●改善点</t>
    </r>
    <r>
      <rPr>
        <u/>
        <sz val="14"/>
        <rFont val="Meiryo UI"/>
        <family val="3"/>
        <charset val="128"/>
      </rPr>
      <t xml:space="preserve">
</t>
    </r>
    <r>
      <rPr>
        <sz val="14"/>
        <rFont val="Meiryo UI"/>
        <family val="3"/>
        <charset val="128"/>
      </rPr>
      <t>・市町村や医師会への情報提供（事業効果等）
・他市でも事業実施し、現場での問題点を抽出</t>
    </r>
    <rPh sb="6" eb="9">
      <t>シチョウソン</t>
    </rPh>
    <rPh sb="10" eb="12">
      <t>イシ</t>
    </rPh>
    <rPh sb="12" eb="13">
      <t>カイ</t>
    </rPh>
    <rPh sb="15" eb="17">
      <t>ジョウホウ</t>
    </rPh>
    <rPh sb="17" eb="19">
      <t>テイキョウ</t>
    </rPh>
    <rPh sb="24" eb="25">
      <t>ナド</t>
    </rPh>
    <rPh sb="34" eb="36">
      <t>ジッシ</t>
    </rPh>
    <rPh sb="46" eb="48">
      <t>チュウシュツ</t>
    </rPh>
    <phoneticPr fontId="17"/>
  </si>
  <si>
    <t>市町村や医師会に対する事業効果等の情報提供とともに、府内市町村における事業の横展開の促進及び課題の抽出に努めていく
（28年度で基金事業終了）</t>
    <rPh sb="64" eb="66">
      <t>キキン</t>
    </rPh>
    <phoneticPr fontId="17"/>
  </si>
  <si>
    <t>-</t>
    <phoneticPr fontId="17"/>
  </si>
  <si>
    <r>
      <t>●改善点</t>
    </r>
    <r>
      <rPr>
        <u/>
        <sz val="14"/>
        <rFont val="Meiryo UI"/>
        <family val="3"/>
        <charset val="128"/>
      </rPr>
      <t xml:space="preserve">
</t>
    </r>
    <r>
      <rPr>
        <sz val="14"/>
        <rFont val="Meiryo UI"/>
        <family val="3"/>
        <charset val="128"/>
      </rPr>
      <t>・他市でも事業実施し、現場での問題点を抽出
（地域の特性に応じてチームの編成や設置）
・認知症患者のケアや重症化予防の拡充
・市町村や医師会への参考情報提供の発信強化</t>
    </r>
    <rPh sb="1" eb="4">
      <t>カイゼンテン</t>
    </rPh>
    <rPh sb="12" eb="14">
      <t>ジッシ</t>
    </rPh>
    <rPh sb="24" eb="26">
      <t>チュウシュツ</t>
    </rPh>
    <rPh sb="84" eb="86">
      <t>ハッシン</t>
    </rPh>
    <rPh sb="86" eb="88">
      <t>キョウカ</t>
    </rPh>
    <phoneticPr fontId="17"/>
  </si>
  <si>
    <t>・研修等実施にあたって看護協会の活用</t>
    <phoneticPr fontId="17"/>
  </si>
  <si>
    <t>・未だに精神疾患患者が未治療であるケースが散見される。受診動悸が少ないためであるが、今後も未治療者への早期介入は進めるべきである。
・保健所の精神チームを後押しするような政策が必要。</t>
  </si>
  <si>
    <t>（28年度で基金事業終了）</t>
  </si>
  <si>
    <t>●改善点
「在宅医療・地域包括ケアサポートセンター」を立ち上げ、かかりつけ医や訪問看護師に対し、座学及び医療機器を用いた実技講習（京都府医師会）
●改善理由・根拠
トレーニングセンターにおける医療機器を用いて実技講習が必要。
●期待される効果（記載なし）</t>
    <rPh sb="45" eb="46">
      <t>タイ</t>
    </rPh>
    <phoneticPr fontId="17"/>
  </si>
  <si>
    <t>一部
対応済み</t>
    <rPh sb="0" eb="2">
      <t>イチブ</t>
    </rPh>
    <rPh sb="3" eb="5">
      <t>タイオウ</t>
    </rPh>
    <rPh sb="5" eb="6">
      <t>ズ</t>
    </rPh>
    <phoneticPr fontId="17"/>
  </si>
  <si>
    <t>・年に２回の研修で育成するには限界があるのでないか。
・小さな医師会だけでは対応困難。</t>
    <rPh sb="38" eb="40">
      <t>タイオウ</t>
    </rPh>
    <rPh sb="40" eb="42">
      <t>コンナン</t>
    </rPh>
    <phoneticPr fontId="17"/>
  </si>
  <si>
    <t>当事業は28年度で終了し、29年度から新たに小児かかりつけ医確保事業として、実技研修と同行訪問研修等を実施</t>
    <rPh sb="0" eb="1">
      <t>トウ</t>
    </rPh>
    <rPh sb="1" eb="3">
      <t>ジギョウ</t>
    </rPh>
    <rPh sb="6" eb="8">
      <t>ネンド</t>
    </rPh>
    <rPh sb="9" eb="11">
      <t>シュウリョウ</t>
    </rPh>
    <rPh sb="19" eb="20">
      <t>アラ</t>
    </rPh>
    <rPh sb="22" eb="24">
      <t>ショウニ</t>
    </rPh>
    <rPh sb="29" eb="30">
      <t>イ</t>
    </rPh>
    <rPh sb="30" eb="32">
      <t>カクホ</t>
    </rPh>
    <rPh sb="32" eb="34">
      <t>ジギョウ</t>
    </rPh>
    <rPh sb="38" eb="40">
      <t>ジツギ</t>
    </rPh>
    <rPh sb="40" eb="42">
      <t>ケンシュウ</t>
    </rPh>
    <rPh sb="43" eb="45">
      <t>ドウコウ</t>
    </rPh>
    <rPh sb="45" eb="47">
      <t>ホウモン</t>
    </rPh>
    <rPh sb="47" eb="49">
      <t>ケンシュウ</t>
    </rPh>
    <rPh sb="49" eb="50">
      <t>ナド</t>
    </rPh>
    <rPh sb="51" eb="53">
      <t>ジッシ</t>
    </rPh>
    <phoneticPr fontId="17"/>
  </si>
  <si>
    <t>●改善点
・難病に対する医療者側の理解の促進
・指定医や協力医だけでなく、在宅に関わる全ての医師が、専門医にかかっていない難病患者を見逃すことなく、適切な専門医療機関に繋げるための研修の実施
●改善理由・根拠
・各難病患者のケースカンファレンスを多職種で重ねることにより、患者の支援と多職種相互の理解が得られやすい
・多くの疾患が難病に指定され、在宅医はまだ専門医にかかっていない患者を診ることもある。その際に難病を疑い、専門医療機関に確実に繋げることが必要。
●期待される効果 
・難病患者の支援体制の構築
・難病に対する社会の理解が深まることによって、各難病患者が住みやすい社会をつくる。</t>
    <rPh sb="20" eb="22">
      <t>ソクシン</t>
    </rPh>
    <rPh sb="93" eb="95">
      <t>ジッシ</t>
    </rPh>
    <rPh sb="106" eb="107">
      <t>カク</t>
    </rPh>
    <rPh sb="278" eb="279">
      <t>カク</t>
    </rPh>
    <phoneticPr fontId="17"/>
  </si>
  <si>
    <t>・医療機関でのレスパイト整備、かかりつけ医と後方支援病院との連携を強化等によって、一般の在宅医が安心して引き受けられる体制が必要。
・府難病相談・支援センターが電話相談窓口のみとなっており、実質機能していない。他自治体のように、医療機関に委託して欲しい。
・現場では難病の方々への理解が低いと考えられ、事業継続が必要。</t>
    <phoneticPr fontId="17"/>
  </si>
  <si>
    <t>（事業終了せず、府域全域へ拡充し、継続）
地域一般病院と専門病院、診療所等の連携と難病患者への訪問診療の定着に向け、同行訪問・研修会を実施</t>
    <phoneticPr fontId="17"/>
  </si>
  <si>
    <t>●改善点
管理栄養士の人材育成・確保
（研修等の実施、連携活動に係る経費補助）
●改善理由・根拠
在宅での管理栄養士の活躍できる人材不足。
栄養ケアする人と一般医とのコミュニケーション不足。
●期待される効果（記載なし）</t>
    <phoneticPr fontId="17"/>
  </si>
  <si>
    <t>●改善点
連携会議に薬局薬剤師も参画
●改善理由・根拠
健康サポート薬局の動きの中で管理栄養士の活躍の場が、地域の薬局さらには地域包括ケアシステムの中で広がる 
●期待される効果
地域包括ケアシステムの中で、薬局での管理栄養士のスタンスが示されることによって、栄養管理が浸透する。
--------------------------------
・在宅における栄養管理の構築が必要
・退院後の病院と栄養士との連携が必要</t>
    <phoneticPr fontId="17"/>
  </si>
  <si>
    <t>当事業にて在宅栄養ケアスタッフ研修等を実施し、管理栄養士の人材育成・確保</t>
    <rPh sb="5" eb="7">
      <t>ザイタク</t>
    </rPh>
    <rPh sb="7" eb="9">
      <t>エイヨウ</t>
    </rPh>
    <rPh sb="15" eb="17">
      <t>ケンシュウ</t>
    </rPh>
    <rPh sb="17" eb="18">
      <t>ナド</t>
    </rPh>
    <rPh sb="19" eb="21">
      <t>ジッシ</t>
    </rPh>
    <phoneticPr fontId="17"/>
  </si>
  <si>
    <t>●改善点
・圏域をより小さい単位で開催し研修の徹底
・研修受講者への終了証等を作成
・緩和医療の普及促進（周知強化）
　（病院が行う時、参加する人が限られている）</t>
    <rPh sb="1" eb="4">
      <t>カイゼンテン</t>
    </rPh>
    <rPh sb="48" eb="50">
      <t>フキュウ</t>
    </rPh>
    <rPh sb="50" eb="52">
      <t>ソクシン</t>
    </rPh>
    <rPh sb="53" eb="55">
      <t>シュウチ</t>
    </rPh>
    <rPh sb="55" eb="57">
      <t>キョウカ</t>
    </rPh>
    <phoneticPr fontId="17"/>
  </si>
  <si>
    <t>事業スキーム等を継続検討</t>
    <rPh sb="0" eb="2">
      <t>ジギョウ</t>
    </rPh>
    <rPh sb="6" eb="7">
      <t>ナド</t>
    </rPh>
    <rPh sb="8" eb="10">
      <t>ケイゾク</t>
    </rPh>
    <rPh sb="10" eb="12">
      <t>ケントウ</t>
    </rPh>
    <phoneticPr fontId="17"/>
  </si>
  <si>
    <t>・マニュアルの作成、配布で終わらずに有効に活用されているかを今後大阪府で検討していただきたい。</t>
    <phoneticPr fontId="17"/>
  </si>
  <si>
    <t>（28年度で基金事業終了）</t>
    <phoneticPr fontId="17"/>
  </si>
  <si>
    <t>①
●改善点
・在宅歯科ケアステーション担当者条件の変更
・当該担当者への事前説明会、研修会の実施
●改善理由・根拠
看護師、医療ソーシャルワーカーなど医療に関する知識を有し、介護支援専門員資格を有するなど介護に関する知識を有し、実務経験を有する者が望ましいとあるが、当該人材の配置は困難。一支部において人材確保は負担であるため、圏域・ブロックでの配置で良い。
●期待される効果（記載なし）</t>
    <rPh sb="23" eb="25">
      <t>ジョウケン</t>
    </rPh>
    <rPh sb="26" eb="28">
      <t>ヘンコウ</t>
    </rPh>
    <rPh sb="37" eb="39">
      <t>ジゼン</t>
    </rPh>
    <rPh sb="125" eb="126">
      <t>ノゾ</t>
    </rPh>
    <rPh sb="134" eb="136">
      <t>トウガイ</t>
    </rPh>
    <rPh sb="136" eb="138">
      <t>ジンザイ</t>
    </rPh>
    <rPh sb="139" eb="141">
      <t>ハイチ</t>
    </rPh>
    <rPh sb="142" eb="144">
      <t>コンナン</t>
    </rPh>
    <phoneticPr fontId="17"/>
  </si>
  <si>
    <t>②
●考え方
在宅歯科ケアステーションの継続・機能強化
●改善理由・根拠
在宅歯科ケアステーションの設置については、進んできており、周知等も行っているが、実際の相談件数については少ない状況である。しかし、今後、在宅歯科医療の需要も増え、ケアステーションの役割も重要となってくるため、これまでの事業効果を検証するとともに、今後はネットワークの構築や在宅歯科医療を推進していくためのケアステーションの継続・機能強化が必要である。
●期待される効果
在宅歯科医療の推進</t>
    <phoneticPr fontId="17"/>
  </si>
  <si>
    <t>●改善点
多職種連携の強化、広報の強化
●改善理由・根拠
多職種との綿密な連携が必要。「コーディネーター」と言われる専門職の配置が様々な事業で展開されているが、事業縦割りとなっているため。</t>
    <rPh sb="3" eb="4">
      <t>テン</t>
    </rPh>
    <rPh sb="5" eb="6">
      <t>タ</t>
    </rPh>
    <rPh sb="6" eb="8">
      <t>ショクシュ</t>
    </rPh>
    <rPh sb="8" eb="10">
      <t>レンケイ</t>
    </rPh>
    <rPh sb="11" eb="13">
      <t>キョウカ</t>
    </rPh>
    <rPh sb="14" eb="16">
      <t>コウホウ</t>
    </rPh>
    <rPh sb="17" eb="19">
      <t>キョウカ</t>
    </rPh>
    <phoneticPr fontId="17"/>
  </si>
  <si>
    <t>①
●改善点
訪問リハに関わる（セラピスト）人材育成
●改善理由・根拠
セラピストを含めた医療従事者の確保、育成に関する事業が必要
●期待される効果（記載なし）</t>
    <rPh sb="3" eb="6">
      <t>カイゼンテン</t>
    </rPh>
    <phoneticPr fontId="17"/>
  </si>
  <si>
    <t>②
●考え方
①訪問看護師（新人）を実地研修や病棟カンファレンスに参加させる際の人件費補助
②訪問看護教育ステーション等での事務書類作成や手続き業務の支援等機能強化
●改善理由・根拠
①訪問看護師を病院での実地研修や病棟カンファレンスに参加させる場合の人件費が経営を圧迫している。
②事務職員がいないステーションが多く、地域ごとに事務書類作成や手続き業務を支援する場所が必要。
●期待される効果
①訪問看護師の安定的確保
②訪問看護ステーションの安定的かつ効果的な運営</t>
    <phoneticPr fontId="17"/>
  </si>
  <si>
    <t>①29年度から訪問看護師向けのキャリア別研修に、リハビリ職の研修コースを追加
②28年度から初めて訪問看護ステーションで勤務する看護師を雇用し、所定のプログラムに沿った研修を実施した訪問看護ステーションに対し、指導や研修受講に係る経費の１／２補助を実施</t>
    <rPh sb="43" eb="45">
      <t>ネンド</t>
    </rPh>
    <rPh sb="109" eb="111">
      <t>ケンシュウ</t>
    </rPh>
    <rPh sb="111" eb="113">
      <t>ジュコウ</t>
    </rPh>
    <rPh sb="122" eb="124">
      <t>ホジョ</t>
    </rPh>
    <rPh sb="125" eb="127">
      <t>ジッシ</t>
    </rPh>
    <phoneticPr fontId="17"/>
  </si>
  <si>
    <t>・アンケートや電話相談では本質的な解決はできない。
・本事業の目的、内容がわかりにくい。
・看護協会でもワークライフバランスなど各施設で取り組みを行なっており、支援センターとの事業連携を図っていきたい。</t>
    <rPh sb="31" eb="33">
      <t>モクテキ</t>
    </rPh>
    <rPh sb="34" eb="36">
      <t>ナイヨウ</t>
    </rPh>
    <phoneticPr fontId="17"/>
  </si>
  <si>
    <t>●改善点
病児保育を行う看護師の人件費助成
●期待される効果
看護職員等の医療従事者の定着
●期待される効果（記載なし）</t>
    <rPh sb="1" eb="4">
      <t>カイゼンテン</t>
    </rPh>
    <rPh sb="35" eb="36">
      <t>ナド</t>
    </rPh>
    <phoneticPr fontId="17"/>
  </si>
  <si>
    <t>・保育所の不足が問題となっているなか、医療業務従事者の乳幼児を預かる施設の充実で医療業務が促進される。</t>
    <phoneticPr fontId="17"/>
  </si>
  <si>
    <t>既に、病児等保育を実施するために従事している看護師の人件費は、当該事業の助成対象</t>
    <rPh sb="0" eb="1">
      <t>スデ</t>
    </rPh>
    <rPh sb="3" eb="5">
      <t>ビョウジ</t>
    </rPh>
    <rPh sb="31" eb="33">
      <t>トウガイ</t>
    </rPh>
    <rPh sb="33" eb="35">
      <t>ジギョウ</t>
    </rPh>
    <rPh sb="36" eb="38">
      <t>ジョセイ</t>
    </rPh>
    <rPh sb="38" eb="40">
      <t>タイショウ</t>
    </rPh>
    <phoneticPr fontId="17"/>
  </si>
  <si>
    <t>・定年退職後の医師の活用事業に期待する</t>
    <phoneticPr fontId="17"/>
  </si>
  <si>
    <t>・条件となっている勤務年数を終える、または、予算がなくなると当該医師等の確保が困難となる。</t>
    <rPh sb="30" eb="32">
      <t>トウガイ</t>
    </rPh>
    <rPh sb="32" eb="34">
      <t>イシ</t>
    </rPh>
    <rPh sb="34" eb="35">
      <t>ナド</t>
    </rPh>
    <phoneticPr fontId="17"/>
  </si>
  <si>
    <t>・若い医師だけでなく、特に現行の初期研修を受けていない世代の医師にも行うべき。
・予算がなくなると当該医師等の確保が困難となる。</t>
    <rPh sb="49" eb="51">
      <t>トウガイ</t>
    </rPh>
    <rPh sb="51" eb="53">
      <t>イシ</t>
    </rPh>
    <rPh sb="53" eb="54">
      <t>ナド</t>
    </rPh>
    <phoneticPr fontId="17"/>
  </si>
  <si>
    <t>・女性医師の労働力の利用は不可欠であり、より働きやすい環境の整備が必要なことは言うまでもない。
・予算がなくなると女性医師の確保が困難となる。</t>
  </si>
  <si>
    <t>・看護師の研修時間を看護基準の時間数に含めてほしい。
・医療技術がめまぐるしく進歩する中で、知識･技術の習得は継続的に行う必要がある。</t>
    <phoneticPr fontId="17"/>
  </si>
  <si>
    <t>‐</t>
    <phoneticPr fontId="17"/>
  </si>
  <si>
    <t>●改善点
准看護師ではなく、看護師の教育に力を注ぎ、准看護師養成校が看護師養成に切り替える、または、准看護師養成を廃止するなどの時に、助成</t>
    <rPh sb="1" eb="4">
      <t>カイゼンテン</t>
    </rPh>
    <rPh sb="67" eb="69">
      <t>ジョセイ</t>
    </rPh>
    <phoneticPr fontId="17"/>
  </si>
  <si>
    <t>●改善点
予算拡大し、職業紹介事業の強化
●改善理由・根拠
民間の職業紹介があまりにも暴利をあげている現状で、地域の看護協会などが、職業紹介の担い手となれる。
●期待される効果
営利目的ではないので、ミスマッチを防ぐことがで、安定定着を図ることができる。</t>
    <rPh sb="11" eb="13">
      <t>ショクギョウ</t>
    </rPh>
    <rPh sb="13" eb="15">
      <t>ショウカイ</t>
    </rPh>
    <rPh sb="15" eb="17">
      <t>ジギョウ</t>
    </rPh>
    <rPh sb="18" eb="20">
      <t>キョウカ</t>
    </rPh>
    <phoneticPr fontId="17"/>
  </si>
  <si>
    <t>・潜在看護師や再就職時に派遣ではなく、ナースセンターからの人材確保ができるようわかりやすいシステムづくりが必要。</t>
    <phoneticPr fontId="17"/>
  </si>
  <si>
    <t>●改善点
予算拡大し、相談事業の強化
●改善理由・根拠
相談体制を強化、広く広報するため。
●期待される効果
受診を減らし、医師の疲弊を軽減することができる。また、医療費抑制にもつながる。</t>
    <rPh sb="11" eb="13">
      <t>ソウダン</t>
    </rPh>
    <rPh sb="13" eb="15">
      <t>ジギョウ</t>
    </rPh>
    <rPh sb="16" eb="18">
      <t>キョウカ</t>
    </rPh>
    <phoneticPr fontId="17"/>
  </si>
  <si>
    <t>・子どもを持つ親は、夜間の急病に大変神経を使っている。電話相談で即対応できる必要性は高い。</t>
    <phoneticPr fontId="17"/>
  </si>
  <si>
    <t>29年度から20時～23時及び繁忙期を4名体制へ拡充予定</t>
    <rPh sb="8" eb="9">
      <t>ジ</t>
    </rPh>
    <rPh sb="12" eb="13">
      <t>ジ</t>
    </rPh>
    <rPh sb="13" eb="14">
      <t>オヨ</t>
    </rPh>
    <rPh sb="15" eb="17">
      <t>ハンボウ</t>
    </rPh>
    <rPh sb="17" eb="18">
      <t>キ</t>
    </rPh>
    <rPh sb="20" eb="21">
      <t>メイ</t>
    </rPh>
    <rPh sb="21" eb="23">
      <t>タイセイ</t>
    </rPh>
    <rPh sb="24" eb="26">
      <t>カクジュウ</t>
    </rPh>
    <rPh sb="26" eb="28">
      <t>ヨテイ</t>
    </rPh>
    <phoneticPr fontId="17"/>
  </si>
  <si>
    <t>・外科系の疾患を受入れやすくする手立ても必要ではないか。
・基金を活用した市町村負担額の軽減</t>
    <rPh sb="30" eb="32">
      <t>キキン</t>
    </rPh>
    <rPh sb="33" eb="35">
      <t>カツヨウ</t>
    </rPh>
    <rPh sb="37" eb="40">
      <t>シチョウソン</t>
    </rPh>
    <rPh sb="44" eb="46">
      <t>ケイゲン</t>
    </rPh>
    <phoneticPr fontId="17"/>
  </si>
  <si>
    <t>●改善点
・研修回数の増加（参加しやすい環境づくり）
・研修内容の変更（各病院数人の研修では大災害に対処できないため、広く浅く実施）
・研修対象者の絞り込み
（現場で実際に活動できる人材の育成に特化する）</t>
    <rPh sb="1" eb="3">
      <t>カイゼン</t>
    </rPh>
    <rPh sb="3" eb="4">
      <t>テン</t>
    </rPh>
    <rPh sb="6" eb="8">
      <t>ケンシュウ</t>
    </rPh>
    <rPh sb="8" eb="10">
      <t>カイスウ</t>
    </rPh>
    <rPh sb="11" eb="13">
      <t>ゾウカ</t>
    </rPh>
    <rPh sb="14" eb="16">
      <t>サンカ</t>
    </rPh>
    <rPh sb="20" eb="22">
      <t>カンキョウ</t>
    </rPh>
    <rPh sb="30" eb="32">
      <t>ナイヨウ</t>
    </rPh>
    <rPh sb="33" eb="35">
      <t>ヘンコウ</t>
    </rPh>
    <phoneticPr fontId="17"/>
  </si>
  <si>
    <t>一部対応済み</t>
    <rPh sb="0" eb="2">
      <t>イチブ</t>
    </rPh>
    <rPh sb="2" eb="4">
      <t>タイオウ</t>
    </rPh>
    <rPh sb="4" eb="5">
      <t>ズ</t>
    </rPh>
    <phoneticPr fontId="17"/>
  </si>
  <si>
    <t>研修回数を一部増加予定
（2回⇒3回）</t>
    <rPh sb="0" eb="2">
      <t>ケンシュウ</t>
    </rPh>
    <rPh sb="2" eb="4">
      <t>カイスウ</t>
    </rPh>
    <rPh sb="5" eb="7">
      <t>イチブ</t>
    </rPh>
    <rPh sb="7" eb="9">
      <t>ゾウカ</t>
    </rPh>
    <rPh sb="9" eb="11">
      <t>ヨテイ</t>
    </rPh>
    <rPh sb="14" eb="15">
      <t>カイ</t>
    </rPh>
    <rPh sb="17" eb="18">
      <t>カイ</t>
    </rPh>
    <phoneticPr fontId="17"/>
  </si>
  <si>
    <t>・ＣＲＣの認知度を向上してほしい。</t>
    <rPh sb="9" eb="11">
      <t>コウジョウ</t>
    </rPh>
    <phoneticPr fontId="17"/>
  </si>
  <si>
    <t>●改善点
・LTAC（長期急性期病床）の概念を進めポストアキュート（急性期経過後に引き続き入院医療を要する状態）を請け負う病院、施設を整備すること
・また、そのコーディネータを育成すること</t>
    <rPh sb="34" eb="37">
      <t>キュウセイキ</t>
    </rPh>
    <rPh sb="37" eb="39">
      <t>ケイカ</t>
    </rPh>
    <rPh sb="39" eb="40">
      <t>ゴ</t>
    </rPh>
    <rPh sb="41" eb="42">
      <t>ヒ</t>
    </rPh>
    <rPh sb="43" eb="44">
      <t>ツヅ</t>
    </rPh>
    <rPh sb="45" eb="47">
      <t>ニュウイン</t>
    </rPh>
    <rPh sb="47" eb="49">
      <t>イリョウ</t>
    </rPh>
    <rPh sb="50" eb="51">
      <t>ヨウ</t>
    </rPh>
    <rPh sb="53" eb="55">
      <t>ジョウタイ</t>
    </rPh>
    <phoneticPr fontId="17"/>
  </si>
  <si>
    <t>●改善点
報酬の差別化
・救急医療に積極的に取り組んでいる病院に対し、入力に係る対価一律ではなく、単価の差別化等インセンティブを付与</t>
    <phoneticPr fontId="17"/>
  </si>
  <si>
    <t>●改善点
対象者、対象経費の拡大と運用費用の負担継続
●改善理由・根拠
・対象者、業者の選択が限られている
・既存システムを機能向上するための改修費用、端末関連の周辺機器費用等を対象に含めるべき。
・ランニングコストが12か月限定であり、財政負担の面から導入しにくい。
●期待される効果
・多様な主体の運用を検討できる。
（対象者に基盤の整備として、病院を含める等）
・多様なシステム業者を比較検討できる。
多職種連携システム導入の促進</t>
    <rPh sb="1" eb="3">
      <t>カイゼン</t>
    </rPh>
    <rPh sb="3" eb="4">
      <t>テン</t>
    </rPh>
    <rPh sb="5" eb="8">
      <t>タイショウシャ</t>
    </rPh>
    <rPh sb="11" eb="13">
      <t>ケイヒ</t>
    </rPh>
    <rPh sb="17" eb="19">
      <t>ウンヨウ</t>
    </rPh>
    <rPh sb="19" eb="21">
      <t>ヒヨウ</t>
    </rPh>
    <rPh sb="22" eb="24">
      <t>フタン</t>
    </rPh>
    <rPh sb="24" eb="26">
      <t>ケイゾク</t>
    </rPh>
    <rPh sb="55" eb="57">
      <t>キゾン</t>
    </rPh>
    <rPh sb="71" eb="73">
      <t>カイシュウ</t>
    </rPh>
    <rPh sb="73" eb="75">
      <t>ヒヨウ</t>
    </rPh>
    <rPh sb="87" eb="88">
      <t>ナド</t>
    </rPh>
    <rPh sb="89" eb="91">
      <t>タイショウ</t>
    </rPh>
    <rPh sb="92" eb="93">
      <t>フク</t>
    </rPh>
    <rPh sb="112" eb="113">
      <t>ゲツ</t>
    </rPh>
    <rPh sb="113" eb="115">
      <t>ゲンテイ</t>
    </rPh>
    <rPh sb="204" eb="205">
      <t>タ</t>
    </rPh>
    <rPh sb="205" eb="207">
      <t>ショクシュ</t>
    </rPh>
    <rPh sb="207" eb="209">
      <t>レンケイ</t>
    </rPh>
    <rPh sb="213" eb="215">
      <t>ドウニュウ</t>
    </rPh>
    <rPh sb="216" eb="218">
      <t>ソクシン</t>
    </rPh>
    <phoneticPr fontId="17"/>
  </si>
  <si>
    <t>・情報共有の重要性については十分理解できるが、システム導入に至る過程について議論が未成熟と考える。
・広域でのICT導入・活用とネットワークの構築が必要。</t>
    <phoneticPr fontId="17"/>
  </si>
  <si>
    <t>補助要件（対象・経費）の見直しを継続検討</t>
    <phoneticPr fontId="17"/>
  </si>
  <si>
    <t>・国公立病院にまで拡充する必要はない。大病院の看護師抱え込みに直結してしまう。
・質の向上のための准看護師が看護師になるための養成に関する拡充などもお願いしたい。</t>
    <phoneticPr fontId="17"/>
  </si>
  <si>
    <t>①
●改善点
一般歯科医にも広く受け入れられやすい研修内容へ変更
●改善理由・根拠
短期間の講習では、一般歯科医が実際に摂食嚥下障害の治療は困難。難易度の高い訓練以外に、嚥下障害の有無など基本的な対応が必要
●期待される効果
地域で対応可能な歯科医師の増加</t>
    <rPh sb="3" eb="6">
      <t>カイゼンテン</t>
    </rPh>
    <rPh sb="7" eb="9">
      <t>イッパン</t>
    </rPh>
    <rPh sb="25" eb="27">
      <t>ケンシュウ</t>
    </rPh>
    <rPh sb="27" eb="29">
      <t>ナイヨウ</t>
    </rPh>
    <rPh sb="30" eb="32">
      <t>ヘンコウ</t>
    </rPh>
    <rPh sb="42" eb="45">
      <t>タンキカン</t>
    </rPh>
    <rPh sb="46" eb="48">
      <t>コウシュウ</t>
    </rPh>
    <rPh sb="51" eb="53">
      <t>イッパン</t>
    </rPh>
    <rPh sb="53" eb="55">
      <t>シカ</t>
    </rPh>
    <phoneticPr fontId="17"/>
  </si>
  <si>
    <t>②
●改善点
・既存研修人数枠の増加と、実地研修の追加
●改善理由・根拠
在宅歯科医療の人材育成が必要なため
●期待される効果
在宅歯科医師の増加</t>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</si>
  <si>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</si>
  <si>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①施設での実地研修に先立ち、基礎的な内容を理解する事前模擬研修を実施
②研修事業内容を継続検討</t>
    <rPh sb="1" eb="3">
      <t>シセツ</t>
    </rPh>
    <rPh sb="5" eb="7">
      <t>ジッチ</t>
    </rPh>
    <rPh sb="7" eb="9">
      <t>ケンシュウ</t>
    </rPh>
    <rPh sb="10" eb="12">
      <t>サキダ</t>
    </rPh>
    <rPh sb="14" eb="17">
      <t>キソテキ</t>
    </rPh>
    <rPh sb="18" eb="20">
      <t>ナイヨウ</t>
    </rPh>
    <rPh sb="21" eb="23">
      <t>リカイ</t>
    </rPh>
    <rPh sb="25" eb="27">
      <t>ジゼン</t>
    </rPh>
    <rPh sb="27" eb="29">
      <t>モギ</t>
    </rPh>
    <rPh sb="29" eb="31">
      <t>ケンシュウ</t>
    </rPh>
    <rPh sb="32" eb="34">
      <t>ジッシ</t>
    </rPh>
    <rPh sb="37" eb="39">
      <t>ケンシュウ</t>
    </rPh>
    <rPh sb="39" eb="41">
      <t>ジギョウ</t>
    </rPh>
    <rPh sb="41" eb="43">
      <t>ナイヨウ</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</si>
  <si>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7"/>
  </si>
  <si>
    <t>●</t>
    <phoneticPr fontId="17"/>
  </si>
  <si>
    <t>―</t>
  </si>
  <si>
    <t xml:space="preserve">
○
H28</t>
  </si>
  <si>
    <t>糖尿病医療連携体制を構築するため、医療機関を対象とする調査の実施により、地域の医療体制の課題等を把握し、「糖尿病医療連携体制を構築するためのガイド」を作成する。また、糖尿病医療連携にかかわるスタッフの養成を目的に研修会の開催、周知、広報等を行う。</t>
    <rPh sb="60" eb="62">
      <t>タイセイ</t>
    </rPh>
    <rPh sb="63" eb="65">
      <t>コウチク</t>
    </rPh>
    <rPh sb="103" eb="105">
      <t>モクテキ</t>
    </rPh>
    <phoneticPr fontId="19"/>
  </si>
  <si>
    <t>12回</t>
    <rPh sb="2" eb="3">
      <t>カイ</t>
    </rPh>
    <phoneticPr fontId="17"/>
  </si>
  <si>
    <t>在宅医療普及促進研修</t>
    <rPh sb="0" eb="2">
      <t>ザイタク</t>
    </rPh>
    <rPh sb="2" eb="4">
      <t>イリョウ</t>
    </rPh>
    <rPh sb="4" eb="6">
      <t>フキュウ</t>
    </rPh>
    <rPh sb="6" eb="8">
      <t>ソクシン</t>
    </rPh>
    <rPh sb="8" eb="10">
      <t>ケンシュウ</t>
    </rPh>
    <phoneticPr fontId="17"/>
  </si>
  <si>
    <t>退院支援加算Ⅰの基準医療機関数</t>
    <rPh sb="0" eb="4">
      <t>タイインシエン</t>
    </rPh>
    <rPh sb="4" eb="6">
      <t>カサン</t>
    </rPh>
    <rPh sb="8" eb="10">
      <t>キジュン</t>
    </rPh>
    <rPh sb="10" eb="12">
      <t>イリョウ</t>
    </rPh>
    <rPh sb="12" eb="14">
      <t>キカン</t>
    </rPh>
    <rPh sb="14" eb="15">
      <t>スウ</t>
    </rPh>
    <phoneticPr fontId="17"/>
  </si>
  <si>
    <t>11医療機関</t>
    <rPh sb="2" eb="4">
      <t>イリョウ</t>
    </rPh>
    <rPh sb="4" eb="6">
      <t>キカン</t>
    </rPh>
    <phoneticPr fontId="17"/>
  </si>
  <si>
    <t>40→56地区</t>
    <rPh sb="5" eb="7">
      <t>チク</t>
    </rPh>
    <phoneticPr fontId="17"/>
  </si>
  <si>
    <t>①無菌調剤加算届出薬局の増加
②在宅患者調剤加算届出薬局数の増加</t>
    <phoneticPr fontId="17"/>
  </si>
  <si>
    <t>在宅患者調剤加算届出薬局数の増加</t>
  </si>
  <si>
    <t>176件(2８年度1290件→31年度1468件</t>
    <rPh sb="3" eb="4">
      <t>ケン</t>
    </rPh>
    <rPh sb="13" eb="14">
      <t>ケン</t>
    </rPh>
    <phoneticPr fontId="17"/>
  </si>
  <si>
    <t>200人</t>
    <rPh sb="3" eb="4">
      <t>ニン</t>
    </rPh>
    <phoneticPr fontId="17"/>
  </si>
  <si>
    <t>36→40%
（28年度）→（29年度）</t>
    <phoneticPr fontId="17"/>
  </si>
  <si>
    <t>①85→90%
②36→40%
（28年度）→（29年度）
　</t>
    <phoneticPr fontId="17"/>
  </si>
  <si>
    <t>3640人→4700人
（27年度）→（30年度）</t>
    <rPh sb="4" eb="5">
      <t>ヒト</t>
    </rPh>
    <rPh sb="10" eb="11">
      <t>ヒト</t>
    </rPh>
    <rPh sb="22" eb="24">
      <t>ネンド</t>
    </rPh>
    <phoneticPr fontId="17"/>
  </si>
  <si>
    <t>1500人以上</t>
    <rPh sb="4" eb="5">
      <t>ニン</t>
    </rPh>
    <rPh sb="5" eb="7">
      <t>イジョウ</t>
    </rPh>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</si>
  <si>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</si>
  <si>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①補助対象医療機関数
②退院支援研修参加者</t>
    <rPh sb="1" eb="3">
      <t>ホジョ</t>
    </rPh>
    <rPh sb="3" eb="5">
      <t>タイショウ</t>
    </rPh>
    <rPh sb="5" eb="7">
      <t>イリョウ</t>
    </rPh>
    <rPh sb="7" eb="9">
      <t>キカン</t>
    </rPh>
    <rPh sb="9" eb="10">
      <t>スウ</t>
    </rPh>
    <rPh sb="12" eb="14">
      <t>タイイン</t>
    </rPh>
    <rPh sb="14" eb="16">
      <t>シエン</t>
    </rPh>
    <rPh sb="16" eb="18">
      <t>ケンシュウ</t>
    </rPh>
    <rPh sb="18" eb="21">
      <t>サンカシャ</t>
    </rPh>
    <phoneticPr fontId="17"/>
  </si>
  <si>
    <t>薬局の在宅医療推進事業</t>
    <rPh sb="0" eb="2">
      <t>ヤッキョク</t>
    </rPh>
    <rPh sb="3" eb="5">
      <t>ザイタク</t>
    </rPh>
    <rPh sb="5" eb="7">
      <t>イリョウ</t>
    </rPh>
    <rPh sb="7" eb="9">
      <t>スイシン</t>
    </rPh>
    <rPh sb="9" eb="11">
      <t>ジギョウ</t>
    </rPh>
    <phoneticPr fontId="17"/>
  </si>
  <si>
    <t>在宅医療に取り組む薬局の薬剤師を対象として、嚥下困難患者や認知機能低下患者等、症状に応じた薬剤師の介入方法やバイたるチェック手法の取得等、在宅での薬剤師の業務等について研修を実施する。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</si>
  <si>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10医療機関</t>
    <phoneticPr fontId="17"/>
  </si>
  <si>
    <t>62.5%以上</t>
    <rPh sb="5" eb="7">
      <t>イジョウ</t>
    </rPh>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</si>
  <si>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</si>
  <si>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　府内全病院
(０→530病院)</t>
    <rPh sb="1" eb="2">
      <t>フ</t>
    </rPh>
    <rPh sb="2" eb="3">
      <t>ナイ</t>
    </rPh>
    <rPh sb="3" eb="4">
      <t>ゼン</t>
    </rPh>
    <rPh sb="4" eb="6">
      <t>ビョウイン</t>
    </rPh>
    <rPh sb="13" eb="15">
      <t>ビョウイン</t>
    </rPh>
    <phoneticPr fontId="17"/>
  </si>
  <si>
    <t>22人→42人
（27年度→28年度）</t>
    <rPh sb="6" eb="7">
      <t>ニン</t>
    </rPh>
    <phoneticPr fontId="17"/>
  </si>
  <si>
    <t>看護師の再就業数の増加率
　(27年度1,175人→28年度1,293人)</t>
    <rPh sb="9" eb="11">
      <t>ゾウカ</t>
    </rPh>
    <rPh sb="11" eb="12">
      <t>リツ</t>
    </rPh>
    <phoneticPr fontId="17"/>
  </si>
  <si>
    <t>搬送困難症例件数割合の増加抑制
7.2％→6.2％以下
（27年度→28年度）</t>
    <phoneticPr fontId="17"/>
  </si>
  <si>
    <t>199人→379人（27年度→28年度）</t>
    <rPh sb="3" eb="4">
      <t>ニン</t>
    </rPh>
    <rPh sb="8" eb="9">
      <t>ニン</t>
    </rPh>
    <phoneticPr fontId="17"/>
  </si>
  <si>
    <t>①-1：242/242件
①-2：488件
②-1：30/35件
②-2：60件</t>
    <rPh sb="11" eb="12">
      <t>ケン</t>
    </rPh>
    <rPh sb="20" eb="21">
      <t>ケン</t>
    </rPh>
    <rPh sb="39" eb="40">
      <t>ケン</t>
    </rPh>
    <phoneticPr fontId="17"/>
  </si>
  <si>
    <t>訪問診療の実施件数の増加（医療施設調査）（平成26年度から平成30年度までの伸び率）</t>
  </si>
  <si>
    <t>17%以上
（107,714件【26年度】→
126,195件【30年度】）</t>
    <rPh sb="3" eb="5">
      <t>イジョウ</t>
    </rPh>
    <phoneticPr fontId="17"/>
  </si>
  <si>
    <t>小児のかかりつけ医登録リストを作成</t>
    <rPh sb="0" eb="2">
      <t>ショウニ</t>
    </rPh>
    <rPh sb="8" eb="9">
      <t>イ</t>
    </rPh>
    <rPh sb="9" eb="11">
      <t>トウロク</t>
    </rPh>
    <rPh sb="15" eb="17">
      <t>サクセイ</t>
    </rPh>
    <phoneticPr fontId="17"/>
  </si>
  <si>
    <t>①360人
②1400人</t>
    <rPh sb="4" eb="5">
      <t>ヒト</t>
    </rPh>
    <rPh sb="11" eb="12">
      <t>ヒト</t>
    </rPh>
    <phoneticPr fontId="17"/>
  </si>
  <si>
    <t>約320機関
(平成30年度末)</t>
    <rPh sb="0" eb="1">
      <t>ヤク</t>
    </rPh>
    <rPh sb="4" eb="6">
      <t>キカン</t>
    </rPh>
    <rPh sb="8" eb="10">
      <t>ヘイセイ</t>
    </rPh>
    <rPh sb="12" eb="14">
      <t>ネンド</t>
    </rPh>
    <rPh sb="14" eb="15">
      <t>マツ</t>
    </rPh>
    <phoneticPr fontId="17"/>
  </si>
  <si>
    <t>4→８圏域</t>
    <rPh sb="3" eb="5">
      <t>ケンイキ</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</si>
  <si>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⑥在宅療養者及び介護者に対する実践指導　</t>
    <rPh sb="89" eb="91">
      <t>ジッセン</t>
    </rPh>
    <phoneticPr fontId="17"/>
  </si>
  <si>
    <t>①緩和医療に関する知識の普及事業
（H28までの累計：25か所→H29累計：39か所）
②緩和医療に携わる人材育成事業
（H28までの累計：50回→H29累計：68回）</t>
    <rPh sb="6" eb="7">
      <t>カン</t>
    </rPh>
    <phoneticPr fontId="17"/>
  </si>
  <si>
    <t xml:space="preserve">難病患者に係る連携が日常的に行われる地域診療所等の増加
</t>
    <rPh sb="7" eb="9">
      <t>レンケイ</t>
    </rPh>
    <rPh sb="20" eb="22">
      <t>シンリョウ</t>
    </rPh>
    <rPh sb="22" eb="23">
      <t>ジョ</t>
    </rPh>
    <rPh sb="23" eb="24">
      <t>トウ</t>
    </rPh>
    <rPh sb="25" eb="27">
      <t>ゾウカ</t>
    </rPh>
    <phoneticPr fontId="17"/>
  </si>
  <si>
    <t>不足している病床機能毎病床数（平成29年度）</t>
    <rPh sb="0" eb="2">
      <t>フソク</t>
    </rPh>
    <rPh sb="6" eb="8">
      <t>ビョウショウ</t>
    </rPh>
    <rPh sb="8" eb="10">
      <t>キノウ</t>
    </rPh>
    <rPh sb="10" eb="11">
      <t>マイ</t>
    </rPh>
    <rPh sb="11" eb="13">
      <t>ビョウショウ</t>
    </rPh>
    <rPh sb="13" eb="14">
      <t>スウ</t>
    </rPh>
    <phoneticPr fontId="17"/>
  </si>
  <si>
    <t>回復期2033床
高度急性期・急性期・慢性期０床</t>
    <rPh sb="0" eb="2">
      <t>カイフク</t>
    </rPh>
    <rPh sb="2" eb="3">
      <t>キ</t>
    </rPh>
    <rPh sb="7" eb="8">
      <t>ユカ</t>
    </rPh>
    <rPh sb="9" eb="11">
      <t>コウド</t>
    </rPh>
    <rPh sb="11" eb="14">
      <t>キュウセイキ</t>
    </rPh>
    <rPh sb="15" eb="18">
      <t>キュウセイキ</t>
    </rPh>
    <rPh sb="19" eb="22">
      <t>マンセイキ</t>
    </rPh>
    <rPh sb="23" eb="24">
      <t>ショウ</t>
    </rPh>
    <phoneticPr fontId="17"/>
  </si>
  <si>
    <t>摂食嚥下障害に対応可能な歯科医療従事者向け研修の受講者</t>
    <rPh sb="14" eb="16">
      <t>イリョウ</t>
    </rPh>
    <rPh sb="19" eb="20">
      <t>ム</t>
    </rPh>
    <rPh sb="21" eb="23">
      <t>ケンシュウ</t>
    </rPh>
    <rPh sb="24" eb="27">
      <t>ジュコウシャ</t>
    </rPh>
    <phoneticPr fontId="17"/>
  </si>
  <si>
    <t>在宅歯科医療・在宅での口腔ケアに関する研修の受講者数</t>
    <rPh sb="19" eb="21">
      <t>ケンシュウ</t>
    </rPh>
    <rPh sb="22" eb="25">
      <t>ジュコウシャ</t>
    </rPh>
    <rPh sb="25" eb="26">
      <t>スウ</t>
    </rPh>
    <phoneticPr fontId="17"/>
  </si>
  <si>
    <t>110人(見込み)</t>
    <rPh sb="3" eb="4">
      <t>ヒト</t>
    </rPh>
    <rPh sb="5" eb="7">
      <t>ミコ</t>
    </rPh>
    <phoneticPr fontId="17"/>
  </si>
  <si>
    <t>訪問薬剤管理に係る研修の受講者数</t>
    <rPh sb="0" eb="2">
      <t>ホウモン</t>
    </rPh>
    <rPh sb="2" eb="4">
      <t>ヤクザイ</t>
    </rPh>
    <rPh sb="4" eb="6">
      <t>カンリ</t>
    </rPh>
    <rPh sb="7" eb="8">
      <t>カカ</t>
    </rPh>
    <phoneticPr fontId="17"/>
  </si>
  <si>
    <t>看護師の資質向上を図る研修や看護学生等への職場体験実習を実施</t>
    <rPh sb="0" eb="3">
      <t>カンゴシ</t>
    </rPh>
    <rPh sb="4" eb="6">
      <t>シシツ</t>
    </rPh>
    <rPh sb="6" eb="8">
      <t>コウジョウ</t>
    </rPh>
    <rPh sb="9" eb="10">
      <t>ハカ</t>
    </rPh>
    <rPh sb="11" eb="13">
      <t>ケンシュウ</t>
    </rPh>
    <rPh sb="14" eb="16">
      <t>カンゴ</t>
    </rPh>
    <rPh sb="16" eb="18">
      <t>ガクセイ</t>
    </rPh>
    <rPh sb="18" eb="19">
      <t>トウ</t>
    </rPh>
    <rPh sb="21" eb="23">
      <t>ショクバ</t>
    </rPh>
    <rPh sb="23" eb="25">
      <t>タイケン</t>
    </rPh>
    <rPh sb="25" eb="27">
      <t>ジッシュウ</t>
    </rPh>
    <rPh sb="28" eb="30">
      <t>ジッシ</t>
    </rPh>
    <phoneticPr fontId="17"/>
  </si>
  <si>
    <t xml:space="preserve">
①同行訪問実施件数
②研修受講者数</t>
    <rPh sb="8" eb="10">
      <t>ケンスウ</t>
    </rPh>
    <rPh sb="12" eb="14">
      <t>ケンシュウ</t>
    </rPh>
    <rPh sb="14" eb="17">
      <t>ジュコウシャ</t>
    </rPh>
    <rPh sb="17" eb="18">
      <t>スウ</t>
    </rPh>
    <phoneticPr fontId="17"/>
  </si>
  <si>
    <t>センターの支援による勤務環境改善の取組の促進</t>
    <rPh sb="5" eb="7">
      <t>シエン</t>
    </rPh>
    <rPh sb="10" eb="12">
      <t>キンム</t>
    </rPh>
    <rPh sb="12" eb="14">
      <t>カンキョウ</t>
    </rPh>
    <rPh sb="14" eb="16">
      <t>カイゼン</t>
    </rPh>
    <rPh sb="17" eb="19">
      <t>トリクミ</t>
    </rPh>
    <rPh sb="20" eb="22">
      <t>ソクシン</t>
    </rPh>
    <phoneticPr fontId="17"/>
  </si>
  <si>
    <t>0→6医療機関
（28年度→29年度）</t>
    <rPh sb="3" eb="5">
      <t>イリョウ</t>
    </rPh>
    <rPh sb="5" eb="7">
      <t>キカン</t>
    </rPh>
    <phoneticPr fontId="17"/>
  </si>
  <si>
    <t>センターの支援により勤務環境改善計画を策定する医療機関数</t>
    <rPh sb="5" eb="7">
      <t>シエン</t>
    </rPh>
    <rPh sb="10" eb="12">
      <t>キンム</t>
    </rPh>
    <rPh sb="12" eb="14">
      <t>カンキョウ</t>
    </rPh>
    <rPh sb="14" eb="16">
      <t>カイゼン</t>
    </rPh>
    <rPh sb="16" eb="18">
      <t>ケイカク</t>
    </rPh>
    <rPh sb="19" eb="21">
      <t>サクテイ</t>
    </rPh>
    <rPh sb="23" eb="25">
      <t>イリョウ</t>
    </rPh>
    <rPh sb="25" eb="27">
      <t>キカン</t>
    </rPh>
    <rPh sb="27" eb="28">
      <t>スウ</t>
    </rPh>
    <phoneticPr fontId="17"/>
  </si>
  <si>
    <t xml:space="preserve">6機関
</t>
    <rPh sb="1" eb="3">
      <t>キカン</t>
    </rPh>
    <phoneticPr fontId="17"/>
  </si>
  <si>
    <t>13.7％→10.7％以下</t>
    <rPh sb="11" eb="13">
      <t>イカ</t>
    </rPh>
    <phoneticPr fontId="17"/>
  </si>
  <si>
    <t>病院内保育所補助件数</t>
    <rPh sb="6" eb="8">
      <t>ホジョ</t>
    </rPh>
    <rPh sb="8" eb="9">
      <t>ケン</t>
    </rPh>
    <rPh sb="9" eb="10">
      <t>スウ</t>
    </rPh>
    <phoneticPr fontId="17"/>
  </si>
  <si>
    <t>116医療機関</t>
    <rPh sb="3" eb="5">
      <t>イリョウ</t>
    </rPh>
    <rPh sb="5" eb="7">
      <t>キカン</t>
    </rPh>
    <phoneticPr fontId="17"/>
  </si>
  <si>
    <t>新会員（登録医師等）の増加</t>
  </si>
  <si>
    <t>20名</t>
    <rPh sb="2" eb="3">
      <t>メイ</t>
    </rPh>
    <phoneticPr fontId="17"/>
  </si>
  <si>
    <t>(府)研修受講者数
(統一)医師会派遣・あっせん数</t>
    <rPh sb="1" eb="2">
      <t>フ</t>
    </rPh>
    <rPh sb="3" eb="5">
      <t>ケンシュウ</t>
    </rPh>
    <rPh sb="5" eb="8">
      <t>ジュコウシャ</t>
    </rPh>
    <rPh sb="8" eb="9">
      <t>スウ</t>
    </rPh>
    <rPh sb="11" eb="13">
      <t>トウイツ</t>
    </rPh>
    <rPh sb="14" eb="17">
      <t>イシカイ</t>
    </rPh>
    <rPh sb="17" eb="19">
      <t>ハケン</t>
    </rPh>
    <rPh sb="24" eb="25">
      <t>スウ</t>
    </rPh>
    <phoneticPr fontId="17"/>
  </si>
  <si>
    <t>(府)200人以上
(統一)　８名</t>
    <rPh sb="1" eb="2">
      <t>フ</t>
    </rPh>
    <rPh sb="6" eb="7">
      <t>ヒト</t>
    </rPh>
    <rPh sb="7" eb="9">
      <t>イジョウ</t>
    </rPh>
    <rPh sb="11" eb="13">
      <t>トウイツ</t>
    </rPh>
    <rPh sb="16" eb="17">
      <t>メイ</t>
    </rPh>
    <phoneticPr fontId="17"/>
  </si>
  <si>
    <t>15人</t>
    <rPh sb="2" eb="3">
      <t>ヒト</t>
    </rPh>
    <phoneticPr fontId="17"/>
  </si>
  <si>
    <t>手当支給施設の産科・産婦人科医師数</t>
    <rPh sb="0" eb="2">
      <t>テアテ</t>
    </rPh>
    <rPh sb="2" eb="4">
      <t>シキュウ</t>
    </rPh>
    <rPh sb="4" eb="6">
      <t>シセツ</t>
    </rPh>
    <rPh sb="7" eb="9">
      <t>サンカ</t>
    </rPh>
    <rPh sb="10" eb="14">
      <t>サンフジンカ</t>
    </rPh>
    <rPh sb="14" eb="17">
      <t>イシスウ</t>
    </rPh>
    <phoneticPr fontId="17"/>
  </si>
  <si>
    <t>600人以上</t>
    <rPh sb="3" eb="6">
      <t>ニンイジョウ</t>
    </rPh>
    <phoneticPr fontId="17"/>
  </si>
  <si>
    <t>手当支給者数</t>
    <rPh sb="0" eb="2">
      <t>テアテ</t>
    </rPh>
    <rPh sb="2" eb="4">
      <t>シキュウ</t>
    </rPh>
    <rPh sb="4" eb="5">
      <t>シャ</t>
    </rPh>
    <rPh sb="5" eb="6">
      <t>スウ</t>
    </rPh>
    <phoneticPr fontId="17"/>
  </si>
  <si>
    <t>1000人</t>
    <rPh sb="4" eb="5">
      <t>ニン</t>
    </rPh>
    <phoneticPr fontId="17"/>
  </si>
  <si>
    <t>精神科救急勤務医の増加</t>
    <rPh sb="0" eb="3">
      <t>セイシンカ</t>
    </rPh>
    <rPh sb="3" eb="5">
      <t>キュウキュウ</t>
    </rPh>
    <rPh sb="5" eb="8">
      <t>キンムイ</t>
    </rPh>
    <rPh sb="9" eb="11">
      <t>ゾウカ</t>
    </rPh>
    <phoneticPr fontId="17"/>
  </si>
  <si>
    <t>9.6％→9.5％以下
（27年度→29年度）</t>
    <rPh sb="15" eb="17">
      <t>ネンド</t>
    </rPh>
    <phoneticPr fontId="17"/>
  </si>
  <si>
    <t>当該研修実施医療機関における新人看護職員の離職率低下
※大阪府の新人看護職員離職率
　　(27年度10.1%)</t>
    <rPh sb="14" eb="16">
      <t>シンジン</t>
    </rPh>
    <rPh sb="29" eb="32">
      <t>オオサカフ</t>
    </rPh>
    <rPh sb="33" eb="35">
      <t>シンジン</t>
    </rPh>
    <rPh sb="35" eb="37">
      <t>カンゴ</t>
    </rPh>
    <rPh sb="37" eb="39">
      <t>ショクイン</t>
    </rPh>
    <rPh sb="39" eb="42">
      <t>リショクリツ</t>
    </rPh>
    <rPh sb="48" eb="50">
      <t>ネンド</t>
    </rPh>
    <phoneticPr fontId="17"/>
  </si>
  <si>
    <t>180医療機関</t>
    <rPh sb="3" eb="5">
      <t>イリョウ</t>
    </rPh>
    <rPh sb="5" eb="7">
      <t>キカン</t>
    </rPh>
    <phoneticPr fontId="17"/>
  </si>
  <si>
    <t>看護師養成数</t>
    <phoneticPr fontId="17"/>
  </si>
  <si>
    <t>3000人</t>
    <rPh sb="4" eb="5">
      <t>ニン</t>
    </rPh>
    <phoneticPr fontId="17"/>
  </si>
  <si>
    <t>120人増</t>
    <rPh sb="3" eb="4">
      <t>ニン</t>
    </rPh>
    <rPh sb="4" eb="5">
      <t>ゾウ</t>
    </rPh>
    <phoneticPr fontId="17"/>
  </si>
  <si>
    <t>看護師の再就業数の増加人数　(28年度見込み1400人→29年度1520人)</t>
    <rPh sb="11" eb="13">
      <t>ニンズウ</t>
    </rPh>
    <rPh sb="19" eb="21">
      <t>ミコ</t>
    </rPh>
    <phoneticPr fontId="17"/>
  </si>
  <si>
    <t>再就業支援講習会受講者の就業者数
（H28累計：243人→H29累計：300人）</t>
    <rPh sb="0" eb="3">
      <t>サイシュウギョウ</t>
    </rPh>
    <rPh sb="3" eb="5">
      <t>シエン</t>
    </rPh>
    <rPh sb="5" eb="8">
      <t>コウシュウカイ</t>
    </rPh>
    <rPh sb="8" eb="11">
      <t>ジュコウシャ</t>
    </rPh>
    <rPh sb="12" eb="15">
      <t>シュウギョウシャ</t>
    </rPh>
    <rPh sb="15" eb="16">
      <t>スウ</t>
    </rPh>
    <phoneticPr fontId="17"/>
  </si>
  <si>
    <t>57人増</t>
    <rPh sb="2" eb="3">
      <t>ニン</t>
    </rPh>
    <rPh sb="3" eb="4">
      <t>ゾウ</t>
    </rPh>
    <phoneticPr fontId="17"/>
  </si>
  <si>
    <t>600人以上</t>
    <rPh sb="3" eb="4">
      <t>ニン</t>
    </rPh>
    <rPh sb="4" eb="6">
      <t>イジョウ</t>
    </rPh>
    <phoneticPr fontId="17"/>
  </si>
  <si>
    <t>16％→16％以下
（27年度→29年度）</t>
    <rPh sb="13" eb="15">
      <t>ネンド</t>
    </rPh>
    <phoneticPr fontId="17"/>
  </si>
  <si>
    <t>379人→619人（28年度→29年度）</t>
    <rPh sb="3" eb="4">
      <t>ニン</t>
    </rPh>
    <rPh sb="8" eb="9">
      <t>ニン</t>
    </rPh>
    <phoneticPr fontId="17"/>
  </si>
  <si>
    <t>240人</t>
    <rPh sb="3" eb="4">
      <t>ニン</t>
    </rPh>
    <phoneticPr fontId="17"/>
  </si>
  <si>
    <t>120人増</t>
    <rPh sb="3" eb="4">
      <t>ニン</t>
    </rPh>
    <rPh sb="4" eb="5">
      <t>ゾウ</t>
    </rPh>
    <phoneticPr fontId="17"/>
  </si>
  <si>
    <t>看護師の再就業数の増加人数
　(28年度1,400人→29年度1,520人)</t>
    <rPh sb="11" eb="13">
      <t>ニンズウ</t>
    </rPh>
    <rPh sb="21" eb="26">
      <t>４００ニン</t>
    </rPh>
    <rPh sb="32" eb="37">
      <t>５２０ニン</t>
    </rPh>
    <phoneticPr fontId="17"/>
  </si>
  <si>
    <t>28年度36人→29年度50人</t>
    <rPh sb="2" eb="4">
      <t>ネンド</t>
    </rPh>
    <rPh sb="6" eb="7">
      <t>ニン</t>
    </rPh>
    <rPh sb="10" eb="12">
      <t>ネンド</t>
    </rPh>
    <rPh sb="14" eb="15">
      <t>ニン</t>
    </rPh>
    <phoneticPr fontId="17"/>
  </si>
  <si>
    <t>62.6%以上</t>
    <rPh sb="5" eb="7">
      <t>イジョウ</t>
    </rPh>
    <phoneticPr fontId="17"/>
  </si>
  <si>
    <t>急性期病床、慢性期病床から回復期病床へ転換した医療機関数</t>
    <rPh sb="0" eb="3">
      <t>キュウセイキ</t>
    </rPh>
    <rPh sb="3" eb="5">
      <t>ビョウショウ</t>
    </rPh>
    <rPh sb="6" eb="9">
      <t>マンセイキ</t>
    </rPh>
    <rPh sb="9" eb="11">
      <t>ビョウショウ</t>
    </rPh>
    <rPh sb="13" eb="15">
      <t>カイフク</t>
    </rPh>
    <rPh sb="15" eb="16">
      <t>キ</t>
    </rPh>
    <rPh sb="16" eb="18">
      <t>ビョウショウ</t>
    </rPh>
    <rPh sb="19" eb="21">
      <t>テンカン</t>
    </rPh>
    <rPh sb="23" eb="25">
      <t>イリョウ</t>
    </rPh>
    <rPh sb="25" eb="27">
      <t>キカン</t>
    </rPh>
    <rPh sb="27" eb="28">
      <t>スウ</t>
    </rPh>
    <phoneticPr fontId="17"/>
  </si>
  <si>
    <t>府内がん診療拠点病院への整備</t>
    <rPh sb="0" eb="2">
      <t>フナイ</t>
    </rPh>
    <phoneticPr fontId="17"/>
  </si>
  <si>
    <t>15拠点
47拠点→62拠点</t>
    <rPh sb="7" eb="9">
      <t>キョテン</t>
    </rPh>
    <rPh sb="12" eb="14">
      <t>キョテン</t>
    </rPh>
    <phoneticPr fontId="17"/>
  </si>
  <si>
    <t>15拠点
35拠点→50拠点</t>
    <rPh sb="2" eb="4">
      <t>キョテン</t>
    </rPh>
    <phoneticPr fontId="17"/>
  </si>
  <si>
    <t xml:space="preserve">
訪問診療の実施件数の増加
（医療施設調査）
（26年度から29年度までの伸び率）
（107,714件【26年度】
　→126,195件【29年度】）
【再掲】
不足する病床機能への病床転換数</t>
    <rPh sb="26" eb="28">
      <t>ネンド</t>
    </rPh>
    <phoneticPr fontId="17"/>
  </si>
  <si>
    <t>①119病床→9000病床
②17%以上</t>
    <rPh sb="4" eb="6">
      <t>ビョウショウ</t>
    </rPh>
    <rPh sb="11" eb="13">
      <t>ビョウショウ</t>
    </rPh>
    <rPh sb="18" eb="20">
      <t>イジョウ</t>
    </rPh>
    <phoneticPr fontId="17"/>
  </si>
  <si>
    <t>①急性期、慢性期病床機能から不足する回復期機能へ転換数（27年度→37年度までの目標）
②訪問診療の実施件数の増加
（医療施設調査）
（26年度から29年度までの伸び率）
（107,714件【26年度】
　→126,195件【29年度】）
【再掲】
不足する病床機能への病床転換数</t>
    <rPh sb="10" eb="12">
      <t>キノウ</t>
    </rPh>
    <rPh sb="14" eb="16">
      <t>フソク</t>
    </rPh>
    <rPh sb="21" eb="23">
      <t>キノウ</t>
    </rPh>
    <rPh sb="30" eb="32">
      <t>ネンド</t>
    </rPh>
    <rPh sb="35" eb="37">
      <t>ネンド</t>
    </rPh>
    <rPh sb="40" eb="42">
      <t>モクヒョウ</t>
    </rPh>
    <rPh sb="70" eb="72">
      <t>ネンド</t>
    </rPh>
    <phoneticPr fontId="17"/>
  </si>
  <si>
    <t>①29年度基金を活用して行う不足している病床機能毎病床数
②訪問診療の実施件数の増加
（医療施設調査）
（26年度から29年度までの伸び率）
（107,714件【26年度】
　→126,195件【30年度】）
【再掲】
不足する病床機能への病床転換数</t>
    <rPh sb="3" eb="5">
      <t>ネンド</t>
    </rPh>
    <rPh sb="5" eb="7">
      <t>キキン</t>
    </rPh>
    <rPh sb="8" eb="10">
      <t>カツヨウ</t>
    </rPh>
    <rPh sb="12" eb="13">
      <t>オコナ</t>
    </rPh>
    <rPh sb="14" eb="16">
      <t>フソク</t>
    </rPh>
    <rPh sb="20" eb="22">
      <t>ビョウショウ</t>
    </rPh>
    <rPh sb="22" eb="24">
      <t>キノウ</t>
    </rPh>
    <rPh sb="24" eb="25">
      <t>マイ</t>
    </rPh>
    <rPh sb="25" eb="28">
      <t>ビョウショウスウ</t>
    </rPh>
    <rPh sb="55" eb="57">
      <t>ネンド</t>
    </rPh>
    <phoneticPr fontId="17"/>
  </si>
  <si>
    <t>①復期2033床
高度急性期・急性期・慢性期０床
②17%以上</t>
    <rPh sb="29" eb="31">
      <t>イジョウ</t>
    </rPh>
    <phoneticPr fontId="17"/>
  </si>
  <si>
    <t>摂食嚥下障害に対応可能な歯科医療従事者向け研修の受講者数</t>
    <rPh sb="14" eb="16">
      <t>イリョウ</t>
    </rPh>
    <rPh sb="19" eb="20">
      <t>ム</t>
    </rPh>
    <rPh sb="21" eb="23">
      <t>ケンシュウ</t>
    </rPh>
    <rPh sb="24" eb="27">
      <t>ジュコウシャ</t>
    </rPh>
    <rPh sb="27" eb="28">
      <t>スウ</t>
    </rPh>
    <phoneticPr fontId="17"/>
  </si>
  <si>
    <t>ＣＡＤ／ＣＡＭシステムを使用した歯科技工に関する研修の受講者数</t>
    <rPh sb="21" eb="22">
      <t>カン</t>
    </rPh>
    <rPh sb="24" eb="26">
      <t>ケンシュウ</t>
    </rPh>
    <rPh sb="27" eb="30">
      <t>ジュコウシャ</t>
    </rPh>
    <rPh sb="30" eb="31">
      <t>スウ</t>
    </rPh>
    <phoneticPr fontId="17"/>
  </si>
  <si>
    <t xml:space="preserve">3地区
（H27累計：4→H28累計：7地区)
</t>
    <rPh sb="1" eb="3">
      <t>チク</t>
    </rPh>
    <phoneticPr fontId="17"/>
  </si>
  <si>
    <t xml:space="preserve">
①84→90件以上
②-①2→5事例以上
②-②15→20名以上
（27年度）→（28年度）</t>
    <rPh sb="7" eb="8">
      <t>ケン</t>
    </rPh>
    <rPh sb="8" eb="10">
      <t>イジョウ</t>
    </rPh>
    <rPh sb="17" eb="19">
      <t>ジレイ</t>
    </rPh>
    <rPh sb="19" eb="21">
      <t>イジョウ</t>
    </rPh>
    <rPh sb="30" eb="31">
      <t>メイ</t>
    </rPh>
    <rPh sb="31" eb="33">
      <t>イジョウ</t>
    </rPh>
    <phoneticPr fontId="17"/>
  </si>
  <si>
    <t>①  精神科医師のコンサル件数
②  市域での医療機関連携パスの浸透
 ②-①（検討事例数）
 ②-②（ネットワーク会議参加者数）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2" eb="34">
      <t>シントウ</t>
    </rPh>
    <rPh sb="40" eb="42">
      <t>ケントウ</t>
    </rPh>
    <rPh sb="42" eb="44">
      <t>ジレイ</t>
    </rPh>
    <rPh sb="44" eb="45">
      <t>スウ</t>
    </rPh>
    <rPh sb="58" eb="60">
      <t>カイギ</t>
    </rPh>
    <rPh sb="60" eb="63">
      <t>サンカシャ</t>
    </rPh>
    <rPh sb="63" eb="64">
      <t>スウ</t>
    </rPh>
    <phoneticPr fontId="17"/>
  </si>
  <si>
    <t>認知症患者への早期専門支援体制の整備</t>
    <phoneticPr fontId="17"/>
  </si>
  <si>
    <t>難病患者に関する継続的な連携を行う地域医療機関数の増加
（事業開始前からの伸び率）</t>
    <rPh sb="5" eb="6">
      <t>カン</t>
    </rPh>
    <rPh sb="8" eb="11">
      <t>ケイゾクテキ</t>
    </rPh>
    <rPh sb="12" eb="14">
      <t>レンケイ</t>
    </rPh>
    <rPh sb="15" eb="16">
      <t>オコナ</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</si>
  <si>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⑥在宅療養者及び介護者に対する調理指導　</t>
    <rPh sb="89" eb="91">
      <t>チョウリ</t>
    </rPh>
    <phoneticPr fontId="17"/>
  </si>
  <si>
    <t>①キャリア・経験に応じた研修や体験実習
②看護学生の訪問看護ステーションへのインターンシップ事業参加者数</t>
    <rPh sb="46" eb="48">
      <t>ジギョウ</t>
    </rPh>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</si>
  <si>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9"/>
  </si>
  <si>
    <t>担当Ｇ</t>
    <rPh sb="0" eb="2">
      <t>タントウ</t>
    </rPh>
    <phoneticPr fontId="17"/>
  </si>
  <si>
    <t>生活習慣病・がん対策Ｇ</t>
    <rPh sb="0" eb="2">
      <t>セイカツ</t>
    </rPh>
    <rPh sb="2" eb="4">
      <t>シュウカン</t>
    </rPh>
    <rPh sb="4" eb="5">
      <t>ビョウ</t>
    </rPh>
    <rPh sb="8" eb="10">
      <t>タイサク</t>
    </rPh>
    <phoneticPr fontId="17"/>
  </si>
  <si>
    <t>精神保健Ｇ</t>
    <rPh sb="0" eb="2">
      <t>セイシン</t>
    </rPh>
    <rPh sb="2" eb="4">
      <t>ホケン</t>
    </rPh>
    <phoneticPr fontId="17"/>
  </si>
  <si>
    <t>薬務課</t>
    <rPh sb="0" eb="3">
      <t>ヤクムカ</t>
    </rPh>
    <phoneticPr fontId="17"/>
  </si>
  <si>
    <t>母子Ｇ</t>
    <rPh sb="0" eb="2">
      <t>ボシ</t>
    </rPh>
    <phoneticPr fontId="17"/>
  </si>
  <si>
    <t>9</t>
    <phoneticPr fontId="17"/>
  </si>
  <si>
    <t>疾病対策・援護Ｇ</t>
    <rPh sb="0" eb="2">
      <t>シッペイ</t>
    </rPh>
    <rPh sb="2" eb="4">
      <t>タイサク</t>
    </rPh>
    <rPh sb="5" eb="7">
      <t>エンゴ</t>
    </rPh>
    <phoneticPr fontId="17"/>
  </si>
  <si>
    <t>救急災害Ｇ</t>
    <rPh sb="0" eb="2">
      <t>キュウキュウ</t>
    </rPh>
    <rPh sb="2" eb="4">
      <t>サイガイ</t>
    </rPh>
    <phoneticPr fontId="17"/>
  </si>
  <si>
    <t>改善提案：事業内容の拡充・変更</t>
    <phoneticPr fontId="17"/>
  </si>
  <si>
    <t>改善提案：補助内容（対象・経費）の拡大</t>
    <phoneticPr fontId="17"/>
  </si>
  <si>
    <t>その他意見等</t>
    <phoneticPr fontId="17"/>
  </si>
  <si>
    <t>16</t>
    <phoneticPr fontId="17"/>
  </si>
  <si>
    <t>身体合併症支援病院において、輪番時に身体科サポート医が対応する体制を整備する。また、一般救急病院に対して精神科的なコンサルテーションを行う体制を確保する。</t>
    <phoneticPr fontId="17"/>
  </si>
  <si>
    <t>208件(29年度当初1377件→31年度末1585件</t>
    <rPh sb="3" eb="4">
      <t>ケン</t>
    </rPh>
    <rPh sb="9" eb="11">
      <t>トウショ</t>
    </rPh>
    <rPh sb="15" eb="16">
      <t>ケン</t>
    </rPh>
    <rPh sb="21" eb="22">
      <t>マツ</t>
    </rPh>
    <phoneticPr fontId="17"/>
  </si>
  <si>
    <t>地域医療支援センター運営事業</t>
    <rPh sb="12" eb="14">
      <t>ジギョウ</t>
    </rPh>
    <phoneticPr fontId="17"/>
  </si>
  <si>
    <t>産科小児科担当医等手当導入促進事業</t>
    <rPh sb="7" eb="8">
      <t>イ</t>
    </rPh>
    <phoneticPr fontId="17"/>
  </si>
  <si>
    <t>地域医療介護総合確保基金事業一覧</t>
    <rPh sb="0" eb="2">
      <t>チイキ</t>
    </rPh>
    <rPh sb="2" eb="4">
      <t>イリョウ</t>
    </rPh>
    <rPh sb="4" eb="6">
      <t>カイゴ</t>
    </rPh>
    <rPh sb="6" eb="8">
      <t>ソウゴウ</t>
    </rPh>
    <rPh sb="8" eb="10">
      <t>カクホ</t>
    </rPh>
    <rPh sb="10" eb="12">
      <t>キキン</t>
    </rPh>
    <rPh sb="12" eb="14">
      <t>ジギョウ</t>
    </rPh>
    <rPh sb="14" eb="16">
      <t>イチラン</t>
    </rPh>
    <phoneticPr fontId="19"/>
  </si>
  <si>
    <t>累計値
（複数年目標設定分のみ）</t>
    <rPh sb="0" eb="2">
      <t>ルイケイ</t>
    </rPh>
    <rPh sb="2" eb="3">
      <t>チ</t>
    </rPh>
    <rPh sb="5" eb="7">
      <t>フクスウ</t>
    </rPh>
    <rPh sb="7" eb="8">
      <t>ネン</t>
    </rPh>
    <rPh sb="8" eb="10">
      <t>モクヒョウ</t>
    </rPh>
    <rPh sb="10" eb="12">
      <t>セッテイ</t>
    </rPh>
    <rPh sb="12" eb="13">
      <t>ブン</t>
    </rPh>
    <phoneticPr fontId="17"/>
  </si>
  <si>
    <t>H30
事業
番号</t>
    <rPh sb="4" eb="6">
      <t>ジギョウ</t>
    </rPh>
    <rPh sb="7" eb="9">
      <t>バンゴウ</t>
    </rPh>
    <phoneticPr fontId="17"/>
  </si>
  <si>
    <t>事業実施圏域</t>
    <phoneticPr fontId="17"/>
  </si>
  <si>
    <t>企画調整Ｇ</t>
    <rPh sb="0" eb="2">
      <t>キカク</t>
    </rPh>
    <rPh sb="2" eb="4">
      <t>チョウセイ</t>
    </rPh>
    <phoneticPr fontId="17"/>
  </si>
  <si>
    <t>H30</t>
    <phoneticPr fontId="17"/>
  </si>
  <si>
    <t>－</t>
    <phoneticPr fontId="17"/>
  </si>
  <si>
    <t>回復期病床への
機能転換数</t>
    <phoneticPr fontId="17"/>
  </si>
  <si>
    <t>917床</t>
    <rPh sb="3" eb="4">
      <t>ユカ</t>
    </rPh>
    <phoneticPr fontId="17"/>
  </si>
  <si>
    <t>30拠点</t>
    <rPh sb="2" eb="4">
      <t>キョテン</t>
    </rPh>
    <phoneticPr fontId="17"/>
  </si>
  <si>
    <t>●</t>
    <phoneticPr fontId="17"/>
  </si>
  <si>
    <t>H30年度の事業効果を踏まえ、H31年度以降に事業内容見直し等を実施予定。</t>
    <rPh sb="3" eb="5">
      <t>ネンド</t>
    </rPh>
    <rPh sb="6" eb="8">
      <t>ジギョウ</t>
    </rPh>
    <rPh sb="8" eb="10">
      <t>コウカ</t>
    </rPh>
    <rPh sb="11" eb="12">
      <t>フ</t>
    </rPh>
    <rPh sb="18" eb="20">
      <t>ネンド</t>
    </rPh>
    <rPh sb="20" eb="22">
      <t>イコウ</t>
    </rPh>
    <rPh sb="23" eb="25">
      <t>ジギョウ</t>
    </rPh>
    <rPh sb="25" eb="27">
      <t>ナイヨウ</t>
    </rPh>
    <rPh sb="27" eb="29">
      <t>ミナオ</t>
    </rPh>
    <rPh sb="30" eb="31">
      <t>トウ</t>
    </rPh>
    <rPh sb="32" eb="34">
      <t>ジッシ</t>
    </rPh>
    <rPh sb="34" eb="36">
      <t>ヨテイ</t>
    </rPh>
    <phoneticPr fontId="17"/>
  </si>
  <si>
    <t>17回</t>
    <rPh sb="2" eb="3">
      <t>カイ</t>
    </rPh>
    <phoneticPr fontId="17"/>
  </si>
  <si>
    <t>38%以上</t>
    <rPh sb="3" eb="5">
      <t>イジョウ</t>
    </rPh>
    <phoneticPr fontId="17"/>
  </si>
  <si>
    <t>在宅医療推進協議会開催数</t>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</si>
  <si>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7"/>
  </si>
  <si>
    <t>①360人
②1400人</t>
    <rPh sb="4" eb="5">
      <t>ヒト</t>
    </rPh>
    <rPh sb="12" eb="13">
      <t>ヒト</t>
    </rPh>
    <phoneticPr fontId="17"/>
  </si>
  <si>
    <t>在宅療養者経口摂取支援チーム育成事業（㉙摂食嚥下障害対応可能な歯科医療従事者育成事業）</t>
    <rPh sb="31" eb="33">
      <t>シカ</t>
    </rPh>
    <rPh sb="33" eb="35">
      <t>イリョウ</t>
    </rPh>
    <rPh sb="35" eb="38">
      <t>ジュウジシャ</t>
    </rPh>
    <phoneticPr fontId="16"/>
  </si>
  <si>
    <t>生活基盤推進課</t>
    <rPh sb="0" eb="2">
      <t>セイカツ</t>
    </rPh>
    <rPh sb="2" eb="4">
      <t>キバン</t>
    </rPh>
    <rPh sb="4" eb="6">
      <t>スイシン</t>
    </rPh>
    <rPh sb="6" eb="7">
      <t>カ</t>
    </rPh>
    <phoneticPr fontId="17"/>
  </si>
  <si>
    <t>医療人材確保G</t>
    <rPh sb="0" eb="2">
      <t>イリョウ</t>
    </rPh>
    <rPh sb="2" eb="4">
      <t>ジンザイ</t>
    </rPh>
    <rPh sb="4" eb="6">
      <t>カクホ</t>
    </rPh>
    <phoneticPr fontId="17"/>
  </si>
  <si>
    <t>①200人以上
②10人
③3件
④100%</t>
    <rPh sb="11" eb="12">
      <t>ニン</t>
    </rPh>
    <rPh sb="15" eb="16">
      <t>ケン</t>
    </rPh>
    <phoneticPr fontId="17"/>
  </si>
  <si>
    <t>㉘末5人→㊲末92人</t>
    <rPh sb="1" eb="2">
      <t>マツ</t>
    </rPh>
    <rPh sb="3" eb="4">
      <t>ニン</t>
    </rPh>
    <rPh sb="6" eb="7">
      <t>マツ</t>
    </rPh>
    <rPh sb="9" eb="10">
      <t>ニン</t>
    </rPh>
    <phoneticPr fontId="17"/>
  </si>
  <si>
    <t>在宅医療推進Ｇ</t>
    <rPh sb="0" eb="2">
      <t>ザイタク</t>
    </rPh>
    <rPh sb="2" eb="4">
      <t>イリョウ</t>
    </rPh>
    <rPh sb="4" eb="6">
      <t>スイシン</t>
    </rPh>
    <phoneticPr fontId="17"/>
  </si>
  <si>
    <t>新人看護職員研修事業
（看護職員資質向上推進事業含む）</t>
    <rPh sb="12" eb="14">
      <t>カンゴ</t>
    </rPh>
    <rPh sb="14" eb="16">
      <t>ショクイン</t>
    </rPh>
    <rPh sb="16" eb="18">
      <t>シシツ</t>
    </rPh>
    <rPh sb="18" eb="20">
      <t>コウジョウ</t>
    </rPh>
    <rPh sb="20" eb="22">
      <t>スイシン</t>
    </rPh>
    <rPh sb="22" eb="24">
      <t>ジギョウ</t>
    </rPh>
    <rPh sb="24" eb="25">
      <t>フク</t>
    </rPh>
    <phoneticPr fontId="17"/>
  </si>
  <si>
    <t>①150
医療機関
②290名</t>
    <rPh sb="5" eb="7">
      <t>イリョウ</t>
    </rPh>
    <rPh sb="7" eb="9">
      <t>キカン</t>
    </rPh>
    <rPh sb="15" eb="16">
      <t>メイ</t>
    </rPh>
    <phoneticPr fontId="17"/>
  </si>
  <si>
    <t>4,900人</t>
    <rPh sb="5" eb="6">
      <t>ニン</t>
    </rPh>
    <phoneticPr fontId="17"/>
  </si>
  <si>
    <t>研修開催回数（研修メニューの充実含む）</t>
    <rPh sb="16" eb="17">
      <t>フク</t>
    </rPh>
    <phoneticPr fontId="17"/>
  </si>
  <si>
    <t>看護師養成数</t>
    <rPh sb="0" eb="3">
      <t>カンゴシ</t>
    </rPh>
    <phoneticPr fontId="17"/>
  </si>
  <si>
    <t>①3件
②2件</t>
    <rPh sb="2" eb="3">
      <t>ケン</t>
    </rPh>
    <rPh sb="6" eb="7">
      <t>ケン</t>
    </rPh>
    <phoneticPr fontId="17"/>
  </si>
  <si>
    <t>ー</t>
    <phoneticPr fontId="17"/>
  </si>
  <si>
    <t>医療機関に対し、がんの医療機器（マンモグラフィー・内視鏡・エコー等）の整備に伴う設備整備費に対し支援する。</t>
    <phoneticPr fontId="17"/>
  </si>
  <si>
    <t>H30</t>
    <phoneticPr fontId="17"/>
  </si>
  <si>
    <t>14拠点</t>
    <phoneticPr fontId="17"/>
  </si>
  <si>
    <t>回復期病床への
機能転換数</t>
    <phoneticPr fontId="17"/>
  </si>
  <si>
    <t>がん診療施設設備整備事業（緩和医療の普及促進等事業）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</si>
  <si>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</si>
  <si>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22</t>
    <phoneticPr fontId="17"/>
  </si>
  <si>
    <t>21</t>
    <phoneticPr fontId="17"/>
  </si>
  <si>
    <t>緩和医療の普及促進等事業</t>
    <phoneticPr fontId="19"/>
  </si>
  <si>
    <t>H30</t>
    <phoneticPr fontId="17"/>
  </si>
  <si>
    <t>多職種連携のための医療従事者の養成事業</t>
    <phoneticPr fontId="17"/>
  </si>
  <si>
    <t>回復期病床への
機能転換数</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</si>
  <si>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</si>
  <si>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生活習慣病・がん対策Ｇ</t>
    <phoneticPr fontId="17"/>
  </si>
  <si>
    <t>H30</t>
    <phoneticPr fontId="17"/>
  </si>
  <si>
    <t>㉘89%→㉜100%</t>
    <phoneticPr fontId="17"/>
  </si>
  <si>
    <t>長期入院精神障がい者退院促進事業</t>
    <phoneticPr fontId="17"/>
  </si>
  <si>
    <t>ー</t>
    <phoneticPr fontId="17"/>
  </si>
  <si>
    <t>長期入院者数（㉘9,823人→㉛9,093人）
②1か月短縮</t>
    <phoneticPr fontId="17"/>
  </si>
  <si>
    <t>府内の病院に対して、急性期、慢性期病床から地域包括ケア病床等に転換するための改修・新築・改築・備品購入経費並びに、転換準備に係るリハ職等の人件費を補助。</t>
    <phoneticPr fontId="17"/>
  </si>
  <si>
    <t>H30</t>
    <phoneticPr fontId="17"/>
  </si>
  <si>
    <t>20医療機関</t>
    <phoneticPr fontId="17"/>
  </si>
  <si>
    <t>回復期病床への
機能転換数</t>
    <phoneticPr fontId="17"/>
  </si>
  <si>
    <t>H30</t>
    <phoneticPr fontId="17"/>
  </si>
  <si>
    <t xml:space="preserve">府内身体科二次・三次救急病院における本事業の利用経験割合
</t>
    <phoneticPr fontId="17"/>
  </si>
  <si>
    <t>平成30年度夜間・休日における身体合併症患者受入数</t>
    <phoneticPr fontId="17"/>
  </si>
  <si>
    <t>135名（㉗60名）</t>
    <phoneticPr fontId="17"/>
  </si>
  <si>
    <t>●</t>
    <phoneticPr fontId="17"/>
  </si>
  <si>
    <t>14</t>
    <phoneticPr fontId="17"/>
  </si>
  <si>
    <t>同行研修
85人</t>
    <rPh sb="7" eb="8">
      <t>ニン</t>
    </rPh>
    <phoneticPr fontId="17"/>
  </si>
  <si>
    <t>●</t>
    <phoneticPr fontId="17"/>
  </si>
  <si>
    <t>歯科・栄養Ｇ</t>
    <phoneticPr fontId="17"/>
  </si>
  <si>
    <t>医科歯科連携推進事業</t>
    <rPh sb="0" eb="2">
      <t>イカ</t>
    </rPh>
    <rPh sb="2" eb="4">
      <t>シカ</t>
    </rPh>
    <rPh sb="4" eb="6">
      <t>レンケイ</t>
    </rPh>
    <rPh sb="6" eb="8">
      <t>スイシン</t>
    </rPh>
    <rPh sb="8" eb="10">
      <t>ジギョウ</t>
    </rPh>
    <phoneticPr fontId="16"/>
  </si>
  <si>
    <t>●</t>
    <phoneticPr fontId="17"/>
  </si>
  <si>
    <t>歯科・栄養Ｇ</t>
    <phoneticPr fontId="17"/>
  </si>
  <si>
    <t>経口摂取支援チーム育成研修の受講チーム数</t>
    <phoneticPr fontId="17"/>
  </si>
  <si>
    <t>8チーム</t>
    <phoneticPr fontId="17"/>
  </si>
  <si>
    <t>㉙9.7%以上（68,082件　→㉜68,742件</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</si>
  <si>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</si>
  <si>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19</t>
    <phoneticPr fontId="17"/>
  </si>
  <si>
    <t>難病患者在宅医療支援事業</t>
    <phoneticPr fontId="19"/>
  </si>
  <si>
    <t>654機関（平成30年度末）</t>
    <phoneticPr fontId="17"/>
  </si>
  <si>
    <t>在宅医療に取り組む薬局の薬剤師を対象として、嚥下困難患者や認知機能低下患者等、症状に応じた薬剤師の介入方法やバイタルチェック手法の取得等、在宅での薬剤師の業務等について研修を実施する。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</si>
  <si>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9"/>
  </si>
  <si>
    <t>●</t>
    <phoneticPr fontId="17"/>
  </si>
  <si>
    <t>ー</t>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</si>
  <si>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</si>
  <si>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 xml:space="preserve">㉘25,003人⇒㉚25,004人以上
</t>
    <phoneticPr fontId="17"/>
  </si>
  <si>
    <t>医療勤務環境改善支援センター運営事業</t>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</si>
  <si>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</si>
  <si>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医療勤務環境改善支援センター運営事業</t>
    <phoneticPr fontId="19"/>
  </si>
  <si>
    <t>H30</t>
    <phoneticPr fontId="17"/>
  </si>
  <si>
    <t>センターの支援により勤務環境改善計画を策定する医療機関数</t>
    <phoneticPr fontId="17"/>
  </si>
  <si>
    <t>医療従事者の離職率の減少</t>
    <phoneticPr fontId="17"/>
  </si>
  <si>
    <t xml:space="preserve">
㉘13.1％　→㉚13.0％
</t>
    <phoneticPr fontId="17"/>
  </si>
  <si>
    <t>●</t>
    <phoneticPr fontId="17"/>
  </si>
  <si>
    <t>病院内保育所施設整備費補助事業</t>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</si>
  <si>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</si>
  <si>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H30</t>
    <phoneticPr fontId="17"/>
  </si>
  <si>
    <t>院内保育所施設整備費補助数</t>
    <phoneticPr fontId="17"/>
  </si>
  <si>
    <t>大阪府の看護職員離職率の低下</t>
    <phoneticPr fontId="17"/>
  </si>
  <si>
    <t>病院内保育所運営費補助事業</t>
    <phoneticPr fontId="17"/>
  </si>
  <si>
    <t>●</t>
    <phoneticPr fontId="17"/>
  </si>
  <si>
    <t>ー</t>
    <phoneticPr fontId="17"/>
  </si>
  <si>
    <t>27</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</si>
  <si>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</si>
  <si>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H30</t>
    <phoneticPr fontId="17"/>
  </si>
  <si>
    <t>118医療機関</t>
    <phoneticPr fontId="17"/>
  </si>
  <si>
    <t>大阪府の看護職員離職率の低下</t>
    <phoneticPr fontId="17"/>
  </si>
  <si>
    <t>例年通り実施予定。</t>
    <rPh sb="0" eb="2">
      <t>レイネン</t>
    </rPh>
    <rPh sb="2" eb="3">
      <t>ドオ</t>
    </rPh>
    <rPh sb="4" eb="6">
      <t>ジッシ</t>
    </rPh>
    <rPh sb="6" eb="8">
      <t>ヨテイ</t>
    </rPh>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</si>
  <si>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</si>
  <si>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</si>
  <si>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15人</t>
    <rPh sb="2" eb="3">
      <t>ニン</t>
    </rPh>
    <phoneticPr fontId="17"/>
  </si>
  <si>
    <t>●</t>
    <phoneticPr fontId="17"/>
  </si>
  <si>
    <t>29</t>
    <phoneticPr fontId="17"/>
  </si>
  <si>
    <t>府内所定の診療科や施設への就業者数</t>
    <phoneticPr fontId="17"/>
  </si>
  <si>
    <t>医学生向け修学資金貸与者数</t>
    <phoneticPr fontId="17"/>
  </si>
  <si>
    <t>15人</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</si>
  <si>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</si>
  <si>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30</t>
    <phoneticPr fontId="17"/>
  </si>
  <si>
    <t>①手当支給者数
②手当支給施設</t>
    <phoneticPr fontId="17"/>
  </si>
  <si>
    <t>①1,100人（㉙見込み）⇒ ㉚1,110人以上
②86医療機関（㉙見込み）⇒㉚87医療機関以上</t>
    <phoneticPr fontId="17"/>
  </si>
  <si>
    <t>①手当支給施設の産科・産婦人科医師数
②分娩1000件当たりの分娩取扱医療機関勤務産婦人科医師数「人口動態調査」「医師・歯科医師・薬剤師調査」</t>
    <phoneticPr fontId="17"/>
  </si>
  <si>
    <t>①679人(㉙見込み)→㉚680人以上
②28 13.3人㉘→㉚14人以上</t>
    <phoneticPr fontId="17"/>
  </si>
  <si>
    <t>●</t>
    <phoneticPr fontId="17"/>
  </si>
  <si>
    <t>女性医師等就労環境改善事業</t>
    <phoneticPr fontId="17"/>
  </si>
  <si>
    <t>「就労環境改善」及び「復職支援研修」を実施する医療機関に対し、必要となる代替医師の人件費や研修経費を補助する。</t>
    <phoneticPr fontId="17"/>
  </si>
  <si>
    <t>●</t>
    <phoneticPr fontId="17"/>
  </si>
  <si>
    <t>H30</t>
    <phoneticPr fontId="17"/>
  </si>
  <si>
    <t>24
25</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</si>
  <si>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</si>
  <si>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33</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</si>
  <si>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</si>
  <si>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</si>
  <si>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H30</t>
    <phoneticPr fontId="17"/>
  </si>
  <si>
    <t>①新人看護職員研修の実施医療機関数
②専任教員養成講習会（定員５０名）・実習指導者講習会（定員２４０名）の受講者数</t>
    <phoneticPr fontId="17"/>
  </si>
  <si>
    <t>看護師等養成所施設整備事業</t>
    <phoneticPr fontId="19"/>
  </si>
  <si>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9"/>
  </si>
  <si>
    <t>35</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</si>
  <si>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</si>
  <si>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</si>
  <si>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H30</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</si>
  <si>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</si>
  <si>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</si>
  <si>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</si>
  <si>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</si>
  <si>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養成所補助件数　</t>
    <phoneticPr fontId="17"/>
  </si>
  <si>
    <t>57施設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</si>
  <si>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</si>
  <si>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ナースセンター事業・総合ICT化事業</t>
    <phoneticPr fontId="17"/>
  </si>
  <si>
    <t>再就業支援講習会受講者数</t>
    <phoneticPr fontId="17"/>
  </si>
  <si>
    <t>のべ180人</t>
    <phoneticPr fontId="17"/>
  </si>
  <si>
    <t>再就業支援講習会受講修了後の再就業率の増加</t>
    <phoneticPr fontId="17"/>
  </si>
  <si>
    <t>㉘69.2%→㉚75%</t>
    <phoneticPr fontId="17"/>
  </si>
  <si>
    <t>コーディネータの養成・多職種連携研修を行う圏域数</t>
    <phoneticPr fontId="17"/>
  </si>
  <si>
    <t>8医療圏域</t>
    <phoneticPr fontId="17"/>
  </si>
  <si>
    <t>回復期病床への
機能転換数</t>
    <phoneticPr fontId="17"/>
  </si>
  <si>
    <t>4</t>
    <phoneticPr fontId="17"/>
  </si>
  <si>
    <t>患者情報の入力件数の増加</t>
    <phoneticPr fontId="17"/>
  </si>
  <si>
    <t>H28：455,082件→
H30：460,000件</t>
    <phoneticPr fontId="17"/>
  </si>
  <si>
    <t>小児救急電話相談事業</t>
    <phoneticPr fontId="17"/>
  </si>
  <si>
    <t>夜間の子どもの急病時、保護者等からの「受診の目安」や「家庭での対処法」などの相談に、小児科医の支援体制のもと、看護師が対応する。</t>
    <phoneticPr fontId="17"/>
  </si>
  <si>
    <t>●</t>
    <phoneticPr fontId="17"/>
  </si>
  <si>
    <t>夜間の子どもの急病時、保護者等からの「受診の目安」や「家庭での対処法」などの相談に、小児科医の支援体制のもと、看護師が対応する。</t>
    <phoneticPr fontId="17"/>
  </si>
  <si>
    <t>H30</t>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</si>
  <si>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</si>
  <si>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</si>
  <si>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休日・夜間における小児救急医療体制の確保（救急告示病院がある各二次医療圏）
体制確保医療圏域数</t>
    <phoneticPr fontId="17"/>
  </si>
  <si>
    <t>6医療圏＋大阪市4基本医療圏</t>
    <phoneticPr fontId="17"/>
  </si>
  <si>
    <t>大阪府内の小児死亡率（1歳から14歳）</t>
    <phoneticPr fontId="17"/>
  </si>
  <si>
    <t xml:space="preserve">
㉘8.8→ ㉚8.8未満
※10万対
</t>
    <phoneticPr fontId="17"/>
  </si>
  <si>
    <t>救急・災害医療に不慣れな医師、看護師等を対象にトリアージや応急処置といった災害医療の基礎知識を習得するために研修を実施。</t>
    <phoneticPr fontId="17"/>
  </si>
  <si>
    <t>10回</t>
    <phoneticPr fontId="17"/>
  </si>
  <si>
    <t>災害医療の知識等を備えた医療従事者の増加</t>
    <phoneticPr fontId="17"/>
  </si>
  <si>
    <t>㉙739人→㉚1039人</t>
    <phoneticPr fontId="17"/>
  </si>
  <si>
    <t>㉖107,714
→㉙126,195　　
→㉚148,338</t>
    <phoneticPr fontId="17"/>
  </si>
  <si>
    <t>18</t>
    <phoneticPr fontId="17"/>
  </si>
  <si>
    <t>①10.37％→10.37％未満
②85%</t>
    <phoneticPr fontId="17"/>
  </si>
  <si>
    <t>6機関</t>
    <rPh sb="1" eb="3">
      <t>キカン</t>
    </rPh>
    <phoneticPr fontId="17"/>
  </si>
  <si>
    <t>医師会や府内病院に対して、在宅医療の普及促進に向けた研修会の開催を支援する。</t>
    <phoneticPr fontId="17"/>
  </si>
  <si>
    <t>H30</t>
    <phoneticPr fontId="17"/>
  </si>
  <si>
    <t>回復期病床への
機能転換数</t>
    <phoneticPr fontId="17"/>
  </si>
  <si>
    <t>H30</t>
    <phoneticPr fontId="17"/>
  </si>
  <si>
    <t>4</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</si>
  <si>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</si>
  <si>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ー</t>
    <phoneticPr fontId="17"/>
  </si>
  <si>
    <t>―</t>
    <phoneticPr fontId="17"/>
  </si>
  <si>
    <t>在宅医療・介護サービスの提供体制の充実、安定的な供給を図るための、訪問看護師の人材確保や資質向上、定着支援に関連する業務の委託及び補助を行う。</t>
    <phoneticPr fontId="17"/>
  </si>
  <si>
    <t>回復期病床への機能転換数</t>
    <phoneticPr fontId="17"/>
  </si>
  <si>
    <t>917床</t>
    <phoneticPr fontId="17"/>
  </si>
  <si>
    <t>①当該研修実施医療機関における新人看護職員の離職率（新人看護職員研修補助金申請時の離職率調査による）
②看護師等養成所における資格のある専任教員の充足</t>
    <phoneticPr fontId="17"/>
  </si>
  <si>
    <t>R1
事業
番号</t>
    <rPh sb="3" eb="5">
      <t>ジギョウ</t>
    </rPh>
    <rPh sb="6" eb="8">
      <t>バンゴウ</t>
    </rPh>
    <phoneticPr fontId="17"/>
  </si>
  <si>
    <t>R1</t>
    <phoneticPr fontId="17"/>
  </si>
  <si>
    <t>H30執行額</t>
    <rPh sb="3" eb="5">
      <t>シッコウ</t>
    </rPh>
    <rPh sb="5" eb="6">
      <t>ガク</t>
    </rPh>
    <phoneticPr fontId="17"/>
  </si>
  <si>
    <t>H30</t>
    <phoneticPr fontId="17"/>
  </si>
  <si>
    <t>R1</t>
    <phoneticPr fontId="17"/>
  </si>
  <si>
    <t>R1</t>
    <phoneticPr fontId="17"/>
  </si>
  <si>
    <t>R1</t>
    <phoneticPr fontId="17"/>
  </si>
  <si>
    <t>H30</t>
    <phoneticPr fontId="17"/>
  </si>
  <si>
    <t>R1</t>
    <phoneticPr fontId="17"/>
  </si>
  <si>
    <t>R1</t>
    <phoneticPr fontId="17"/>
  </si>
  <si>
    <t>がん診療施設設備整備事業
（がん医療提供体制等充実強化事業）</t>
    <phoneticPr fontId="17"/>
  </si>
  <si>
    <t>ー</t>
    <phoneticPr fontId="17"/>
  </si>
  <si>
    <t>在宅医療総合支援事業
（地域医療連携推進事業）</t>
    <phoneticPr fontId="17"/>
  </si>
  <si>
    <t>全市町村が在宅医療の推進に戦略的に取り組むことができるよう、ロードマップ作成に向けた支援を行う。</t>
    <phoneticPr fontId="17"/>
  </si>
  <si>
    <t>R1
新規</t>
    <rPh sb="3" eb="5">
      <t>シンキ</t>
    </rPh>
    <phoneticPr fontId="17"/>
  </si>
  <si>
    <t>H30懇話会の主なご意見</t>
    <rPh sb="3" eb="6">
      <t>コンワカイ</t>
    </rPh>
    <rPh sb="7" eb="8">
      <t>オモ</t>
    </rPh>
    <rPh sb="10" eb="12">
      <t>イケン</t>
    </rPh>
    <phoneticPr fontId="17"/>
  </si>
  <si>
    <t>H30懇話会の
ご意見に対する
担当課の考え</t>
    <rPh sb="3" eb="6">
      <t>コンワカイ</t>
    </rPh>
    <rPh sb="9" eb="11">
      <t>イケン</t>
    </rPh>
    <rPh sb="12" eb="13">
      <t>タイ</t>
    </rPh>
    <rPh sb="16" eb="19">
      <t>タントウカ</t>
    </rPh>
    <rPh sb="20" eb="21">
      <t>カンガ</t>
    </rPh>
    <phoneticPr fontId="17"/>
  </si>
  <si>
    <t>R1以降
の方向性等</t>
    <rPh sb="2" eb="4">
      <t>イコウ</t>
    </rPh>
    <rPh sb="6" eb="9">
      <t>ホウコウセイ</t>
    </rPh>
    <rPh sb="9" eb="10">
      <t>ナド</t>
    </rPh>
    <phoneticPr fontId="17"/>
  </si>
  <si>
    <t>590床</t>
    <phoneticPr fontId="17"/>
  </si>
  <si>
    <t>19医療機関</t>
    <phoneticPr fontId="17"/>
  </si>
  <si>
    <t>府内医師数</t>
    <phoneticPr fontId="17"/>
  </si>
  <si>
    <t xml:space="preserve">
㉙10.1→ ㉚10.1未満
※10万対
</t>
    <phoneticPr fontId="17"/>
  </si>
  <si>
    <t>ー</t>
    <phoneticPr fontId="17"/>
  </si>
  <si>
    <t>看護職員の養成・確保と資質の向上のために、ナースセンターで行う無料職業紹介や各種講習会の開催等、潜在看護職員の復職支援に必要な経費等を補助する。</t>
    <phoneticPr fontId="17"/>
  </si>
  <si>
    <t>看護職員確保対策推進事業（旧ナースセンター事業）</t>
    <phoneticPr fontId="17"/>
  </si>
  <si>
    <t>㉙61.9%→㉛63.0%</t>
    <phoneticPr fontId="17"/>
  </si>
  <si>
    <t>54施設</t>
    <phoneticPr fontId="17"/>
  </si>
  <si>
    <t>5,070人</t>
    <rPh sb="5" eb="6">
      <t>ニン</t>
    </rPh>
    <phoneticPr fontId="17"/>
  </si>
  <si>
    <t>ー</t>
    <phoneticPr fontId="17"/>
  </si>
  <si>
    <t>26
27</t>
    <phoneticPr fontId="17"/>
  </si>
  <si>
    <t>①当該研修実施医療機関における新人看護職員の離職率（新人看護職員研修補助金申請時の離職率調査による）
②看護師等養成所における資格のある専任教員の充足</t>
    <phoneticPr fontId="17"/>
  </si>
  <si>
    <t>①10.11％→10.11％未満
②100%→100%</t>
    <phoneticPr fontId="17"/>
  </si>
  <si>
    <t>㉘95%→㉜96%</t>
    <phoneticPr fontId="17"/>
  </si>
  <si>
    <t>①1,100人（㉚見込み）⇒ ㉛1,111人以上
②85医療機関（㉚見込み）⇒㉛86医療機関以上</t>
    <phoneticPr fontId="17"/>
  </si>
  <si>
    <t>①680人(㉚見込み)→㉛681人以上
②㉘13.3人→㉜14人以上</t>
    <phoneticPr fontId="17"/>
  </si>
  <si>
    <t>医学生向け修学資金新規貸与者数</t>
    <phoneticPr fontId="17"/>
  </si>
  <si>
    <t>15人</t>
    <phoneticPr fontId="17"/>
  </si>
  <si>
    <t>府内所定の診療科や施設への就業者数</t>
    <phoneticPr fontId="17"/>
  </si>
  <si>
    <t>㉙末6人⇒　㊲末85人</t>
    <rPh sb="1" eb="2">
      <t>マツ</t>
    </rPh>
    <rPh sb="7" eb="8">
      <t>マツ</t>
    </rPh>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</si>
  <si>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</si>
  <si>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①研修受講者　
②医師派遣・あっせん数
③キャリア形成プログラム作成数3件
④地域枠卒業医師数に対するキャリア形成プログラム参加医師数の割合</t>
    <phoneticPr fontId="17"/>
  </si>
  <si>
    <t>①研修受講者　
②医師派遣・あっせん数
③キャリア形成プログラム参加割合
④キャリア形成プログラム策定医師数</t>
    <rPh sb="32" eb="34">
      <t>サンカ</t>
    </rPh>
    <rPh sb="34" eb="36">
      <t>ワリアイ</t>
    </rPh>
    <rPh sb="49" eb="51">
      <t>サクテイ</t>
    </rPh>
    <rPh sb="51" eb="53">
      <t>イシ</t>
    </rPh>
    <rPh sb="53" eb="54">
      <t>スウ</t>
    </rPh>
    <phoneticPr fontId="17"/>
  </si>
  <si>
    <t>①200人以上
②10名
③100%
④5名</t>
    <rPh sb="11" eb="12">
      <t>メイ</t>
    </rPh>
    <rPh sb="21" eb="22">
      <t>メイ</t>
    </rPh>
    <phoneticPr fontId="17"/>
  </si>
  <si>
    <t>①指定診療科志望によりキャリア形成支援を受ける登録医師数
②指定診療科志望による地域枠医師の医師派遣計画案策定</t>
    <phoneticPr fontId="17"/>
  </si>
  <si>
    <t xml:space="preserve">
①165名（㉚末見込）⇒175名（㉛末）
②2名</t>
    <phoneticPr fontId="17"/>
  </si>
  <si>
    <t>病院内保育所設置者に対し、保育士等の人件費の一部を補助する。</t>
    <phoneticPr fontId="17"/>
  </si>
  <si>
    <t>病院内保育所施設整備費補助事業</t>
    <phoneticPr fontId="17"/>
  </si>
  <si>
    <t>医療従事者の乳幼児を預かる府内病院内保育所の新築、増改築または改修に要する費用の一部を補助する。</t>
    <phoneticPr fontId="17"/>
  </si>
  <si>
    <t>新会員（登録医師等）の増加</t>
    <phoneticPr fontId="17"/>
  </si>
  <si>
    <t>研修会等の開催数、参加者数</t>
    <phoneticPr fontId="17"/>
  </si>
  <si>
    <t>4回400名</t>
    <phoneticPr fontId="17"/>
  </si>
  <si>
    <t>3機関</t>
    <rPh sb="1" eb="3">
      <t>キカン</t>
    </rPh>
    <phoneticPr fontId="17"/>
  </si>
  <si>
    <t>医療機関の勤務環境改善を促進するため大阪府医療勤務環境改善支援センターを大阪府私立病院協会内に設置し、医療勤務環境改善マネジメントシステム導入支援、医療勤務環境改善についての相談、取組事例の紹介、研修会等の開催等の事業を行う。</t>
    <phoneticPr fontId="17"/>
  </si>
  <si>
    <t>5回</t>
    <rPh sb="1" eb="2">
      <t>カイ</t>
    </rPh>
    <phoneticPr fontId="17"/>
  </si>
  <si>
    <t xml:space="preserve">㉘25,003人⇒㉜25,004人以上
</t>
    <phoneticPr fontId="17"/>
  </si>
  <si>
    <t>①延べ1,300人
②45病院</t>
    <rPh sb="13" eb="15">
      <t>ビョウイン</t>
    </rPh>
    <phoneticPr fontId="17"/>
  </si>
  <si>
    <t>地域の歯科医師・歯科衛生士に対し、地域における訪問歯科診療での摂食嚥下障害への対応、経口摂取支援方法、口腔衛生指導や多職種との連携等について実習型研修を行う。</t>
    <phoneticPr fontId="17"/>
  </si>
  <si>
    <t>24チーム</t>
    <phoneticPr fontId="17"/>
  </si>
  <si>
    <t>㉙9.7%以上（114,501件　→㉜125,608件</t>
    <phoneticPr fontId="17"/>
  </si>
  <si>
    <t>研修受講者数</t>
    <phoneticPr fontId="17"/>
  </si>
  <si>
    <t>H30</t>
    <phoneticPr fontId="17"/>
  </si>
  <si>
    <t>訪問診療の実施件数の増加32.8%以上（医療施設調査）</t>
    <phoneticPr fontId="17"/>
  </si>
  <si>
    <t>訪問診療の実施件数の増加（医療施設調査）</t>
    <phoneticPr fontId="17"/>
  </si>
  <si>
    <t>㉙119,787件　⇒　㉛年度158,997件</t>
    <phoneticPr fontId="17"/>
  </si>
  <si>
    <t>㉙119,787件⇒㉛158,997件</t>
    <phoneticPr fontId="17"/>
  </si>
  <si>
    <t>地域医療構想調整会議における議論を活性化するため、調整会議の議長や医療関係者等を対象として、本府における地域医療構想の取り組みや最新の国の動向、病院の具体的な病床転換事例等をテーマとした研修会を開催する。
また、厚生労働省主催の会議等に地域医療構想アドバイザーを出席させる。</t>
    <phoneticPr fontId="17"/>
  </si>
  <si>
    <t>地域医療構想を踏まえた機能ごとの病床割合の適正化(単位：％）</t>
    <phoneticPr fontId="17"/>
  </si>
  <si>
    <t>㉙（高度急性期14.7、急性期46.2、回復期10.0、慢性期28.1、休棟等 0.9）⇒㊲（高度急性期11.6、急性期34.5、回復期30.9、慢性期22.9）</t>
    <phoneticPr fontId="17"/>
  </si>
  <si>
    <t>地域医療連携強化事業
（がん連携体制等充実強化事業）
※㉚区分Ⅱから㉛区分Ⅰへ変更</t>
    <rPh sb="0" eb="2">
      <t>チイキ</t>
    </rPh>
    <rPh sb="2" eb="4">
      <t>イリョウ</t>
    </rPh>
    <rPh sb="4" eb="6">
      <t>レンケイ</t>
    </rPh>
    <rPh sb="6" eb="8">
      <t>キョウカ</t>
    </rPh>
    <rPh sb="8" eb="10">
      <t>ジギョウ</t>
    </rPh>
    <rPh sb="14" eb="16">
      <t>レンケイ</t>
    </rPh>
    <rPh sb="16" eb="18">
      <t>タイセイ</t>
    </rPh>
    <rPh sb="18" eb="19">
      <t>トウ</t>
    </rPh>
    <rPh sb="19" eb="21">
      <t>ジュウジツ</t>
    </rPh>
    <rPh sb="21" eb="23">
      <t>キョウカ</t>
    </rPh>
    <rPh sb="23" eb="25">
      <t>ジギョウ</t>
    </rPh>
    <phoneticPr fontId="17"/>
  </si>
  <si>
    <t>①研修受講者数
②同行訪問実施件数</t>
    <rPh sb="1" eb="3">
      <t>ケンシュウ</t>
    </rPh>
    <rPh sb="3" eb="6">
      <t>ジュコウシャ</t>
    </rPh>
    <rPh sb="6" eb="7">
      <t>スウ</t>
    </rPh>
    <rPh sb="10" eb="12">
      <t>ドウコウ</t>
    </rPh>
    <rPh sb="12" eb="14">
      <t>ホウモン</t>
    </rPh>
    <rPh sb="14" eb="16">
      <t>ジッシ</t>
    </rPh>
    <rPh sb="16" eb="18">
      <t>ケンスウ</t>
    </rPh>
    <phoneticPr fontId="17"/>
  </si>
  <si>
    <t>①2400人
②840人</t>
    <rPh sb="5" eb="6">
      <t>ニン</t>
    </rPh>
    <rPh sb="12" eb="13">
      <t>ニン</t>
    </rPh>
    <phoneticPr fontId="17"/>
  </si>
  <si>
    <t>難病患者在宅医療支援事業
（難病患者在宅医療介護連携体制強化、【新】難治性アレルギー疾患患者地域支援ネットワーク整備）</t>
    <rPh sb="14" eb="16">
      <t>ナンビョウ</t>
    </rPh>
    <rPh sb="16" eb="18">
      <t>カンジャ</t>
    </rPh>
    <rPh sb="18" eb="20">
      <t>ザイタク</t>
    </rPh>
    <rPh sb="20" eb="22">
      <t>イリョウ</t>
    </rPh>
    <rPh sb="22" eb="24">
      <t>カイゴ</t>
    </rPh>
    <rPh sb="24" eb="26">
      <t>レンケイ</t>
    </rPh>
    <rPh sb="26" eb="28">
      <t>タイセイ</t>
    </rPh>
    <rPh sb="28" eb="30">
      <t>キョウカ</t>
    </rPh>
    <rPh sb="32" eb="33">
      <t>シン</t>
    </rPh>
    <rPh sb="34" eb="37">
      <t>ナンチセイ</t>
    </rPh>
    <rPh sb="42" eb="44">
      <t>シッカン</t>
    </rPh>
    <rPh sb="44" eb="46">
      <t>カンジャ</t>
    </rPh>
    <rPh sb="46" eb="48">
      <t>チイキ</t>
    </rPh>
    <rPh sb="48" eb="50">
      <t>シエン</t>
    </rPh>
    <rPh sb="56" eb="58">
      <t>セイビ</t>
    </rPh>
    <phoneticPr fontId="17"/>
  </si>
  <si>
    <t>病院スタッフに対する周術期口腔機能管理に係る人材育成研修会の実施</t>
    <phoneticPr fontId="17"/>
  </si>
  <si>
    <t>がん診療拠点病院等へがん患者への口腔管理や連携手法の知識・技術を備えた歯科診療所の歯科医師及び歯科衛生士を派遣し、周術期のがん患者が継続的に口腔管理を受けられるよう、病院スタッフに対する周術期口腔機能管理に係る専門的助言や歯科診療所との連携調整等を実施。また、派遣先のがん診療拠点病院やその他地域病院において、病院スタッフ向け周術期口腔機能管理に係る研修会を実施。</t>
    <phoneticPr fontId="17"/>
  </si>
  <si>
    <t>高度急性期・急性期病床数の適正化</t>
    <phoneticPr fontId="17"/>
  </si>
  <si>
    <t>9回</t>
    <phoneticPr fontId="17"/>
  </si>
  <si>
    <t>㉙54,064床⇒㊲46,836床</t>
    <phoneticPr fontId="17"/>
  </si>
  <si>
    <t>多職種連携による医療提供体制強化研修</t>
    <phoneticPr fontId="17"/>
  </si>
  <si>
    <t>平均在院日数
（厚生労働省「患者調査」）</t>
    <phoneticPr fontId="17"/>
  </si>
  <si>
    <t>㉖23.6日 ⇒ ㉛23.6日未満</t>
    <phoneticPr fontId="17"/>
  </si>
  <si>
    <t>㉙465,216件→㉛470,000件</t>
    <phoneticPr fontId="17"/>
  </si>
  <si>
    <t>高度急性期・急性期病床数の適正化</t>
    <phoneticPr fontId="17"/>
  </si>
  <si>
    <t>㉙54,064床→㊲46,836床</t>
    <phoneticPr fontId="17"/>
  </si>
  <si>
    <t>100か所</t>
    <phoneticPr fontId="17"/>
  </si>
  <si>
    <t>連携ネットワークへの参加医療機関数</t>
    <phoneticPr fontId="17"/>
  </si>
  <si>
    <t>10か所</t>
    <phoneticPr fontId="17"/>
  </si>
  <si>
    <t>連携ネットワーク整備数</t>
    <phoneticPr fontId="17"/>
  </si>
  <si>
    <t>地域医療構想調整会議活性化事業</t>
    <phoneticPr fontId="17"/>
  </si>
  <si>
    <t>「救急情報収集・集計分析システム」のアップデート等システムの改修を行いつつ、救急患者の受入実態に関するビッグデータの収集、分析等を基に救急告示の認定基準の見直しを行うこと等を通じ、救急搬送から受入後までの一連の医療提供体制の最適化・充実を図る。</t>
    <phoneticPr fontId="17"/>
  </si>
  <si>
    <t>救急から回復期への病床機能分化促進事業
（災害医療体制確保充実事業）</t>
    <rPh sb="21" eb="23">
      <t>サイガイ</t>
    </rPh>
    <rPh sb="23" eb="25">
      <t>イリョウ</t>
    </rPh>
    <rPh sb="25" eb="27">
      <t>タイセイ</t>
    </rPh>
    <rPh sb="27" eb="29">
      <t>カクホ</t>
    </rPh>
    <rPh sb="29" eb="31">
      <t>ジュウジツ</t>
    </rPh>
    <rPh sb="31" eb="33">
      <t>ジギョウ</t>
    </rPh>
    <phoneticPr fontId="17"/>
  </si>
  <si>
    <t>救急から回復期への病床機能分化促進事業
（救急搬送・受入体制強化事業、救急搬送患者受入促進事業、特定科目休日夜間二次救急医療体制運営事業）</t>
    <phoneticPr fontId="17"/>
  </si>
  <si>
    <t>在宅医療普及促進事業
（地域医療連携推進事業）</t>
    <rPh sb="0" eb="2">
      <t>ザイタク</t>
    </rPh>
    <rPh sb="2" eb="4">
      <t>イリョウ</t>
    </rPh>
    <rPh sb="4" eb="6">
      <t>フキュウ</t>
    </rPh>
    <rPh sb="6" eb="8">
      <t>ソクシン</t>
    </rPh>
    <rPh sb="8" eb="10">
      <t>ジギョウ</t>
    </rPh>
    <phoneticPr fontId="16"/>
  </si>
  <si>
    <t>機能強化等した訪問看護事業所数</t>
    <phoneticPr fontId="17"/>
  </si>
  <si>
    <t>40事業所</t>
    <rPh sb="2" eb="5">
      <t>ジギョウショ</t>
    </rPh>
    <phoneticPr fontId="17"/>
  </si>
  <si>
    <t>H30</t>
    <phoneticPr fontId="17"/>
  </si>
  <si>
    <t>在宅医療体制強化事業
（在宅医療連携体制強化事業）</t>
    <phoneticPr fontId="17"/>
  </si>
  <si>
    <t>ー</t>
  </si>
  <si>
    <t>6か月の補助としているのは、診療報酬上、直近6か月の実績を求められることなどを鑑み設定。診療報酬上で一定見ることのできる人員への補助は現時点では困難。</t>
    <phoneticPr fontId="17"/>
  </si>
  <si>
    <t>R1年度の事業効果を踏まえ、R2年度以降に事業内容見直し等を実施予定。</t>
    <phoneticPr fontId="17"/>
  </si>
  <si>
    <t>地域医療機関ＩＣＴ連携整備事業
（地域医療機関連携ネットワーク整備事業）</t>
    <phoneticPr fontId="17"/>
  </si>
  <si>
    <t>訪問看護ネットワーク事業
（地域看護ネットワーク整備による医療連携体制強化事業）</t>
    <phoneticPr fontId="17"/>
  </si>
  <si>
    <t>訪問看護師確保定着支援事業
（地域看護ネットワーク整備による医療連携体制強化事業）</t>
    <phoneticPr fontId="17"/>
  </si>
  <si>
    <t>今回人件費に6か月補助金が設けられたが、半年等ではとても短く2年間の補助がほしい。</t>
    <phoneticPr fontId="17"/>
  </si>
  <si>
    <t>(1)地域－病院相互理解促進事業
スムーズな在宅移行や在宅看取りのため、地域と病院間の共通理解を深める事業・研修、実習（同行訪問、見学）等が必要。
(2)在宅療養ニーズ具体化及び移行困難事例収集事業
どのようなケースが在宅療養を必要としているのかどのようなケースが在宅移行に困難を抱えているのか、在宅療養のニーズの具体化と、移行困難例の収集と分析を行う。</t>
    <phoneticPr fontId="17"/>
  </si>
  <si>
    <t>多職種連携の24時間365日対応が在宅医療の生命線、ここに予算を重点化すべき。一方で働き方改革により1人の医療従事者の負担は減らさないといけない。</t>
    <phoneticPr fontId="17"/>
  </si>
  <si>
    <t>医師単独で対応できないため、数人の医師の連携、看護師の協力が不可欠。新たに機能型事業所（診療所・病院・訪問看護ＳＴ）の整備促進に着手。全体予算の中でニーズや効果を踏まえ事業の重点化等を検討。</t>
    <phoneticPr fontId="17"/>
  </si>
  <si>
    <t>圏域の嚥下障害者の実態調査や在宅部門で嚥下障害をサポートできる場所の確保など、他の職種と連携しながら取り組んでいくことができれば良い。</t>
    <phoneticPr fontId="17"/>
  </si>
  <si>
    <t>がん診療拠点病院が、外部からの歯科口腔保健のスタッフをどこまで受け入れる体制があるのか疑問。特別な病院に限定せず、歯科との連携の必要性や具体的な知識・技術を習得するための研修が必要。</t>
    <phoneticPr fontId="17"/>
  </si>
  <si>
    <t>在宅療養後方支援病院数の増加</t>
    <rPh sb="0" eb="2">
      <t>ザイタク</t>
    </rPh>
    <rPh sb="2" eb="4">
      <t>リョウヨウ</t>
    </rPh>
    <rPh sb="4" eb="6">
      <t>コウホウ</t>
    </rPh>
    <rPh sb="6" eb="8">
      <t>シエン</t>
    </rPh>
    <rPh sb="8" eb="10">
      <t>ビョウイン</t>
    </rPh>
    <rPh sb="10" eb="11">
      <t>スウ</t>
    </rPh>
    <rPh sb="12" eb="14">
      <t>ゾウカ</t>
    </rPh>
    <phoneticPr fontId="17"/>
  </si>
  <si>
    <t>㉙33施設→㉚34施設以上</t>
    <rPh sb="3" eb="5">
      <t>シセツ</t>
    </rPh>
    <rPh sb="9" eb="11">
      <t>シセツ</t>
    </rPh>
    <rPh sb="11" eb="13">
      <t>イジョウ</t>
    </rPh>
    <phoneticPr fontId="17"/>
  </si>
  <si>
    <t>43施設</t>
    <rPh sb="2" eb="4">
      <t>シセツ</t>
    </rPh>
    <phoneticPr fontId="17"/>
  </si>
  <si>
    <t>㉚43施設→㉛44施設</t>
    <rPh sb="3" eb="5">
      <t>シセツ</t>
    </rPh>
    <rPh sb="9" eb="11">
      <t>シセツ</t>
    </rPh>
    <phoneticPr fontId="17"/>
  </si>
  <si>
    <t>10か所</t>
    <rPh sb="3" eb="4">
      <t>ショ</t>
    </rPh>
    <phoneticPr fontId="17"/>
  </si>
  <si>
    <t>11か所</t>
    <rPh sb="3" eb="4">
      <t>ショ</t>
    </rPh>
    <phoneticPr fontId="17"/>
  </si>
  <si>
    <t>補助医療機関数</t>
    <rPh sb="0" eb="2">
      <t>ホジョ</t>
    </rPh>
    <rPh sb="2" eb="4">
      <t>イリョウ</t>
    </rPh>
    <rPh sb="4" eb="6">
      <t>キカン</t>
    </rPh>
    <phoneticPr fontId="17"/>
  </si>
  <si>
    <t>在宅医療移行体制確保事業
（在宅医療連携体制強化事業）</t>
    <phoneticPr fontId="17"/>
  </si>
  <si>
    <t>在宅患者の退院調整や急変時の入院受入整備等に資する病院との医療連携体制の運営に係る人件費等に対する支援を行う。</t>
    <rPh sb="44" eb="45">
      <t>トウ</t>
    </rPh>
    <phoneticPr fontId="17"/>
  </si>
  <si>
    <t>在宅患者の退院調整や急変時の入院受入整備等の医療連携体制を構築する医療機関のICTを活用した情報共有や連携会議等の経費、在宅医の確保に向け医師（医学生）への同行訪問研修の経費などに対する支援を行う。</t>
    <phoneticPr fontId="17"/>
  </si>
  <si>
    <t>市町村の在宅医療・介護連携推進事業の相談窓口や多職種連携、看取り・死亡診断に係る研修等の経費を支援する。</t>
    <phoneticPr fontId="17"/>
  </si>
  <si>
    <t>コーディネータの養成・多職種連携研修を行う圏域数</t>
    <phoneticPr fontId="17"/>
  </si>
  <si>
    <t>ロードマップ（在宅医療）作成市町村数</t>
    <rPh sb="7" eb="9">
      <t>ザイタク</t>
    </rPh>
    <rPh sb="9" eb="11">
      <t>イリョウ</t>
    </rPh>
    <rPh sb="12" eb="14">
      <t>サクセイ</t>
    </rPh>
    <rPh sb="14" eb="17">
      <t>シチョウソン</t>
    </rPh>
    <rPh sb="17" eb="18">
      <t>スウ</t>
    </rPh>
    <phoneticPr fontId="17"/>
  </si>
  <si>
    <t>①15か所
②45カ所</t>
    <rPh sb="10" eb="11">
      <t>ショ</t>
    </rPh>
    <phoneticPr fontId="17"/>
  </si>
  <si>
    <t>①連携システム導入数
②同行訪問研修等実施事業所件数</t>
    <rPh sb="12" eb="14">
      <t>ドウコウ</t>
    </rPh>
    <rPh sb="14" eb="16">
      <t>ホウモン</t>
    </rPh>
    <rPh sb="16" eb="18">
      <t>ケンシュウ</t>
    </rPh>
    <rPh sb="18" eb="19">
      <t>トウ</t>
    </rPh>
    <rPh sb="19" eb="21">
      <t>ジッシ</t>
    </rPh>
    <rPh sb="21" eb="24">
      <t>ジギョウショ</t>
    </rPh>
    <rPh sb="24" eb="26">
      <t>ケンスウ</t>
    </rPh>
    <phoneticPr fontId="17"/>
  </si>
  <si>
    <t>３地区の12市町村</t>
    <rPh sb="1" eb="3">
      <t>チク</t>
    </rPh>
    <rPh sb="6" eb="9">
      <t>シチョウソン</t>
    </rPh>
    <phoneticPr fontId="17"/>
  </si>
  <si>
    <t>7医療機関</t>
    <rPh sb="1" eb="3">
      <t>イリョウ</t>
    </rPh>
    <rPh sb="3" eb="5">
      <t>キカン</t>
    </rPh>
    <phoneticPr fontId="17"/>
  </si>
  <si>
    <t>２医療機関</t>
    <rPh sb="1" eb="3">
      <t>イリョウ</t>
    </rPh>
    <rPh sb="3" eb="5">
      <t>キカン</t>
    </rPh>
    <phoneticPr fontId="17"/>
  </si>
  <si>
    <t>315床</t>
    <rPh sb="3" eb="4">
      <t>ショウ</t>
    </rPh>
    <phoneticPr fontId="17"/>
  </si>
  <si>
    <t>医事Ｇ</t>
    <rPh sb="0" eb="2">
      <t>イジ</t>
    </rPh>
    <phoneticPr fontId="17"/>
  </si>
  <si>
    <t>近代化施設整備事業
（病床機能分化・連携を推進するための基盤整備事業）</t>
    <phoneticPr fontId="17"/>
  </si>
  <si>
    <t>病床転換促進事業補助金事業
（病床機能分化・連携を推進するための基盤整備事業）</t>
    <phoneticPr fontId="17"/>
  </si>
  <si>
    <t>30カ所</t>
    <rPh sb="3" eb="4">
      <t>ショ</t>
    </rPh>
    <phoneticPr fontId="17"/>
  </si>
  <si>
    <t>33カ所</t>
    <rPh sb="3" eb="4">
      <t>ショ</t>
    </rPh>
    <phoneticPr fontId="17"/>
  </si>
  <si>
    <t>同行訪問研修等実施事業所件数</t>
    <phoneticPr fontId="17"/>
  </si>
  <si>
    <t>研修等を受けた医師（医学生）数</t>
    <rPh sb="14" eb="15">
      <t>スウ</t>
    </rPh>
    <phoneticPr fontId="17"/>
  </si>
  <si>
    <t>300人以上</t>
    <rPh sb="3" eb="4">
      <t>ニン</t>
    </rPh>
    <rPh sb="4" eb="6">
      <t>イジョウ</t>
    </rPh>
    <phoneticPr fontId="17"/>
  </si>
  <si>
    <t>327人（延べ）</t>
    <rPh sb="3" eb="4">
      <t>ニン</t>
    </rPh>
    <rPh sb="5" eb="6">
      <t>ノ</t>
    </rPh>
    <phoneticPr fontId="17"/>
  </si>
  <si>
    <t>①退院支援加算を算定している病院・診療所数の増加
②研修等を受けた医師（医学生）の増加</t>
    <rPh sb="26" eb="28">
      <t>ケンシュウ</t>
    </rPh>
    <rPh sb="28" eb="29">
      <t>トウ</t>
    </rPh>
    <rPh sb="30" eb="31">
      <t>ウ</t>
    </rPh>
    <rPh sb="33" eb="35">
      <t>イシ</t>
    </rPh>
    <rPh sb="36" eb="39">
      <t>イガクセイ</t>
    </rPh>
    <rPh sb="41" eb="43">
      <t>ゾウカ</t>
    </rPh>
    <phoneticPr fontId="17"/>
  </si>
  <si>
    <t>①㉙248か所→㉛249か所以上
②350人以上（延べ数）</t>
    <rPh sb="21" eb="22">
      <t>ニン</t>
    </rPh>
    <rPh sb="22" eb="24">
      <t>イジョウ</t>
    </rPh>
    <rPh sb="25" eb="26">
      <t>ノ</t>
    </rPh>
    <rPh sb="27" eb="28">
      <t>スウ</t>
    </rPh>
    <phoneticPr fontId="17"/>
  </si>
  <si>
    <t>全市町村の参加</t>
    <rPh sb="0" eb="1">
      <t>ゼン</t>
    </rPh>
    <rPh sb="1" eb="4">
      <t>シチョウソン</t>
    </rPh>
    <rPh sb="5" eb="7">
      <t>サンカ</t>
    </rPh>
    <phoneticPr fontId="17"/>
  </si>
  <si>
    <t xml:space="preserve">医師の同行訪問、医学生の訪問体験とあわせて、診療所間の連携等にかかる支援を実施。
意見・提案やニーズに応じて見直し、補助枠も拡大。
</t>
    <phoneticPr fontId="17"/>
  </si>
  <si>
    <t>一部市町村では、在宅医療・介護連携推進事業において、在宅医確保のための同行訪問研修を実施。府は広域の視点で、市域を越えた同行訪問研修等、柔軟な事業を継続してほしい。</t>
    <phoneticPr fontId="17"/>
  </si>
  <si>
    <t xml:space="preserve">診療所間連携を支援する取組の充実が必要。
</t>
    <phoneticPr fontId="17"/>
  </si>
  <si>
    <t xml:space="preserve">在宅医療の普及促進（患者・家族への意思決定支援）は、現場でのニーズも拡大しているため、府補助事業の継続と補助枠の充実（内容・額）を検討してほしい。
</t>
    <phoneticPr fontId="17"/>
  </si>
  <si>
    <t xml:space="preserve">H30から、医療従事者を通じた在宅医療の理解促進を目的とした研修への支援を実施。
R1は意見・提案も参考に、患者・家族への意思決定支援に重点化し、補助枠も拡大。
</t>
    <phoneticPr fontId="17"/>
  </si>
  <si>
    <t>地域包括ケアシステムの構築に向け、市町村に対して在宅医療の推進を目的としたロードマップの策定を支援。</t>
    <phoneticPr fontId="17"/>
  </si>
  <si>
    <t>基金計画額
(単年度額のみ)</t>
    <rPh sb="0" eb="2">
      <t>キキン</t>
    </rPh>
    <rPh sb="2" eb="4">
      <t>ケイカク</t>
    </rPh>
    <rPh sb="4" eb="5">
      <t>ガク</t>
    </rPh>
    <rPh sb="7" eb="10">
      <t>タンネンド</t>
    </rPh>
    <rPh sb="10" eb="11">
      <t>ガク</t>
    </rPh>
    <phoneticPr fontId="17"/>
  </si>
  <si>
    <t>①精神科病院職員研修受講者数
②広域コーディネーターが関わる精神科病院：45病院　</t>
    <rPh sb="16" eb="18">
      <t>コウイキ</t>
    </rPh>
    <phoneticPr fontId="17"/>
  </si>
  <si>
    <t xml:space="preserve">府内医師数
（厚生労働省「医師・歯科医師・薬剤師調査」）
</t>
    <rPh sb="0" eb="2">
      <t>フナイ</t>
    </rPh>
    <rPh sb="4" eb="5">
      <t>スウ</t>
    </rPh>
    <phoneticPr fontId="17"/>
  </si>
  <si>
    <t>①２回
②２回</t>
    <phoneticPr fontId="17"/>
  </si>
  <si>
    <t>①研修開催
②厚生労働省主催の会議等への地域医療構想アドバイザーの出席</t>
    <phoneticPr fontId="17"/>
  </si>
  <si>
    <t>患者情報の入力件数の増加</t>
    <phoneticPr fontId="17"/>
  </si>
  <si>
    <t>地域包括ケアシステム構築支援事業
（地域医療連携推進事業）</t>
    <rPh sb="0" eb="2">
      <t>チイキ</t>
    </rPh>
    <phoneticPr fontId="17"/>
  </si>
  <si>
    <t>ノウハウを伝えるための研修会参加市町村数</t>
    <rPh sb="5" eb="6">
      <t>ツタ</t>
    </rPh>
    <rPh sb="11" eb="14">
      <t>ケンシュウカイ</t>
    </rPh>
    <rPh sb="14" eb="16">
      <t>サンカ</t>
    </rPh>
    <rPh sb="16" eb="19">
      <t>シチョウソン</t>
    </rPh>
    <rPh sb="19" eb="20">
      <t>スウ</t>
    </rPh>
    <phoneticPr fontId="17"/>
  </si>
  <si>
    <t>30年度から完全実施された市町村の「在宅医療・介護連携推進事業」が円滑に実施されるよう、府から市町村に対して積極的に働きかけるべき。
今後の在宅医療を推進にあたり、本基金を有効に使って府全体の医療が良くなるよう検討し、予算措置をしっかりしてほしい。</t>
    <phoneticPr fontId="17"/>
  </si>
  <si>
    <t>同行研修
208人
※導入研修は、
926人が受講</t>
    <rPh sb="8" eb="9">
      <t>ニン</t>
    </rPh>
    <rPh sb="11" eb="13">
      <t>ドウニュウ</t>
    </rPh>
    <rPh sb="13" eb="15">
      <t>ケンシュウ</t>
    </rPh>
    <rPh sb="21" eb="22">
      <t>ニン</t>
    </rPh>
    <rPh sb="23" eb="25">
      <t>ジュコウ</t>
    </rPh>
    <phoneticPr fontId="17"/>
  </si>
  <si>
    <t>385件
（30年度末1,762件）</t>
    <rPh sb="3" eb="4">
      <t>ケン</t>
    </rPh>
    <rPh sb="8" eb="11">
      <t>ネンドマツ</t>
    </rPh>
    <rPh sb="16" eb="17">
      <t>ケン</t>
    </rPh>
    <phoneticPr fontId="17"/>
  </si>
  <si>
    <t>R1年度の事業効果を踏まえ、R2年度以降に事業内容見直し等を実施予定。</t>
  </si>
  <si>
    <t>現在の体制を引き続き確保して、一般救急病院への精神科対応を行っていく。</t>
    <phoneticPr fontId="17"/>
  </si>
  <si>
    <t>147名（㉗60名）</t>
    <phoneticPr fontId="17"/>
  </si>
  <si>
    <t>25％⇒49%
（㉗→㉚）</t>
    <phoneticPr fontId="17"/>
  </si>
  <si>
    <t>25％⇒45%
（㉗→㉚）</t>
    <phoneticPr fontId="17"/>
  </si>
  <si>
    <t>㉙31％⇒㉛49%</t>
    <phoneticPr fontId="17"/>
  </si>
  <si>
    <t>救急と精神科の役割を明確化するため、精神科病院に受入患者の急変時等に対応する身体科医を配置し、精神科病院が救急病院に対して精神科的なコンサルテーションを行う体制等を輪番制で確保する。</t>
    <phoneticPr fontId="17"/>
  </si>
  <si>
    <t>①　㉚9,198人
②　㉙（国病院報告）226.9日（㉗比6.7日短縮）</t>
    <rPh sb="8" eb="9">
      <t>ニン</t>
    </rPh>
    <rPh sb="14" eb="15">
      <t>クニ</t>
    </rPh>
    <rPh sb="15" eb="17">
      <t>ビョウイン</t>
    </rPh>
    <rPh sb="17" eb="19">
      <t>ホウコク</t>
    </rPh>
    <rPh sb="25" eb="26">
      <t>ニチ</t>
    </rPh>
    <rPh sb="28" eb="29">
      <t>クラ</t>
    </rPh>
    <rPh sb="32" eb="33">
      <t>ニチ</t>
    </rPh>
    <rPh sb="33" eb="35">
      <t>タンシュク</t>
    </rPh>
    <phoneticPr fontId="17"/>
  </si>
  <si>
    <t>㉙54,064床⇒㊲46,836床</t>
    <phoneticPr fontId="17"/>
  </si>
  <si>
    <t>高度急性期・急性期病床数の適正化</t>
    <phoneticPr fontId="17"/>
  </si>
  <si>
    <t>病院スタッフ向け研修について、実施場所をモデル病院に限定せず、各医療圏のニーズに応じて開催できるよう対応済み。</t>
    <rPh sb="0" eb="2">
      <t>ビョウイン</t>
    </rPh>
    <rPh sb="6" eb="7">
      <t>ム</t>
    </rPh>
    <rPh sb="8" eb="10">
      <t>ケンシュウ</t>
    </rPh>
    <rPh sb="15" eb="17">
      <t>ジッシ</t>
    </rPh>
    <rPh sb="17" eb="19">
      <t>バショ</t>
    </rPh>
    <rPh sb="23" eb="25">
      <t>ビョウイン</t>
    </rPh>
    <rPh sb="26" eb="28">
      <t>ゲンテイ</t>
    </rPh>
    <rPh sb="31" eb="32">
      <t>カク</t>
    </rPh>
    <rPh sb="32" eb="34">
      <t>イリョウ</t>
    </rPh>
    <rPh sb="34" eb="35">
      <t>ケン</t>
    </rPh>
    <rPh sb="40" eb="41">
      <t>オウ</t>
    </rPh>
    <rPh sb="43" eb="45">
      <t>カイサイ</t>
    </rPh>
    <rPh sb="50" eb="52">
      <t>タイオウ</t>
    </rPh>
    <rPh sb="52" eb="53">
      <t>ズ</t>
    </rPh>
    <phoneticPr fontId="17"/>
  </si>
  <si>
    <t>R1年度の事業効果を踏まえ、R2年度以降に事業内容見直し等を実施予定。</t>
    <rPh sb="2" eb="4">
      <t>ネンド</t>
    </rPh>
    <rPh sb="5" eb="7">
      <t>ジギョウ</t>
    </rPh>
    <rPh sb="7" eb="9">
      <t>コウカ</t>
    </rPh>
    <rPh sb="10" eb="11">
      <t>フ</t>
    </rPh>
    <rPh sb="16" eb="18">
      <t>ネンド</t>
    </rPh>
    <rPh sb="18" eb="20">
      <t>イコウ</t>
    </rPh>
    <rPh sb="21" eb="23">
      <t>ジギョウ</t>
    </rPh>
    <rPh sb="23" eb="25">
      <t>ナイヨウ</t>
    </rPh>
    <rPh sb="25" eb="27">
      <t>ミナオ</t>
    </rPh>
    <rPh sb="28" eb="29">
      <t>トウ</t>
    </rPh>
    <rPh sb="30" eb="32">
      <t>ジッシ</t>
    </rPh>
    <rPh sb="32" eb="34">
      <t>ヨテイ</t>
    </rPh>
    <phoneticPr fontId="17"/>
  </si>
  <si>
    <t>ー</t>
    <phoneticPr fontId="17"/>
  </si>
  <si>
    <t>10医療圏で12回
1医療圏で9回（研修日程確保が困難であったため）</t>
    <rPh sb="2" eb="4">
      <t>イリョウ</t>
    </rPh>
    <rPh sb="4" eb="5">
      <t>ケン</t>
    </rPh>
    <rPh sb="12" eb="14">
      <t>イリョウ</t>
    </rPh>
    <rPh sb="14" eb="15">
      <t>ケン</t>
    </rPh>
    <rPh sb="17" eb="18">
      <t>カイ</t>
    </rPh>
    <rPh sb="19" eb="21">
      <t>ケンシュウ</t>
    </rPh>
    <rPh sb="21" eb="23">
      <t>ニッテイ</t>
    </rPh>
    <rPh sb="23" eb="25">
      <t>カクホ</t>
    </rPh>
    <rPh sb="26" eb="28">
      <t>コンナン</t>
    </rPh>
    <phoneticPr fontId="17"/>
  </si>
  <si>
    <t>8チーム</t>
  </si>
  <si>
    <t>8チーム</t>
    <phoneticPr fontId="17"/>
  </si>
  <si>
    <t>多職種連携等、在宅歯科医療の拠点については、在宅歯科ケアST。
現在、現状把握に努めている。</t>
    <rPh sb="0" eb="1">
      <t>タ</t>
    </rPh>
    <rPh sb="1" eb="3">
      <t>ショクシュ</t>
    </rPh>
    <rPh sb="3" eb="5">
      <t>レンケイ</t>
    </rPh>
    <rPh sb="5" eb="6">
      <t>ナド</t>
    </rPh>
    <rPh sb="7" eb="9">
      <t>ザイタク</t>
    </rPh>
    <rPh sb="9" eb="11">
      <t>シカ</t>
    </rPh>
    <rPh sb="11" eb="13">
      <t>イリョウ</t>
    </rPh>
    <rPh sb="14" eb="16">
      <t>キョテン</t>
    </rPh>
    <rPh sb="32" eb="34">
      <t>ゲンザイ</t>
    </rPh>
    <rPh sb="35" eb="37">
      <t>ゲンジョウ</t>
    </rPh>
    <rPh sb="37" eb="39">
      <t>ハアク</t>
    </rPh>
    <rPh sb="40" eb="41">
      <t>ツト</t>
    </rPh>
    <phoneticPr fontId="17"/>
  </si>
  <si>
    <t>22病院</t>
    <rPh sb="2" eb="4">
      <t>ビョウイン</t>
    </rPh>
    <phoneticPr fontId="17"/>
  </si>
  <si>
    <t>ー</t>
    <phoneticPr fontId="17"/>
  </si>
  <si>
    <t>●</t>
    <phoneticPr fontId="17"/>
  </si>
  <si>
    <t>●</t>
    <phoneticPr fontId="17"/>
  </si>
  <si>
    <t>●</t>
    <phoneticPr fontId="17"/>
  </si>
  <si>
    <t>令和元年度以降毎年度の事業効果を踏まえ、事業内容の変更や事業継続の有無について判断</t>
    <rPh sb="0" eb="2">
      <t>レイワ</t>
    </rPh>
    <rPh sb="2" eb="3">
      <t>モト</t>
    </rPh>
    <phoneticPr fontId="17"/>
  </si>
  <si>
    <t>●</t>
    <phoneticPr fontId="17"/>
  </si>
  <si>
    <t>17回</t>
    <phoneticPr fontId="17"/>
  </si>
  <si>
    <t>R1年度の事業効果を踏まえ、R2年度以降に事業内容見直し等を実施予定。</t>
    <phoneticPr fontId="17"/>
  </si>
  <si>
    <t>R1年度の事業効果を踏まえ、R2年度以降に事業内容見直し等を実施予定。</t>
    <phoneticPr fontId="17"/>
  </si>
  <si>
    <t>訪問診療の実施件数の増加（医療施設調査）
㉖107,714
　→㉙126,195
　→㉚148,338</t>
    <phoneticPr fontId="17"/>
  </si>
  <si>
    <t>訪問診療の実施件数の増加32.8%以上（医療施設調査）</t>
    <phoneticPr fontId="17"/>
  </si>
  <si>
    <t>退院支援強化研修事業
（地域医療機関連携ネットワーク整備事業）</t>
    <phoneticPr fontId="19"/>
  </si>
  <si>
    <t>23事業者</t>
    <rPh sb="2" eb="5">
      <t>ジギョウシャ</t>
    </rPh>
    <phoneticPr fontId="17"/>
  </si>
  <si>
    <t>12事業者</t>
    <rPh sb="2" eb="5">
      <t>ジギョウシャ</t>
    </rPh>
    <phoneticPr fontId="17"/>
  </si>
  <si>
    <t>在宅医療普及促進研修を行う事業者数</t>
    <rPh sb="0" eb="2">
      <t>ザイタク</t>
    </rPh>
    <rPh sb="2" eb="4">
      <t>イリョウ</t>
    </rPh>
    <rPh sb="4" eb="6">
      <t>フキュウ</t>
    </rPh>
    <rPh sb="6" eb="8">
      <t>ソクシン</t>
    </rPh>
    <rPh sb="8" eb="10">
      <t>ケンシュウ</t>
    </rPh>
    <rPh sb="11" eb="12">
      <t>オコナ</t>
    </rPh>
    <rPh sb="13" eb="16">
      <t>ジギョウシャ</t>
    </rPh>
    <rPh sb="16" eb="17">
      <t>スウ</t>
    </rPh>
    <phoneticPr fontId="17"/>
  </si>
  <si>
    <t>24事業者</t>
    <rPh sb="2" eb="5">
      <t>ジギョウシャ</t>
    </rPh>
    <phoneticPr fontId="17"/>
  </si>
  <si>
    <t>訪問看護指数の増加</t>
    <rPh sb="0" eb="2">
      <t>ホウモン</t>
    </rPh>
    <rPh sb="2" eb="4">
      <t>カンゴ</t>
    </rPh>
    <rPh sb="4" eb="6">
      <t>シスウ</t>
    </rPh>
    <rPh sb="7" eb="9">
      <t>ゾウカ</t>
    </rPh>
    <phoneticPr fontId="17"/>
  </si>
  <si>
    <t>㉖2,652人→㊲6,950人</t>
    <rPh sb="6" eb="7">
      <t>ニン</t>
    </rPh>
    <rPh sb="14" eb="15">
      <t>ニン</t>
    </rPh>
    <phoneticPr fontId="17"/>
  </si>
  <si>
    <t>規模拡大・機能強化する訪問看護ステーションの増加数</t>
    <rPh sb="0" eb="2">
      <t>キボ</t>
    </rPh>
    <rPh sb="2" eb="4">
      <t>カクダイ</t>
    </rPh>
    <rPh sb="5" eb="7">
      <t>キノウ</t>
    </rPh>
    <rPh sb="7" eb="9">
      <t>キョウカ</t>
    </rPh>
    <rPh sb="11" eb="13">
      <t>ホウモン</t>
    </rPh>
    <rPh sb="13" eb="15">
      <t>カンゴ</t>
    </rPh>
    <rPh sb="22" eb="24">
      <t>ゾウカ</t>
    </rPh>
    <rPh sb="24" eb="25">
      <t>スウ</t>
    </rPh>
    <phoneticPr fontId="17"/>
  </si>
  <si>
    <t>地域看護の拠点を整備した圏域数</t>
    <phoneticPr fontId="17"/>
  </si>
  <si>
    <t>8圏域</t>
    <rPh sb="1" eb="3">
      <t>ケンイキ</t>
    </rPh>
    <phoneticPr fontId="17"/>
  </si>
  <si>
    <t>148事業所</t>
    <rPh sb="3" eb="6">
      <t>ジギョウショ</t>
    </rPh>
    <phoneticPr fontId="17"/>
  </si>
  <si>
    <t>66事業所</t>
    <rPh sb="2" eb="5">
      <t>ジギョウショ</t>
    </rPh>
    <phoneticPr fontId="17"/>
  </si>
  <si>
    <t>㉚148施設→㊲400施設</t>
    <rPh sb="4" eb="6">
      <t>シセツ</t>
    </rPh>
    <rPh sb="11" eb="13">
      <t>シセツ</t>
    </rPh>
    <phoneticPr fontId="17"/>
  </si>
  <si>
    <t>30拠点</t>
    <phoneticPr fontId="17"/>
  </si>
  <si>
    <t>２回</t>
    <rPh sb="1" eb="2">
      <t>カイ</t>
    </rPh>
    <phoneticPr fontId="17"/>
  </si>
  <si>
    <t>退院支援強化研修の開催数</t>
    <rPh sb="0" eb="2">
      <t>タイイン</t>
    </rPh>
    <rPh sb="2" eb="4">
      <t>シエン</t>
    </rPh>
    <rPh sb="4" eb="6">
      <t>キョウカ</t>
    </rPh>
    <rPh sb="6" eb="8">
      <t>ケンシュウ</t>
    </rPh>
    <rPh sb="9" eb="11">
      <t>カイサイ</t>
    </rPh>
    <rPh sb="11" eb="12">
      <t>スウ</t>
    </rPh>
    <phoneticPr fontId="17"/>
  </si>
  <si>
    <t>入退院支援加算を算定している病院・診療所数の増加</t>
    <rPh sb="0" eb="1">
      <t>ニュウ</t>
    </rPh>
    <phoneticPr fontId="17"/>
  </si>
  <si>
    <t>㉙248か所→㉛249か所以上</t>
    <phoneticPr fontId="17"/>
  </si>
  <si>
    <t>地域医療構想を踏まえた機能ごとの病床割合の適正化(単位：％）</t>
  </si>
  <si>
    <t>㉙（高度急性期14.7、急性期46.2、回復期10.0、慢性期28.1、休棟等 0.9）⇒㊲（高度急性期11.6、急性期34.5、回復期30.9、慢性期22.9）</t>
  </si>
  <si>
    <t>小児在宅医療同行訪問に14人の医師が同行</t>
    <rPh sb="0" eb="2">
      <t>ショウニ</t>
    </rPh>
    <rPh sb="2" eb="4">
      <t>ザイタク</t>
    </rPh>
    <rPh sb="4" eb="6">
      <t>イリョウ</t>
    </rPh>
    <rPh sb="6" eb="8">
      <t>ドウコウ</t>
    </rPh>
    <rPh sb="8" eb="10">
      <t>ホウモン</t>
    </rPh>
    <rPh sb="13" eb="14">
      <t>ニン</t>
    </rPh>
    <rPh sb="15" eb="17">
      <t>イシ</t>
    </rPh>
    <rPh sb="18" eb="20">
      <t>ドウコウ</t>
    </rPh>
    <phoneticPr fontId="17"/>
  </si>
  <si>
    <t>㉙119,787件
（12073件増）</t>
    <rPh sb="8" eb="9">
      <t>ケン</t>
    </rPh>
    <rPh sb="16" eb="17">
      <t>ケン</t>
    </rPh>
    <rPh sb="17" eb="18">
      <t>ゾウ</t>
    </rPh>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</si>
  <si>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9"/>
  </si>
  <si>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</si>
  <si>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●身近な地域の医療機関がある程度均一な医療を提供できるようなシステムが必要。
●他府県では、在宅小児への補助がある。府でも補助制度を設けてほしい。</t>
    <rPh sb="1" eb="3">
      <t>ミジカ</t>
    </rPh>
    <rPh sb="4" eb="6">
      <t>チイキ</t>
    </rPh>
    <rPh sb="7" eb="9">
      <t>イリョウ</t>
    </rPh>
    <rPh sb="9" eb="11">
      <t>キカン</t>
    </rPh>
    <rPh sb="14" eb="16">
      <t>テイド</t>
    </rPh>
    <rPh sb="16" eb="18">
      <t>キンイツ</t>
    </rPh>
    <rPh sb="19" eb="21">
      <t>イリョウ</t>
    </rPh>
    <rPh sb="22" eb="24">
      <t>テイキョウ</t>
    </rPh>
    <rPh sb="35" eb="37">
      <t>ヒツヨウ</t>
    </rPh>
    <phoneticPr fontId="17"/>
  </si>
  <si>
    <t>引き続き、安心して在宅で療養できる医療体制の整備をめざす。</t>
    <rPh sb="0" eb="1">
      <t>ヒ</t>
    </rPh>
    <rPh sb="2" eb="3">
      <t>ツヅ</t>
    </rPh>
    <rPh sb="17" eb="19">
      <t>イリョウ</t>
    </rPh>
    <rPh sb="19" eb="21">
      <t>タイセイ</t>
    </rPh>
    <phoneticPr fontId="17"/>
  </si>
  <si>
    <t>在宅医療の推進に向けて、引続き令和元年度以降も実施予定。</t>
    <rPh sb="15" eb="17">
      <t>レイワ</t>
    </rPh>
    <rPh sb="17" eb="19">
      <t>ガンネン</t>
    </rPh>
    <rPh sb="19" eb="20">
      <t>ド</t>
    </rPh>
    <phoneticPr fontId="17"/>
  </si>
  <si>
    <t xml:space="preserve">府内の医師の確保と適正配置を行う
（厚生労働省「医師・歯科医師・薬剤師調査」）
</t>
    <phoneticPr fontId="17"/>
  </si>
  <si>
    <t>観察できなかった⇒アウトカム指標算出の根拠となる調査結果が未更新の為</t>
    <phoneticPr fontId="17"/>
  </si>
  <si>
    <t>医師確保計画策定に伴い、開催回数が増加する予定。</t>
    <rPh sb="0" eb="2">
      <t>イシ</t>
    </rPh>
    <rPh sb="2" eb="4">
      <t>カクホ</t>
    </rPh>
    <rPh sb="4" eb="6">
      <t>ケイカク</t>
    </rPh>
    <rPh sb="6" eb="8">
      <t>サクテイ</t>
    </rPh>
    <rPh sb="9" eb="10">
      <t>トモナ</t>
    </rPh>
    <rPh sb="12" eb="14">
      <t>カイサイ</t>
    </rPh>
    <rPh sb="14" eb="16">
      <t>カイスウ</t>
    </rPh>
    <rPh sb="17" eb="19">
      <t>ゾウカ</t>
    </rPh>
    <rPh sb="21" eb="23">
      <t>ヨテイ</t>
    </rPh>
    <phoneticPr fontId="17"/>
  </si>
  <si>
    <t>㉚12.9%</t>
    <phoneticPr fontId="17"/>
  </si>
  <si>
    <t>102医療機関</t>
    <rPh sb="3" eb="7">
      <t>イリョウキカン</t>
    </rPh>
    <phoneticPr fontId="17"/>
  </si>
  <si>
    <t>①136
②17人
③4件
④0%</t>
    <rPh sb="8" eb="9">
      <t>ニン</t>
    </rPh>
    <rPh sb="12" eb="13">
      <t>ケン</t>
    </rPh>
    <phoneticPr fontId="17"/>
  </si>
  <si>
    <t>162人</t>
    <rPh sb="3" eb="4">
      <t>ニン</t>
    </rPh>
    <phoneticPr fontId="17"/>
  </si>
  <si>
    <t>H31年度の事業効果を踏まえ、R２年度以降に事業内容見直し等を実施予定。</t>
    <rPh sb="3" eb="5">
      <t>ネンド</t>
    </rPh>
    <rPh sb="6" eb="8">
      <t>ジギョウ</t>
    </rPh>
    <rPh sb="8" eb="10">
      <t>コウカ</t>
    </rPh>
    <rPh sb="11" eb="12">
      <t>フ</t>
    </rPh>
    <rPh sb="17" eb="19">
      <t>ネンド</t>
    </rPh>
    <rPh sb="19" eb="21">
      <t>イコウ</t>
    </rPh>
    <rPh sb="22" eb="24">
      <t>ジギョウ</t>
    </rPh>
    <rPh sb="24" eb="26">
      <t>ナイヨウ</t>
    </rPh>
    <rPh sb="26" eb="28">
      <t>ミナオ</t>
    </rPh>
    <rPh sb="29" eb="30">
      <t>トウ</t>
    </rPh>
    <rPh sb="31" eb="33">
      <t>ジッシ</t>
    </rPh>
    <rPh sb="33" eb="35">
      <t>ヨテイ</t>
    </rPh>
    <phoneticPr fontId="17"/>
  </si>
  <si>
    <t>①1,081人
②85医療機関</t>
    <phoneticPr fontId="17"/>
  </si>
  <si>
    <t>①663人
②観察できなかった
⇒アウトカム指標算出の根拠となる調査結果が未更新の為</t>
    <rPh sb="4" eb="5">
      <t>ニン</t>
    </rPh>
    <phoneticPr fontId="17"/>
  </si>
  <si>
    <t>Ｒ２年度まで実施。事業効果を踏まえ、開始3年目となる来年度に見直し等実施予定。</t>
    <rPh sb="2" eb="4">
      <t>ネンド</t>
    </rPh>
    <rPh sb="6" eb="8">
      <t>ジッシ</t>
    </rPh>
    <rPh sb="9" eb="11">
      <t>ジギョウ</t>
    </rPh>
    <rPh sb="11" eb="13">
      <t>コウカ</t>
    </rPh>
    <rPh sb="14" eb="15">
      <t>フ</t>
    </rPh>
    <rPh sb="18" eb="20">
      <t>カイシ</t>
    </rPh>
    <rPh sb="21" eb="22">
      <t>ネン</t>
    </rPh>
    <rPh sb="22" eb="23">
      <t>メ</t>
    </rPh>
    <rPh sb="26" eb="29">
      <t>ライネンド</t>
    </rPh>
    <rPh sb="30" eb="32">
      <t>ミナオ</t>
    </rPh>
    <rPh sb="33" eb="34">
      <t>トウ</t>
    </rPh>
    <rPh sb="34" eb="36">
      <t>ジッシ</t>
    </rPh>
    <rPh sb="36" eb="38">
      <t>ヨテイ</t>
    </rPh>
    <phoneticPr fontId="17"/>
  </si>
  <si>
    <t>機能強化等した訪問看護事業所数</t>
    <rPh sb="0" eb="2">
      <t>キノウ</t>
    </rPh>
    <rPh sb="2" eb="5">
      <t>キョウカナド</t>
    </rPh>
    <rPh sb="7" eb="9">
      <t>ホウモン</t>
    </rPh>
    <rPh sb="9" eb="11">
      <t>カンゴ</t>
    </rPh>
    <rPh sb="11" eb="14">
      <t>ジギョウショ</t>
    </rPh>
    <rPh sb="14" eb="15">
      <t>スウ</t>
    </rPh>
    <phoneticPr fontId="17"/>
  </si>
  <si>
    <t>50事業所</t>
    <rPh sb="2" eb="5">
      <t>ジギョウショ</t>
    </rPh>
    <phoneticPr fontId="17"/>
  </si>
  <si>
    <t>32医療機関</t>
    <rPh sb="2" eb="4">
      <t>イリョウ</t>
    </rPh>
    <rPh sb="4" eb="6">
      <t>キカン</t>
    </rPh>
    <phoneticPr fontId="17"/>
  </si>
  <si>
    <t xml:space="preserve">観察できなかった
⇒アウトカム指標算出の根拠となる調査結果が未更新の為
</t>
    <phoneticPr fontId="17"/>
  </si>
  <si>
    <t>①162医療機関
②295名</t>
    <rPh sb="4" eb="8">
      <t>イリョウキカン</t>
    </rPh>
    <rPh sb="14" eb="15">
      <t>メイ</t>
    </rPh>
    <phoneticPr fontId="17"/>
  </si>
  <si>
    <t>①新人看護職員研修の実施医療機関数
②専任教員養成講習会（定員５０名）・実習指導者講習会（定員２8０名）の受講者数</t>
    <phoneticPr fontId="17"/>
  </si>
  <si>
    <t>①162
医療機関
②280名</t>
    <rPh sb="5" eb="7">
      <t>イリョウ</t>
    </rPh>
    <rPh sb="7" eb="9">
      <t>キカン</t>
    </rPh>
    <rPh sb="15" eb="16">
      <t>メイ</t>
    </rPh>
    <phoneticPr fontId="17"/>
  </si>
  <si>
    <t>①10.11%
②95%</t>
    <phoneticPr fontId="17"/>
  </si>
  <si>
    <t>例年通り実施予定。
（R1は希望施設なし）</t>
    <rPh sb="0" eb="2">
      <t>レイネン</t>
    </rPh>
    <rPh sb="2" eb="3">
      <t>ドオ</t>
    </rPh>
    <rPh sb="4" eb="6">
      <t>ジッシ</t>
    </rPh>
    <rPh sb="6" eb="8">
      <t>ヨテイ</t>
    </rPh>
    <rPh sb="14" eb="16">
      <t>キボウ</t>
    </rPh>
    <rPh sb="16" eb="18">
      <t>シセツ</t>
    </rPh>
    <phoneticPr fontId="17"/>
  </si>
  <si>
    <t>例年通り実施予定。</t>
    <rPh sb="0" eb="3">
      <t>レイネンドオ</t>
    </rPh>
    <rPh sb="4" eb="6">
      <t>ジッシ</t>
    </rPh>
    <rPh sb="6" eb="8">
      <t>ヨテイ</t>
    </rPh>
    <phoneticPr fontId="17"/>
  </si>
  <si>
    <t>57施設</t>
    <rPh sb="2" eb="4">
      <t>シセツ</t>
    </rPh>
    <phoneticPr fontId="17"/>
  </si>
  <si>
    <t>R1の事業効果を踏まえ、R2以降に事業内容見直し等を実施予定。</t>
  </si>
  <si>
    <t>９回</t>
    <rPh sb="1" eb="2">
      <t>カイ</t>
    </rPh>
    <phoneticPr fontId="17"/>
  </si>
  <si>
    <t>58,694件</t>
    <rPh sb="6" eb="7">
      <t>ケン</t>
    </rPh>
    <phoneticPr fontId="17"/>
  </si>
  <si>
    <t>㉘25,003人⇒
㉜25,004人以上</t>
    <rPh sb="7" eb="8">
      <t>ニン</t>
    </rPh>
    <rPh sb="17" eb="18">
      <t>ニン</t>
    </rPh>
    <rPh sb="18" eb="20">
      <t>イジョウ</t>
    </rPh>
    <phoneticPr fontId="17"/>
  </si>
  <si>
    <t>㉗84％→㉚84%以上</t>
    <rPh sb="9" eb="11">
      <t>イジョウ</t>
    </rPh>
    <phoneticPr fontId="17"/>
  </si>
  <si>
    <t>6医療圏＋大阪市4基本医療圏</t>
  </si>
  <si>
    <t>9月以降に算出可能（e-Statの更新のため）</t>
  </si>
  <si>
    <t>464810件</t>
    <rPh sb="6" eb="7">
      <t>ケン</t>
    </rPh>
    <phoneticPr fontId="17"/>
  </si>
  <si>
    <t>㉚1,035人</t>
    <phoneticPr fontId="17"/>
  </si>
  <si>
    <t>医療資源の効率的な再編及び地域医療の確保に配慮しつつ、病院における患者の療養環境、医療従事者の職場環境、衛生環境の改善を促進し、医療施設の経営の確保を図るために必要な施設整備事業に対する補助を行う。</t>
    <rPh sb="96" eb="97">
      <t>オコナ</t>
    </rPh>
    <phoneticPr fontId="17"/>
  </si>
  <si>
    <t>●</t>
    <phoneticPr fontId="17"/>
  </si>
  <si>
    <t>R1年度の事業効果を踏まえ、R2年度以降に事業内容見直し等を検討</t>
    <rPh sb="30" eb="32">
      <t>ケントウ</t>
    </rPh>
    <phoneticPr fontId="17"/>
  </si>
  <si>
    <t>①同行訪問実施件数
②研修受講者数</t>
    <rPh sb="7" eb="9">
      <t>ケンスウ</t>
    </rPh>
    <rPh sb="12" eb="14">
      <t>ケンシュウ</t>
    </rPh>
    <rPh sb="14" eb="17">
      <t>ジュコウシャ</t>
    </rPh>
    <rPh sb="17" eb="18">
      <t>スウ</t>
    </rPh>
    <phoneticPr fontId="17"/>
  </si>
  <si>
    <t>①587人
②2572人</t>
  </si>
  <si>
    <t>641機関</t>
    <rPh sb="3" eb="5">
      <t>キカン</t>
    </rPh>
    <phoneticPr fontId="17"/>
  </si>
  <si>
    <t>今年度の事業効果を踏まえ検討を行う。</t>
    <rPh sb="0" eb="3">
      <t>コンネンド</t>
    </rPh>
    <rPh sb="4" eb="6">
      <t>ジギョウ</t>
    </rPh>
    <rPh sb="6" eb="8">
      <t>コウカ</t>
    </rPh>
    <rPh sb="9" eb="10">
      <t>フ</t>
    </rPh>
    <rPh sb="12" eb="14">
      <t>ケントウ</t>
    </rPh>
    <rPh sb="15" eb="16">
      <t>オコナ</t>
    </rPh>
    <phoneticPr fontId="17"/>
  </si>
  <si>
    <t>①296人
②1344人</t>
  </si>
  <si>
    <t>府内身体科二次・三次救急病院における本事業の利用経験割合</t>
    <phoneticPr fontId="17"/>
  </si>
  <si>
    <t>①平成30年度養成所施設整備事業
②平成30年度養成所初度設備整備事業</t>
    <phoneticPr fontId="17"/>
  </si>
  <si>
    <t>5,110人</t>
    <rPh sb="5" eb="6">
      <t>ニン</t>
    </rPh>
    <phoneticPr fontId="17"/>
  </si>
  <si>
    <t>㉚60.3%</t>
  </si>
  <si>
    <t>184人</t>
    <rPh sb="3" eb="4">
      <t>ニン</t>
    </rPh>
    <phoneticPr fontId="17"/>
  </si>
  <si>
    <t>入院患者が円滑に在宅生活に移行できるよう病院で勤務する看護職に対して、退院調整業務に必要な知識や技術の習得を図るための研修を実施する。</t>
    <rPh sb="0" eb="2">
      <t>ニュウイン</t>
    </rPh>
    <rPh sb="2" eb="4">
      <t>カンジャ</t>
    </rPh>
    <rPh sb="5" eb="7">
      <t>エンカツ</t>
    </rPh>
    <rPh sb="8" eb="10">
      <t>ザイタク</t>
    </rPh>
    <rPh sb="10" eb="12">
      <t>セイカツ</t>
    </rPh>
    <rPh sb="13" eb="15">
      <t>イコウ</t>
    </rPh>
    <rPh sb="20" eb="22">
      <t>ビョウイン</t>
    </rPh>
    <rPh sb="23" eb="25">
      <t>キンム</t>
    </rPh>
    <rPh sb="27" eb="30">
      <t>カンゴショク</t>
    </rPh>
    <rPh sb="31" eb="32">
      <t>タイ</t>
    </rPh>
    <rPh sb="35" eb="37">
      <t>タイイン</t>
    </rPh>
    <rPh sb="37" eb="39">
      <t>チョウセイ</t>
    </rPh>
    <rPh sb="39" eb="41">
      <t>ギョウム</t>
    </rPh>
    <rPh sb="42" eb="44">
      <t>ヒツヨウ</t>
    </rPh>
    <rPh sb="45" eb="47">
      <t>チシキ</t>
    </rPh>
    <rPh sb="48" eb="50">
      <t>ギジュツ</t>
    </rPh>
    <rPh sb="51" eb="53">
      <t>シュウトク</t>
    </rPh>
    <rPh sb="54" eb="55">
      <t>ハカ</t>
    </rPh>
    <rPh sb="59" eb="61">
      <t>ケンシュウ</t>
    </rPh>
    <rPh sb="62" eb="64">
      <t>ジッシ</t>
    </rPh>
    <phoneticPr fontId="17"/>
  </si>
  <si>
    <r>
      <rPr>
        <sz val="8"/>
        <rFont val="Meiryo UI"/>
        <family val="3"/>
        <charset val="128"/>
      </rPr>
      <t>病院スタッフに対する周術期口腔機能管理に係る人材育成研修会の実施</t>
    </r>
    <r>
      <rPr>
        <strike/>
        <sz val="8"/>
        <rFont val="Meiryo UI"/>
        <family val="3"/>
        <charset val="128"/>
      </rPr>
      <t xml:space="preserve">
</t>
    </r>
    <phoneticPr fontId="17"/>
  </si>
  <si>
    <t>総務・歯科・栄養Ｇ</t>
    <phoneticPr fontId="17"/>
  </si>
  <si>
    <t>208件(29年度当初1377件→31年度末1880件</t>
    <rPh sb="3" eb="4">
      <t>ケン</t>
    </rPh>
    <rPh sb="9" eb="11">
      <t>トウショ</t>
    </rPh>
    <rPh sb="15" eb="16">
      <t>ケン</t>
    </rPh>
    <phoneticPr fontId="17"/>
  </si>
  <si>
    <t>地域における保健・医療・福祉による協議の場等との連携・協力のもと、退院支援が利用可能な患者（精神障がい者）を把握し、市町村へつなぐとともに、地域の中で継続的に医療サービスを受けられる連携体制の整備を支援する広域コーディネーターを配置する。
精神科病院職員が退院促進の視点を持って患者・家族に対応することが可能となるよう、医療従事者等に対する研修を実施する。
また、退院した精神障がい者が、再入院することなく地域の中で適切に医療サービスを受けられる体制を整備する。</t>
    <phoneticPr fontId="17"/>
  </si>
  <si>
    <t>「長期入院精神障がい者退院促進事業」の検証・総括を行うとともに、令和２年度以降の精神科病院からの地域生活への移行のあり方について検討を行う。</t>
    <rPh sb="1" eb="3">
      <t>チョウキ</t>
    </rPh>
    <rPh sb="3" eb="5">
      <t>ニュウイン</t>
    </rPh>
    <rPh sb="5" eb="7">
      <t>セイシン</t>
    </rPh>
    <rPh sb="7" eb="8">
      <t>ショウ</t>
    </rPh>
    <rPh sb="10" eb="11">
      <t>シャ</t>
    </rPh>
    <rPh sb="11" eb="13">
      <t>タイイン</t>
    </rPh>
    <rPh sb="13" eb="15">
      <t>ソクシン</t>
    </rPh>
    <rPh sb="15" eb="17">
      <t>ジギョウ</t>
    </rPh>
    <rPh sb="19" eb="21">
      <t>ケンショウ</t>
    </rPh>
    <rPh sb="22" eb="24">
      <t>ソウカツ</t>
    </rPh>
    <rPh sb="25" eb="26">
      <t>オコナ</t>
    </rPh>
    <rPh sb="32" eb="33">
      <t>レイ</t>
    </rPh>
    <rPh sb="33" eb="34">
      <t>ワ</t>
    </rPh>
    <rPh sb="35" eb="37">
      <t>ネンド</t>
    </rPh>
    <rPh sb="37" eb="39">
      <t>イコウ</t>
    </rPh>
    <rPh sb="40" eb="43">
      <t>セイシンカ</t>
    </rPh>
    <rPh sb="43" eb="45">
      <t>ビョウイン</t>
    </rPh>
    <rPh sb="48" eb="50">
      <t>チイキ</t>
    </rPh>
    <rPh sb="50" eb="52">
      <t>セイカツ</t>
    </rPh>
    <rPh sb="54" eb="56">
      <t>イコウ</t>
    </rPh>
    <rPh sb="59" eb="60">
      <t>カタ</t>
    </rPh>
    <rPh sb="64" eb="66">
      <t>ケントウ</t>
    </rPh>
    <rPh sb="67" eb="68">
      <t>オコナ</t>
    </rPh>
    <phoneticPr fontId="17"/>
  </si>
  <si>
    <t>平均在院日数
（厚生労働省「患者調査」）</t>
    <phoneticPr fontId="17"/>
  </si>
  <si>
    <t>難病患者に係る連携が日常的に行われる地域診療所等の増加</t>
    <rPh sb="7" eb="9">
      <t>レンケイ</t>
    </rPh>
    <rPh sb="20" eb="22">
      <t>シンリョウ</t>
    </rPh>
    <rPh sb="22" eb="23">
      <t>ジョ</t>
    </rPh>
    <rPh sb="23" eb="24">
      <t>トウ</t>
    </rPh>
    <rPh sb="25" eb="27">
      <t>ゾウカ</t>
    </rPh>
    <phoneticPr fontId="17"/>
  </si>
  <si>
    <t>50人</t>
    <phoneticPr fontId="17"/>
  </si>
  <si>
    <r>
      <t>0機関</t>
    </r>
    <r>
      <rPr>
        <sz val="6"/>
        <rFont val="Meiryo UI"/>
        <family val="3"/>
        <charset val="128"/>
      </rPr>
      <t>(病院の意向により、マネジメントシステム（計画策定を経て導入するPDCAサイクル）についての説明をした実績あり。)</t>
    </r>
    <rPh sb="1" eb="3">
      <t>キカン</t>
    </rPh>
    <phoneticPr fontId="17"/>
  </si>
  <si>
    <t>訪問歯科診療の実施件数の増加
（医療施設調査）</t>
    <phoneticPr fontId="17"/>
  </si>
  <si>
    <t>102医療機関</t>
    <rPh sb="3" eb="5">
      <t>イリョウ</t>
    </rPh>
    <rPh sb="5" eb="7">
      <t>キカン</t>
    </rPh>
    <phoneticPr fontId="17"/>
  </si>
  <si>
    <t>大阪府の看護職員離職率の低下</t>
  </si>
  <si>
    <t>㉚13.4％　→
㉛13.1％</t>
    <phoneticPr fontId="17"/>
  </si>
  <si>
    <t>㉘13.1％　→
㉚13.0％</t>
    <phoneticPr fontId="17"/>
  </si>
  <si>
    <t>㉚13.4％　→
㉛13.1％</t>
    <phoneticPr fontId="17"/>
  </si>
  <si>
    <t>㉘13.1％　→
㉚13.0％</t>
    <phoneticPr fontId="17"/>
  </si>
  <si>
    <t>①精神科病院職員研修受講者数
②広域コーディネーターが関わる精神科病院</t>
    <rPh sb="16" eb="18">
      <t>コウイキ</t>
    </rPh>
    <rPh sb="27" eb="28">
      <t>カカ</t>
    </rPh>
    <rPh sb="30" eb="33">
      <t>セイシンカ</t>
    </rPh>
    <rPh sb="33" eb="35">
      <t>ビョウイン</t>
    </rPh>
    <phoneticPr fontId="17"/>
  </si>
  <si>
    <t xml:space="preserve">①延べ1,000人
②45病院
</t>
    <rPh sb="1" eb="2">
      <t>ノベ</t>
    </rPh>
    <rPh sb="8" eb="9">
      <t>ニン</t>
    </rPh>
    <rPh sb="13" eb="15">
      <t>ビョウイン</t>
    </rPh>
    <phoneticPr fontId="17"/>
  </si>
  <si>
    <t>①1,121人
②46病院</t>
    <rPh sb="6" eb="7">
      <t>ニン</t>
    </rPh>
    <rPh sb="11" eb="13">
      <t>ビョウイン</t>
    </rPh>
    <phoneticPr fontId="17"/>
  </si>
  <si>
    <t>①長期入院者数
②平均在院日数</t>
    <phoneticPr fontId="17"/>
  </si>
  <si>
    <t>①長期入院者数
②平均在院日数</t>
    <phoneticPr fontId="17"/>
  </si>
  <si>
    <t>㉙145人　→　㉚165人</t>
    <rPh sb="4" eb="5">
      <t>ニン</t>
    </rPh>
    <rPh sb="12" eb="13">
      <t>ニン</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</si>
</sst>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_ "/>
  </numFmts>
  <fonts count="8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HG丸ｺﾞｼｯｸM-PRO"/>
      <family val="3"/>
      <charset val="128"/>
    </font>
    <font>
      <sz val="14"/>
      <name val="HG丸ｺﾞｼｯｸM-PRO"/>
      <family val="3"/>
      <charset val="128"/>
    </font>
    <font>
      <sz val="18"/>
      <color theme="1"/>
      <name val="ＭＳ Ｐゴシック"/>
      <family val="3"/>
      <charset val="128"/>
      <scheme val="minor"/>
    </font>
    <font>
      <sz val="18"/>
      <color theme="0"/>
      <name val="ＭＳ Ｐゴシック"/>
      <family val="3"/>
      <charset val="128"/>
      <scheme val="minor"/>
    </font>
    <font>
      <b/>
      <sz val="18"/>
      <color theme="3"/>
      <name val="ＭＳ Ｐゴシック"/>
      <family val="2"/>
      <charset val="128"/>
      <scheme val="major"/>
    </font>
    <font>
      <b/>
      <sz val="2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0000"/>
      <name val="ＭＳ Ｐゴシック"/>
      <family val="3"/>
      <charset val="128"/>
      <scheme val="minor"/>
    </font>
    <font>
      <sz val="22"/>
      <name val="ＭＳ Ｐゴシック"/>
      <family val="3"/>
      <charset val="128"/>
      <scheme val="minor"/>
    </font>
    <font>
      <sz val="16"/>
      <name val="ＭＳ Ｐゴシック"/>
      <family val="3"/>
      <charset val="128"/>
      <scheme val="minor"/>
    </font>
    <font>
      <sz val="10"/>
      <name val="HG丸ｺﾞｼｯｸM-PRO"/>
      <family val="3"/>
      <charset val="128"/>
    </font>
    <font>
      <sz val="12"/>
      <color theme="1"/>
      <name val="ＭＳ Ｐゴシック"/>
      <family val="2"/>
      <scheme val="minor"/>
    </font>
    <font>
      <sz val="10"/>
      <name val="ＭＳ Ｐゴシック"/>
      <family val="3"/>
      <charset val="128"/>
      <scheme val="minor"/>
    </font>
    <font>
      <sz val="18"/>
      <name val="ＭＳ Ｐゴシック"/>
      <family val="3"/>
      <charset val="128"/>
      <scheme val="minor"/>
    </font>
    <font>
      <strike/>
      <sz val="12"/>
      <name val="ＭＳ Ｐゴシック"/>
      <family val="3"/>
      <charset val="128"/>
      <scheme val="minor"/>
    </font>
    <font>
      <sz val="18"/>
      <color rgb="FFFF0000"/>
      <name val="ＭＳ Ｐゴシック"/>
      <family val="3"/>
      <charset val="128"/>
      <scheme val="minor"/>
    </font>
    <font>
      <b/>
      <sz val="24"/>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3"/>
      <name val="ＭＳ Ｐゴシック"/>
      <family val="3"/>
      <charset val="128"/>
      <scheme val="minor"/>
    </font>
    <font>
      <sz val="14"/>
      <name val="ＤＦ特太ゴシック体"/>
      <family val="3"/>
      <charset val="128"/>
    </font>
    <font>
      <sz val="11"/>
      <color rgb="FFFF0000"/>
      <name val="ＭＳ Ｐゴシック"/>
      <family val="3"/>
      <charset val="128"/>
      <scheme val="minor"/>
    </font>
    <font>
      <sz val="9"/>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10"/>
      <color indexed="81"/>
      <name val="ＭＳ Ｐゴシック"/>
      <family val="3"/>
      <charset val="128"/>
    </font>
    <font>
      <sz val="16"/>
      <color theme="1"/>
      <name val="ＭＳ Ｐゴシック"/>
      <family val="3"/>
      <charset val="128"/>
      <scheme val="minor"/>
    </font>
    <font>
      <b/>
      <sz val="28"/>
      <color theme="1"/>
      <name val="Meiryo UI"/>
      <family val="3"/>
      <charset val="128"/>
    </font>
    <font>
      <sz val="12"/>
      <color theme="1"/>
      <name val="Meiryo UI"/>
      <family val="3"/>
      <charset val="128"/>
    </font>
    <font>
      <sz val="12"/>
      <name val="Meiryo UI"/>
      <family val="3"/>
      <charset val="128"/>
    </font>
    <font>
      <u/>
      <sz val="16"/>
      <name val="Meiryo UI"/>
      <family val="3"/>
      <charset val="128"/>
    </font>
    <font>
      <sz val="20"/>
      <name val="Meiryo UI"/>
      <family val="3"/>
      <charset val="128"/>
    </font>
    <font>
      <sz val="18"/>
      <name val="Meiryo UI"/>
      <family val="3"/>
      <charset val="128"/>
    </font>
    <font>
      <sz val="20"/>
      <color theme="1"/>
      <name val="Meiryo UI"/>
      <family val="3"/>
      <charset val="128"/>
    </font>
    <font>
      <sz val="18"/>
      <color theme="1"/>
      <name val="Meiryo UI"/>
      <family val="3"/>
      <charset val="128"/>
    </font>
    <font>
      <sz val="16"/>
      <color theme="1"/>
      <name val="Meiryo UI"/>
      <family val="3"/>
      <charset val="128"/>
    </font>
    <font>
      <sz val="20"/>
      <color theme="0"/>
      <name val="Meiryo UI"/>
      <family val="3"/>
      <charset val="128"/>
    </font>
    <font>
      <sz val="18"/>
      <color theme="0"/>
      <name val="Meiryo UI"/>
      <family val="3"/>
      <charset val="128"/>
    </font>
    <font>
      <sz val="16"/>
      <color theme="0"/>
      <name val="Meiryo UI"/>
      <family val="3"/>
      <charset val="128"/>
    </font>
    <font>
      <sz val="12"/>
      <color theme="0"/>
      <name val="Meiryo UI"/>
      <family val="3"/>
      <charset val="128"/>
    </font>
    <font>
      <b/>
      <sz val="20"/>
      <color theme="1"/>
      <name val="Meiryo UI"/>
      <family val="3"/>
      <charset val="128"/>
    </font>
    <font>
      <sz val="16"/>
      <name val="Meiryo UI"/>
      <family val="3"/>
      <charset val="128"/>
    </font>
    <font>
      <sz val="10"/>
      <color theme="1"/>
      <name val="Meiryo UI"/>
      <family val="3"/>
      <charset val="128"/>
    </font>
    <font>
      <sz val="16"/>
      <color rgb="FF000000"/>
      <name val="Meiryo UI"/>
      <family val="3"/>
      <charset val="128"/>
    </font>
    <font>
      <sz val="16"/>
      <color rgb="FFFF0000"/>
      <name val="Meiryo UI"/>
      <family val="3"/>
      <charset val="128"/>
    </font>
    <font>
      <strike/>
      <sz val="12"/>
      <name val="Meiryo UI"/>
      <family val="3"/>
      <charset val="128"/>
    </font>
    <font>
      <sz val="14"/>
      <name val="Meiryo UI"/>
      <family val="3"/>
      <charset val="128"/>
    </font>
    <font>
      <b/>
      <sz val="16"/>
      <name val="Meiryo UI"/>
      <family val="3"/>
      <charset val="128"/>
    </font>
    <font>
      <u/>
      <sz val="14"/>
      <name val="Meiryo UI"/>
      <family val="3"/>
      <charset val="128"/>
    </font>
    <font>
      <sz val="11"/>
      <color theme="1"/>
      <name val="Meiryo UI"/>
      <family val="3"/>
      <charset val="128"/>
    </font>
    <font>
      <sz val="16"/>
      <name val="HG丸ｺﾞｼｯｸM-PRO"/>
      <family val="3"/>
      <charset val="128"/>
    </font>
    <font>
      <b/>
      <sz val="24"/>
      <name val="Meiryo UI"/>
      <family val="3"/>
      <charset val="128"/>
    </font>
    <font>
      <b/>
      <sz val="10"/>
      <name val="Meiryo UI"/>
      <family val="3"/>
      <charset val="128"/>
    </font>
    <font>
      <sz val="10"/>
      <name val="Meiryo UI"/>
      <family val="3"/>
      <charset val="128"/>
    </font>
    <font>
      <u/>
      <sz val="10"/>
      <name val="Meiryo UI"/>
      <family val="3"/>
      <charset val="128"/>
    </font>
    <font>
      <b/>
      <sz val="8"/>
      <name val="Meiryo UI"/>
      <family val="3"/>
      <charset val="128"/>
    </font>
    <font>
      <sz val="8"/>
      <name val="Meiryo UI"/>
      <family val="3"/>
      <charset val="128"/>
    </font>
    <font>
      <strike/>
      <sz val="8"/>
      <name val="Meiryo UI"/>
      <family val="3"/>
      <charset val="128"/>
    </font>
    <font>
      <sz val="6"/>
      <name val="Meiryo UI"/>
      <family val="3"/>
      <charset val="128"/>
    </font>
  </fonts>
  <fills count="16">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CD5B4"/>
        <bgColor indexed="64"/>
      </patternFill>
    </fill>
  </fills>
  <borders count="33">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s>
  <cellStyleXfs count="387">
    <xf numFmtId="0" fontId="0" fillId="0" borderId="0"/>
    <xf numFmtId="38" fontId="16"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9" fontId="1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95">
    <xf numFmtId="0" fontId="0" fillId="0" borderId="0" xfId="0"/>
    <xf numFmtId="0" fontId="26" fillId="0" borderId="0" xfId="0" applyFont="1" applyAlignment="1">
      <alignment vertical="center"/>
    </xf>
    <xf numFmtId="0" fontId="0" fillId="0" borderId="0" xfId="0" applyAlignment="1"/>
    <xf numFmtId="0" fontId="20" fillId="0" borderId="0" xfId="0" applyFont="1"/>
    <xf numFmtId="0" fontId="27" fillId="0" borderId="0" xfId="0" applyFont="1"/>
    <xf numFmtId="38" fontId="20" fillId="0" borderId="0" xfId="1" applyFont="1" applyAlignment="1"/>
    <xf numFmtId="0" fontId="28" fillId="0" borderId="0" xfId="0" applyFont="1"/>
    <xf numFmtId="0" fontId="27" fillId="0" borderId="0" xfId="0" applyFont="1" applyBorder="1"/>
    <xf numFmtId="0" fontId="28" fillId="0" borderId="0" xfId="0" applyFont="1" applyFill="1" applyBorder="1"/>
    <xf numFmtId="0" fontId="20" fillId="0" borderId="0" xfId="126" applyFont="1" applyFill="1" applyBorder="1" applyAlignment="1">
      <alignment horizontal="center" vertical="center" wrapText="1"/>
    </xf>
    <xf numFmtId="0" fontId="29" fillId="0" borderId="0" xfId="126" applyFont="1" applyFill="1" applyBorder="1" applyAlignment="1">
      <alignment horizontal="center" vertical="center" wrapText="1"/>
    </xf>
    <xf numFmtId="38" fontId="28" fillId="0" borderId="0" xfId="1" applyFont="1" applyFill="1" applyBorder="1" applyAlignment="1">
      <alignment horizontal="center" vertical="center" wrapText="1"/>
    </xf>
    <xf numFmtId="0" fontId="28" fillId="0" borderId="0" xfId="126" applyFont="1" applyFill="1" applyBorder="1" applyAlignment="1">
      <alignment vertical="top"/>
    </xf>
    <xf numFmtId="38" fontId="29" fillId="0" borderId="0" xfId="1" applyFont="1" applyFill="1" applyBorder="1" applyAlignment="1">
      <alignment vertical="top"/>
    </xf>
    <xf numFmtId="0" fontId="30" fillId="0" borderId="2" xfId="0" applyFont="1" applyBorder="1" applyAlignment="1">
      <alignment horizontal="center" vertical="center" wrapText="1"/>
    </xf>
    <xf numFmtId="0" fontId="29" fillId="7" borderId="2" xfId="126" applyFont="1" applyFill="1" applyBorder="1" applyAlignment="1">
      <alignment horizontal="center" vertical="center" wrapText="1"/>
    </xf>
    <xf numFmtId="0" fontId="31" fillId="7" borderId="2" xfId="126" applyFont="1" applyFill="1" applyBorder="1" applyAlignment="1">
      <alignment horizontal="center" vertical="center" wrapText="1"/>
    </xf>
    <xf numFmtId="38" fontId="18" fillId="7" borderId="2" xfId="1" applyFont="1" applyFill="1" applyBorder="1" applyAlignment="1">
      <alignment horizontal="center" vertical="center" wrapText="1"/>
    </xf>
    <xf numFmtId="0" fontId="18" fillId="7" borderId="2" xfId="126" applyFont="1" applyFill="1" applyBorder="1" applyAlignment="1">
      <alignment horizontal="center" vertical="center" wrapText="1"/>
    </xf>
    <xf numFmtId="0" fontId="22" fillId="7" borderId="2" xfId="126" applyFont="1" applyFill="1" applyBorder="1" applyAlignment="1">
      <alignment horizontal="left" vertical="center" wrapText="1"/>
    </xf>
    <xf numFmtId="0" fontId="28" fillId="7" borderId="0" xfId="126" applyFont="1" applyFill="1" applyBorder="1" applyAlignment="1">
      <alignment horizontal="center" vertical="center" wrapText="1"/>
    </xf>
    <xf numFmtId="0" fontId="28" fillId="0" borderId="0" xfId="126" applyFont="1" applyAlignment="1">
      <alignment vertical="top"/>
    </xf>
    <xf numFmtId="0" fontId="18" fillId="7" borderId="10" xfId="0" applyFont="1" applyFill="1" applyBorder="1" applyAlignment="1">
      <alignment horizontal="center" vertical="center"/>
    </xf>
    <xf numFmtId="0" fontId="27" fillId="7" borderId="12" xfId="0" applyFont="1" applyFill="1" applyBorder="1"/>
    <xf numFmtId="0" fontId="33" fillId="7" borderId="12" xfId="126" applyFont="1" applyFill="1" applyBorder="1" applyAlignment="1">
      <alignment horizontal="left" vertical="center"/>
    </xf>
    <xf numFmtId="0" fontId="29" fillId="7" borderId="12" xfId="126" applyFont="1" applyFill="1" applyBorder="1" applyAlignment="1">
      <alignment horizontal="center" vertical="center" wrapText="1"/>
    </xf>
    <xf numFmtId="0" fontId="29" fillId="7" borderId="8" xfId="126" applyFont="1" applyFill="1" applyBorder="1" applyAlignment="1">
      <alignment horizontal="center" vertical="center" wrapText="1"/>
    </xf>
    <xf numFmtId="38" fontId="23" fillId="7" borderId="8" xfId="1" applyFont="1" applyFill="1" applyBorder="1" applyAlignment="1">
      <alignment horizontal="right" vertical="center" wrapText="1"/>
    </xf>
    <xf numFmtId="38" fontId="23" fillId="7" borderId="2" xfId="126" applyNumberFormat="1" applyFont="1" applyFill="1" applyBorder="1" applyAlignment="1">
      <alignment horizontal="right" vertical="center"/>
    </xf>
    <xf numFmtId="38" fontId="20" fillId="7" borderId="2" xfId="126" applyNumberFormat="1" applyFont="1" applyFill="1" applyBorder="1" applyAlignment="1">
      <alignment horizontal="center" vertical="center"/>
    </xf>
    <xf numFmtId="38" fontId="20" fillId="7" borderId="8" xfId="1" applyFont="1" applyFill="1" applyBorder="1" applyAlignment="1">
      <alignment horizontal="right" vertical="center" wrapText="1"/>
    </xf>
    <xf numFmtId="0" fontId="21" fillId="7" borderId="2" xfId="126" applyFont="1" applyFill="1" applyBorder="1" applyAlignment="1">
      <alignment horizontal="left" vertical="center" wrapText="1"/>
    </xf>
    <xf numFmtId="38" fontId="23" fillId="7" borderId="0" xfId="1" applyFont="1" applyFill="1" applyBorder="1" applyAlignment="1">
      <alignment horizontal="right" vertical="center" wrapText="1"/>
    </xf>
    <xf numFmtId="0" fontId="27" fillId="0" borderId="0" xfId="126" applyFont="1" applyAlignment="1">
      <alignment vertical="top"/>
    </xf>
    <xf numFmtId="0" fontId="18" fillId="5" borderId="4" xfId="0" applyFont="1" applyFill="1" applyBorder="1" applyAlignment="1">
      <alignment horizontal="center" vertical="center"/>
    </xf>
    <xf numFmtId="0" fontId="27" fillId="5" borderId="0" xfId="0" applyFont="1" applyFill="1"/>
    <xf numFmtId="0" fontId="31" fillId="7" borderId="4" xfId="126" applyFont="1" applyFill="1" applyBorder="1" applyAlignment="1">
      <alignment horizontal="center" vertical="center"/>
    </xf>
    <xf numFmtId="0" fontId="31" fillId="5" borderId="4" xfId="127" applyFont="1" applyFill="1" applyBorder="1" applyAlignment="1">
      <alignment vertical="center" wrapText="1"/>
    </xf>
    <xf numFmtId="0" fontId="29" fillId="0" borderId="4" xfId="127" applyFont="1" applyFill="1" applyBorder="1" applyAlignment="1">
      <alignment vertical="center" wrapText="1"/>
    </xf>
    <xf numFmtId="38" fontId="23" fillId="0" borderId="2" xfId="1" applyFont="1" applyFill="1" applyBorder="1" applyAlignment="1">
      <alignment vertical="center"/>
    </xf>
    <xf numFmtId="38" fontId="23" fillId="0" borderId="2" xfId="126" applyNumberFormat="1" applyFont="1" applyFill="1" applyBorder="1" applyAlignment="1">
      <alignment horizontal="right" vertical="center"/>
    </xf>
    <xf numFmtId="38" fontId="29" fillId="0" borderId="2" xfId="1" applyFont="1" applyFill="1" applyBorder="1" applyAlignment="1">
      <alignment horizontal="left" vertical="center" wrapText="1"/>
    </xf>
    <xf numFmtId="38" fontId="34" fillId="0" borderId="2" xfId="1" applyFont="1" applyFill="1" applyBorder="1" applyAlignment="1">
      <alignment horizontal="right" vertical="center" wrapText="1"/>
    </xf>
    <xf numFmtId="38" fontId="29" fillId="0" borderId="4" xfId="1" applyFont="1" applyFill="1" applyBorder="1" applyAlignment="1">
      <alignment vertical="center" wrapText="1"/>
    </xf>
    <xf numFmtId="38" fontId="34" fillId="0" borderId="4" xfId="1" applyFont="1" applyFill="1" applyBorder="1" applyAlignment="1">
      <alignment horizontal="right" vertical="center" wrapText="1"/>
    </xf>
    <xf numFmtId="0" fontId="21" fillId="5" borderId="2" xfId="126" applyFont="1" applyFill="1" applyBorder="1" applyAlignment="1">
      <alignment horizontal="left" vertical="center" wrapText="1"/>
    </xf>
    <xf numFmtId="0" fontId="35" fillId="5" borderId="0" xfId="126" applyFont="1" applyFill="1" applyBorder="1" applyAlignment="1">
      <alignment horizontal="left" vertical="center" wrapText="1"/>
    </xf>
    <xf numFmtId="0" fontId="18" fillId="5" borderId="2" xfId="0" applyFont="1" applyFill="1" applyBorder="1" applyAlignment="1">
      <alignment horizontal="center" vertical="center"/>
    </xf>
    <xf numFmtId="0" fontId="31" fillId="7" borderId="2" xfId="126" applyFont="1" applyFill="1" applyBorder="1" applyAlignment="1">
      <alignment horizontal="center" vertical="center"/>
    </xf>
    <xf numFmtId="0" fontId="31" fillId="5" borderId="2" xfId="126" applyFont="1" applyFill="1" applyBorder="1" applyAlignment="1">
      <alignment vertical="center" wrapText="1"/>
    </xf>
    <xf numFmtId="0" fontId="29" fillId="0" borderId="2" xfId="126" applyFont="1" applyFill="1" applyBorder="1" applyAlignment="1">
      <alignment vertical="center" wrapText="1"/>
    </xf>
    <xf numFmtId="176" fontId="34" fillId="0" borderId="2" xfId="1" applyNumberFormat="1" applyFont="1" applyFill="1" applyBorder="1" applyAlignment="1">
      <alignment horizontal="right" vertical="center" wrapText="1"/>
    </xf>
    <xf numFmtId="0" fontId="23" fillId="0" borderId="0" xfId="126" applyFont="1" applyBorder="1" applyAlignment="1">
      <alignment horizontal="right" vertical="center"/>
    </xf>
    <xf numFmtId="0" fontId="29" fillId="0" borderId="2" xfId="128" applyFont="1" applyFill="1" applyBorder="1" applyAlignment="1">
      <alignment vertical="center" wrapText="1"/>
    </xf>
    <xf numFmtId="0" fontId="31" fillId="5" borderId="2" xfId="127" applyFont="1" applyFill="1" applyBorder="1" applyAlignment="1">
      <alignment vertical="center" wrapText="1"/>
    </xf>
    <xf numFmtId="0" fontId="29" fillId="0" borderId="2" xfId="127" applyFont="1" applyFill="1" applyBorder="1" applyAlignment="1">
      <alignment vertical="center" wrapText="1"/>
    </xf>
    <xf numFmtId="38" fontId="34" fillId="5" borderId="2" xfId="1" applyFont="1" applyFill="1" applyBorder="1" applyAlignment="1">
      <alignment horizontal="right" vertical="center" wrapText="1"/>
    </xf>
    <xf numFmtId="38" fontId="29" fillId="5" borderId="4" xfId="1" applyFont="1" applyFill="1" applyBorder="1" applyAlignment="1">
      <alignment vertical="center" wrapText="1"/>
    </xf>
    <xf numFmtId="38" fontId="34" fillId="5" borderId="4" xfId="1" applyFont="1" applyFill="1" applyBorder="1" applyAlignment="1">
      <alignment horizontal="right" vertical="center" wrapText="1"/>
    </xf>
    <xf numFmtId="38" fontId="29" fillId="5" borderId="2" xfId="1" applyFont="1" applyFill="1" applyBorder="1" applyAlignment="1">
      <alignment horizontal="left" vertical="center" wrapText="1"/>
    </xf>
    <xf numFmtId="38" fontId="28" fillId="0" borderId="0" xfId="1" applyFont="1" applyBorder="1" applyAlignment="1">
      <alignment horizontal="right" vertical="center" wrapText="1"/>
    </xf>
    <xf numFmtId="0" fontId="33" fillId="7" borderId="8" xfId="126" applyFont="1" applyFill="1" applyBorder="1" applyAlignment="1">
      <alignment horizontal="left" vertical="center"/>
    </xf>
    <xf numFmtId="38" fontId="23" fillId="7" borderId="2" xfId="1" applyFont="1" applyFill="1" applyBorder="1" applyAlignment="1">
      <alignment horizontal="right" vertical="center" wrapText="1"/>
    </xf>
    <xf numFmtId="38" fontId="29" fillId="7" borderId="2" xfId="1" applyFont="1" applyFill="1" applyBorder="1" applyAlignment="1">
      <alignment horizontal="left" vertical="center" wrapText="1"/>
    </xf>
    <xf numFmtId="38" fontId="34" fillId="7" borderId="2" xfId="1" applyFont="1" applyFill="1" applyBorder="1" applyAlignment="1">
      <alignment horizontal="right" vertical="center" wrapText="1"/>
    </xf>
    <xf numFmtId="0" fontId="21" fillId="5" borderId="2" xfId="126" quotePrefix="1" applyFont="1" applyFill="1" applyBorder="1" applyAlignment="1">
      <alignment horizontal="left" vertical="center" wrapText="1"/>
    </xf>
    <xf numFmtId="0" fontId="31" fillId="0" borderId="2" xfId="127" applyFont="1" applyFill="1" applyBorder="1" applyAlignment="1">
      <alignment vertical="center" wrapText="1"/>
    </xf>
    <xf numFmtId="0" fontId="29" fillId="0" borderId="2" xfId="1" applyNumberFormat="1" applyFont="1" applyFill="1" applyBorder="1" applyAlignment="1">
      <alignment vertical="center" wrapText="1"/>
    </xf>
    <xf numFmtId="0" fontId="34" fillId="0" borderId="2" xfId="1" applyNumberFormat="1" applyFont="1" applyFill="1" applyBorder="1" applyAlignment="1">
      <alignment horizontal="right" vertical="center" wrapText="1"/>
    </xf>
    <xf numFmtId="9" fontId="34" fillId="0" borderId="2" xfId="1" applyNumberFormat="1" applyFont="1" applyFill="1" applyBorder="1" applyAlignment="1">
      <alignment horizontal="right" vertical="center" wrapText="1"/>
    </xf>
    <xf numFmtId="9" fontId="34" fillId="5" borderId="2" xfId="1" applyNumberFormat="1" applyFont="1" applyFill="1" applyBorder="1" applyAlignment="1">
      <alignment horizontal="right" vertical="center" wrapText="1"/>
    </xf>
    <xf numFmtId="38" fontId="31" fillId="0" borderId="2" xfId="1" applyFont="1" applyFill="1" applyBorder="1" applyAlignment="1">
      <alignment horizontal="right" vertical="center" wrapText="1"/>
    </xf>
    <xf numFmtId="0" fontId="18" fillId="5" borderId="2" xfId="0" applyFont="1" applyFill="1" applyBorder="1" applyAlignment="1">
      <alignment horizontal="center" vertical="center" wrapText="1"/>
    </xf>
    <xf numFmtId="0" fontId="31" fillId="0" borderId="2" xfId="127" applyFont="1" applyFill="1" applyBorder="1" applyAlignment="1">
      <alignment horizontal="left" vertical="center" wrapText="1"/>
    </xf>
    <xf numFmtId="0" fontId="18" fillId="7" borderId="10" xfId="126" applyFont="1" applyFill="1" applyBorder="1" applyAlignment="1">
      <alignment horizontal="center" vertical="center" wrapText="1"/>
    </xf>
    <xf numFmtId="38" fontId="24" fillId="7" borderId="2" xfId="126" applyNumberFormat="1" applyFont="1" applyFill="1" applyBorder="1" applyAlignment="1">
      <alignment horizontal="right" vertical="center"/>
    </xf>
    <xf numFmtId="38" fontId="38" fillId="0" borderId="2" xfId="1" applyFont="1" applyFill="1" applyBorder="1" applyAlignment="1">
      <alignment vertical="center"/>
    </xf>
    <xf numFmtId="38" fontId="38" fillId="0" borderId="2" xfId="126" applyNumberFormat="1" applyFont="1" applyFill="1" applyBorder="1" applyAlignment="1">
      <alignment horizontal="right" vertical="center"/>
    </xf>
    <xf numFmtId="38" fontId="29" fillId="0" borderId="3" xfId="1" applyFont="1" applyFill="1" applyBorder="1" applyAlignment="1">
      <alignment horizontal="left" vertical="center" wrapText="1"/>
    </xf>
    <xf numFmtId="38" fontId="38" fillId="0" borderId="10" xfId="126" applyNumberFormat="1" applyFont="1" applyFill="1" applyBorder="1" applyAlignment="1">
      <alignment horizontal="right" vertical="center"/>
    </xf>
    <xf numFmtId="0" fontId="29" fillId="0" borderId="2" xfId="0" applyFont="1" applyFill="1" applyBorder="1" applyAlignment="1">
      <alignment horizontal="justify" vertical="center" wrapText="1"/>
    </xf>
    <xf numFmtId="38" fontId="31" fillId="0" borderId="8" xfId="1" applyFont="1" applyFill="1" applyBorder="1" applyAlignment="1">
      <alignment horizontal="right" vertical="center" wrapText="1"/>
    </xf>
    <xf numFmtId="38" fontId="29" fillId="0" borderId="4" xfId="1" applyFont="1" applyFill="1" applyBorder="1" applyAlignment="1">
      <alignment horizontal="left" vertical="center" wrapText="1"/>
    </xf>
    <xf numFmtId="0" fontId="29" fillId="0" borderId="0" xfId="0" applyFont="1" applyFill="1" applyAlignment="1">
      <alignment horizontal="justify" vertical="center" wrapText="1"/>
    </xf>
    <xf numFmtId="0" fontId="31" fillId="7" borderId="21" xfId="126" applyFont="1" applyFill="1" applyBorder="1" applyAlignment="1">
      <alignment horizontal="center" vertical="center"/>
    </xf>
    <xf numFmtId="0" fontId="31" fillId="0" borderId="21" xfId="126" applyFont="1" applyFill="1" applyBorder="1" applyAlignment="1">
      <alignment vertical="center" wrapText="1"/>
    </xf>
    <xf numFmtId="0" fontId="29" fillId="0" borderId="21" xfId="128" applyFont="1" applyFill="1" applyBorder="1" applyAlignment="1">
      <alignment vertical="center" wrapText="1"/>
    </xf>
    <xf numFmtId="38" fontId="38" fillId="0" borderId="21" xfId="1" applyFont="1" applyFill="1" applyBorder="1" applyAlignment="1">
      <alignment vertical="center"/>
    </xf>
    <xf numFmtId="38" fontId="38" fillId="0" borderId="21" xfId="126" applyNumberFormat="1" applyFont="1" applyFill="1" applyBorder="1" applyAlignment="1">
      <alignment horizontal="right" vertical="center"/>
    </xf>
    <xf numFmtId="38" fontId="29" fillId="0" borderId="21" xfId="1" applyFont="1" applyFill="1" applyBorder="1" applyAlignment="1">
      <alignment horizontal="left" vertical="center" wrapText="1"/>
    </xf>
    <xf numFmtId="38" fontId="34" fillId="0" borderId="21" xfId="1" applyFont="1" applyFill="1" applyBorder="1" applyAlignment="1">
      <alignment horizontal="right" vertical="center" wrapText="1"/>
    </xf>
    <xf numFmtId="0" fontId="18" fillId="0" borderId="0" xfId="0" applyFont="1" applyFill="1" applyBorder="1"/>
    <xf numFmtId="0" fontId="20" fillId="4" borderId="4" xfId="126" applyFont="1" applyFill="1" applyBorder="1" applyAlignment="1">
      <alignment horizontal="center" vertical="center" wrapText="1"/>
    </xf>
    <xf numFmtId="0" fontId="29" fillId="4" borderId="4" xfId="126" applyFont="1" applyFill="1" applyBorder="1" applyAlignment="1">
      <alignment horizontal="center" vertical="center" wrapText="1"/>
    </xf>
    <xf numFmtId="38" fontId="23" fillId="4" borderId="4" xfId="1" applyFont="1" applyFill="1" applyBorder="1" applyAlignment="1">
      <alignment horizontal="right" vertical="center" wrapText="1"/>
    </xf>
    <xf numFmtId="0" fontId="28" fillId="4" borderId="4" xfId="126" applyFont="1" applyFill="1" applyBorder="1" applyAlignment="1">
      <alignment vertical="top"/>
    </xf>
    <xf numFmtId="38" fontId="29" fillId="4" borderId="4" xfId="1" applyFont="1" applyFill="1" applyBorder="1" applyAlignment="1">
      <alignment horizontal="left" vertical="center" wrapText="1"/>
    </xf>
    <xf numFmtId="38" fontId="34" fillId="4" borderId="4" xfId="1" applyFont="1" applyFill="1" applyBorder="1" applyAlignment="1">
      <alignment vertical="top" wrapText="1"/>
    </xf>
    <xf numFmtId="38" fontId="34" fillId="4" borderId="4" xfId="1" applyFont="1" applyFill="1" applyBorder="1" applyAlignment="1">
      <alignment vertical="center" wrapText="1"/>
    </xf>
    <xf numFmtId="0" fontId="28" fillId="0" borderId="2" xfId="126" applyFont="1" applyFill="1" applyBorder="1" applyAlignment="1">
      <alignment vertical="top"/>
    </xf>
    <xf numFmtId="0" fontId="18" fillId="0" borderId="0" xfId="0" applyFont="1"/>
    <xf numFmtId="38" fontId="27" fillId="0" borderId="0" xfId="1" applyFont="1" applyAlignment="1"/>
    <xf numFmtId="38" fontId="29" fillId="5" borderId="0" xfId="1" applyFont="1" applyFill="1" applyAlignment="1">
      <alignment vertical="center" wrapText="1"/>
    </xf>
    <xf numFmtId="38" fontId="34" fillId="0" borderId="0" xfId="1" applyFont="1" applyAlignment="1">
      <alignment wrapText="1"/>
    </xf>
    <xf numFmtId="38" fontId="29" fillId="5" borderId="0" xfId="1" applyFont="1" applyFill="1" applyAlignment="1">
      <alignment horizontal="left" vertical="center" wrapText="1"/>
    </xf>
    <xf numFmtId="38" fontId="34" fillId="5" borderId="0" xfId="1" applyFont="1" applyFill="1" applyAlignment="1">
      <alignment vertical="center" wrapText="1"/>
    </xf>
    <xf numFmtId="49" fontId="38" fillId="0" borderId="0" xfId="129" applyNumberFormat="1" applyFont="1" applyAlignment="1">
      <alignment horizontal="left"/>
    </xf>
    <xf numFmtId="38" fontId="28" fillId="7" borderId="2" xfId="1" applyFont="1" applyFill="1" applyBorder="1" applyAlignment="1">
      <alignment horizontal="center" vertical="center" wrapText="1"/>
    </xf>
    <xf numFmtId="0" fontId="28" fillId="0" borderId="2" xfId="0" applyFont="1" applyBorder="1"/>
    <xf numFmtId="0" fontId="29" fillId="5" borderId="2" xfId="128" applyFont="1" applyFill="1" applyBorder="1" applyAlignment="1">
      <alignment vertical="top" wrapText="1"/>
    </xf>
    <xf numFmtId="38" fontId="23" fillId="5" borderId="2" xfId="1" applyFont="1" applyFill="1" applyBorder="1" applyAlignment="1">
      <alignment vertical="center"/>
    </xf>
    <xf numFmtId="38" fontId="29" fillId="5" borderId="2" xfId="1" applyFont="1" applyFill="1" applyBorder="1" applyAlignment="1">
      <alignment vertical="center" wrapText="1"/>
    </xf>
    <xf numFmtId="38" fontId="29" fillId="0" borderId="2" xfId="1" applyFont="1" applyBorder="1" applyAlignment="1">
      <alignment horizontal="left" vertical="center" wrapText="1"/>
    </xf>
    <xf numFmtId="38" fontId="34" fillId="0" borderId="2" xfId="1" applyFont="1" applyBorder="1" applyAlignment="1">
      <alignment horizontal="right" vertical="center" wrapText="1"/>
    </xf>
    <xf numFmtId="0" fontId="18" fillId="0" borderId="2" xfId="0" applyFont="1" applyBorder="1" applyAlignment="1">
      <alignment horizontal="center" vertical="center" wrapText="1"/>
    </xf>
    <xf numFmtId="38" fontId="40" fillId="5" borderId="2" xfId="1" applyFont="1" applyFill="1" applyBorder="1" applyAlignment="1">
      <alignment vertical="center"/>
    </xf>
    <xf numFmtId="38" fontId="29" fillId="0" borderId="2" xfId="1" applyFont="1" applyFill="1" applyBorder="1" applyAlignment="1">
      <alignment vertical="center" wrapText="1"/>
    </xf>
    <xf numFmtId="176" fontId="34" fillId="0" borderId="2" xfId="1" applyNumberFormat="1" applyFont="1" applyFill="1" applyBorder="1" applyAlignment="1">
      <alignment vertical="center" wrapText="1"/>
    </xf>
    <xf numFmtId="0" fontId="18" fillId="0" borderId="0" xfId="0" applyFont="1" applyFill="1" applyBorder="1" applyAlignment="1">
      <alignment horizontal="center" vertical="center"/>
    </xf>
    <xf numFmtId="38" fontId="34" fillId="0" borderId="0" xfId="1" applyFont="1" applyFill="1" applyBorder="1" applyAlignment="1">
      <alignment vertical="top" wrapText="1"/>
    </xf>
    <xf numFmtId="0" fontId="18" fillId="0" borderId="0" xfId="0" applyFont="1" applyAlignment="1">
      <alignment horizontal="center" vertical="center"/>
    </xf>
    <xf numFmtId="49" fontId="38" fillId="0" borderId="0" xfId="129" applyNumberFormat="1" applyFont="1" applyBorder="1" applyAlignment="1">
      <alignment horizontal="left"/>
    </xf>
    <xf numFmtId="38" fontId="27" fillId="0" borderId="0" xfId="1" applyFont="1" applyBorder="1" applyAlignment="1"/>
    <xf numFmtId="0" fontId="28" fillId="0" borderId="0" xfId="0" applyFont="1" applyBorder="1"/>
    <xf numFmtId="0" fontId="18" fillId="0" borderId="2" xfId="0" applyFont="1" applyBorder="1" applyAlignment="1">
      <alignment horizontal="center" vertical="center"/>
    </xf>
    <xf numFmtId="0" fontId="20" fillId="5" borderId="0" xfId="126" applyFont="1" applyFill="1" applyBorder="1" applyAlignment="1">
      <alignment vertical="top"/>
    </xf>
    <xf numFmtId="0" fontId="31" fillId="5" borderId="0" xfId="126" applyFont="1" applyFill="1" applyBorder="1" applyAlignment="1">
      <alignment vertical="top"/>
    </xf>
    <xf numFmtId="0" fontId="20" fillId="0" borderId="0" xfId="0" applyFont="1" applyBorder="1"/>
    <xf numFmtId="0" fontId="41" fillId="0" borderId="0" xfId="0" applyFont="1" applyAlignment="1">
      <alignment vertical="center"/>
    </xf>
    <xf numFmtId="38" fontId="28" fillId="0" borderId="0" xfId="1" applyFont="1" applyAlignment="1">
      <alignment horizontal="right"/>
    </xf>
    <xf numFmtId="14" fontId="27" fillId="0" borderId="0" xfId="0" applyNumberFormat="1" applyFont="1" applyAlignment="1">
      <alignment horizontal="center" vertical="center"/>
    </xf>
    <xf numFmtId="38" fontId="27" fillId="0" borderId="0" xfId="1" applyFont="1" applyAlignment="1">
      <alignment shrinkToFit="1"/>
    </xf>
    <xf numFmtId="0" fontId="27" fillId="0" borderId="0" xfId="126" applyFont="1" applyFill="1" applyBorder="1" applyAlignment="1">
      <alignment horizontal="center" vertical="center" wrapText="1"/>
    </xf>
    <xf numFmtId="0" fontId="28" fillId="0" borderId="0" xfId="126" applyFont="1" applyFill="1" applyBorder="1" applyAlignment="1">
      <alignment horizontal="center" vertical="center" wrapText="1"/>
    </xf>
    <xf numFmtId="0" fontId="28" fillId="0" borderId="0" xfId="126" applyFont="1" applyFill="1" applyBorder="1" applyAlignment="1">
      <alignment vertical="center"/>
    </xf>
    <xf numFmtId="14" fontId="28" fillId="0" borderId="0" xfId="126" applyNumberFormat="1" applyFont="1" applyFill="1" applyBorder="1" applyAlignment="1">
      <alignment horizontal="center" vertical="center"/>
    </xf>
    <xf numFmtId="38" fontId="28" fillId="0" borderId="0" xfId="1" applyFont="1" applyFill="1" applyBorder="1" applyAlignment="1">
      <alignment vertical="top"/>
    </xf>
    <xf numFmtId="38" fontId="28" fillId="0" borderId="0" xfId="1" applyFont="1" applyFill="1" applyBorder="1" applyAlignment="1">
      <alignment vertical="top" shrinkToFit="1"/>
    </xf>
    <xf numFmtId="0" fontId="28" fillId="7" borderId="2" xfId="126" applyFont="1" applyFill="1" applyBorder="1" applyAlignment="1">
      <alignment horizontal="center" vertical="center" wrapText="1"/>
    </xf>
    <xf numFmtId="0" fontId="28" fillId="0" borderId="0" xfId="126" applyFont="1" applyFill="1" applyAlignment="1">
      <alignment vertical="center"/>
    </xf>
    <xf numFmtId="14" fontId="28" fillId="0" borderId="2" xfId="126" applyNumberFormat="1" applyFont="1" applyBorder="1" applyAlignment="1">
      <alignment horizontal="center" vertical="center"/>
    </xf>
    <xf numFmtId="38" fontId="28" fillId="7" borderId="2" xfId="1" applyFont="1" applyFill="1" applyBorder="1" applyAlignment="1">
      <alignment horizontal="center" vertical="center" wrapText="1" shrinkToFit="1"/>
    </xf>
    <xf numFmtId="38" fontId="28" fillId="7" borderId="10" xfId="1" applyFont="1" applyFill="1" applyBorder="1" applyAlignment="1">
      <alignment horizontal="center" vertical="center" wrapText="1" shrinkToFit="1"/>
    </xf>
    <xf numFmtId="38" fontId="28" fillId="7" borderId="6" xfId="1" applyFont="1" applyFill="1" applyBorder="1" applyAlignment="1">
      <alignment horizontal="center" vertical="center" wrapText="1"/>
    </xf>
    <xf numFmtId="38" fontId="28" fillId="7" borderId="7" xfId="1" applyFont="1" applyFill="1" applyBorder="1" applyAlignment="1">
      <alignment horizontal="center" vertical="center" wrapText="1"/>
    </xf>
    <xf numFmtId="38" fontId="28" fillId="0" borderId="22" xfId="1" applyFont="1" applyFill="1" applyBorder="1" applyAlignment="1">
      <alignment horizontal="center" vertical="center" wrapText="1"/>
    </xf>
    <xf numFmtId="0" fontId="42" fillId="7" borderId="10" xfId="126" applyFont="1" applyFill="1" applyBorder="1" applyAlignment="1">
      <alignment horizontal="left" vertical="center"/>
    </xf>
    <xf numFmtId="0" fontId="28" fillId="7" borderId="12" xfId="126" applyFont="1" applyFill="1" applyBorder="1" applyAlignment="1">
      <alignment horizontal="center" vertical="center"/>
    </xf>
    <xf numFmtId="38" fontId="38" fillId="7" borderId="8" xfId="1" applyFont="1" applyFill="1" applyBorder="1" applyAlignment="1">
      <alignment horizontal="right" vertical="center" wrapText="1"/>
    </xf>
    <xf numFmtId="0" fontId="20" fillId="0" borderId="0" xfId="126" applyFont="1" applyFill="1" applyAlignment="1">
      <alignment vertical="center"/>
    </xf>
    <xf numFmtId="14" fontId="20" fillId="0" borderId="2" xfId="126" applyNumberFormat="1" applyFont="1" applyBorder="1" applyAlignment="1">
      <alignment horizontal="center" vertical="center"/>
    </xf>
    <xf numFmtId="0" fontId="20" fillId="0" borderId="0" xfId="126" applyFont="1" applyAlignment="1">
      <alignment vertical="top"/>
    </xf>
    <xf numFmtId="38" fontId="38" fillId="7" borderId="2" xfId="126" applyNumberFormat="1" applyFont="1" applyFill="1" applyBorder="1" applyAlignment="1">
      <alignment horizontal="right" vertical="center"/>
    </xf>
    <xf numFmtId="38" fontId="38" fillId="7" borderId="8" xfId="1" applyFont="1" applyFill="1" applyBorder="1" applyAlignment="1">
      <alignment horizontal="right" vertical="center" shrinkToFit="1"/>
    </xf>
    <xf numFmtId="38" fontId="38" fillId="7" borderId="12" xfId="1" applyFont="1" applyFill="1" applyBorder="1" applyAlignment="1">
      <alignment horizontal="right" vertical="center" shrinkToFit="1"/>
    </xf>
    <xf numFmtId="176" fontId="38" fillId="7" borderId="16" xfId="125" applyNumberFormat="1" applyFont="1" applyFill="1" applyBorder="1" applyAlignment="1">
      <alignment horizontal="right" vertical="center" shrinkToFit="1"/>
    </xf>
    <xf numFmtId="176" fontId="38" fillId="7" borderId="17" xfId="125" applyNumberFormat="1" applyFont="1" applyFill="1" applyBorder="1" applyAlignment="1">
      <alignment horizontal="right" vertical="center" shrinkToFit="1"/>
    </xf>
    <xf numFmtId="0" fontId="18" fillId="7" borderId="4" xfId="126" applyFont="1" applyFill="1" applyBorder="1" applyAlignment="1">
      <alignment horizontal="center" vertical="center"/>
    </xf>
    <xf numFmtId="0" fontId="18" fillId="5" borderId="4" xfId="126" applyFont="1" applyFill="1" applyBorder="1" applyAlignment="1">
      <alignment horizontal="center" vertical="center"/>
    </xf>
    <xf numFmtId="0" fontId="31" fillId="5" borderId="4" xfId="130" applyFont="1" applyFill="1" applyBorder="1" applyAlignment="1">
      <alignment vertical="center" wrapText="1"/>
    </xf>
    <xf numFmtId="0" fontId="29" fillId="5" borderId="4" xfId="130" applyFont="1" applyFill="1" applyBorder="1" applyAlignment="1">
      <alignment vertical="center" wrapText="1"/>
    </xf>
    <xf numFmtId="38" fontId="38" fillId="5" borderId="2" xfId="1" applyFont="1" applyFill="1" applyBorder="1" applyAlignment="1">
      <alignment vertical="center"/>
    </xf>
    <xf numFmtId="0" fontId="20" fillId="0" borderId="0" xfId="0" applyFont="1" applyFill="1" applyAlignment="1">
      <alignment vertical="center"/>
    </xf>
    <xf numFmtId="14" fontId="20" fillId="5" borderId="2" xfId="0" applyNumberFormat="1" applyFont="1" applyFill="1" applyBorder="1" applyAlignment="1">
      <alignment horizontal="center" vertical="center"/>
    </xf>
    <xf numFmtId="0" fontId="20" fillId="5" borderId="0" xfId="0" applyFont="1" applyFill="1"/>
    <xf numFmtId="38" fontId="38" fillId="0" borderId="2" xfId="126" applyNumberFormat="1" applyFont="1" applyBorder="1" applyAlignment="1">
      <alignment horizontal="right" vertical="center"/>
    </xf>
    <xf numFmtId="38" fontId="38" fillId="0" borderId="2" xfId="1" applyFont="1" applyBorder="1" applyAlignment="1">
      <alignment horizontal="right" vertical="center"/>
    </xf>
    <xf numFmtId="38" fontId="38" fillId="0" borderId="2" xfId="1" applyFont="1" applyBorder="1" applyAlignment="1">
      <alignment horizontal="right" vertical="center" shrinkToFit="1"/>
    </xf>
    <xf numFmtId="38" fontId="38" fillId="0" borderId="10" xfId="1" applyFont="1" applyBorder="1" applyAlignment="1">
      <alignment horizontal="right" vertical="center" shrinkToFit="1"/>
    </xf>
    <xf numFmtId="176" fontId="38" fillId="0" borderId="1" xfId="125" applyNumberFormat="1" applyFont="1" applyBorder="1" applyAlignment="1">
      <alignment horizontal="right" vertical="center" shrinkToFit="1"/>
    </xf>
    <xf numFmtId="176" fontId="38" fillId="0" borderId="5" xfId="125" applyNumberFormat="1" applyFont="1" applyBorder="1" applyAlignment="1">
      <alignment horizontal="right" vertical="center" shrinkToFit="1"/>
    </xf>
    <xf numFmtId="9" fontId="23" fillId="0" borderId="0" xfId="125" applyFont="1" applyBorder="1" applyAlignment="1">
      <alignment horizontal="right" vertical="center"/>
    </xf>
    <xf numFmtId="0" fontId="18" fillId="7" borderId="2" xfId="126" applyFont="1" applyFill="1" applyBorder="1" applyAlignment="1">
      <alignment horizontal="center" vertical="center"/>
    </xf>
    <xf numFmtId="0" fontId="18" fillId="5" borderId="2" xfId="126" applyFont="1" applyFill="1" applyBorder="1" applyAlignment="1">
      <alignment horizontal="center" vertical="center"/>
    </xf>
    <xf numFmtId="0" fontId="29" fillId="5" borderId="2" xfId="126" applyFont="1" applyFill="1" applyBorder="1" applyAlignment="1">
      <alignment vertical="center" wrapText="1"/>
    </xf>
    <xf numFmtId="0" fontId="29" fillId="5" borderId="2" xfId="130" applyFont="1" applyFill="1" applyBorder="1" applyAlignment="1">
      <alignment vertical="center" wrapText="1"/>
    </xf>
    <xf numFmtId="0" fontId="31" fillId="5" borderId="2" xfId="130" applyFont="1" applyFill="1" applyBorder="1" applyAlignment="1">
      <alignment vertical="center" wrapText="1"/>
    </xf>
    <xf numFmtId="14" fontId="20" fillId="5" borderId="10" xfId="0" applyNumberFormat="1" applyFont="1" applyFill="1" applyBorder="1" applyAlignment="1">
      <alignment horizontal="center" vertical="center"/>
    </xf>
    <xf numFmtId="14" fontId="20" fillId="7" borderId="2" xfId="0" applyNumberFormat="1" applyFont="1" applyFill="1" applyBorder="1" applyAlignment="1">
      <alignment horizontal="center" vertical="center"/>
    </xf>
    <xf numFmtId="38" fontId="38" fillId="7" borderId="2" xfId="1" applyFont="1" applyFill="1" applyBorder="1" applyAlignment="1">
      <alignment vertical="center"/>
    </xf>
    <xf numFmtId="38" fontId="38" fillId="7" borderId="10" xfId="1" applyFont="1" applyFill="1" applyBorder="1" applyAlignment="1">
      <alignment vertical="center"/>
    </xf>
    <xf numFmtId="176" fontId="38" fillId="0" borderId="18" xfId="125" applyNumberFormat="1" applyFont="1" applyBorder="1" applyAlignment="1">
      <alignment horizontal="right" vertical="center" shrinkToFit="1"/>
    </xf>
    <xf numFmtId="176" fontId="38" fillId="0" borderId="14" xfId="125" applyNumberFormat="1" applyFont="1" applyBorder="1" applyAlignment="1">
      <alignment horizontal="right" vertical="center" shrinkToFit="1"/>
    </xf>
    <xf numFmtId="0" fontId="27" fillId="0" borderId="22" xfId="126" applyFont="1" applyFill="1" applyBorder="1" applyAlignment="1">
      <alignment horizontal="center" vertical="center" wrapText="1"/>
    </xf>
    <xf numFmtId="0" fontId="28" fillId="0" borderId="22" xfId="126" applyFont="1" applyFill="1" applyBorder="1" applyAlignment="1">
      <alignment horizontal="center" vertical="center" wrapText="1"/>
    </xf>
    <xf numFmtId="0" fontId="29" fillId="0" borderId="22" xfId="126" applyFont="1" applyFill="1" applyBorder="1" applyAlignment="1">
      <alignment horizontal="center" vertical="center" wrapText="1"/>
    </xf>
    <xf numFmtId="38" fontId="29" fillId="0" borderId="22" xfId="1" applyFont="1" applyFill="1" applyBorder="1" applyAlignment="1">
      <alignment horizontal="center" vertical="center" wrapText="1"/>
    </xf>
    <xf numFmtId="0" fontId="29" fillId="0" borderId="0" xfId="126" applyFont="1" applyFill="1" applyBorder="1" applyAlignment="1">
      <alignment vertical="center"/>
    </xf>
    <xf numFmtId="14" fontId="29" fillId="0" borderId="0" xfId="126" applyNumberFormat="1" applyFont="1" applyFill="1" applyBorder="1" applyAlignment="1">
      <alignment horizontal="center" vertical="center"/>
    </xf>
    <xf numFmtId="0" fontId="29" fillId="0" borderId="0" xfId="126" applyFont="1" applyFill="1" applyBorder="1" applyAlignment="1">
      <alignment vertical="top"/>
    </xf>
    <xf numFmtId="38" fontId="20" fillId="5" borderId="0" xfId="1" applyFont="1" applyFill="1" applyAlignment="1">
      <alignment vertical="center"/>
    </xf>
    <xf numFmtId="38" fontId="29" fillId="0" borderId="0" xfId="1" applyFont="1" applyFill="1" applyBorder="1" applyAlignment="1">
      <alignment vertical="top" shrinkToFit="1"/>
    </xf>
    <xf numFmtId="38" fontId="20" fillId="5" borderId="0" xfId="1" applyFont="1" applyFill="1" applyAlignment="1">
      <alignment vertical="center" shrinkToFit="1"/>
    </xf>
    <xf numFmtId="0" fontId="42" fillId="7" borderId="2" xfId="126" applyFont="1" applyFill="1" applyBorder="1" applyAlignment="1">
      <alignment horizontal="left" vertical="center"/>
    </xf>
    <xf numFmtId="38" fontId="38" fillId="7" borderId="2" xfId="1" applyFont="1" applyFill="1" applyBorder="1" applyAlignment="1">
      <alignment horizontal="right" vertical="center" wrapText="1"/>
    </xf>
    <xf numFmtId="14" fontId="20" fillId="7" borderId="2" xfId="126" applyNumberFormat="1" applyFont="1" applyFill="1" applyBorder="1" applyAlignment="1">
      <alignment horizontal="center" vertical="center"/>
    </xf>
    <xf numFmtId="38" fontId="38" fillId="7" borderId="2" xfId="1" applyFont="1" applyFill="1" applyBorder="1" applyAlignment="1">
      <alignment horizontal="right" vertical="center" shrinkToFit="1"/>
    </xf>
    <xf numFmtId="38" fontId="38" fillId="7" borderId="10" xfId="1" applyFont="1" applyFill="1" applyBorder="1" applyAlignment="1">
      <alignment horizontal="right" vertical="center" shrinkToFit="1"/>
    </xf>
    <xf numFmtId="0" fontId="20" fillId="5" borderId="2" xfId="0" applyFont="1" applyFill="1" applyBorder="1" applyAlignment="1">
      <alignment horizontal="center" vertical="center"/>
    </xf>
    <xf numFmtId="0" fontId="31" fillId="5" borderId="2" xfId="130" applyFont="1" applyFill="1" applyBorder="1" applyAlignment="1">
      <alignment horizontal="left" vertical="center" wrapText="1"/>
    </xf>
    <xf numFmtId="38" fontId="38" fillId="0" borderId="10" xfId="1" applyFont="1" applyFill="1" applyBorder="1" applyAlignment="1">
      <alignment horizontal="right" vertical="center" shrinkToFit="1"/>
    </xf>
    <xf numFmtId="0" fontId="29" fillId="0" borderId="0" xfId="126" applyFont="1" applyFill="1" applyBorder="1" applyAlignment="1">
      <alignment horizontal="center" vertical="center"/>
    </xf>
    <xf numFmtId="0" fontId="20" fillId="7" borderId="2" xfId="126" applyFont="1" applyFill="1" applyBorder="1" applyAlignment="1">
      <alignment horizontal="center" vertical="center"/>
    </xf>
    <xf numFmtId="38" fontId="38" fillId="10" borderId="2" xfId="1" applyFont="1" applyFill="1" applyBorder="1" applyAlignment="1">
      <alignment vertical="center"/>
    </xf>
    <xf numFmtId="38" fontId="38" fillId="10" borderId="10" xfId="1" applyFont="1" applyFill="1" applyBorder="1" applyAlignment="1">
      <alignment horizontal="right" vertical="center" shrinkToFit="1"/>
    </xf>
    <xf numFmtId="38" fontId="38" fillId="0" borderId="2" xfId="1" applyFont="1" applyFill="1" applyBorder="1" applyAlignment="1">
      <alignment horizontal="right" vertical="center"/>
    </xf>
    <xf numFmtId="38" fontId="29" fillId="0" borderId="0" xfId="1" applyFont="1" applyFill="1" applyBorder="1" applyAlignment="1">
      <alignment horizontal="center" vertical="center" wrapText="1"/>
    </xf>
    <xf numFmtId="38" fontId="44" fillId="7" borderId="2" xfId="1" applyFont="1" applyFill="1" applyBorder="1" applyAlignment="1">
      <alignment vertical="center"/>
    </xf>
    <xf numFmtId="38" fontId="44" fillId="7" borderId="2" xfId="126" applyNumberFormat="1" applyFont="1" applyFill="1" applyBorder="1" applyAlignment="1">
      <alignment horizontal="right" vertical="center"/>
    </xf>
    <xf numFmtId="38" fontId="38" fillId="7" borderId="2" xfId="126" applyNumberFormat="1" applyFont="1" applyFill="1" applyBorder="1" applyAlignment="1">
      <alignment horizontal="right" vertical="center" shrinkToFit="1"/>
    </xf>
    <xf numFmtId="38" fontId="38" fillId="7" borderId="10" xfId="126" applyNumberFormat="1" applyFont="1" applyFill="1" applyBorder="1" applyAlignment="1">
      <alignment horizontal="right" vertical="center" shrinkToFit="1"/>
    </xf>
    <xf numFmtId="176" fontId="38" fillId="7" borderId="6" xfId="125" applyNumberFormat="1" applyFont="1" applyFill="1" applyBorder="1" applyAlignment="1">
      <alignment horizontal="right" vertical="center" shrinkToFit="1"/>
    </xf>
    <xf numFmtId="176" fontId="38" fillId="7" borderId="7" xfId="125" applyNumberFormat="1" applyFont="1" applyFill="1" applyBorder="1" applyAlignment="1">
      <alignment horizontal="right" vertical="center" shrinkToFit="1"/>
    </xf>
    <xf numFmtId="0" fontId="23" fillId="7" borderId="0" xfId="126" applyFont="1" applyFill="1" applyBorder="1" applyAlignment="1">
      <alignment horizontal="right" vertical="center"/>
    </xf>
    <xf numFmtId="0" fontId="18" fillId="0" borderId="0" xfId="0" applyFont="1" applyAlignment="1">
      <alignment vertical="center"/>
    </xf>
    <xf numFmtId="0" fontId="27" fillId="0" borderId="0" xfId="0" applyFont="1" applyAlignment="1">
      <alignment horizontal="center" vertical="center"/>
    </xf>
    <xf numFmtId="38" fontId="18" fillId="0" borderId="0" xfId="1" applyFont="1" applyAlignment="1">
      <alignment horizontal="center" vertical="center"/>
    </xf>
    <xf numFmtId="0" fontId="27" fillId="0" borderId="0" xfId="0" applyFont="1" applyFill="1" applyAlignment="1">
      <alignment vertical="center"/>
    </xf>
    <xf numFmtId="38" fontId="18" fillId="0" borderId="0" xfId="1" applyFont="1" applyFill="1" applyAlignment="1">
      <alignment horizontal="center" vertical="center" shrinkToFit="1"/>
    </xf>
    <xf numFmtId="38" fontId="23" fillId="0" borderId="0" xfId="1" applyFont="1" applyFill="1" applyAlignment="1">
      <alignment vertical="center"/>
    </xf>
    <xf numFmtId="38" fontId="23" fillId="0" borderId="0" xfId="1" applyFont="1" applyFill="1" applyAlignment="1">
      <alignment vertical="center" shrinkToFit="1"/>
    </xf>
    <xf numFmtId="38" fontId="27" fillId="5" borderId="0" xfId="1" applyFont="1" applyFill="1" applyAlignment="1">
      <alignment vertical="center" shrinkToFit="1"/>
    </xf>
    <xf numFmtId="38" fontId="27" fillId="5" borderId="0" xfId="1" applyFont="1" applyFill="1" applyAlignment="1">
      <alignment vertical="center"/>
    </xf>
    <xf numFmtId="49" fontId="43" fillId="0" borderId="0" xfId="129" applyNumberFormat="1" applyFont="1" applyAlignment="1">
      <alignment horizontal="left"/>
    </xf>
    <xf numFmtId="38" fontId="23" fillId="7" borderId="2" xfId="1" applyFont="1" applyFill="1" applyBorder="1" applyAlignment="1">
      <alignment vertical="center"/>
    </xf>
    <xf numFmtId="38" fontId="23" fillId="0" borderId="0" xfId="1" applyFont="1" applyFill="1" applyBorder="1" applyAlignment="1">
      <alignment vertical="center"/>
    </xf>
    <xf numFmtId="38" fontId="28" fillId="7" borderId="16" xfId="1" applyFont="1" applyFill="1" applyBorder="1" applyAlignment="1">
      <alignment horizontal="center" vertical="center" wrapText="1"/>
    </xf>
    <xf numFmtId="38" fontId="28" fillId="7" borderId="17" xfId="1" applyFont="1" applyFill="1" applyBorder="1" applyAlignment="1">
      <alignment horizontal="center" vertical="center" wrapText="1"/>
    </xf>
    <xf numFmtId="0" fontId="29" fillId="5" borderId="2" xfId="130" applyFont="1" applyFill="1" applyBorder="1" applyAlignment="1">
      <alignment vertical="top" wrapText="1"/>
    </xf>
    <xf numFmtId="0" fontId="23" fillId="0" borderId="0" xfId="0" applyFont="1"/>
    <xf numFmtId="38" fontId="23" fillId="5" borderId="0" xfId="1" applyFont="1" applyFill="1" applyAlignment="1">
      <alignment vertical="center"/>
    </xf>
    <xf numFmtId="38" fontId="23" fillId="0" borderId="0" xfId="1" applyFont="1" applyAlignment="1"/>
    <xf numFmtId="38" fontId="23" fillId="0" borderId="10" xfId="1" applyFont="1" applyBorder="1" applyAlignment="1">
      <alignment vertical="center" shrinkToFit="1"/>
    </xf>
    <xf numFmtId="38" fontId="23" fillId="0" borderId="10" xfId="1" applyFont="1" applyFill="1" applyBorder="1" applyAlignment="1">
      <alignment vertical="center" shrinkToFit="1"/>
    </xf>
    <xf numFmtId="38" fontId="23" fillId="0" borderId="0" xfId="1" applyFont="1" applyAlignment="1">
      <alignment vertical="center"/>
    </xf>
    <xf numFmtId="49" fontId="43" fillId="0" borderId="0" xfId="129" applyNumberFormat="1" applyFont="1" applyBorder="1" applyAlignment="1">
      <alignment horizontal="left"/>
    </xf>
    <xf numFmtId="0" fontId="27" fillId="0" borderId="0" xfId="0" applyFont="1" applyBorder="1" applyAlignment="1">
      <alignment horizontal="center" vertical="center"/>
    </xf>
    <xf numFmtId="38" fontId="28" fillId="0" borderId="0" xfId="1" applyFont="1" applyBorder="1" applyAlignment="1">
      <alignment horizontal="right"/>
    </xf>
    <xf numFmtId="0" fontId="28" fillId="0" borderId="0" xfId="0" applyFont="1" applyFill="1" applyAlignment="1">
      <alignment vertical="center"/>
    </xf>
    <xf numFmtId="14" fontId="28" fillId="0" borderId="0" xfId="0" applyNumberFormat="1" applyFont="1" applyAlignment="1">
      <alignment horizontal="center" vertical="center"/>
    </xf>
    <xf numFmtId="38" fontId="28" fillId="0" borderId="0" xfId="1" applyFont="1" applyAlignment="1"/>
    <xf numFmtId="0" fontId="23" fillId="0" borderId="0" xfId="0" applyFont="1" applyAlignment="1">
      <alignment vertical="center"/>
    </xf>
    <xf numFmtId="0" fontId="27" fillId="5" borderId="0" xfId="126" applyFont="1" applyFill="1" applyBorder="1" applyAlignment="1">
      <alignment vertical="top"/>
    </xf>
    <xf numFmtId="0" fontId="18" fillId="5" borderId="0" xfId="126" applyFont="1" applyFill="1" applyBorder="1" applyAlignment="1">
      <alignment vertical="top"/>
    </xf>
    <xf numFmtId="0" fontId="34" fillId="0" borderId="0" xfId="126" applyFont="1">
      <alignment vertical="center"/>
    </xf>
    <xf numFmtId="0" fontId="20" fillId="0" borderId="0" xfId="126" applyFont="1">
      <alignment vertical="center"/>
    </xf>
    <xf numFmtId="0" fontId="20" fillId="0" borderId="0" xfId="126" applyFont="1" applyBorder="1">
      <alignment vertical="center"/>
    </xf>
    <xf numFmtId="0" fontId="20" fillId="0" borderId="0" xfId="126" applyFont="1" applyBorder="1" applyAlignment="1">
      <alignment horizontal="right" vertical="center"/>
    </xf>
    <xf numFmtId="0" fontId="45" fillId="0" borderId="0" xfId="126" applyFont="1" applyBorder="1" applyAlignment="1">
      <alignment horizontal="right" vertical="center"/>
    </xf>
    <xf numFmtId="0" fontId="46" fillId="0" borderId="0" xfId="126" applyFont="1" applyAlignment="1">
      <alignment vertical="center"/>
    </xf>
    <xf numFmtId="0" fontId="29" fillId="0" borderId="0" xfId="126" applyFont="1" applyAlignment="1">
      <alignment vertical="center"/>
    </xf>
    <xf numFmtId="0" fontId="20" fillId="4" borderId="3" xfId="126" applyFont="1" applyFill="1" applyBorder="1" applyAlignment="1">
      <alignment horizontal="center" vertical="center"/>
    </xf>
    <xf numFmtId="0" fontId="20" fillId="4" borderId="19" xfId="126" applyFont="1" applyFill="1" applyBorder="1" applyAlignment="1">
      <alignment horizontal="center"/>
    </xf>
    <xf numFmtId="0" fontId="48" fillId="3" borderId="3" xfId="126" applyFont="1" applyFill="1" applyBorder="1" applyAlignment="1">
      <alignment horizontal="center" vertical="top"/>
    </xf>
    <xf numFmtId="0" fontId="48" fillId="3" borderId="11" xfId="126" applyFont="1" applyFill="1" applyBorder="1" applyAlignment="1">
      <alignment horizontal="center" vertical="top"/>
    </xf>
    <xf numFmtId="0" fontId="48" fillId="12" borderId="8" xfId="126" applyFont="1" applyFill="1" applyBorder="1" applyAlignment="1">
      <alignment horizontal="center" vertical="center"/>
    </xf>
    <xf numFmtId="0" fontId="48" fillId="12" borderId="3" xfId="126" applyFont="1" applyFill="1" applyBorder="1" applyAlignment="1">
      <alignment horizontal="center" vertical="top"/>
    </xf>
    <xf numFmtId="0" fontId="48" fillId="12" borderId="11" xfId="126" applyFont="1" applyFill="1" applyBorder="1" applyAlignment="1">
      <alignment horizontal="center" vertical="top"/>
    </xf>
    <xf numFmtId="0" fontId="20" fillId="4" borderId="19" xfId="126" applyFont="1" applyFill="1" applyBorder="1" applyAlignment="1">
      <alignment horizontal="center" vertical="center"/>
    </xf>
    <xf numFmtId="0" fontId="37" fillId="3" borderId="4" xfId="126" applyFont="1" applyFill="1" applyBorder="1" applyAlignment="1">
      <alignment horizontal="center" vertical="top"/>
    </xf>
    <xf numFmtId="0" fontId="37" fillId="3" borderId="9" xfId="126" applyFont="1" applyFill="1" applyBorder="1" applyAlignment="1">
      <alignment horizontal="center" vertical="top"/>
    </xf>
    <xf numFmtId="0" fontId="48" fillId="12" borderId="2" xfId="126" applyFont="1" applyFill="1" applyBorder="1" applyAlignment="1">
      <alignment horizontal="center" vertical="center" wrapText="1"/>
    </xf>
    <xf numFmtId="0" fontId="37" fillId="12" borderId="4" xfId="126" applyFont="1" applyFill="1" applyBorder="1" applyAlignment="1">
      <alignment horizontal="center" vertical="top"/>
    </xf>
    <xf numFmtId="0" fontId="37" fillId="12" borderId="9" xfId="126" applyFont="1" applyFill="1" applyBorder="1" applyAlignment="1">
      <alignment horizontal="center" vertical="top"/>
    </xf>
    <xf numFmtId="0" fontId="20" fillId="4" borderId="4" xfId="126" applyFont="1" applyFill="1" applyBorder="1" applyAlignment="1">
      <alignment horizontal="center" vertical="top"/>
    </xf>
    <xf numFmtId="0" fontId="20" fillId="4" borderId="4" xfId="126" applyFont="1" applyFill="1" applyBorder="1" applyAlignment="1">
      <alignment horizontal="center" vertical="center"/>
    </xf>
    <xf numFmtId="0" fontId="27" fillId="0" borderId="0" xfId="126" applyFont="1" applyFill="1">
      <alignment vertical="center"/>
    </xf>
    <xf numFmtId="0" fontId="18" fillId="0" borderId="10" xfId="126" applyFont="1" applyFill="1" applyBorder="1" applyAlignment="1">
      <alignment horizontal="center" vertical="center"/>
    </xf>
    <xf numFmtId="0" fontId="27" fillId="0" borderId="2" xfId="126" applyFont="1" applyFill="1" applyBorder="1" applyAlignment="1">
      <alignment vertical="center" wrapText="1"/>
    </xf>
    <xf numFmtId="0" fontId="27" fillId="0" borderId="2" xfId="126" applyFont="1" applyFill="1" applyBorder="1" applyAlignment="1">
      <alignment horizontal="center" vertical="center"/>
    </xf>
    <xf numFmtId="0" fontId="27" fillId="0" borderId="23" xfId="126" applyFont="1" applyFill="1" applyBorder="1">
      <alignment vertical="center"/>
    </xf>
    <xf numFmtId="38" fontId="27" fillId="0" borderId="2" xfId="193" applyFont="1" applyFill="1" applyBorder="1">
      <alignment vertical="center"/>
    </xf>
    <xf numFmtId="38" fontId="27" fillId="0" borderId="2" xfId="193" applyFont="1" applyFill="1" applyBorder="1" applyAlignment="1">
      <alignment horizontal="right" vertical="center"/>
    </xf>
    <xf numFmtId="38" fontId="27" fillId="0" borderId="23" xfId="193" applyFont="1" applyFill="1" applyBorder="1" applyAlignment="1">
      <alignment horizontal="right" vertical="center"/>
    </xf>
    <xf numFmtId="177" fontId="27" fillId="0" borderId="2" xfId="193" applyNumberFormat="1" applyFont="1" applyFill="1" applyBorder="1" applyAlignment="1">
      <alignment horizontal="right" vertical="center"/>
    </xf>
    <xf numFmtId="0" fontId="27" fillId="0" borderId="2" xfId="126" applyFont="1" applyFill="1" applyBorder="1" applyAlignment="1">
      <alignment horizontal="center" vertical="center" wrapText="1"/>
    </xf>
    <xf numFmtId="13" fontId="27" fillId="0" borderId="2" xfId="126" applyNumberFormat="1" applyFont="1" applyFill="1" applyBorder="1" applyAlignment="1">
      <alignment horizontal="center" vertical="center"/>
    </xf>
    <xf numFmtId="38" fontId="18" fillId="0" borderId="2" xfId="193" applyFont="1" applyFill="1" applyBorder="1" applyAlignment="1">
      <alignment horizontal="center" vertical="center"/>
    </xf>
    <xf numFmtId="0" fontId="27" fillId="0" borderId="0" xfId="126" applyFont="1" applyFill="1" applyBorder="1">
      <alignment vertical="center"/>
    </xf>
    <xf numFmtId="13" fontId="27" fillId="0" borderId="2" xfId="126" applyNumberFormat="1" applyFont="1" applyFill="1" applyBorder="1" applyAlignment="1">
      <alignment horizontal="center" vertical="center" wrapText="1"/>
    </xf>
    <xf numFmtId="0" fontId="27" fillId="0" borderId="2" xfId="126" applyFont="1" applyFill="1" applyBorder="1">
      <alignment vertical="center"/>
    </xf>
    <xf numFmtId="0" fontId="27" fillId="0" borderId="2" xfId="126" applyFont="1" applyFill="1" applyBorder="1" applyAlignment="1">
      <alignment horizontal="right" vertical="center"/>
    </xf>
    <xf numFmtId="177" fontId="27" fillId="0" borderId="2" xfId="126" applyNumberFormat="1" applyFont="1" applyFill="1" applyBorder="1" applyAlignment="1">
      <alignment horizontal="right" vertical="center"/>
    </xf>
    <xf numFmtId="0" fontId="49" fillId="0" borderId="2" xfId="126" applyFont="1" applyFill="1" applyBorder="1" applyAlignment="1">
      <alignment horizontal="center" vertical="center"/>
    </xf>
    <xf numFmtId="0" fontId="30" fillId="0" borderId="2" xfId="126" applyFont="1" applyFill="1" applyBorder="1" applyAlignment="1">
      <alignment vertical="center" wrapText="1"/>
    </xf>
    <xf numFmtId="38" fontId="18" fillId="0" borderId="2" xfId="193" applyFont="1" applyFill="1" applyBorder="1" applyAlignment="1">
      <alignment horizontal="center" vertical="center" wrapText="1"/>
    </xf>
    <xf numFmtId="0" fontId="27" fillId="0" borderId="4" xfId="126" applyFont="1" applyFill="1" applyBorder="1" applyAlignment="1">
      <alignment vertical="center" wrapText="1"/>
    </xf>
    <xf numFmtId="0" fontId="27" fillId="0" borderId="4" xfId="126" applyFont="1" applyFill="1" applyBorder="1" applyAlignment="1">
      <alignment horizontal="center" vertical="center"/>
    </xf>
    <xf numFmtId="0" fontId="27" fillId="0" borderId="24" xfId="126" applyFont="1" applyFill="1" applyBorder="1">
      <alignment vertical="center"/>
    </xf>
    <xf numFmtId="38" fontId="27" fillId="0" borderId="4" xfId="193" applyFont="1" applyFill="1" applyBorder="1">
      <alignment vertical="center"/>
    </xf>
    <xf numFmtId="38" fontId="27" fillId="0" borderId="4" xfId="193" applyFont="1" applyFill="1" applyBorder="1" applyAlignment="1">
      <alignment horizontal="right" vertical="center"/>
    </xf>
    <xf numFmtId="38" fontId="27" fillId="0" borderId="24" xfId="193" applyFont="1" applyFill="1" applyBorder="1" applyAlignment="1">
      <alignment horizontal="right" vertical="center"/>
    </xf>
    <xf numFmtId="177" fontId="27" fillId="0" borderId="4" xfId="193" applyNumberFormat="1" applyFont="1" applyFill="1" applyBorder="1" applyAlignment="1">
      <alignment horizontal="right" vertical="center"/>
    </xf>
    <xf numFmtId="0" fontId="18" fillId="0" borderId="25" xfId="126" applyFont="1" applyFill="1" applyBorder="1" applyAlignment="1">
      <alignment horizontal="center" vertical="center"/>
    </xf>
    <xf numFmtId="0" fontId="27" fillId="0" borderId="21" xfId="126" applyFont="1" applyFill="1" applyBorder="1" applyAlignment="1">
      <alignment vertical="center" wrapText="1"/>
    </xf>
    <xf numFmtId="0" fontId="27" fillId="0" borderId="21" xfId="126" applyFont="1" applyFill="1" applyBorder="1" applyAlignment="1">
      <alignment horizontal="center" vertical="center"/>
    </xf>
    <xf numFmtId="0" fontId="27" fillId="0" borderId="26" xfId="126" applyFont="1" applyFill="1" applyBorder="1">
      <alignment vertical="center"/>
    </xf>
    <xf numFmtId="38" fontId="27" fillId="0" borderId="21" xfId="193" applyFont="1" applyFill="1" applyBorder="1">
      <alignment vertical="center"/>
    </xf>
    <xf numFmtId="38" fontId="27" fillId="0" borderId="21" xfId="193" applyFont="1" applyFill="1" applyBorder="1" applyAlignment="1">
      <alignment horizontal="right" vertical="center"/>
    </xf>
    <xf numFmtId="38" fontId="27" fillId="0" borderId="26" xfId="193" applyFont="1" applyFill="1" applyBorder="1" applyAlignment="1">
      <alignment horizontal="right" vertical="center"/>
    </xf>
    <xf numFmtId="177" fontId="27" fillId="0" borderId="21" xfId="193" applyNumberFormat="1" applyFont="1" applyFill="1" applyBorder="1" applyAlignment="1">
      <alignment horizontal="right" vertical="center"/>
    </xf>
    <xf numFmtId="38" fontId="27" fillId="0" borderId="4" xfId="193" applyFont="1" applyFill="1" applyBorder="1" applyAlignment="1">
      <alignment vertical="center" shrinkToFit="1"/>
    </xf>
    <xf numFmtId="0" fontId="27" fillId="0" borderId="4" xfId="126" applyFont="1" applyFill="1" applyBorder="1">
      <alignment vertical="center"/>
    </xf>
    <xf numFmtId="0" fontId="27" fillId="0" borderId="27" xfId="126" applyFont="1" applyFill="1" applyBorder="1" applyAlignment="1">
      <alignment horizontal="center" vertical="center"/>
    </xf>
    <xf numFmtId="0" fontId="27" fillId="0" borderId="27" xfId="126" applyFont="1" applyFill="1" applyBorder="1">
      <alignment vertical="center"/>
    </xf>
    <xf numFmtId="13" fontId="27" fillId="0" borderId="27" xfId="126" applyNumberFormat="1" applyFont="1" applyFill="1" applyBorder="1" applyAlignment="1">
      <alignment horizontal="center" vertical="center"/>
    </xf>
    <xf numFmtId="38" fontId="27" fillId="0" borderId="27" xfId="193" applyFont="1" applyFill="1" applyBorder="1" applyAlignment="1">
      <alignment horizontal="center" vertical="center"/>
    </xf>
    <xf numFmtId="0" fontId="20" fillId="0" borderId="20" xfId="126" applyFont="1" applyBorder="1" applyAlignment="1">
      <alignment vertical="center"/>
    </xf>
    <xf numFmtId="0" fontId="20" fillId="0" borderId="0" xfId="126" applyFont="1" applyBorder="1" applyAlignment="1">
      <alignment vertical="center"/>
    </xf>
    <xf numFmtId="0" fontId="20" fillId="0" borderId="0" xfId="126" applyFont="1" applyAlignment="1">
      <alignment vertical="center"/>
    </xf>
    <xf numFmtId="38" fontId="20" fillId="0" borderId="0" xfId="193" applyFont="1" applyBorder="1" applyAlignment="1">
      <alignment vertical="center"/>
    </xf>
    <xf numFmtId="0" fontId="20" fillId="0" borderId="0" xfId="126" applyFont="1" applyBorder="1" applyAlignment="1">
      <alignment horizontal="left" vertical="center"/>
    </xf>
    <xf numFmtId="38" fontId="20" fillId="0" borderId="0" xfId="193" applyFont="1" applyBorder="1">
      <alignment vertical="center"/>
    </xf>
    <xf numFmtId="0" fontId="20" fillId="0" borderId="10" xfId="126" applyFont="1" applyBorder="1" applyAlignment="1">
      <alignment horizontal="right" vertical="center"/>
    </xf>
    <xf numFmtId="0" fontId="20" fillId="0" borderId="8" xfId="126" applyFont="1" applyBorder="1">
      <alignment vertical="center"/>
    </xf>
    <xf numFmtId="38" fontId="20" fillId="0" borderId="2" xfId="126" applyNumberFormat="1" applyFont="1" applyBorder="1" applyAlignment="1">
      <alignment vertical="center" shrinkToFit="1"/>
    </xf>
    <xf numFmtId="38" fontId="20" fillId="0" borderId="0" xfId="193" applyFont="1">
      <alignment vertical="center"/>
    </xf>
    <xf numFmtId="0" fontId="20" fillId="0" borderId="9" xfId="126" applyFont="1" applyBorder="1" applyAlignment="1">
      <alignment horizontal="right" vertical="center"/>
    </xf>
    <xf numFmtId="0" fontId="20" fillId="0" borderId="15" xfId="126" applyFont="1" applyBorder="1">
      <alignment vertical="center"/>
    </xf>
    <xf numFmtId="0" fontId="20" fillId="0" borderId="28" xfId="126" applyFont="1" applyBorder="1" applyAlignment="1">
      <alignment horizontal="right" vertical="center"/>
    </xf>
    <xf numFmtId="0" fontId="20" fillId="0" borderId="29" xfId="126" applyFont="1" applyBorder="1">
      <alignment vertical="center"/>
    </xf>
    <xf numFmtId="0" fontId="20" fillId="0" borderId="30" xfId="126" applyFont="1" applyBorder="1">
      <alignment vertical="center"/>
    </xf>
    <xf numFmtId="38" fontId="20" fillId="0" borderId="21" xfId="126" applyNumberFormat="1" applyFont="1" applyBorder="1" applyAlignment="1">
      <alignment vertical="center" shrinkToFit="1"/>
    </xf>
    <xf numFmtId="38" fontId="20" fillId="0" borderId="4" xfId="126" applyNumberFormat="1" applyFont="1" applyBorder="1" applyAlignment="1">
      <alignment vertical="center" shrinkToFit="1"/>
    </xf>
    <xf numFmtId="0" fontId="52" fillId="0" borderId="0" xfId="0" applyFont="1"/>
    <xf numFmtId="0" fontId="52" fillId="0" borderId="0" xfId="126" applyFont="1" applyFill="1" applyBorder="1" applyAlignment="1">
      <alignment vertical="top"/>
    </xf>
    <xf numFmtId="0" fontId="52" fillId="0" borderId="0" xfId="126" applyFont="1" applyAlignment="1">
      <alignment vertical="top"/>
    </xf>
    <xf numFmtId="0" fontId="52" fillId="5" borderId="0" xfId="0" applyFont="1" applyFill="1"/>
    <xf numFmtId="0" fontId="28" fillId="0" borderId="0" xfId="126" applyFont="1" applyAlignment="1">
      <alignment vertical="top" wrapText="1"/>
    </xf>
    <xf numFmtId="49" fontId="53" fillId="0" borderId="0" xfId="2" applyNumberFormat="1" applyFont="1" applyAlignment="1">
      <alignment vertical="center"/>
    </xf>
    <xf numFmtId="0" fontId="54" fillId="0" borderId="0" xfId="2" applyFont="1" applyAlignment="1">
      <alignment vertical="center" wrapText="1"/>
    </xf>
    <xf numFmtId="0" fontId="55" fillId="0" borderId="0" xfId="2" applyFont="1" applyAlignment="1">
      <alignment vertical="top" wrapText="1"/>
    </xf>
    <xf numFmtId="38" fontId="56" fillId="0" borderId="0" xfId="1" applyFont="1" applyAlignment="1">
      <alignment vertical="center" wrapText="1"/>
    </xf>
    <xf numFmtId="38" fontId="55" fillId="0" borderId="0" xfId="1" applyFont="1" applyAlignment="1">
      <alignment vertical="center" wrapText="1"/>
    </xf>
    <xf numFmtId="38" fontId="57" fillId="0" borderId="0" xfId="1" applyFont="1" applyAlignment="1">
      <alignment vertical="center" wrapText="1"/>
    </xf>
    <xf numFmtId="38" fontId="58" fillId="0" borderId="0" xfId="1" applyFont="1" applyAlignment="1">
      <alignment vertical="center"/>
    </xf>
    <xf numFmtId="38" fontId="57" fillId="0" borderId="0" xfId="1" applyFont="1" applyAlignment="1">
      <alignment horizontal="right" wrapText="1"/>
    </xf>
    <xf numFmtId="0" fontId="54" fillId="0" borderId="0" xfId="2" applyFont="1" applyAlignment="1">
      <alignment vertical="top"/>
    </xf>
    <xf numFmtId="38" fontId="59" fillId="7" borderId="8" xfId="1" applyFont="1" applyFill="1" applyBorder="1" applyAlignment="1">
      <alignment horizontal="center" vertical="center" wrapText="1"/>
    </xf>
    <xf numFmtId="0" fontId="54" fillId="7" borderId="0" xfId="2" applyFont="1" applyFill="1" applyAlignment="1">
      <alignment vertical="top"/>
    </xf>
    <xf numFmtId="38" fontId="60" fillId="7" borderId="19" xfId="1" applyFont="1" applyFill="1" applyBorder="1" applyAlignment="1">
      <alignment horizontal="center" vertical="center" wrapText="1"/>
    </xf>
    <xf numFmtId="0" fontId="61" fillId="7" borderId="3" xfId="2" applyFont="1" applyFill="1" applyBorder="1" applyAlignment="1">
      <alignment horizontal="center" vertical="center" shrinkToFit="1"/>
    </xf>
    <xf numFmtId="49" fontId="62" fillId="11" borderId="11" xfId="2" applyNumberFormat="1" applyFont="1" applyFill="1" applyBorder="1" applyAlignment="1">
      <alignment horizontal="center" vertical="center" wrapText="1"/>
    </xf>
    <xf numFmtId="0" fontId="62" fillId="11" borderId="20" xfId="2" applyFont="1" applyFill="1" applyBorder="1" applyAlignment="1">
      <alignment horizontal="center" vertical="center" wrapText="1"/>
    </xf>
    <xf numFmtId="38" fontId="63" fillId="11" borderId="0" xfId="1" applyFont="1" applyFill="1" applyBorder="1" applyAlignment="1">
      <alignment horizontal="center" vertical="center" wrapText="1"/>
    </xf>
    <xf numFmtId="38" fontId="63" fillId="11" borderId="0" xfId="1" applyFont="1" applyFill="1" applyBorder="1" applyAlignment="1">
      <alignment horizontal="center" vertical="center"/>
    </xf>
    <xf numFmtId="38" fontId="63" fillId="11" borderId="22" xfId="1" applyFont="1" applyFill="1" applyBorder="1" applyAlignment="1">
      <alignment horizontal="right" vertical="center"/>
    </xf>
    <xf numFmtId="38" fontId="64" fillId="11" borderId="4" xfId="1" applyFont="1" applyFill="1" applyBorder="1" applyAlignment="1">
      <alignment vertical="center" wrapText="1"/>
    </xf>
    <xf numFmtId="176" fontId="64" fillId="11" borderId="4" xfId="1" applyNumberFormat="1" applyFont="1" applyFill="1" applyBorder="1" applyAlignment="1">
      <alignment vertical="center" wrapText="1"/>
    </xf>
    <xf numFmtId="0" fontId="65" fillId="11" borderId="0" xfId="2" applyFont="1" applyFill="1" applyAlignment="1">
      <alignment vertical="top"/>
    </xf>
    <xf numFmtId="49" fontId="66" fillId="7" borderId="10" xfId="2" applyNumberFormat="1" applyFont="1" applyFill="1" applyBorder="1" applyAlignment="1">
      <alignment horizontal="left" vertical="center"/>
    </xf>
    <xf numFmtId="0" fontId="61" fillId="7" borderId="12" xfId="2" applyFont="1" applyFill="1" applyBorder="1" applyAlignment="1">
      <alignment vertical="center" wrapText="1"/>
    </xf>
    <xf numFmtId="0" fontId="67" fillId="7" borderId="12" xfId="2" applyFont="1" applyFill="1" applyBorder="1" applyAlignment="1">
      <alignment horizontal="center" vertical="top" wrapText="1"/>
    </xf>
    <xf numFmtId="38" fontId="61" fillId="7" borderId="12" xfId="1" applyFont="1" applyFill="1" applyBorder="1" applyAlignment="1">
      <alignment vertical="center"/>
    </xf>
    <xf numFmtId="38" fontId="67" fillId="7" borderId="12" xfId="1" applyFont="1" applyFill="1" applyBorder="1" applyAlignment="1">
      <alignment vertical="center"/>
    </xf>
    <xf numFmtId="38" fontId="58" fillId="7" borderId="22" xfId="1" applyFont="1" applyFill="1" applyBorder="1" applyAlignment="1">
      <alignment horizontal="right" vertical="center"/>
    </xf>
    <xf numFmtId="176" fontId="61" fillId="7" borderId="4" xfId="1" applyNumberFormat="1" applyFont="1" applyFill="1" applyBorder="1" applyAlignment="1">
      <alignment vertical="center" wrapText="1"/>
    </xf>
    <xf numFmtId="0" fontId="54" fillId="7" borderId="12" xfId="2" applyFont="1" applyFill="1" applyBorder="1" applyAlignment="1">
      <alignment vertical="top"/>
    </xf>
    <xf numFmtId="0" fontId="54" fillId="7" borderId="8" xfId="2" applyFont="1" applyFill="1" applyBorder="1" applyAlignment="1">
      <alignment vertical="top"/>
    </xf>
    <xf numFmtId="0" fontId="54" fillId="4" borderId="0" xfId="2" applyFont="1" applyFill="1" applyAlignment="1">
      <alignment vertical="top"/>
    </xf>
    <xf numFmtId="38" fontId="58" fillId="7" borderId="12" xfId="1" applyFont="1" applyFill="1" applyBorder="1" applyAlignment="1">
      <alignment horizontal="right" vertical="center"/>
    </xf>
    <xf numFmtId="0" fontId="67" fillId="0" borderId="4" xfId="2" applyFont="1" applyFill="1" applyBorder="1" applyAlignment="1">
      <alignment vertical="center" wrapText="1"/>
    </xf>
    <xf numFmtId="0" fontId="67" fillId="0" borderId="9" xfId="2" applyFont="1" applyFill="1" applyBorder="1" applyAlignment="1">
      <alignment horizontal="left" vertical="center" wrapText="1"/>
    </xf>
    <xf numFmtId="38" fontId="61" fillId="0" borderId="4" xfId="1" applyFont="1" applyFill="1" applyBorder="1" applyAlignment="1">
      <alignment vertical="center" wrapText="1"/>
    </xf>
    <xf numFmtId="38" fontId="61" fillId="5" borderId="4" xfId="1" applyFont="1" applyFill="1" applyBorder="1" applyAlignment="1">
      <alignment vertical="center" wrapText="1"/>
    </xf>
    <xf numFmtId="176" fontId="61" fillId="0" borderId="4" xfId="1" applyNumberFormat="1" applyFont="1" applyFill="1" applyBorder="1" applyAlignment="1">
      <alignment vertical="center" wrapText="1"/>
    </xf>
    <xf numFmtId="0" fontId="59" fillId="5" borderId="4" xfId="2" applyFont="1" applyFill="1" applyBorder="1" applyAlignment="1">
      <alignment horizontal="center" vertical="center"/>
    </xf>
    <xf numFmtId="0" fontId="59" fillId="5" borderId="2" xfId="2" applyFont="1" applyFill="1" applyBorder="1" applyAlignment="1">
      <alignment horizontal="center" vertical="center"/>
    </xf>
    <xf numFmtId="0" fontId="67" fillId="0" borderId="2" xfId="2" applyFont="1" applyFill="1" applyBorder="1" applyAlignment="1">
      <alignment vertical="center" wrapText="1"/>
    </xf>
    <xf numFmtId="0" fontId="67" fillId="0" borderId="10" xfId="2" applyFont="1" applyFill="1" applyBorder="1" applyAlignment="1">
      <alignment horizontal="left" vertical="center" wrapText="1"/>
    </xf>
    <xf numFmtId="38" fontId="61" fillId="0" borderId="2" xfId="1" applyFont="1" applyFill="1" applyBorder="1" applyAlignment="1">
      <alignment vertical="center" wrapText="1"/>
    </xf>
    <xf numFmtId="38" fontId="61" fillId="5" borderId="2" xfId="1" applyFont="1" applyFill="1" applyBorder="1" applyAlignment="1">
      <alignment vertical="center" wrapText="1"/>
    </xf>
    <xf numFmtId="176" fontId="61" fillId="0" borderId="2" xfId="1" applyNumberFormat="1" applyFont="1" applyFill="1" applyBorder="1" applyAlignment="1">
      <alignment vertical="center" wrapText="1"/>
    </xf>
    <xf numFmtId="176" fontId="61" fillId="5" borderId="2" xfId="1" applyNumberFormat="1" applyFont="1" applyFill="1" applyBorder="1" applyAlignment="1">
      <alignment vertical="center" wrapText="1"/>
    </xf>
    <xf numFmtId="0" fontId="54" fillId="9" borderId="0" xfId="2" applyFont="1" applyFill="1" applyAlignment="1">
      <alignment vertical="top"/>
    </xf>
    <xf numFmtId="0" fontId="54" fillId="8" borderId="0" xfId="2" applyFont="1" applyFill="1" applyAlignment="1">
      <alignment vertical="top"/>
    </xf>
    <xf numFmtId="49" fontId="69" fillId="5" borderId="4" xfId="2" applyNumberFormat="1" applyFont="1" applyFill="1" applyBorder="1" applyAlignment="1">
      <alignment horizontal="center" vertical="center" wrapText="1"/>
    </xf>
    <xf numFmtId="0" fontId="54" fillId="13" borderId="0" xfId="2" applyFont="1" applyFill="1" applyAlignment="1">
      <alignment vertical="top"/>
    </xf>
    <xf numFmtId="0" fontId="67" fillId="7" borderId="12" xfId="2" applyFont="1" applyFill="1" applyBorder="1" applyAlignment="1">
      <alignment horizontal="left" vertical="center" wrapText="1"/>
    </xf>
    <xf numFmtId="38" fontId="61" fillId="7" borderId="12" xfId="1" applyFont="1" applyFill="1" applyBorder="1" applyAlignment="1">
      <alignment vertical="center" wrapText="1"/>
    </xf>
    <xf numFmtId="0" fontId="59" fillId="7" borderId="2" xfId="2" applyFont="1" applyFill="1" applyBorder="1" applyAlignment="1">
      <alignment horizontal="center" vertical="center"/>
    </xf>
    <xf numFmtId="0" fontId="54" fillId="6" borderId="0" xfId="2" applyFont="1" applyFill="1" applyAlignment="1">
      <alignment vertical="top"/>
    </xf>
    <xf numFmtId="0" fontId="54" fillId="0" borderId="13" xfId="2" applyFont="1" applyBorder="1" applyAlignment="1">
      <alignment vertical="top"/>
    </xf>
    <xf numFmtId="0" fontId="54" fillId="0" borderId="0" xfId="2" applyFont="1" applyBorder="1" applyAlignment="1">
      <alignment vertical="top"/>
    </xf>
    <xf numFmtId="49" fontId="64" fillId="5" borderId="2" xfId="2" applyNumberFormat="1" applyFont="1" applyFill="1" applyBorder="1" applyAlignment="1">
      <alignment horizontal="center" vertical="center" wrapText="1"/>
    </xf>
    <xf numFmtId="38" fontId="67" fillId="5" borderId="2" xfId="1" applyFont="1" applyFill="1" applyBorder="1" applyAlignment="1">
      <alignment vertical="center" wrapText="1"/>
    </xf>
    <xf numFmtId="9" fontId="61" fillId="0" borderId="2" xfId="1" applyNumberFormat="1" applyFont="1" applyFill="1" applyBorder="1" applyAlignment="1">
      <alignment vertical="center" wrapText="1"/>
    </xf>
    <xf numFmtId="0" fontId="54" fillId="10" borderId="0" xfId="2" applyFont="1" applyFill="1" applyAlignment="1">
      <alignment vertical="top"/>
    </xf>
    <xf numFmtId="0" fontId="54" fillId="2" borderId="0" xfId="2" applyFont="1" applyFill="1" applyAlignment="1">
      <alignment vertical="top"/>
    </xf>
    <xf numFmtId="38" fontId="55" fillId="0" borderId="2" xfId="1" applyFont="1" applyFill="1" applyBorder="1" applyAlignment="1">
      <alignment vertical="center" wrapText="1"/>
    </xf>
    <xf numFmtId="0" fontId="67" fillId="0" borderId="2" xfId="2" applyFont="1" applyFill="1" applyBorder="1" applyAlignment="1">
      <alignment horizontal="left" vertical="center" wrapText="1"/>
    </xf>
    <xf numFmtId="38" fontId="67" fillId="7" borderId="12" xfId="1" applyFont="1" applyFill="1" applyBorder="1" applyAlignment="1">
      <alignment vertical="center" wrapText="1"/>
    </xf>
    <xf numFmtId="0" fontId="61" fillId="5" borderId="4" xfId="2" applyFont="1" applyFill="1" applyBorder="1" applyAlignment="1">
      <alignment vertical="center" wrapText="1"/>
    </xf>
    <xf numFmtId="0" fontId="67" fillId="5" borderId="9" xfId="2" applyFont="1" applyFill="1" applyBorder="1" applyAlignment="1">
      <alignment horizontal="left" vertical="center" wrapText="1"/>
    </xf>
    <xf numFmtId="0" fontId="61" fillId="5" borderId="2" xfId="2" applyFont="1" applyFill="1" applyBorder="1" applyAlignment="1">
      <alignment vertical="center" wrapText="1"/>
    </xf>
    <xf numFmtId="0" fontId="67" fillId="5" borderId="10" xfId="2" applyFont="1" applyFill="1" applyBorder="1" applyAlignment="1">
      <alignment horizontal="left" vertical="center" wrapText="1"/>
    </xf>
    <xf numFmtId="49" fontId="54" fillId="0" borderId="0" xfId="2" applyNumberFormat="1" applyFont="1" applyAlignment="1">
      <alignment horizontal="left" vertical="top" wrapText="1"/>
    </xf>
    <xf numFmtId="38" fontId="67" fillId="0" borderId="0" xfId="1" applyFont="1" applyAlignment="1">
      <alignment vertical="center" wrapText="1"/>
    </xf>
    <xf numFmtId="0" fontId="54" fillId="5" borderId="12" xfId="2" applyFont="1" applyFill="1" applyBorder="1" applyAlignment="1">
      <alignment vertical="top"/>
    </xf>
    <xf numFmtId="0" fontId="54" fillId="5" borderId="8" xfId="2" applyFont="1" applyFill="1" applyBorder="1" applyAlignment="1">
      <alignment vertical="top"/>
    </xf>
    <xf numFmtId="0" fontId="61" fillId="11" borderId="20" xfId="2" applyFont="1" applyFill="1" applyBorder="1" applyAlignment="1">
      <alignment horizontal="center" vertical="center" shrinkToFit="1"/>
    </xf>
    <xf numFmtId="0" fontId="61" fillId="11" borderId="31" xfId="2" applyFont="1" applyFill="1" applyBorder="1" applyAlignment="1">
      <alignment horizontal="center" vertical="center" shrinkToFit="1"/>
    </xf>
    <xf numFmtId="49" fontId="67" fillId="5" borderId="2" xfId="2" applyNumberFormat="1" applyFont="1" applyFill="1" applyBorder="1" applyAlignment="1">
      <alignment horizontal="center" vertical="center" wrapText="1"/>
    </xf>
    <xf numFmtId="0" fontId="67" fillId="5" borderId="2" xfId="2" applyFont="1" applyFill="1" applyBorder="1" applyAlignment="1">
      <alignment vertical="center" wrapText="1"/>
    </xf>
    <xf numFmtId="176" fontId="61" fillId="5" borderId="4" xfId="1" applyNumberFormat="1" applyFont="1" applyFill="1" applyBorder="1" applyAlignment="1">
      <alignment vertical="center" wrapText="1"/>
    </xf>
    <xf numFmtId="38" fontId="61" fillId="5" borderId="2" xfId="1" applyFont="1" applyFill="1" applyBorder="1" applyAlignment="1">
      <alignment horizontal="right" vertical="center" wrapText="1"/>
    </xf>
    <xf numFmtId="38" fontId="60" fillId="7" borderId="2" xfId="1" applyFont="1" applyFill="1" applyBorder="1" applyAlignment="1">
      <alignment horizontal="center" vertical="center" wrapText="1"/>
    </xf>
    <xf numFmtId="0" fontId="54" fillId="0" borderId="0" xfId="2" applyFont="1" applyAlignment="1">
      <alignment vertical="top" wrapText="1"/>
    </xf>
    <xf numFmtId="0" fontId="65" fillId="11" borderId="0" xfId="2" applyFont="1" applyFill="1" applyAlignment="1">
      <alignment vertical="top" wrapText="1"/>
    </xf>
    <xf numFmtId="0" fontId="54" fillId="7" borderId="0" xfId="2" applyFont="1" applyFill="1" applyAlignment="1">
      <alignment vertical="top" wrapText="1"/>
    </xf>
    <xf numFmtId="0" fontId="72" fillId="0"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54" fillId="2" borderId="0" xfId="2" applyFont="1" applyFill="1" applyAlignment="1">
      <alignment vertical="top" wrapText="1"/>
    </xf>
    <xf numFmtId="0" fontId="59" fillId="5" borderId="10" xfId="2" applyFont="1" applyFill="1" applyBorder="1" applyAlignment="1">
      <alignment horizontal="center" vertical="center"/>
    </xf>
    <xf numFmtId="38" fontId="61" fillId="7" borderId="20" xfId="1" applyFont="1" applyFill="1" applyBorder="1" applyAlignment="1">
      <alignment vertical="center" wrapText="1"/>
    </xf>
    <xf numFmtId="176" fontId="61" fillId="7" borderId="19" xfId="1" applyNumberFormat="1" applyFont="1" applyFill="1" applyBorder="1" applyAlignment="1">
      <alignment vertical="center" wrapText="1"/>
    </xf>
    <xf numFmtId="0" fontId="54" fillId="0" borderId="2" xfId="2" applyFont="1" applyBorder="1" applyAlignment="1">
      <alignment vertical="top"/>
    </xf>
    <xf numFmtId="0" fontId="54" fillId="0" borderId="2" xfId="2" applyFont="1" applyBorder="1" applyAlignment="1">
      <alignment horizontal="center" vertical="center"/>
    </xf>
    <xf numFmtId="38" fontId="61" fillId="5" borderId="4" xfId="1" applyFont="1" applyFill="1" applyBorder="1" applyAlignment="1">
      <alignment horizontal="right" vertical="center" wrapText="1"/>
    </xf>
    <xf numFmtId="0" fontId="54" fillId="4" borderId="2" xfId="2" applyFont="1" applyFill="1" applyBorder="1" applyAlignment="1">
      <alignment vertical="top" wrapText="1"/>
    </xf>
    <xf numFmtId="0" fontId="54" fillId="6" borderId="2" xfId="2" applyFont="1" applyFill="1" applyBorder="1" applyAlignment="1">
      <alignment vertical="top" wrapText="1"/>
    </xf>
    <xf numFmtId="0" fontId="54" fillId="0" borderId="2" xfId="2" applyFont="1" applyBorder="1" applyAlignment="1">
      <alignment vertical="top" wrapText="1"/>
    </xf>
    <xf numFmtId="49" fontId="67" fillId="5" borderId="4" xfId="2" applyNumberFormat="1" applyFont="1" applyFill="1" applyBorder="1" applyAlignment="1">
      <alignment horizontal="center" vertical="center" wrapText="1"/>
    </xf>
    <xf numFmtId="0" fontId="67" fillId="5" borderId="4" xfId="2" applyFont="1" applyFill="1" applyBorder="1" applyAlignment="1">
      <alignment vertical="center" wrapText="1"/>
    </xf>
    <xf numFmtId="49" fontId="64" fillId="5" borderId="4" xfId="2" applyNumberFormat="1" applyFont="1" applyFill="1" applyBorder="1" applyAlignment="1">
      <alignment horizontal="center" vertical="center" wrapText="1"/>
    </xf>
    <xf numFmtId="0" fontId="64" fillId="5" borderId="4" xfId="2" applyFont="1" applyFill="1" applyBorder="1" applyAlignment="1">
      <alignment vertical="center" wrapText="1"/>
    </xf>
    <xf numFmtId="0" fontId="64" fillId="5" borderId="2" xfId="2" applyFont="1" applyFill="1" applyBorder="1" applyAlignment="1">
      <alignment vertical="center" wrapText="1"/>
    </xf>
    <xf numFmtId="176" fontId="61" fillId="5" borderId="2" xfId="1" applyNumberFormat="1" applyFont="1" applyFill="1" applyBorder="1" applyAlignment="1">
      <alignment horizontal="left" vertical="center" wrapText="1"/>
    </xf>
    <xf numFmtId="0" fontId="54" fillId="5" borderId="2" xfId="2" applyFont="1" applyFill="1" applyBorder="1" applyAlignment="1">
      <alignment vertical="top" wrapText="1"/>
    </xf>
    <xf numFmtId="49" fontId="69" fillId="5" borderId="2" xfId="2" applyNumberFormat="1" applyFont="1" applyFill="1" applyBorder="1" applyAlignment="1">
      <alignment horizontal="center" vertical="center" wrapText="1"/>
    </xf>
    <xf numFmtId="49" fontId="61" fillId="5" borderId="2" xfId="2" applyNumberFormat="1" applyFont="1" applyFill="1" applyBorder="1" applyAlignment="1">
      <alignment horizontal="center" vertical="center" wrapText="1"/>
    </xf>
    <xf numFmtId="38" fontId="70" fillId="5" borderId="2" xfId="1" applyFont="1" applyFill="1" applyBorder="1" applyAlignment="1">
      <alignment vertical="center" wrapText="1"/>
    </xf>
    <xf numFmtId="0" fontId="72" fillId="5" borderId="3" xfId="194" applyFont="1" applyFill="1" applyBorder="1" applyAlignment="1">
      <alignment vertical="center" wrapText="1"/>
    </xf>
    <xf numFmtId="0" fontId="72" fillId="5" borderId="19" xfId="194" applyFont="1" applyFill="1" applyBorder="1" applyAlignment="1">
      <alignment vertical="center" wrapText="1"/>
    </xf>
    <xf numFmtId="0" fontId="72" fillId="5" borderId="4" xfId="194" applyFont="1" applyFill="1" applyBorder="1" applyAlignment="1">
      <alignment vertical="center" wrapText="1"/>
    </xf>
    <xf numFmtId="0" fontId="76" fillId="5" borderId="2" xfId="2" applyFont="1" applyFill="1" applyBorder="1" applyAlignment="1">
      <alignment vertical="center" wrapText="1"/>
    </xf>
    <xf numFmtId="38" fontId="67" fillId="5" borderId="4" xfId="1" applyFont="1" applyFill="1" applyBorder="1" applyAlignment="1">
      <alignment vertical="center" wrapText="1"/>
    </xf>
    <xf numFmtId="0" fontId="54" fillId="5" borderId="0" xfId="2" applyFont="1" applyFill="1" applyAlignment="1">
      <alignment vertical="top" wrapText="1"/>
    </xf>
    <xf numFmtId="9" fontId="61" fillId="5" borderId="2" xfId="1" applyNumberFormat="1" applyFont="1" applyFill="1" applyBorder="1" applyAlignment="1">
      <alignment vertical="center" wrapText="1"/>
    </xf>
    <xf numFmtId="0" fontId="54" fillId="5" borderId="0" xfId="2" applyFont="1" applyFill="1" applyAlignment="1">
      <alignment vertical="top"/>
    </xf>
    <xf numFmtId="0" fontId="67" fillId="5" borderId="2" xfId="8" applyFont="1" applyFill="1" applyBorder="1" applyAlignment="1">
      <alignment vertical="center" wrapText="1"/>
    </xf>
    <xf numFmtId="0" fontId="67" fillId="5" borderId="10" xfId="8" applyFont="1" applyFill="1" applyBorder="1" applyAlignment="1">
      <alignment horizontal="left" vertical="center" wrapText="1"/>
    </xf>
    <xf numFmtId="0" fontId="67" fillId="5" borderId="8" xfId="2" applyFont="1" applyFill="1" applyBorder="1" applyAlignment="1">
      <alignment vertical="center" wrapText="1"/>
    </xf>
    <xf numFmtId="0" fontId="54" fillId="5" borderId="2" xfId="2" applyFont="1" applyFill="1" applyBorder="1" applyAlignment="1">
      <alignment vertical="top"/>
    </xf>
    <xf numFmtId="0" fontId="67" fillId="5" borderId="12" xfId="2" applyFont="1" applyFill="1" applyBorder="1" applyAlignment="1">
      <alignment vertical="center" wrapText="1"/>
    </xf>
    <xf numFmtId="0" fontId="67" fillId="5" borderId="12" xfId="2" applyFont="1" applyFill="1" applyBorder="1" applyAlignment="1">
      <alignment horizontal="left" vertical="center" wrapText="1"/>
    </xf>
    <xf numFmtId="0" fontId="73" fillId="5" borderId="2" xfId="194" applyFont="1" applyFill="1" applyBorder="1" applyAlignment="1">
      <alignment horizontal="left" vertical="center" wrapText="1"/>
    </xf>
    <xf numFmtId="0" fontId="73" fillId="5" borderId="2" xfId="194" applyFont="1" applyFill="1" applyBorder="1" applyAlignment="1">
      <alignment horizontal="center" vertical="center" wrapText="1"/>
    </xf>
    <xf numFmtId="49" fontId="54" fillId="5" borderId="2" xfId="2" applyNumberFormat="1" applyFont="1" applyFill="1" applyBorder="1" applyAlignment="1">
      <alignment horizontal="center" vertical="center" wrapText="1"/>
    </xf>
    <xf numFmtId="38" fontId="61" fillId="4" borderId="4" xfId="1" applyFont="1" applyFill="1" applyBorder="1" applyAlignment="1">
      <alignment vertical="center" wrapText="1"/>
    </xf>
    <xf numFmtId="38" fontId="61" fillId="4" borderId="4" xfId="1" applyFont="1" applyFill="1" applyBorder="1" applyAlignment="1">
      <alignment horizontal="right" vertical="center" wrapText="1"/>
    </xf>
    <xf numFmtId="176" fontId="61" fillId="4" borderId="4" xfId="1" applyNumberFormat="1" applyFont="1" applyFill="1" applyBorder="1" applyAlignment="1">
      <alignment vertical="center" wrapText="1"/>
    </xf>
    <xf numFmtId="0" fontId="59" fillId="4" borderId="2" xfId="2" applyFont="1" applyFill="1" applyBorder="1" applyAlignment="1">
      <alignment horizontal="center" vertical="center"/>
    </xf>
    <xf numFmtId="0" fontId="59" fillId="4" borderId="4" xfId="2" applyFont="1" applyFill="1" applyBorder="1" applyAlignment="1">
      <alignment horizontal="center" vertical="center"/>
    </xf>
    <xf numFmtId="49" fontId="54" fillId="5" borderId="4" xfId="2" applyNumberFormat="1" applyFont="1" applyFill="1" applyBorder="1" applyAlignment="1">
      <alignment horizontal="center" vertical="center" wrapText="1"/>
    </xf>
    <xf numFmtId="176" fontId="61" fillId="5" borderId="2" xfId="1" applyNumberFormat="1" applyFont="1" applyFill="1" applyBorder="1" applyAlignment="1">
      <alignment horizontal="right" vertical="center" wrapText="1"/>
    </xf>
    <xf numFmtId="38" fontId="61" fillId="5" borderId="3" xfId="1" applyFont="1" applyFill="1" applyBorder="1" applyAlignment="1">
      <alignment vertical="center" wrapText="1"/>
    </xf>
    <xf numFmtId="38" fontId="61" fillId="5" borderId="3" xfId="1" applyFont="1" applyFill="1" applyBorder="1" applyAlignment="1">
      <alignment vertical="center" wrapText="1"/>
    </xf>
    <xf numFmtId="38" fontId="61" fillId="0" borderId="2" xfId="1" applyFont="1" applyFill="1" applyBorder="1" applyAlignment="1">
      <alignment horizontal="right" vertical="center" wrapText="1"/>
    </xf>
    <xf numFmtId="176" fontId="61" fillId="5" borderId="3" xfId="1" applyNumberFormat="1" applyFont="1" applyFill="1" applyBorder="1" applyAlignment="1">
      <alignment vertical="center" wrapText="1"/>
    </xf>
    <xf numFmtId="176" fontId="61" fillId="0" borderId="2" xfId="1" applyNumberFormat="1" applyFont="1" applyFill="1" applyBorder="1" applyAlignment="1">
      <alignment horizontal="right" vertical="center" wrapText="1"/>
    </xf>
    <xf numFmtId="38" fontId="61" fillId="15" borderId="4" xfId="1" applyFont="1" applyFill="1" applyBorder="1" applyAlignment="1">
      <alignment vertical="center" wrapText="1"/>
    </xf>
    <xf numFmtId="0" fontId="31" fillId="4" borderId="2" xfId="127" applyFont="1" applyFill="1" applyBorder="1" applyAlignment="1">
      <alignment vertical="center" wrapText="1"/>
    </xf>
    <xf numFmtId="49" fontId="78" fillId="0" borderId="0" xfId="2" applyNumberFormat="1" applyFont="1" applyAlignment="1">
      <alignment vertical="center"/>
    </xf>
    <xf numFmtId="0" fontId="79" fillId="0" borderId="0" xfId="2" applyFont="1" applyAlignment="1">
      <alignment vertical="center" wrapText="1"/>
    </xf>
    <xf numFmtId="0" fontId="79" fillId="0" borderId="0" xfId="2" applyFont="1" applyAlignment="1">
      <alignment vertical="top" wrapText="1"/>
    </xf>
    <xf numFmtId="38" fontId="80" fillId="0" borderId="0" xfId="1" applyFont="1" applyAlignment="1">
      <alignment horizontal="center" vertical="center" wrapText="1"/>
    </xf>
    <xf numFmtId="38" fontId="79" fillId="0" borderId="0" xfId="1" applyFont="1" applyAlignment="1">
      <alignment vertical="center" wrapText="1"/>
    </xf>
    <xf numFmtId="38" fontId="80" fillId="0" borderId="0" xfId="1" applyFont="1" applyAlignment="1">
      <alignment vertical="center" wrapText="1"/>
    </xf>
    <xf numFmtId="38" fontId="79" fillId="0" borderId="0" xfId="1" applyFont="1" applyAlignment="1">
      <alignment horizontal="left" vertical="center" wrapText="1"/>
    </xf>
    <xf numFmtId="38" fontId="80" fillId="0" borderId="0" xfId="1" applyFont="1" applyAlignment="1">
      <alignment horizontal="left" vertical="center" wrapText="1"/>
    </xf>
    <xf numFmtId="38" fontId="79" fillId="0" borderId="0" xfId="1" applyFont="1" applyBorder="1" applyAlignment="1">
      <alignment horizontal="center" wrapText="1"/>
    </xf>
    <xf numFmtId="0" fontId="79" fillId="0" borderId="0" xfId="2" applyFont="1" applyAlignment="1">
      <alignment horizontal="left" vertical="top" wrapText="1"/>
    </xf>
    <xf numFmtId="0" fontId="79" fillId="0" borderId="0" xfId="2" applyFont="1" applyAlignment="1">
      <alignment vertical="top"/>
    </xf>
    <xf numFmtId="0" fontId="79" fillId="7" borderId="0" xfId="2" applyFont="1" applyFill="1" applyAlignment="1">
      <alignment vertical="top"/>
    </xf>
    <xf numFmtId="0" fontId="79" fillId="0" borderId="0" xfId="2" applyFont="1" applyFill="1" applyAlignment="1">
      <alignment vertical="top"/>
    </xf>
    <xf numFmtId="0" fontId="79" fillId="0" borderId="0" xfId="2" applyFont="1" applyFill="1" applyBorder="1" applyAlignment="1">
      <alignment vertical="top"/>
    </xf>
    <xf numFmtId="0" fontId="79" fillId="0" borderId="13" xfId="2" applyFont="1" applyFill="1" applyBorder="1" applyAlignment="1">
      <alignment vertical="top"/>
    </xf>
    <xf numFmtId="0" fontId="79" fillId="0" borderId="0" xfId="2" applyFont="1" applyFill="1" applyAlignment="1">
      <alignment horizontal="center" vertical="center"/>
    </xf>
    <xf numFmtId="49" fontId="79" fillId="0" borderId="0" xfId="2" applyNumberFormat="1" applyFont="1" applyAlignment="1">
      <alignment horizontal="left" vertical="top" wrapText="1"/>
    </xf>
    <xf numFmtId="38" fontId="79" fillId="0" borderId="0" xfId="1" applyFont="1" applyAlignment="1">
      <alignment horizontal="center" vertical="center" wrapText="1"/>
    </xf>
    <xf numFmtId="38" fontId="81" fillId="7" borderId="4" xfId="1" applyFont="1" applyFill="1" applyBorder="1" applyAlignment="1">
      <alignment horizontal="center" vertical="center" wrapText="1"/>
    </xf>
    <xf numFmtId="38" fontId="81" fillId="7" borderId="2" xfId="1" applyFont="1" applyFill="1" applyBorder="1" applyAlignment="1">
      <alignment horizontal="center" vertical="center" wrapText="1"/>
    </xf>
    <xf numFmtId="38" fontId="81" fillId="7" borderId="2" xfId="1" applyFont="1" applyFill="1" applyBorder="1" applyAlignment="1">
      <alignment horizontal="center" vertical="top" textRotation="255" wrapText="1"/>
    </xf>
    <xf numFmtId="0" fontId="81" fillId="7" borderId="2" xfId="2" applyFont="1" applyFill="1" applyBorder="1" applyAlignment="1">
      <alignment horizontal="center" vertical="top" textRotation="255" shrinkToFit="1"/>
    </xf>
    <xf numFmtId="0" fontId="81" fillId="7" borderId="4" xfId="194" applyFont="1" applyFill="1" applyBorder="1" applyAlignment="1">
      <alignment horizontal="left" vertical="center" wrapText="1"/>
    </xf>
    <xf numFmtId="0" fontId="81" fillId="7" borderId="4" xfId="194" applyFont="1" applyFill="1" applyBorder="1" applyAlignment="1">
      <alignment horizontal="center" vertical="center" wrapText="1"/>
    </xf>
    <xf numFmtId="0" fontId="82" fillId="0" borderId="0" xfId="2" applyFont="1" applyAlignment="1">
      <alignment horizontal="center" vertical="center" wrapText="1"/>
    </xf>
    <xf numFmtId="0" fontId="82" fillId="0" borderId="0" xfId="2" applyFont="1" applyAlignment="1">
      <alignment vertical="top" wrapText="1"/>
    </xf>
    <xf numFmtId="38" fontId="82" fillId="12" borderId="4" xfId="1" applyFont="1" applyFill="1" applyBorder="1" applyAlignment="1">
      <alignment horizontal="center" vertical="center" wrapText="1"/>
    </xf>
    <xf numFmtId="38" fontId="82" fillId="12" borderId="2" xfId="1" applyFont="1" applyFill="1" applyBorder="1" applyAlignment="1">
      <alignment vertical="center" wrapText="1"/>
    </xf>
    <xf numFmtId="38" fontId="82" fillId="12" borderId="2" xfId="1" applyFont="1" applyFill="1" applyBorder="1" applyAlignment="1">
      <alignment horizontal="right" vertical="center" wrapText="1"/>
    </xf>
    <xf numFmtId="38" fontId="82" fillId="12" borderId="2" xfId="1" applyFont="1" applyFill="1" applyBorder="1" applyAlignment="1">
      <alignment horizontal="center" vertical="center" wrapText="1"/>
    </xf>
    <xf numFmtId="0" fontId="82" fillId="12" borderId="2" xfId="2" applyFont="1" applyFill="1" applyBorder="1" applyAlignment="1">
      <alignment horizontal="center" vertical="center" wrapText="1"/>
    </xf>
    <xf numFmtId="0" fontId="82" fillId="12" borderId="4" xfId="2" applyFont="1" applyFill="1" applyBorder="1" applyAlignment="1">
      <alignment horizontal="center" vertical="center" wrapText="1"/>
    </xf>
    <xf numFmtId="38" fontId="82" fillId="0" borderId="4" xfId="1" applyFont="1" applyFill="1" applyBorder="1" applyAlignment="1">
      <alignment horizontal="center" vertical="center" wrapText="1"/>
    </xf>
    <xf numFmtId="38" fontId="82" fillId="0" borderId="4" xfId="1" applyFont="1" applyFill="1" applyBorder="1" applyAlignment="1">
      <alignment vertical="center" wrapText="1"/>
    </xf>
    <xf numFmtId="38" fontId="82" fillId="0" borderId="2" xfId="1" applyFont="1" applyFill="1" applyBorder="1" applyAlignment="1">
      <alignment vertical="center" wrapText="1"/>
    </xf>
    <xf numFmtId="38" fontId="82" fillId="0" borderId="2" xfId="1" applyFont="1" applyFill="1" applyBorder="1" applyAlignment="1">
      <alignment horizontal="right" vertical="center" wrapText="1"/>
    </xf>
    <xf numFmtId="0" fontId="82" fillId="0" borderId="4" xfId="2" applyFont="1" applyFill="1" applyBorder="1" applyAlignment="1">
      <alignment horizontal="center" vertical="center" wrapText="1"/>
    </xf>
    <xf numFmtId="38" fontId="82" fillId="0" borderId="2" xfId="1" applyFont="1" applyFill="1" applyBorder="1" applyAlignment="1">
      <alignment horizontal="center" vertical="center" wrapText="1"/>
    </xf>
    <xf numFmtId="0" fontId="82" fillId="0" borderId="2" xfId="2" applyFont="1" applyFill="1" applyBorder="1" applyAlignment="1">
      <alignment horizontal="center" vertical="center" wrapText="1"/>
    </xf>
    <xf numFmtId="178" fontId="79" fillId="0" borderId="2" xfId="2" applyNumberFormat="1" applyFont="1" applyFill="1" applyBorder="1" applyAlignment="1">
      <alignment horizontal="center" vertical="center" wrapText="1"/>
    </xf>
    <xf numFmtId="0" fontId="82" fillId="0" borderId="2" xfId="2" applyFont="1" applyFill="1" applyBorder="1" applyAlignment="1">
      <alignment horizontal="left" vertical="center" wrapText="1"/>
    </xf>
    <xf numFmtId="38" fontId="82" fillId="0" borderId="3" xfId="1" applyFont="1" applyFill="1" applyBorder="1" applyAlignment="1">
      <alignment vertical="center" wrapText="1"/>
    </xf>
    <xf numFmtId="0" fontId="82" fillId="0" borderId="4" xfId="2" applyFont="1" applyFill="1" applyBorder="1" applyAlignment="1">
      <alignment horizontal="left" vertical="top" wrapText="1"/>
    </xf>
    <xf numFmtId="38" fontId="82" fillId="0" borderId="4" xfId="1" applyFont="1" applyFill="1" applyBorder="1" applyAlignment="1">
      <alignment horizontal="right" vertical="center" wrapText="1"/>
    </xf>
    <xf numFmtId="0" fontId="82" fillId="0" borderId="3" xfId="2" applyFont="1" applyFill="1" applyBorder="1" applyAlignment="1">
      <alignment horizontal="center" vertical="center" wrapText="1"/>
    </xf>
    <xf numFmtId="38" fontId="82" fillId="0" borderId="2" xfId="1" applyFont="1" applyFill="1" applyBorder="1" applyAlignment="1">
      <alignment horizontal="left" vertical="center" wrapText="1"/>
    </xf>
    <xf numFmtId="3" fontId="82" fillId="0" borderId="4" xfId="2" applyNumberFormat="1" applyFont="1" applyFill="1" applyBorder="1" applyAlignment="1">
      <alignment horizontal="right" vertical="center" wrapText="1"/>
    </xf>
    <xf numFmtId="38" fontId="82" fillId="0" borderId="19" xfId="1" applyFont="1" applyFill="1" applyBorder="1" applyAlignment="1">
      <alignment horizontal="center" vertical="center" wrapText="1"/>
    </xf>
    <xf numFmtId="176" fontId="82" fillId="0" borderId="2" xfId="1" applyNumberFormat="1" applyFont="1" applyFill="1" applyBorder="1" applyAlignment="1">
      <alignment vertical="center" wrapText="1"/>
    </xf>
    <xf numFmtId="38" fontId="82" fillId="0" borderId="2" xfId="1" applyFont="1" applyFill="1" applyBorder="1" applyAlignment="1">
      <alignment horizontal="left" vertical="top" wrapText="1"/>
    </xf>
    <xf numFmtId="49" fontId="77" fillId="0" borderId="0" xfId="2" applyNumberFormat="1" applyFont="1" applyAlignment="1">
      <alignment vertical="center"/>
    </xf>
    <xf numFmtId="38" fontId="82" fillId="0" borderId="4" xfId="1" applyFont="1" applyFill="1" applyBorder="1" applyAlignment="1">
      <alignment horizontal="left" vertical="center" wrapText="1"/>
    </xf>
    <xf numFmtId="38" fontId="82" fillId="0" borderId="3" xfId="1" applyFont="1" applyFill="1" applyBorder="1" applyAlignment="1">
      <alignment horizontal="left" vertical="center" wrapText="1"/>
    </xf>
    <xf numFmtId="38" fontId="82" fillId="12" borderId="2" xfId="1" applyFont="1" applyFill="1" applyBorder="1" applyAlignment="1">
      <alignment horizontal="left" vertical="center" wrapText="1"/>
    </xf>
    <xf numFmtId="176" fontId="82" fillId="0" borderId="2" xfId="1" applyNumberFormat="1" applyFont="1" applyFill="1" applyBorder="1" applyAlignment="1">
      <alignment horizontal="left" vertical="center" wrapText="1"/>
    </xf>
    <xf numFmtId="38" fontId="83" fillId="0" borderId="2" xfId="1" applyFont="1" applyFill="1" applyBorder="1" applyAlignment="1">
      <alignment horizontal="left" vertical="center" wrapText="1"/>
    </xf>
    <xf numFmtId="0" fontId="82" fillId="0" borderId="2" xfId="194" applyFont="1" applyFill="1" applyBorder="1" applyAlignment="1">
      <alignment horizontal="left" vertical="center" wrapText="1"/>
    </xf>
    <xf numFmtId="0" fontId="82" fillId="0" borderId="4" xfId="2" applyFont="1" applyFill="1" applyBorder="1" applyAlignment="1">
      <alignment horizontal="left" vertical="center" wrapText="1"/>
    </xf>
    <xf numFmtId="9" fontId="82" fillId="0" borderId="2" xfId="1" applyNumberFormat="1" applyFont="1" applyFill="1" applyBorder="1" applyAlignment="1">
      <alignment horizontal="left" vertical="center" wrapText="1"/>
    </xf>
    <xf numFmtId="9" fontId="82" fillId="0" borderId="2" xfId="125" applyFont="1" applyFill="1" applyBorder="1" applyAlignment="1">
      <alignment horizontal="left" vertical="center" wrapText="1"/>
    </xf>
    <xf numFmtId="38" fontId="82" fillId="12" borderId="4" xfId="1" applyFont="1" applyFill="1" applyBorder="1" applyAlignment="1">
      <alignment horizontal="right" vertical="center" wrapText="1"/>
    </xf>
    <xf numFmtId="38" fontId="79" fillId="0" borderId="22" xfId="1" applyFont="1" applyBorder="1" applyAlignment="1">
      <alignment horizontal="right" wrapText="1"/>
    </xf>
    <xf numFmtId="49" fontId="81" fillId="7" borderId="3" xfId="2" applyNumberFormat="1" applyFont="1" applyFill="1" applyBorder="1" applyAlignment="1">
      <alignment horizontal="center" vertical="center" wrapText="1"/>
    </xf>
    <xf numFmtId="49" fontId="81" fillId="7" borderId="4" xfId="2" applyNumberFormat="1" applyFont="1" applyFill="1" applyBorder="1" applyAlignment="1">
      <alignment horizontal="center" vertical="center" wrapText="1"/>
    </xf>
    <xf numFmtId="0" fontId="81" fillId="7" borderId="2" xfId="2" applyFont="1" applyFill="1" applyBorder="1" applyAlignment="1">
      <alignment horizontal="center" vertical="center" wrapText="1"/>
    </xf>
    <xf numFmtId="0" fontId="81" fillId="7" borderId="10" xfId="2" applyFont="1" applyFill="1" applyBorder="1" applyAlignment="1">
      <alignment horizontal="center" vertical="center" wrapText="1"/>
    </xf>
    <xf numFmtId="0" fontId="81" fillId="7" borderId="3" xfId="2" applyFont="1" applyFill="1" applyBorder="1" applyAlignment="1">
      <alignment horizontal="center" vertical="center" wrapText="1"/>
    </xf>
    <xf numFmtId="0" fontId="81" fillId="7" borderId="4" xfId="2" applyFont="1" applyFill="1" applyBorder="1" applyAlignment="1">
      <alignment horizontal="center" vertical="center" wrapText="1"/>
    </xf>
    <xf numFmtId="38" fontId="81" fillId="7" borderId="10" xfId="1" applyFont="1" applyFill="1" applyBorder="1" applyAlignment="1">
      <alignment horizontal="center" vertical="center" wrapText="1"/>
    </xf>
    <xf numFmtId="38" fontId="81" fillId="7" borderId="12" xfId="1" applyFont="1" applyFill="1" applyBorder="1" applyAlignment="1">
      <alignment horizontal="center" vertical="center" wrapText="1"/>
    </xf>
    <xf numFmtId="38" fontId="81" fillId="7" borderId="8" xfId="1" applyFont="1" applyFill="1" applyBorder="1" applyAlignment="1">
      <alignment horizontal="center" vertical="center" wrapText="1"/>
    </xf>
    <xf numFmtId="38" fontId="81" fillId="7" borderId="3" xfId="1" applyFont="1" applyFill="1" applyBorder="1" applyAlignment="1">
      <alignment horizontal="center" vertical="center" wrapText="1"/>
    </xf>
    <xf numFmtId="38" fontId="81" fillId="7" borderId="4" xfId="1" applyFont="1" applyFill="1" applyBorder="1" applyAlignment="1">
      <alignment horizontal="center" vertical="center" wrapText="1"/>
    </xf>
    <xf numFmtId="38" fontId="81" fillId="0" borderId="4" xfId="1" applyFont="1" applyBorder="1" applyAlignment="1">
      <alignment horizontal="center" vertical="center" wrapText="1"/>
    </xf>
    <xf numFmtId="38" fontId="81" fillId="7" borderId="11" xfId="1" applyFont="1" applyFill="1" applyBorder="1" applyAlignment="1">
      <alignment horizontal="center" vertical="center" wrapText="1"/>
    </xf>
    <xf numFmtId="38" fontId="81" fillId="7" borderId="20" xfId="1" applyFont="1" applyFill="1" applyBorder="1" applyAlignment="1">
      <alignment horizontal="center" vertical="center" wrapText="1"/>
    </xf>
    <xf numFmtId="38" fontId="81" fillId="7" borderId="31" xfId="1" applyFont="1" applyFill="1" applyBorder="1" applyAlignment="1">
      <alignment horizontal="center" vertical="center" wrapText="1"/>
    </xf>
    <xf numFmtId="0" fontId="81" fillId="7" borderId="2" xfId="194" applyFont="1" applyFill="1" applyBorder="1" applyAlignment="1">
      <alignment horizontal="center" vertical="center" wrapText="1"/>
    </xf>
    <xf numFmtId="0" fontId="81" fillId="7" borderId="3" xfId="194" applyFont="1" applyFill="1" applyBorder="1" applyAlignment="1">
      <alignment horizontal="center" vertical="center" wrapText="1"/>
    </xf>
    <xf numFmtId="0" fontId="81" fillId="7" borderId="4" xfId="194" applyFont="1" applyFill="1" applyBorder="1" applyAlignment="1">
      <alignment horizontal="center" vertical="center" wrapText="1"/>
    </xf>
    <xf numFmtId="178" fontId="79" fillId="0" borderId="3" xfId="2" applyNumberFormat="1" applyFont="1" applyFill="1" applyBorder="1" applyAlignment="1">
      <alignment horizontal="center" vertical="center" wrapText="1"/>
    </xf>
    <xf numFmtId="178" fontId="79" fillId="0" borderId="4" xfId="2" applyNumberFormat="1" applyFont="1" applyFill="1" applyBorder="1" applyAlignment="1">
      <alignment horizontal="center" vertical="center" wrapText="1"/>
    </xf>
    <xf numFmtId="0" fontId="82" fillId="0" borderId="3" xfId="2" applyFont="1" applyFill="1" applyBorder="1" applyAlignment="1">
      <alignment horizontal="left" vertical="center" wrapText="1"/>
    </xf>
    <xf numFmtId="0" fontId="82" fillId="0" borderId="4" xfId="2" applyFont="1" applyFill="1" applyBorder="1" applyAlignment="1">
      <alignment horizontal="left" vertical="center" wrapText="1"/>
    </xf>
    <xf numFmtId="0" fontId="82" fillId="0" borderId="3" xfId="2" applyFont="1" applyFill="1" applyBorder="1" applyAlignment="1">
      <alignment horizontal="center" vertical="center" wrapText="1"/>
    </xf>
    <xf numFmtId="0" fontId="82" fillId="0" borderId="4" xfId="2" applyFont="1" applyFill="1" applyBorder="1" applyAlignment="1">
      <alignment horizontal="center" vertical="center" wrapText="1"/>
    </xf>
    <xf numFmtId="0" fontId="82" fillId="0" borderId="3" xfId="2" applyFont="1" applyFill="1" applyBorder="1" applyAlignment="1">
      <alignment horizontal="left" vertical="top" wrapText="1"/>
    </xf>
    <xf numFmtId="0" fontId="82" fillId="0" borderId="4" xfId="2" applyFont="1" applyFill="1" applyBorder="1" applyAlignment="1">
      <alignment horizontal="left" vertical="top" wrapText="1"/>
    </xf>
    <xf numFmtId="0" fontId="82" fillId="0" borderId="3" xfId="2" applyFont="1" applyFill="1" applyBorder="1" applyAlignment="1">
      <alignment vertical="top" wrapText="1"/>
    </xf>
    <xf numFmtId="0" fontId="82" fillId="0" borderId="4" xfId="2" applyFont="1" applyFill="1" applyBorder="1" applyAlignment="1">
      <alignment vertical="top" wrapText="1"/>
    </xf>
    <xf numFmtId="178" fontId="82" fillId="0" borderId="3" xfId="2" applyNumberFormat="1" applyFont="1" applyFill="1" applyBorder="1" applyAlignment="1">
      <alignment horizontal="left" vertical="center" wrapText="1"/>
    </xf>
    <xf numFmtId="178" fontId="82" fillId="0" borderId="4" xfId="2" applyNumberFormat="1" applyFont="1" applyFill="1" applyBorder="1" applyAlignment="1">
      <alignment horizontal="left" vertical="center" wrapText="1"/>
    </xf>
    <xf numFmtId="0" fontId="82" fillId="0" borderId="3" xfId="2" applyFont="1" applyFill="1" applyBorder="1" applyAlignment="1">
      <alignment vertical="center" wrapText="1"/>
    </xf>
    <xf numFmtId="0" fontId="82" fillId="0" borderId="4" xfId="2" applyFont="1" applyFill="1" applyBorder="1" applyAlignment="1">
      <alignment vertical="center" wrapText="1"/>
    </xf>
    <xf numFmtId="0" fontId="82" fillId="0" borderId="3" xfId="194" applyFont="1" applyFill="1" applyBorder="1" applyAlignment="1">
      <alignment horizontal="left" vertical="top" wrapText="1"/>
    </xf>
    <xf numFmtId="0" fontId="82" fillId="0" borderId="4" xfId="194" applyFont="1" applyFill="1" applyBorder="1" applyAlignment="1">
      <alignment horizontal="left" vertical="top" wrapText="1"/>
    </xf>
    <xf numFmtId="0" fontId="82" fillId="12" borderId="3" xfId="2" applyFont="1" applyFill="1" applyBorder="1" applyAlignment="1">
      <alignment horizontal="center" vertical="center" wrapText="1"/>
    </xf>
    <xf numFmtId="0" fontId="82" fillId="12" borderId="4" xfId="2" applyFont="1" applyFill="1" applyBorder="1" applyAlignment="1">
      <alignment horizontal="center" vertical="center" wrapText="1"/>
    </xf>
    <xf numFmtId="0" fontId="82" fillId="12" borderId="3" xfId="194" applyFont="1" applyFill="1" applyBorder="1" applyAlignment="1">
      <alignment vertical="top" wrapText="1"/>
    </xf>
    <xf numFmtId="0" fontId="82" fillId="12" borderId="4" xfId="194" applyFont="1" applyFill="1" applyBorder="1" applyAlignment="1">
      <alignment vertical="top" wrapText="1"/>
    </xf>
    <xf numFmtId="178" fontId="79" fillId="12" borderId="3" xfId="2" applyNumberFormat="1" applyFont="1" applyFill="1" applyBorder="1" applyAlignment="1">
      <alignment horizontal="center" vertical="center" wrapText="1"/>
    </xf>
    <xf numFmtId="178" fontId="79" fillId="12" borderId="4" xfId="2" applyNumberFormat="1" applyFont="1" applyFill="1" applyBorder="1" applyAlignment="1">
      <alignment horizontal="center" vertical="center" wrapText="1"/>
    </xf>
    <xf numFmtId="0" fontId="82" fillId="12" borderId="3" xfId="2" applyFont="1" applyFill="1" applyBorder="1" applyAlignment="1">
      <alignment horizontal="left" vertical="center" wrapText="1"/>
    </xf>
    <xf numFmtId="0" fontId="82" fillId="12" borderId="4" xfId="2" applyFont="1" applyFill="1" applyBorder="1" applyAlignment="1">
      <alignment horizontal="left" vertical="center" wrapText="1"/>
    </xf>
    <xf numFmtId="0" fontId="82" fillId="0" borderId="3" xfId="194" applyFont="1" applyFill="1" applyBorder="1" applyAlignment="1">
      <alignment vertical="top" wrapText="1"/>
    </xf>
    <xf numFmtId="0" fontId="82" fillId="0" borderId="4" xfId="194" applyFont="1" applyFill="1" applyBorder="1" applyAlignment="1">
      <alignment vertical="top" wrapText="1"/>
    </xf>
    <xf numFmtId="0" fontId="79" fillId="0" borderId="32" xfId="2" applyFont="1" applyFill="1" applyBorder="1" applyAlignment="1">
      <alignment horizontal="center" vertical="top"/>
    </xf>
    <xf numFmtId="0" fontId="82" fillId="0" borderId="3" xfId="194" applyFont="1" applyFill="1" applyBorder="1" applyAlignment="1">
      <alignment horizontal="center" vertical="center" wrapText="1"/>
    </xf>
    <xf numFmtId="0" fontId="82" fillId="0" borderId="4" xfId="194" applyFont="1" applyFill="1" applyBorder="1" applyAlignment="1">
      <alignment horizontal="center" vertical="center" wrapText="1"/>
    </xf>
    <xf numFmtId="38" fontId="82" fillId="0" borderId="3" xfId="1" applyFont="1" applyFill="1" applyBorder="1" applyAlignment="1">
      <alignment horizontal="left" vertical="center" wrapText="1"/>
    </xf>
    <xf numFmtId="38" fontId="82" fillId="0" borderId="4" xfId="1" applyFont="1" applyFill="1" applyBorder="1" applyAlignment="1">
      <alignment horizontal="left" vertical="center" wrapText="1"/>
    </xf>
    <xf numFmtId="178" fontId="82" fillId="0" borderId="3" xfId="2" applyNumberFormat="1" applyFont="1" applyFill="1" applyBorder="1" applyAlignment="1">
      <alignment horizontal="left" vertical="top" wrapText="1"/>
    </xf>
    <xf numFmtId="178" fontId="82" fillId="0" borderId="4" xfId="2" applyNumberFormat="1" applyFont="1" applyFill="1" applyBorder="1" applyAlignment="1">
      <alignment horizontal="left" vertical="top" wrapText="1"/>
    </xf>
    <xf numFmtId="0" fontId="83" fillId="0" borderId="4" xfId="194" applyFont="1" applyFill="1" applyBorder="1" applyAlignment="1">
      <alignment vertical="top" wrapText="1"/>
    </xf>
    <xf numFmtId="178" fontId="82" fillId="12" borderId="3" xfId="2" applyNumberFormat="1" applyFont="1" applyFill="1" applyBorder="1" applyAlignment="1">
      <alignment horizontal="left" vertical="center" wrapText="1"/>
    </xf>
    <xf numFmtId="178" fontId="82" fillId="12" borderId="4" xfId="2" applyNumberFormat="1" applyFont="1" applyFill="1" applyBorder="1" applyAlignment="1">
      <alignment horizontal="left" vertical="center" wrapText="1"/>
    </xf>
    <xf numFmtId="0" fontId="73" fillId="5" borderId="3" xfId="194" applyFont="1" applyFill="1" applyBorder="1" applyAlignment="1">
      <alignment horizontal="center" vertical="center" wrapText="1"/>
    </xf>
    <xf numFmtId="0" fontId="73" fillId="5" borderId="19" xfId="194" applyFont="1" applyFill="1" applyBorder="1" applyAlignment="1">
      <alignment horizontal="center" vertical="center" wrapText="1"/>
    </xf>
    <xf numFmtId="0" fontId="73" fillId="5" borderId="4" xfId="194" applyFont="1" applyFill="1" applyBorder="1" applyAlignment="1">
      <alignment horizontal="center" vertical="center" wrapText="1"/>
    </xf>
    <xf numFmtId="0" fontId="72" fillId="0" borderId="3" xfId="194" applyFont="1" applyFill="1" applyBorder="1" applyAlignment="1">
      <alignment horizontal="left" vertical="center" wrapText="1"/>
    </xf>
    <xf numFmtId="0" fontId="72" fillId="0" borderId="19" xfId="194" applyFont="1" applyFill="1" applyBorder="1" applyAlignment="1">
      <alignment horizontal="left" vertical="center" wrapText="1"/>
    </xf>
    <xf numFmtId="0" fontId="72" fillId="0" borderId="4" xfId="194" applyFont="1" applyFill="1" applyBorder="1" applyAlignment="1">
      <alignment horizontal="left" vertical="center" wrapText="1"/>
    </xf>
    <xf numFmtId="0" fontId="72" fillId="0" borderId="3" xfId="194" applyFont="1" applyFill="1" applyBorder="1" applyAlignment="1">
      <alignment horizontal="center" vertical="center" wrapText="1"/>
    </xf>
    <xf numFmtId="0" fontId="72" fillId="0" borderId="19" xfId="194" applyFont="1" applyFill="1" applyBorder="1" applyAlignment="1">
      <alignment horizontal="center" vertical="center" wrapText="1"/>
    </xf>
    <xf numFmtId="0" fontId="72" fillId="0" borderId="4" xfId="194" applyFont="1" applyFill="1" applyBorder="1" applyAlignment="1">
      <alignment horizontal="center" vertical="center" wrapText="1"/>
    </xf>
    <xf numFmtId="0" fontId="73" fillId="5" borderId="3" xfId="194" applyFont="1" applyFill="1" applyBorder="1" applyAlignment="1">
      <alignment horizontal="left" vertical="center" wrapText="1"/>
    </xf>
    <xf numFmtId="0" fontId="73" fillId="5" borderId="19" xfId="194" applyFont="1" applyFill="1" applyBorder="1" applyAlignment="1">
      <alignment horizontal="left" vertical="center" wrapText="1"/>
    </xf>
    <xf numFmtId="0" fontId="73" fillId="5" borderId="4" xfId="194" applyFont="1" applyFill="1" applyBorder="1" applyAlignment="1">
      <alignment horizontal="left" vertical="center" wrapText="1"/>
    </xf>
    <xf numFmtId="0" fontId="72" fillId="0" borderId="2" xfId="194" applyFont="1" applyFill="1" applyBorder="1" applyAlignment="1">
      <alignment horizontal="center" vertical="center" wrapText="1"/>
    </xf>
    <xf numFmtId="0" fontId="72" fillId="5" borderId="2" xfId="194" applyFont="1" applyFill="1" applyBorder="1" applyAlignment="1">
      <alignment horizontal="left" vertical="center" wrapText="1"/>
    </xf>
    <xf numFmtId="0" fontId="73" fillId="5" borderId="2" xfId="194" applyFont="1" applyFill="1" applyBorder="1" applyAlignment="1">
      <alignment horizontal="left" vertical="center" wrapText="1"/>
    </xf>
    <xf numFmtId="0" fontId="72" fillId="14" borderId="3" xfId="194" applyFont="1" applyFill="1" applyBorder="1" applyAlignment="1">
      <alignment horizontal="left" vertical="center" wrapText="1"/>
    </xf>
    <xf numFmtId="0" fontId="72" fillId="14" borderId="19" xfId="194" applyFont="1" applyFill="1" applyBorder="1" applyAlignment="1">
      <alignment horizontal="left" vertical="center" wrapText="1"/>
    </xf>
    <xf numFmtId="0" fontId="72" fillId="14" borderId="4" xfId="194" applyFont="1" applyFill="1" applyBorder="1" applyAlignment="1">
      <alignment horizontal="left" vertical="center" wrapText="1"/>
    </xf>
    <xf numFmtId="0" fontId="73" fillId="5"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72" fillId="5" borderId="3" xfId="194" applyFont="1" applyFill="1" applyBorder="1" applyAlignment="1">
      <alignment horizontal="center" vertical="center" wrapText="1"/>
    </xf>
    <xf numFmtId="0" fontId="72" fillId="5" borderId="19" xfId="194" applyFont="1" applyFill="1" applyBorder="1" applyAlignment="1">
      <alignment horizontal="center" vertical="center" wrapText="1"/>
    </xf>
    <xf numFmtId="0" fontId="72" fillId="5" borderId="4" xfId="194" applyFont="1" applyFill="1" applyBorder="1" applyAlignment="1">
      <alignment horizontal="center" vertical="center" wrapText="1"/>
    </xf>
    <xf numFmtId="0" fontId="72" fillId="5" borderId="2" xfId="194" applyFont="1" applyFill="1" applyBorder="1" applyAlignment="1">
      <alignment horizontal="center" vertical="center" wrapText="1"/>
    </xf>
    <xf numFmtId="0" fontId="72" fillId="5" borderId="3" xfId="194" applyFont="1" applyFill="1" applyBorder="1" applyAlignment="1">
      <alignment horizontal="left" vertical="center" wrapText="1"/>
    </xf>
    <xf numFmtId="0" fontId="72" fillId="5" borderId="19" xfId="194" applyFont="1" applyFill="1" applyBorder="1" applyAlignment="1">
      <alignment horizontal="left" vertical="center" wrapText="1"/>
    </xf>
    <xf numFmtId="0" fontId="72" fillId="5" borderId="4" xfId="194" applyFont="1" applyFill="1" applyBorder="1" applyAlignment="1">
      <alignment horizontal="left" vertical="center" wrapText="1"/>
    </xf>
    <xf numFmtId="0" fontId="72" fillId="5" borderId="11" xfId="194" applyFont="1" applyFill="1" applyBorder="1" applyAlignment="1">
      <alignment horizontal="center" vertical="center" wrapText="1"/>
    </xf>
    <xf numFmtId="0" fontId="72" fillId="5" borderId="32" xfId="194" applyFont="1" applyFill="1" applyBorder="1" applyAlignment="1">
      <alignment horizontal="center" vertical="center" wrapText="1"/>
    </xf>
    <xf numFmtId="0" fontId="72" fillId="5" borderId="9" xfId="194" applyFont="1" applyFill="1" applyBorder="1" applyAlignment="1">
      <alignment horizontal="center" vertical="center" wrapText="1"/>
    </xf>
    <xf numFmtId="0" fontId="75" fillId="5" borderId="2" xfId="0" applyFont="1" applyFill="1" applyBorder="1" applyAlignment="1">
      <alignment horizontal="center"/>
    </xf>
    <xf numFmtId="0" fontId="73" fillId="5" borderId="20" xfId="194" applyFont="1" applyFill="1" applyBorder="1" applyAlignment="1">
      <alignment horizontal="left" vertical="center" wrapText="1"/>
    </xf>
    <xf numFmtId="0" fontId="73" fillId="5" borderId="0" xfId="194" applyFont="1" applyFill="1" applyBorder="1" applyAlignment="1">
      <alignment horizontal="left" vertical="center" wrapText="1"/>
    </xf>
    <xf numFmtId="0" fontId="73" fillId="5" borderId="22" xfId="194" applyFont="1" applyFill="1" applyBorder="1" applyAlignment="1">
      <alignment horizontal="left" vertical="center" wrapText="1"/>
    </xf>
    <xf numFmtId="0" fontId="73" fillId="5" borderId="2" xfId="3" applyFont="1" applyFill="1" applyBorder="1" applyAlignment="1">
      <alignment horizontal="left" vertical="center" wrapText="1"/>
    </xf>
    <xf numFmtId="0" fontId="72" fillId="5" borderId="2" xfId="3" applyFont="1" applyFill="1" applyBorder="1" applyAlignment="1">
      <alignment horizontal="left" vertical="center" wrapText="1"/>
    </xf>
    <xf numFmtId="0" fontId="72" fillId="5" borderId="3" xfId="3" applyFont="1" applyFill="1" applyBorder="1" applyAlignment="1">
      <alignment horizontal="left" vertical="center" wrapText="1"/>
    </xf>
    <xf numFmtId="0" fontId="72" fillId="5" borderId="19" xfId="3" applyFont="1" applyFill="1" applyBorder="1" applyAlignment="1">
      <alignment horizontal="left" vertical="center" wrapText="1"/>
    </xf>
    <xf numFmtId="0" fontId="72" fillId="5" borderId="4" xfId="3" applyFont="1" applyFill="1" applyBorder="1" applyAlignment="1">
      <alignment horizontal="left" vertical="center" wrapText="1"/>
    </xf>
    <xf numFmtId="0" fontId="72" fillId="5" borderId="3" xfId="3" applyFont="1" applyFill="1" applyBorder="1" applyAlignment="1">
      <alignment horizontal="center" vertical="center" wrapText="1"/>
    </xf>
    <xf numFmtId="0" fontId="72" fillId="5" borderId="19" xfId="3" applyFont="1" applyFill="1" applyBorder="1" applyAlignment="1">
      <alignment horizontal="center" vertical="center" wrapText="1"/>
    </xf>
    <xf numFmtId="0" fontId="72" fillId="5" borderId="4" xfId="3" applyFont="1" applyFill="1" applyBorder="1" applyAlignment="1">
      <alignment horizontal="center" vertical="center" wrapText="1"/>
    </xf>
    <xf numFmtId="0" fontId="73" fillId="7" borderId="2" xfId="194" applyFont="1" applyFill="1" applyBorder="1" applyAlignment="1">
      <alignment horizontal="center" vertical="center" wrapText="1"/>
    </xf>
    <xf numFmtId="0" fontId="72" fillId="5" borderId="2" xfId="3" applyFont="1" applyFill="1" applyBorder="1" applyAlignment="1">
      <alignment horizontal="center" vertical="center" wrapText="1"/>
    </xf>
    <xf numFmtId="0" fontId="73" fillId="4" borderId="2" xfId="3" applyFont="1" applyFill="1" applyBorder="1" applyAlignment="1">
      <alignment horizontal="center" vertical="center" wrapText="1"/>
    </xf>
    <xf numFmtId="49" fontId="59" fillId="7" borderId="2" xfId="2" applyNumberFormat="1" applyFont="1" applyFill="1" applyBorder="1" applyAlignment="1">
      <alignment horizontal="center" vertical="center" wrapText="1"/>
    </xf>
    <xf numFmtId="49" fontId="59" fillId="7" borderId="3" xfId="2" applyNumberFormat="1" applyFont="1" applyFill="1" applyBorder="1" applyAlignment="1">
      <alignment horizontal="center" vertical="center" wrapText="1"/>
    </xf>
    <xf numFmtId="0" fontId="59" fillId="7" borderId="2" xfId="2" applyFont="1" applyFill="1" applyBorder="1" applyAlignment="1">
      <alignment horizontal="center" vertical="center" wrapText="1"/>
    </xf>
    <xf numFmtId="0" fontId="59" fillId="7" borderId="3" xfId="2" applyFont="1" applyFill="1" applyBorder="1" applyAlignment="1">
      <alignment horizontal="center" vertical="center" wrapText="1"/>
    </xf>
    <xf numFmtId="0" fontId="57" fillId="7" borderId="2" xfId="2" applyFont="1" applyFill="1" applyBorder="1" applyAlignment="1">
      <alignment horizontal="center" vertical="center" wrapText="1"/>
    </xf>
    <xf numFmtId="0" fontId="57" fillId="7" borderId="11" xfId="2" applyFont="1" applyFill="1" applyBorder="1" applyAlignment="1">
      <alignment horizontal="center" vertical="center" wrapText="1"/>
    </xf>
    <xf numFmtId="38" fontId="59" fillId="7" borderId="3" xfId="1" applyFont="1" applyFill="1" applyBorder="1" applyAlignment="1">
      <alignment horizontal="center" vertical="center" wrapText="1"/>
    </xf>
    <xf numFmtId="38" fontId="59" fillId="7" borderId="4" xfId="1" applyFont="1" applyFill="1" applyBorder="1" applyAlignment="1">
      <alignment horizontal="center" vertical="center" wrapText="1"/>
    </xf>
    <xf numFmtId="38" fontId="59" fillId="0" borderId="4" xfId="1" applyFont="1" applyBorder="1" applyAlignment="1">
      <alignment horizontal="center" vertical="center" wrapText="1"/>
    </xf>
    <xf numFmtId="38" fontId="59" fillId="7" borderId="10" xfId="1" applyFont="1" applyFill="1" applyBorder="1" applyAlignment="1">
      <alignment horizontal="center" vertical="center" wrapText="1"/>
    </xf>
    <xf numFmtId="38" fontId="59" fillId="7" borderId="12" xfId="1" applyFont="1" applyFill="1" applyBorder="1" applyAlignment="1">
      <alignment horizontal="center" vertical="center" wrapText="1"/>
    </xf>
    <xf numFmtId="38" fontId="59" fillId="7" borderId="8" xfId="1" applyFont="1" applyFill="1" applyBorder="1" applyAlignment="1">
      <alignment horizontal="center" vertical="center" wrapText="1"/>
    </xf>
    <xf numFmtId="0" fontId="57" fillId="7" borderId="3" xfId="2" applyFont="1" applyFill="1" applyBorder="1" applyAlignment="1">
      <alignment horizontal="center" vertical="center" wrapText="1"/>
    </xf>
    <xf numFmtId="0" fontId="57" fillId="7" borderId="19" xfId="2" applyFont="1" applyFill="1" applyBorder="1" applyAlignment="1">
      <alignment horizontal="center" vertical="center" wrapText="1"/>
    </xf>
    <xf numFmtId="0" fontId="59" fillId="7" borderId="10" xfId="2" applyFont="1" applyFill="1" applyBorder="1" applyAlignment="1">
      <alignment horizontal="center" vertical="center"/>
    </xf>
    <xf numFmtId="0" fontId="59" fillId="7" borderId="12" xfId="2" applyFont="1" applyFill="1" applyBorder="1" applyAlignment="1">
      <alignment horizontal="center" vertical="center"/>
    </xf>
    <xf numFmtId="0" fontId="59" fillId="7" borderId="8" xfId="2" applyFont="1" applyFill="1" applyBorder="1" applyAlignment="1">
      <alignment horizontal="center" vertical="center"/>
    </xf>
    <xf numFmtId="38" fontId="61" fillId="5" borderId="3" xfId="1" applyFont="1" applyFill="1" applyBorder="1" applyAlignment="1">
      <alignment horizontal="left" vertical="center" wrapText="1"/>
    </xf>
    <xf numFmtId="38" fontId="61" fillId="5" borderId="19" xfId="1" applyFont="1" applyFill="1" applyBorder="1" applyAlignment="1">
      <alignment horizontal="left" vertical="center" wrapText="1"/>
    </xf>
    <xf numFmtId="38" fontId="61" fillId="5" borderId="4" xfId="1" applyFont="1" applyFill="1" applyBorder="1" applyAlignment="1">
      <alignment horizontal="left" vertical="center" wrapText="1"/>
    </xf>
    <xf numFmtId="176" fontId="61" fillId="5" borderId="3" xfId="1" applyNumberFormat="1" applyFont="1" applyFill="1" applyBorder="1" applyAlignment="1">
      <alignment horizontal="left" vertical="center" wrapText="1"/>
    </xf>
    <xf numFmtId="176" fontId="61" fillId="5" borderId="19" xfId="1" applyNumberFormat="1" applyFont="1" applyFill="1" applyBorder="1" applyAlignment="1">
      <alignment horizontal="left" vertical="center" wrapText="1"/>
    </xf>
    <xf numFmtId="176" fontId="61" fillId="5" borderId="4" xfId="1" applyNumberFormat="1" applyFont="1" applyFill="1" applyBorder="1" applyAlignment="1">
      <alignment horizontal="left" vertical="center" wrapText="1"/>
    </xf>
    <xf numFmtId="38" fontId="61" fillId="5" borderId="3" xfId="1" applyFont="1" applyFill="1" applyBorder="1" applyAlignment="1">
      <alignment vertical="center" wrapText="1"/>
    </xf>
    <xf numFmtId="0" fontId="0" fillId="5" borderId="4" xfId="0" applyFill="1" applyBorder="1" applyAlignment="1">
      <alignment vertical="center" wrapText="1"/>
    </xf>
    <xf numFmtId="38" fontId="61" fillId="5" borderId="3" xfId="1" applyFont="1" applyFill="1" applyBorder="1" applyAlignment="1">
      <alignment horizontal="center" vertical="center" wrapText="1"/>
    </xf>
    <xf numFmtId="38" fontId="61" fillId="5" borderId="19" xfId="1" applyFont="1" applyFill="1" applyBorder="1" applyAlignment="1">
      <alignment horizontal="center" vertical="center" wrapText="1"/>
    </xf>
    <xf numFmtId="176" fontId="61" fillId="5" borderId="3" xfId="1" applyNumberFormat="1" applyFont="1" applyFill="1" applyBorder="1" applyAlignment="1">
      <alignment horizontal="center" vertical="center" wrapText="1"/>
    </xf>
    <xf numFmtId="176" fontId="61" fillId="5" borderId="19" xfId="1" applyNumberFormat="1" applyFont="1" applyFill="1" applyBorder="1" applyAlignment="1">
      <alignment horizontal="center" vertical="center" wrapText="1"/>
    </xf>
    <xf numFmtId="0" fontId="31" fillId="7" borderId="10" xfId="126" applyFont="1" applyFill="1" applyBorder="1" applyAlignment="1">
      <alignment horizontal="center" vertical="center" wrapText="1"/>
    </xf>
    <xf numFmtId="0" fontId="31" fillId="7" borderId="8" xfId="126" applyFont="1" applyFill="1" applyBorder="1" applyAlignment="1">
      <alignment horizontal="center" vertical="center" wrapText="1"/>
    </xf>
    <xf numFmtId="38" fontId="31" fillId="7" borderId="10" xfId="1" applyFont="1" applyFill="1" applyBorder="1" applyAlignment="1">
      <alignment horizontal="center" vertical="center" wrapText="1"/>
    </xf>
    <xf numFmtId="38" fontId="31" fillId="7" borderId="8" xfId="1" applyFont="1" applyFill="1" applyBorder="1" applyAlignment="1">
      <alignment horizontal="center" vertical="center" wrapText="1"/>
    </xf>
    <xf numFmtId="0" fontId="43" fillId="7" borderId="2" xfId="126" applyFont="1" applyFill="1" applyBorder="1" applyAlignment="1">
      <alignment horizontal="right" vertical="center"/>
    </xf>
    <xf numFmtId="0" fontId="27" fillId="0" borderId="9" xfId="126" applyFont="1" applyFill="1" applyBorder="1" applyAlignment="1">
      <alignment horizontal="center" vertical="center"/>
    </xf>
    <xf numFmtId="0" fontId="27" fillId="0" borderId="22" xfId="126" applyFont="1" applyFill="1" applyBorder="1" applyAlignment="1">
      <alignment horizontal="center" vertical="center"/>
    </xf>
    <xf numFmtId="0" fontId="27" fillId="0" borderId="15" xfId="126" applyFont="1" applyFill="1" applyBorder="1" applyAlignment="1">
      <alignment horizontal="center" vertical="center"/>
    </xf>
    <xf numFmtId="0" fontId="48" fillId="4" borderId="3" xfId="126" applyFont="1" applyFill="1" applyBorder="1" applyAlignment="1">
      <alignment horizontal="center" vertical="center" wrapText="1"/>
    </xf>
    <xf numFmtId="0" fontId="48" fillId="4" borderId="19" xfId="126" applyFont="1" applyFill="1" applyBorder="1" applyAlignment="1">
      <alignment horizontal="center" vertical="center" wrapText="1"/>
    </xf>
    <xf numFmtId="0" fontId="48" fillId="4" borderId="4" xfId="126" applyFont="1" applyFill="1" applyBorder="1" applyAlignment="1">
      <alignment horizontal="center" vertical="center" wrapText="1"/>
    </xf>
    <xf numFmtId="0" fontId="20" fillId="4" borderId="3" xfId="126" applyFont="1" applyFill="1" applyBorder="1" applyAlignment="1">
      <alignment horizontal="center" vertical="center" wrapText="1"/>
    </xf>
    <xf numFmtId="0" fontId="20" fillId="4" borderId="19" xfId="126" applyFont="1" applyFill="1" applyBorder="1" applyAlignment="1">
      <alignment horizontal="center" vertical="center" wrapText="1"/>
    </xf>
    <xf numFmtId="0" fontId="20" fillId="4" borderId="4" xfId="126" applyFont="1" applyFill="1" applyBorder="1" applyAlignment="1">
      <alignment horizontal="center" vertical="center" wrapText="1"/>
    </xf>
    <xf numFmtId="0" fontId="37" fillId="3" borderId="3" xfId="126" applyFont="1" applyFill="1" applyBorder="1" applyAlignment="1">
      <alignment horizontal="center" vertical="center"/>
    </xf>
    <xf numFmtId="0" fontId="37" fillId="3" borderId="19" xfId="126" applyFont="1" applyFill="1" applyBorder="1" applyAlignment="1">
      <alignment horizontal="center" vertical="center"/>
    </xf>
    <xf numFmtId="0" fontId="37" fillId="3" borderId="4" xfId="126" applyFont="1" applyFill="1" applyBorder="1" applyAlignment="1">
      <alignment horizontal="center" vertical="center"/>
    </xf>
    <xf numFmtId="0" fontId="37" fillId="3" borderId="12" xfId="126" applyFont="1" applyFill="1" applyBorder="1" applyAlignment="1">
      <alignment horizontal="center" vertical="center"/>
    </xf>
    <xf numFmtId="0" fontId="37" fillId="3" borderId="8" xfId="126" applyFont="1" applyFill="1" applyBorder="1" applyAlignment="1">
      <alignment horizontal="center" vertical="center"/>
    </xf>
    <xf numFmtId="0" fontId="48" fillId="12" borderId="10" xfId="126" applyFont="1" applyFill="1" applyBorder="1" applyAlignment="1">
      <alignment horizontal="center" vertical="center" wrapText="1"/>
    </xf>
    <xf numFmtId="0" fontId="48" fillId="12" borderId="12" xfId="126" applyFont="1" applyFill="1" applyBorder="1" applyAlignment="1">
      <alignment horizontal="center" vertical="center" wrapText="1"/>
    </xf>
    <xf numFmtId="0" fontId="48" fillId="12" borderId="8" xfId="126" applyFont="1" applyFill="1" applyBorder="1" applyAlignment="1">
      <alignment horizontal="center" vertical="center" wrapText="1"/>
    </xf>
    <xf numFmtId="0" fontId="47" fillId="3" borderId="22" xfId="126" applyFont="1" applyFill="1" applyBorder="1" applyAlignment="1">
      <alignment horizontal="center" vertical="center"/>
    </xf>
    <xf numFmtId="0" fontId="20" fillId="3" borderId="3" xfId="126" applyFont="1" applyFill="1" applyBorder="1" applyAlignment="1">
      <alignment horizontal="center" vertical="center" wrapText="1"/>
    </xf>
    <xf numFmtId="0" fontId="20" fillId="3" borderId="19" xfId="126" applyFont="1" applyFill="1" applyBorder="1" applyAlignment="1">
      <alignment horizontal="center" vertical="center" wrapText="1"/>
    </xf>
    <xf numFmtId="0" fontId="20" fillId="3" borderId="4" xfId="126" applyFont="1" applyFill="1" applyBorder="1" applyAlignment="1">
      <alignment horizontal="center" vertical="center" wrapText="1"/>
    </xf>
    <xf numFmtId="0" fontId="20" fillId="3" borderId="3" xfId="126" applyFont="1" applyFill="1" applyBorder="1" applyAlignment="1">
      <alignment horizontal="center" vertical="center"/>
    </xf>
    <xf numFmtId="0" fontId="20" fillId="3" borderId="19" xfId="126" applyFont="1" applyFill="1" applyBorder="1" applyAlignment="1">
      <alignment horizontal="center" vertical="center"/>
    </xf>
    <xf numFmtId="0" fontId="20" fillId="3" borderId="4" xfId="126" applyFont="1" applyFill="1" applyBorder="1" applyAlignment="1">
      <alignment horizontal="center" vertical="center"/>
    </xf>
    <xf numFmtId="0" fontId="20" fillId="12" borderId="3" xfId="126" applyFont="1" applyFill="1" applyBorder="1" applyAlignment="1">
      <alignment horizontal="center" vertical="center" wrapText="1"/>
    </xf>
    <xf numFmtId="0" fontId="20" fillId="12" borderId="19" xfId="126" applyFont="1" applyFill="1" applyBorder="1" applyAlignment="1">
      <alignment horizontal="center" vertical="center" wrapText="1"/>
    </xf>
    <xf numFmtId="0" fontId="20" fillId="12" borderId="4" xfId="126" applyFont="1" applyFill="1" applyBorder="1" applyAlignment="1">
      <alignment horizontal="center" vertical="center" wrapText="1"/>
    </xf>
    <xf numFmtId="0" fontId="37" fillId="12" borderId="3" xfId="126" applyFont="1" applyFill="1" applyBorder="1" applyAlignment="1">
      <alignment horizontal="center" vertical="center" wrapText="1"/>
    </xf>
    <xf numFmtId="0" fontId="37" fillId="12" borderId="19" xfId="126" applyFont="1" applyFill="1" applyBorder="1" applyAlignment="1">
      <alignment horizontal="center" vertical="center" wrapText="1"/>
    </xf>
    <xf numFmtId="0" fontId="37" fillId="12" borderId="4" xfId="126" applyFont="1" applyFill="1" applyBorder="1" applyAlignment="1">
      <alignment horizontal="center" vertical="center" wrapText="1"/>
    </xf>
    <xf numFmtId="0" fontId="20" fillId="3" borderId="2" xfId="126" applyFont="1" applyFill="1" applyBorder="1" applyAlignment="1">
      <alignment horizontal="center" vertical="center"/>
    </xf>
    <xf numFmtId="0" fontId="48" fillId="3" borderId="11" xfId="126" applyFont="1" applyFill="1" applyBorder="1" applyAlignment="1">
      <alignment horizontal="center" vertical="center" wrapText="1"/>
    </xf>
    <xf numFmtId="0" fontId="48" fillId="3" borderId="20" xfId="126" applyFont="1" applyFill="1" applyBorder="1" applyAlignment="1">
      <alignment horizontal="center" vertical="center" wrapText="1"/>
    </xf>
    <xf numFmtId="0" fontId="48" fillId="3" borderId="9" xfId="126" applyFont="1" applyFill="1" applyBorder="1" applyAlignment="1">
      <alignment horizontal="center" vertical="center" wrapText="1"/>
    </xf>
    <xf numFmtId="0" fontId="48" fillId="3" borderId="22" xfId="126" applyFont="1" applyFill="1" applyBorder="1" applyAlignment="1">
      <alignment horizontal="center" vertical="center" wrapText="1"/>
    </xf>
    <xf numFmtId="0" fontId="48" fillId="12" borderId="12" xfId="126" applyFont="1" applyFill="1" applyBorder="1" applyAlignment="1">
      <alignment horizontal="center" vertical="center"/>
    </xf>
    <xf numFmtId="0" fontId="48" fillId="12" borderId="8" xfId="126" applyFont="1" applyFill="1" applyBorder="1" applyAlignment="1">
      <alignment horizontal="center" vertical="center"/>
    </xf>
  </cellXfs>
  <cellStyles count="387">
    <cellStyle name="パーセント" xfId="125" builtinId="5"/>
    <cellStyle name="桁区切り" xfId="1" builtinId="6"/>
    <cellStyle name="桁区切り 2" xfId="193"/>
    <cellStyle name="桁区切り 2 2" xfId="385"/>
    <cellStyle name="標準" xfId="0" builtinId="0"/>
    <cellStyle name="標準 2" xfId="2"/>
    <cellStyle name="標準 2 10" xfId="124"/>
    <cellStyle name="標準 2 10 2" xfId="317"/>
    <cellStyle name="標準 2 11" xfId="126"/>
    <cellStyle name="標準 2 11 2" xfId="318"/>
    <cellStyle name="標準 2 12" xfId="195"/>
    <cellStyle name="標準 2 2" xfId="3"/>
    <cellStyle name="標準 2 2 2" xfId="8"/>
    <cellStyle name="標準 2 2 2 2" xfId="23"/>
    <cellStyle name="標準 2 2 2 2 2" xfId="53"/>
    <cellStyle name="標準 2 2 2 2 2 2" xfId="114"/>
    <cellStyle name="標準 2 2 2 2 2 2 2" xfId="307"/>
    <cellStyle name="標準 2 2 2 2 2 3" xfId="130"/>
    <cellStyle name="標準 2 2 2 2 2 3 2" xfId="322"/>
    <cellStyle name="標準 2 2 2 2 2 4" xfId="246"/>
    <cellStyle name="標準 2 2 2 2 3" xfId="84"/>
    <cellStyle name="標準 2 2 2 2 3 2" xfId="277"/>
    <cellStyle name="標準 2 2 2 2 4" xfId="131"/>
    <cellStyle name="標準 2 2 2 2 4 2" xfId="323"/>
    <cellStyle name="標準 2 2 2 2 5" xfId="216"/>
    <cellStyle name="標準 2 2 2 3" xfId="38"/>
    <cellStyle name="標準 2 2 2 3 2" xfId="99"/>
    <cellStyle name="標準 2 2 2 3 2 2" xfId="292"/>
    <cellStyle name="標準 2 2 2 3 3" xfId="132"/>
    <cellStyle name="標準 2 2 2 3 3 2" xfId="324"/>
    <cellStyle name="標準 2 2 2 3 4" xfId="231"/>
    <cellStyle name="標準 2 2 2 4" xfId="69"/>
    <cellStyle name="標準 2 2 2 4 2" xfId="133"/>
    <cellStyle name="標準 2 2 2 4 2 2" xfId="325"/>
    <cellStyle name="標準 2 2 2 4 3" xfId="262"/>
    <cellStyle name="標準 2 2 2 5" xfId="128"/>
    <cellStyle name="標準 2 2 2 5 2" xfId="320"/>
    <cellStyle name="標準 2 2 2 6" xfId="201"/>
    <cellStyle name="標準 2 2 3" xfId="13"/>
    <cellStyle name="標準 2 2 3 2" xfId="28"/>
    <cellStyle name="標準 2 2 3 2 2" xfId="58"/>
    <cellStyle name="標準 2 2 3 2 2 2" xfId="119"/>
    <cellStyle name="標準 2 2 3 2 2 2 2" xfId="312"/>
    <cellStyle name="標準 2 2 3 2 2 3" xfId="134"/>
    <cellStyle name="標準 2 2 3 2 2 3 2" xfId="326"/>
    <cellStyle name="標準 2 2 3 2 2 4" xfId="251"/>
    <cellStyle name="標準 2 2 3 2 3" xfId="89"/>
    <cellStyle name="標準 2 2 3 2 3 2" xfId="282"/>
    <cellStyle name="標準 2 2 3 2 4" xfId="135"/>
    <cellStyle name="標準 2 2 3 2 4 2" xfId="327"/>
    <cellStyle name="標準 2 2 3 2 5" xfId="221"/>
    <cellStyle name="標準 2 2 3 3" xfId="43"/>
    <cellStyle name="標準 2 2 3 3 2" xfId="104"/>
    <cellStyle name="標準 2 2 3 3 2 2" xfId="297"/>
    <cellStyle name="標準 2 2 3 3 3" xfId="136"/>
    <cellStyle name="標準 2 2 3 3 3 2" xfId="328"/>
    <cellStyle name="標準 2 2 3 3 4" xfId="236"/>
    <cellStyle name="標準 2 2 3 4" xfId="74"/>
    <cellStyle name="標準 2 2 3 4 2" xfId="267"/>
    <cellStyle name="標準 2 2 3 5" xfId="137"/>
    <cellStyle name="標準 2 2 3 5 2" xfId="329"/>
    <cellStyle name="標準 2 2 3 6" xfId="206"/>
    <cellStyle name="標準 2 2 4" xfId="18"/>
    <cellStyle name="標準 2 2 4 2" xfId="48"/>
    <cellStyle name="標準 2 2 4 2 2" xfId="109"/>
    <cellStyle name="標準 2 2 4 2 2 2" xfId="302"/>
    <cellStyle name="標準 2 2 4 2 3" xfId="138"/>
    <cellStyle name="標準 2 2 4 2 3 2" xfId="330"/>
    <cellStyle name="標準 2 2 4 2 4" xfId="241"/>
    <cellStyle name="標準 2 2 4 3" xfId="79"/>
    <cellStyle name="標準 2 2 4 3 2" xfId="272"/>
    <cellStyle name="標準 2 2 4 4" xfId="139"/>
    <cellStyle name="標準 2 2 4 4 2" xfId="331"/>
    <cellStyle name="標準 2 2 4 5" xfId="211"/>
    <cellStyle name="標準 2 2 5" xfId="33"/>
    <cellStyle name="標準 2 2 5 2" xfId="94"/>
    <cellStyle name="標準 2 2 5 2 2" xfId="287"/>
    <cellStyle name="標準 2 2 5 3" xfId="140"/>
    <cellStyle name="標準 2 2 5 3 2" xfId="332"/>
    <cellStyle name="標準 2 2 5 4" xfId="226"/>
    <cellStyle name="標準 2 2 6" xfId="64"/>
    <cellStyle name="標準 2 2 6 2" xfId="141"/>
    <cellStyle name="標準 2 2 6 2 2" xfId="333"/>
    <cellStyle name="標準 2 2 6 3" xfId="257"/>
    <cellStyle name="標準 2 2 7" xfId="127"/>
    <cellStyle name="標準 2 2 7 2" xfId="319"/>
    <cellStyle name="標準 2 2 8" xfId="194"/>
    <cellStyle name="標準 2 2 8 2" xfId="386"/>
    <cellStyle name="標準 2 2 9" xfId="196"/>
    <cellStyle name="標準 2 3" xfId="5"/>
    <cellStyle name="標準 2 3 2" xfId="10"/>
    <cellStyle name="標準 2 3 2 2" xfId="25"/>
    <cellStyle name="標準 2 3 2 2 2" xfId="55"/>
    <cellStyle name="標準 2 3 2 2 2 2" xfId="116"/>
    <cellStyle name="標準 2 3 2 2 2 2 2" xfId="309"/>
    <cellStyle name="標準 2 3 2 2 2 3" xfId="142"/>
    <cellStyle name="標準 2 3 2 2 2 3 2" xfId="334"/>
    <cellStyle name="標準 2 3 2 2 2 4" xfId="248"/>
    <cellStyle name="標準 2 3 2 2 3" xfId="86"/>
    <cellStyle name="標準 2 3 2 2 3 2" xfId="279"/>
    <cellStyle name="標準 2 3 2 2 4" xfId="143"/>
    <cellStyle name="標準 2 3 2 2 4 2" xfId="335"/>
    <cellStyle name="標準 2 3 2 2 5" xfId="218"/>
    <cellStyle name="標準 2 3 2 3" xfId="40"/>
    <cellStyle name="標準 2 3 2 3 2" xfId="101"/>
    <cellStyle name="標準 2 3 2 3 2 2" xfId="294"/>
    <cellStyle name="標準 2 3 2 3 3" xfId="144"/>
    <cellStyle name="標準 2 3 2 3 3 2" xfId="336"/>
    <cellStyle name="標準 2 3 2 3 4" xfId="233"/>
    <cellStyle name="標準 2 3 2 4" xfId="71"/>
    <cellStyle name="標準 2 3 2 4 2" xfId="145"/>
    <cellStyle name="標準 2 3 2 4 2 2" xfId="337"/>
    <cellStyle name="標準 2 3 2 4 3" xfId="264"/>
    <cellStyle name="標準 2 3 2 5" xfId="146"/>
    <cellStyle name="標準 2 3 2 5 2" xfId="338"/>
    <cellStyle name="標準 2 3 2 6" xfId="203"/>
    <cellStyle name="標準 2 3 3" xfId="15"/>
    <cellStyle name="標準 2 3 3 2" xfId="30"/>
    <cellStyle name="標準 2 3 3 2 2" xfId="60"/>
    <cellStyle name="標準 2 3 3 2 2 2" xfId="121"/>
    <cellStyle name="標準 2 3 3 2 2 2 2" xfId="314"/>
    <cellStyle name="標準 2 3 3 2 2 3" xfId="147"/>
    <cellStyle name="標準 2 3 3 2 2 3 2" xfId="339"/>
    <cellStyle name="標準 2 3 3 2 2 4" xfId="253"/>
    <cellStyle name="標準 2 3 3 2 3" xfId="91"/>
    <cellStyle name="標準 2 3 3 2 3 2" xfId="284"/>
    <cellStyle name="標準 2 3 3 2 4" xfId="148"/>
    <cellStyle name="標準 2 3 3 2 4 2" xfId="340"/>
    <cellStyle name="標準 2 3 3 2 5" xfId="223"/>
    <cellStyle name="標準 2 3 3 3" xfId="45"/>
    <cellStyle name="標準 2 3 3 3 2" xfId="106"/>
    <cellStyle name="標準 2 3 3 3 2 2" xfId="299"/>
    <cellStyle name="標準 2 3 3 3 3" xfId="149"/>
    <cellStyle name="標準 2 3 3 3 3 2" xfId="341"/>
    <cellStyle name="標準 2 3 3 3 4" xfId="238"/>
    <cellStyle name="標準 2 3 3 4" xfId="76"/>
    <cellStyle name="標準 2 3 3 4 2" xfId="269"/>
    <cellStyle name="標準 2 3 3 5" xfId="150"/>
    <cellStyle name="標準 2 3 3 5 2" xfId="342"/>
    <cellStyle name="標準 2 3 3 6" xfId="208"/>
    <cellStyle name="標準 2 3 4" xfId="20"/>
    <cellStyle name="標準 2 3 4 2" xfId="50"/>
    <cellStyle name="標準 2 3 4 2 2" xfId="111"/>
    <cellStyle name="標準 2 3 4 2 2 2" xfId="304"/>
    <cellStyle name="標準 2 3 4 2 3" xfId="151"/>
    <cellStyle name="標準 2 3 4 2 3 2" xfId="343"/>
    <cellStyle name="標準 2 3 4 2 4" xfId="243"/>
    <cellStyle name="標準 2 3 4 3" xfId="81"/>
    <cellStyle name="標準 2 3 4 3 2" xfId="274"/>
    <cellStyle name="標準 2 3 4 4" xfId="152"/>
    <cellStyle name="標準 2 3 4 4 2" xfId="344"/>
    <cellStyle name="標準 2 3 4 5" xfId="213"/>
    <cellStyle name="標準 2 3 5" xfId="35"/>
    <cellStyle name="標準 2 3 5 2" xfId="96"/>
    <cellStyle name="標準 2 3 5 2 2" xfId="289"/>
    <cellStyle name="標準 2 3 5 3" xfId="153"/>
    <cellStyle name="標準 2 3 5 3 2" xfId="345"/>
    <cellStyle name="標準 2 3 5 4" xfId="228"/>
    <cellStyle name="標準 2 3 6" xfId="66"/>
    <cellStyle name="標準 2 3 6 2" xfId="154"/>
    <cellStyle name="標準 2 3 6 2 2" xfId="346"/>
    <cellStyle name="標準 2 3 6 3" xfId="259"/>
    <cellStyle name="標準 2 3 7" xfId="155"/>
    <cellStyle name="標準 2 3 7 2" xfId="347"/>
    <cellStyle name="標準 2 3 8" xfId="198"/>
    <cellStyle name="標準 2 4" xfId="7"/>
    <cellStyle name="標準 2 4 2" xfId="22"/>
    <cellStyle name="標準 2 4 2 2" xfId="52"/>
    <cellStyle name="標準 2 4 2 2 2" xfId="113"/>
    <cellStyle name="標準 2 4 2 2 2 2" xfId="306"/>
    <cellStyle name="標準 2 4 2 2 3" xfId="156"/>
    <cellStyle name="標準 2 4 2 2 3 2" xfId="348"/>
    <cellStyle name="標準 2 4 2 2 4" xfId="245"/>
    <cellStyle name="標準 2 4 2 3" xfId="83"/>
    <cellStyle name="標準 2 4 2 3 2" xfId="276"/>
    <cellStyle name="標準 2 4 2 4" xfId="157"/>
    <cellStyle name="標準 2 4 2 4 2" xfId="349"/>
    <cellStyle name="標準 2 4 2 5" xfId="215"/>
    <cellStyle name="標準 2 4 3" xfId="37"/>
    <cellStyle name="標準 2 4 3 2" xfId="98"/>
    <cellStyle name="標準 2 4 3 2 2" xfId="291"/>
    <cellStyle name="標準 2 4 3 3" xfId="158"/>
    <cellStyle name="標準 2 4 3 3 2" xfId="350"/>
    <cellStyle name="標準 2 4 3 4" xfId="230"/>
    <cellStyle name="標準 2 4 4" xfId="68"/>
    <cellStyle name="標準 2 4 4 2" xfId="159"/>
    <cellStyle name="標準 2 4 4 2 2" xfId="351"/>
    <cellStyle name="標準 2 4 4 3" xfId="261"/>
    <cellStyle name="標準 2 4 5" xfId="160"/>
    <cellStyle name="標準 2 4 5 2" xfId="352"/>
    <cellStyle name="標準 2 4 6" xfId="200"/>
    <cellStyle name="標準 2 5" xfId="12"/>
    <cellStyle name="標準 2 5 2" xfId="27"/>
    <cellStyle name="標準 2 5 2 2" xfId="57"/>
    <cellStyle name="標準 2 5 2 2 2" xfId="118"/>
    <cellStyle name="標準 2 5 2 2 2 2" xfId="311"/>
    <cellStyle name="標準 2 5 2 2 3" xfId="161"/>
    <cellStyle name="標準 2 5 2 2 3 2" xfId="353"/>
    <cellStyle name="標準 2 5 2 2 4" xfId="250"/>
    <cellStyle name="標準 2 5 2 3" xfId="88"/>
    <cellStyle name="標準 2 5 2 3 2" xfId="281"/>
    <cellStyle name="標準 2 5 2 4" xfId="162"/>
    <cellStyle name="標準 2 5 2 4 2" xfId="354"/>
    <cellStyle name="標準 2 5 2 5" xfId="220"/>
    <cellStyle name="標準 2 5 3" xfId="42"/>
    <cellStyle name="標準 2 5 3 2" xfId="103"/>
    <cellStyle name="標準 2 5 3 2 2" xfId="296"/>
    <cellStyle name="標準 2 5 3 3" xfId="163"/>
    <cellStyle name="標準 2 5 3 3 2" xfId="355"/>
    <cellStyle name="標準 2 5 3 4" xfId="235"/>
    <cellStyle name="標準 2 5 4" xfId="73"/>
    <cellStyle name="標準 2 5 4 2" xfId="266"/>
    <cellStyle name="標準 2 5 5" xfId="164"/>
    <cellStyle name="標準 2 5 5 2" xfId="356"/>
    <cellStyle name="標準 2 5 6" xfId="205"/>
    <cellStyle name="標準 2 6" xfId="17"/>
    <cellStyle name="標準 2 6 2" xfId="47"/>
    <cellStyle name="標準 2 6 2 2" xfId="108"/>
    <cellStyle name="標準 2 6 2 2 2" xfId="301"/>
    <cellStyle name="標準 2 6 2 3" xfId="165"/>
    <cellStyle name="標準 2 6 2 3 2" xfId="357"/>
    <cellStyle name="標準 2 6 2 4" xfId="240"/>
    <cellStyle name="標準 2 6 3" xfId="78"/>
    <cellStyle name="標準 2 6 3 2" xfId="271"/>
    <cellStyle name="標準 2 6 4" xfId="166"/>
    <cellStyle name="標準 2 6 4 2" xfId="358"/>
    <cellStyle name="標準 2 6 5" xfId="210"/>
    <cellStyle name="標準 2 7" xfId="32"/>
    <cellStyle name="標準 2 7 2" xfId="93"/>
    <cellStyle name="標準 2 7 2 2" xfId="286"/>
    <cellStyle name="標準 2 7 3" xfId="167"/>
    <cellStyle name="標準 2 7 3 2" xfId="359"/>
    <cellStyle name="標準 2 7 4" xfId="225"/>
    <cellStyle name="標準 2 8" xfId="62"/>
    <cellStyle name="標準 2 8 2" xfId="123"/>
    <cellStyle name="標準 2 8 2 2" xfId="316"/>
    <cellStyle name="標準 2 8 3" xfId="168"/>
    <cellStyle name="標準 2 8 3 2" xfId="360"/>
    <cellStyle name="標準 2 8 4" xfId="255"/>
    <cellStyle name="標準 2 9" xfId="63"/>
    <cellStyle name="標準 2 9 2" xfId="129"/>
    <cellStyle name="標準 2 9 2 2" xfId="321"/>
    <cellStyle name="標準 2 9 3" xfId="256"/>
    <cellStyle name="標準 3" xfId="4"/>
    <cellStyle name="標準 3 2" xfId="9"/>
    <cellStyle name="標準 3 2 2" xfId="24"/>
    <cellStyle name="標準 3 2 2 2" xfId="54"/>
    <cellStyle name="標準 3 2 2 2 2" xfId="115"/>
    <cellStyle name="標準 3 2 2 2 2 2" xfId="308"/>
    <cellStyle name="標準 3 2 2 2 3" xfId="169"/>
    <cellStyle name="標準 3 2 2 2 3 2" xfId="361"/>
    <cellStyle name="標準 3 2 2 2 4" xfId="247"/>
    <cellStyle name="標準 3 2 2 3" xfId="85"/>
    <cellStyle name="標準 3 2 2 3 2" xfId="278"/>
    <cellStyle name="標準 3 2 2 4" xfId="170"/>
    <cellStyle name="標準 3 2 2 4 2" xfId="362"/>
    <cellStyle name="標準 3 2 2 5" xfId="217"/>
    <cellStyle name="標準 3 2 3" xfId="39"/>
    <cellStyle name="標準 3 2 3 2" xfId="100"/>
    <cellStyle name="標準 3 2 3 2 2" xfId="293"/>
    <cellStyle name="標準 3 2 3 3" xfId="171"/>
    <cellStyle name="標準 3 2 3 3 2" xfId="363"/>
    <cellStyle name="標準 3 2 3 4" xfId="232"/>
    <cellStyle name="標準 3 2 4" xfId="70"/>
    <cellStyle name="標準 3 2 4 2" xfId="263"/>
    <cellStyle name="標準 3 2 5" xfId="172"/>
    <cellStyle name="標準 3 2 5 2" xfId="364"/>
    <cellStyle name="標準 3 2 6" xfId="202"/>
    <cellStyle name="標準 3 3" xfId="14"/>
    <cellStyle name="標準 3 3 2" xfId="29"/>
    <cellStyle name="標準 3 3 2 2" xfId="59"/>
    <cellStyle name="標準 3 3 2 2 2" xfId="120"/>
    <cellStyle name="標準 3 3 2 2 2 2" xfId="313"/>
    <cellStyle name="標準 3 3 2 2 3" xfId="173"/>
    <cellStyle name="標準 3 3 2 2 3 2" xfId="365"/>
    <cellStyle name="標準 3 3 2 2 4" xfId="252"/>
    <cellStyle name="標準 3 3 2 3" xfId="90"/>
    <cellStyle name="標準 3 3 2 3 2" xfId="283"/>
    <cellStyle name="標準 3 3 2 4" xfId="174"/>
    <cellStyle name="標準 3 3 2 4 2" xfId="366"/>
    <cellStyle name="標準 3 3 2 5" xfId="222"/>
    <cellStyle name="標準 3 3 3" xfId="44"/>
    <cellStyle name="標準 3 3 3 2" xfId="105"/>
    <cellStyle name="標準 3 3 3 2 2" xfId="298"/>
    <cellStyle name="標準 3 3 3 3" xfId="175"/>
    <cellStyle name="標準 3 3 3 3 2" xfId="367"/>
    <cellStyle name="標準 3 3 3 4" xfId="237"/>
    <cellStyle name="標準 3 3 4" xfId="75"/>
    <cellStyle name="標準 3 3 4 2" xfId="268"/>
    <cellStyle name="標準 3 3 5" xfId="176"/>
    <cellStyle name="標準 3 3 5 2" xfId="368"/>
    <cellStyle name="標準 3 3 6" xfId="207"/>
    <cellStyle name="標準 3 4" xfId="19"/>
    <cellStyle name="標準 3 4 2" xfId="49"/>
    <cellStyle name="標準 3 4 2 2" xfId="110"/>
    <cellStyle name="標準 3 4 2 2 2" xfId="303"/>
    <cellStyle name="標準 3 4 2 3" xfId="177"/>
    <cellStyle name="標準 3 4 2 3 2" xfId="369"/>
    <cellStyle name="標準 3 4 2 4" xfId="242"/>
    <cellStyle name="標準 3 4 3" xfId="80"/>
    <cellStyle name="標準 3 4 3 2" xfId="273"/>
    <cellStyle name="標準 3 4 4" xfId="178"/>
    <cellStyle name="標準 3 4 4 2" xfId="370"/>
    <cellStyle name="標準 3 4 5" xfId="212"/>
    <cellStyle name="標準 3 5" xfId="34"/>
    <cellStyle name="標準 3 5 2" xfId="95"/>
    <cellStyle name="標準 3 5 2 2" xfId="288"/>
    <cellStyle name="標準 3 5 3" xfId="179"/>
    <cellStyle name="標準 3 5 3 2" xfId="371"/>
    <cellStyle name="標準 3 5 4" xfId="227"/>
    <cellStyle name="標準 3 6" xfId="65"/>
    <cellStyle name="標準 3 6 2" xfId="258"/>
    <cellStyle name="標準 3 7" xfId="180"/>
    <cellStyle name="標準 3 7 2" xfId="372"/>
    <cellStyle name="標準 3 8" xfId="197"/>
    <cellStyle name="標準 4" xfId="6"/>
    <cellStyle name="標準 4 2" xfId="11"/>
    <cellStyle name="標準 4 2 2" xfId="26"/>
    <cellStyle name="標準 4 2 2 2" xfId="56"/>
    <cellStyle name="標準 4 2 2 2 2" xfId="117"/>
    <cellStyle name="標準 4 2 2 2 2 2" xfId="310"/>
    <cellStyle name="標準 4 2 2 2 3" xfId="181"/>
    <cellStyle name="標準 4 2 2 2 3 2" xfId="373"/>
    <cellStyle name="標準 4 2 2 2 4" xfId="249"/>
    <cellStyle name="標準 4 2 2 3" xfId="87"/>
    <cellStyle name="標準 4 2 2 3 2" xfId="280"/>
    <cellStyle name="標準 4 2 2 4" xfId="182"/>
    <cellStyle name="標準 4 2 2 4 2" xfId="374"/>
    <cellStyle name="標準 4 2 2 5" xfId="219"/>
    <cellStyle name="標準 4 2 3" xfId="41"/>
    <cellStyle name="標準 4 2 3 2" xfId="102"/>
    <cellStyle name="標準 4 2 3 2 2" xfId="295"/>
    <cellStyle name="標準 4 2 3 3" xfId="183"/>
    <cellStyle name="標準 4 2 3 3 2" xfId="375"/>
    <cellStyle name="標準 4 2 3 4" xfId="234"/>
    <cellStyle name="標準 4 2 4" xfId="72"/>
    <cellStyle name="標準 4 2 4 2" xfId="265"/>
    <cellStyle name="標準 4 2 5" xfId="184"/>
    <cellStyle name="標準 4 2 5 2" xfId="376"/>
    <cellStyle name="標準 4 2 6" xfId="204"/>
    <cellStyle name="標準 4 3" xfId="16"/>
    <cellStyle name="標準 4 3 2" xfId="31"/>
    <cellStyle name="標準 4 3 2 2" xfId="61"/>
    <cellStyle name="標準 4 3 2 2 2" xfId="122"/>
    <cellStyle name="標準 4 3 2 2 2 2" xfId="315"/>
    <cellStyle name="標準 4 3 2 2 3" xfId="185"/>
    <cellStyle name="標準 4 3 2 2 3 2" xfId="377"/>
    <cellStyle name="標準 4 3 2 2 4" xfId="254"/>
    <cellStyle name="標準 4 3 2 3" xfId="92"/>
    <cellStyle name="標準 4 3 2 3 2" xfId="285"/>
    <cellStyle name="標準 4 3 2 4" xfId="186"/>
    <cellStyle name="標準 4 3 2 4 2" xfId="378"/>
    <cellStyle name="標準 4 3 2 5" xfId="224"/>
    <cellStyle name="標準 4 3 3" xfId="46"/>
    <cellStyle name="標準 4 3 3 2" xfId="107"/>
    <cellStyle name="標準 4 3 3 2 2" xfId="300"/>
    <cellStyle name="標準 4 3 3 3" xfId="187"/>
    <cellStyle name="標準 4 3 3 3 2" xfId="379"/>
    <cellStyle name="標準 4 3 3 4" xfId="239"/>
    <cellStyle name="標準 4 3 4" xfId="77"/>
    <cellStyle name="標準 4 3 4 2" xfId="270"/>
    <cellStyle name="標準 4 3 5" xfId="188"/>
    <cellStyle name="標準 4 3 5 2" xfId="380"/>
    <cellStyle name="標準 4 3 6" xfId="209"/>
    <cellStyle name="標準 4 4" xfId="21"/>
    <cellStyle name="標準 4 4 2" xfId="51"/>
    <cellStyle name="標準 4 4 2 2" xfId="112"/>
    <cellStyle name="標準 4 4 2 2 2" xfId="305"/>
    <cellStyle name="標準 4 4 2 3" xfId="189"/>
    <cellStyle name="標準 4 4 2 3 2" xfId="381"/>
    <cellStyle name="標準 4 4 2 4" xfId="244"/>
    <cellStyle name="標準 4 4 3" xfId="82"/>
    <cellStyle name="標準 4 4 3 2" xfId="275"/>
    <cellStyle name="標準 4 4 4" xfId="190"/>
    <cellStyle name="標準 4 4 4 2" xfId="382"/>
    <cellStyle name="標準 4 4 5" xfId="214"/>
    <cellStyle name="標準 4 5" xfId="36"/>
    <cellStyle name="標準 4 5 2" xfId="97"/>
    <cellStyle name="標準 4 5 2 2" xfId="290"/>
    <cellStyle name="標準 4 5 3" xfId="191"/>
    <cellStyle name="標準 4 5 3 2" xfId="383"/>
    <cellStyle name="標準 4 5 4" xfId="229"/>
    <cellStyle name="標準 4 6" xfId="67"/>
    <cellStyle name="標準 4 6 2" xfId="260"/>
    <cellStyle name="標準 4 7" xfId="192"/>
    <cellStyle name="標準 4 7 2" xfId="384"/>
    <cellStyle name="標準 4 8" xfId="199"/>
  </cellStyles>
  <dxfs count="0"/>
  <tableStyles count="0" defaultTableStyle="TableStyleMedium2" defaultPivotStyle="PivotStyleMedium9"/>
  <colors>
    <mruColors>
      <color rgb="FFFCD5B4"/>
      <color rgb="FFFFFF66"/>
      <color rgb="FF00FF00"/>
      <color rgb="FF66FF66"/>
      <color rgb="FF0000FF"/>
      <color rgb="FF99FF99"/>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790575</xdr:colOff>
      <xdr:row>0</xdr:row>
      <xdr:rowOff>50799</xdr:rowOff>
    </xdr:from>
    <xdr:to>
      <xdr:col>27</xdr:col>
      <xdr:colOff>746125</xdr:colOff>
      <xdr:row>0</xdr:row>
      <xdr:rowOff>841375</xdr:rowOff>
    </xdr:to>
    <xdr:sp macro="" textlink="">
      <xdr:nvSpPr>
        <xdr:cNvPr id="2" name="タイトル 1"/>
        <xdr:cNvSpPr txBox="1">
          <a:spLocks/>
        </xdr:cNvSpPr>
      </xdr:nvSpPr>
      <xdr:spPr>
        <a:xfrm>
          <a:off x="15649575" y="50799"/>
          <a:ext cx="3479800" cy="790576"/>
        </a:xfrm>
        <a:prstGeom prst="rect">
          <a:avLst/>
        </a:prstGeom>
        <a:ln w="38100">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ja-JP" sz="2400" b="1"/>
            <a:t>資料</a:t>
          </a:r>
          <a:r>
            <a:rPr lang="ja-JP" altLang="en-US" sz="2400" b="1"/>
            <a:t>５－２</a:t>
          </a:r>
          <a:endParaRPr lang="en-US" altLang="ja-JP" sz="2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606137</xdr:colOff>
      <xdr:row>0</xdr:row>
      <xdr:rowOff>103909</xdr:rowOff>
    </xdr:from>
    <xdr:to>
      <xdr:col>23</xdr:col>
      <xdr:colOff>554182</xdr:colOff>
      <xdr:row>0</xdr:row>
      <xdr:rowOff>623455</xdr:rowOff>
    </xdr:to>
    <xdr:sp macro="" textlink="">
      <xdr:nvSpPr>
        <xdr:cNvPr id="2" name="正方形/長方形 1"/>
        <xdr:cNvSpPr/>
      </xdr:nvSpPr>
      <xdr:spPr>
        <a:xfrm>
          <a:off x="36835773" y="103909"/>
          <a:ext cx="2026227" cy="5195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資料１－４</a:t>
          </a:r>
        </a:p>
      </xdr:txBody>
    </xdr:sp>
    <xdr:clientData/>
  </xdr:twoCellAnchor>
  <xdr:twoCellAnchor>
    <xdr:from>
      <xdr:col>17</xdr:col>
      <xdr:colOff>495822</xdr:colOff>
      <xdr:row>96</xdr:row>
      <xdr:rowOff>508869</xdr:rowOff>
    </xdr:from>
    <xdr:to>
      <xdr:col>22</xdr:col>
      <xdr:colOff>208768</xdr:colOff>
      <xdr:row>96</xdr:row>
      <xdr:rowOff>1069931</xdr:rowOff>
    </xdr:to>
    <xdr:sp macro="" textlink="">
      <xdr:nvSpPr>
        <xdr:cNvPr id="3" name="テキスト ボックス 2"/>
        <xdr:cNvSpPr txBox="1"/>
      </xdr:nvSpPr>
      <xdr:spPr>
        <a:xfrm>
          <a:off x="6848997" y="39942369"/>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99</xdr:row>
      <xdr:rowOff>495822</xdr:rowOff>
    </xdr:from>
    <xdr:to>
      <xdr:col>22</xdr:col>
      <xdr:colOff>208768</xdr:colOff>
      <xdr:row>99</xdr:row>
      <xdr:rowOff>1056884</xdr:rowOff>
    </xdr:to>
    <xdr:sp macro="" textlink="">
      <xdr:nvSpPr>
        <xdr:cNvPr id="5" name="テキスト ボックス 4"/>
        <xdr:cNvSpPr txBox="1"/>
      </xdr:nvSpPr>
      <xdr:spPr>
        <a:xfrm>
          <a:off x="6848997" y="41481897"/>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102</xdr:row>
      <xdr:rowOff>313150</xdr:rowOff>
    </xdr:from>
    <xdr:to>
      <xdr:col>22</xdr:col>
      <xdr:colOff>208768</xdr:colOff>
      <xdr:row>102</xdr:row>
      <xdr:rowOff>750387</xdr:rowOff>
    </xdr:to>
    <xdr:sp macro="" textlink="">
      <xdr:nvSpPr>
        <xdr:cNvPr id="8" name="テキスト ボックス 7"/>
        <xdr:cNvSpPr txBox="1"/>
      </xdr:nvSpPr>
      <xdr:spPr>
        <a:xfrm>
          <a:off x="6848997" y="429470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16</xdr:col>
      <xdr:colOff>495822</xdr:colOff>
      <xdr:row>105</xdr:row>
      <xdr:rowOff>313150</xdr:rowOff>
    </xdr:from>
    <xdr:to>
      <xdr:col>21</xdr:col>
      <xdr:colOff>208768</xdr:colOff>
      <xdr:row>105</xdr:row>
      <xdr:rowOff>750387</xdr:rowOff>
    </xdr:to>
    <xdr:sp macro="" textlink="">
      <xdr:nvSpPr>
        <xdr:cNvPr id="10" name="テキスト ボックス 9"/>
        <xdr:cNvSpPr txBox="1"/>
      </xdr:nvSpPr>
      <xdr:spPr>
        <a:xfrm>
          <a:off x="6848997" y="438900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108</xdr:row>
      <xdr:rowOff>313150</xdr:rowOff>
    </xdr:from>
    <xdr:to>
      <xdr:col>22</xdr:col>
      <xdr:colOff>208768</xdr:colOff>
      <xdr:row>108</xdr:row>
      <xdr:rowOff>750387</xdr:rowOff>
    </xdr:to>
    <xdr:sp macro="" textlink="">
      <xdr:nvSpPr>
        <xdr:cNvPr id="12" name="テキスト ボックス 11"/>
        <xdr:cNvSpPr txBox="1"/>
      </xdr:nvSpPr>
      <xdr:spPr>
        <a:xfrm>
          <a:off x="6848997" y="448330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114</xdr:row>
      <xdr:rowOff>313150</xdr:rowOff>
    </xdr:from>
    <xdr:to>
      <xdr:col>22</xdr:col>
      <xdr:colOff>208768</xdr:colOff>
      <xdr:row>114</xdr:row>
      <xdr:rowOff>750387</xdr:rowOff>
    </xdr:to>
    <xdr:sp macro="" textlink="">
      <xdr:nvSpPr>
        <xdr:cNvPr id="14" name="テキスト ボックス 13"/>
        <xdr:cNvSpPr txBox="1"/>
      </xdr:nvSpPr>
      <xdr:spPr>
        <a:xfrm>
          <a:off x="6848997" y="467189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469726</xdr:colOff>
      <xdr:row>117</xdr:row>
      <xdr:rowOff>613253</xdr:rowOff>
    </xdr:from>
    <xdr:to>
      <xdr:col>22</xdr:col>
      <xdr:colOff>182672</xdr:colOff>
      <xdr:row>117</xdr:row>
      <xdr:rowOff>1050490</xdr:rowOff>
    </xdr:to>
    <xdr:sp macro="" textlink="">
      <xdr:nvSpPr>
        <xdr:cNvPr id="16" name="テキスト ボックス 15"/>
        <xdr:cNvSpPr txBox="1"/>
      </xdr:nvSpPr>
      <xdr:spPr>
        <a:xfrm>
          <a:off x="6822901" y="47962028"/>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120</xdr:row>
      <xdr:rowOff>313150</xdr:rowOff>
    </xdr:from>
    <xdr:to>
      <xdr:col>22</xdr:col>
      <xdr:colOff>208768</xdr:colOff>
      <xdr:row>120</xdr:row>
      <xdr:rowOff>750387</xdr:rowOff>
    </xdr:to>
    <xdr:sp macro="" textlink="">
      <xdr:nvSpPr>
        <xdr:cNvPr id="17" name="テキスト ボックス 16"/>
        <xdr:cNvSpPr txBox="1"/>
      </xdr:nvSpPr>
      <xdr:spPr>
        <a:xfrm>
          <a:off x="6848997" y="491573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123</xdr:row>
      <xdr:rowOff>795924</xdr:rowOff>
    </xdr:from>
    <xdr:to>
      <xdr:col>22</xdr:col>
      <xdr:colOff>208768</xdr:colOff>
      <xdr:row>123</xdr:row>
      <xdr:rowOff>1233161</xdr:rowOff>
    </xdr:to>
    <xdr:sp macro="" textlink="">
      <xdr:nvSpPr>
        <xdr:cNvPr id="18" name="テキスト ボックス 17"/>
        <xdr:cNvSpPr txBox="1"/>
      </xdr:nvSpPr>
      <xdr:spPr>
        <a:xfrm>
          <a:off x="6848997" y="50583099"/>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126</xdr:row>
      <xdr:rowOff>313150</xdr:rowOff>
    </xdr:from>
    <xdr:to>
      <xdr:col>22</xdr:col>
      <xdr:colOff>208768</xdr:colOff>
      <xdr:row>126</xdr:row>
      <xdr:rowOff>750387</xdr:rowOff>
    </xdr:to>
    <xdr:sp macro="" textlink="">
      <xdr:nvSpPr>
        <xdr:cNvPr id="19" name="テキスト ボックス 18"/>
        <xdr:cNvSpPr txBox="1"/>
      </xdr:nvSpPr>
      <xdr:spPr>
        <a:xfrm>
          <a:off x="6848997" y="520053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129</xdr:row>
      <xdr:rowOff>313150</xdr:rowOff>
    </xdr:from>
    <xdr:to>
      <xdr:col>22</xdr:col>
      <xdr:colOff>208768</xdr:colOff>
      <xdr:row>129</xdr:row>
      <xdr:rowOff>750387</xdr:rowOff>
    </xdr:to>
    <xdr:sp macro="" textlink="">
      <xdr:nvSpPr>
        <xdr:cNvPr id="20" name="テキスト ボックス 19"/>
        <xdr:cNvSpPr txBox="1"/>
      </xdr:nvSpPr>
      <xdr:spPr>
        <a:xfrm>
          <a:off x="6848997" y="529483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521918</xdr:colOff>
      <xdr:row>151</xdr:row>
      <xdr:rowOff>613254</xdr:rowOff>
    </xdr:from>
    <xdr:to>
      <xdr:col>22</xdr:col>
      <xdr:colOff>234864</xdr:colOff>
      <xdr:row>151</xdr:row>
      <xdr:rowOff>1050491</xdr:rowOff>
    </xdr:to>
    <xdr:sp macro="" textlink="">
      <xdr:nvSpPr>
        <xdr:cNvPr id="21" name="テキスト ボックス 20"/>
        <xdr:cNvSpPr txBox="1"/>
      </xdr:nvSpPr>
      <xdr:spPr>
        <a:xfrm>
          <a:off x="6875093" y="62830554"/>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11</xdr:col>
      <xdr:colOff>190500</xdr:colOff>
      <xdr:row>0</xdr:row>
      <xdr:rowOff>304800</xdr:rowOff>
    </xdr:from>
    <xdr:to>
      <xdr:col>11</xdr:col>
      <xdr:colOff>1104900</xdr:colOff>
      <xdr:row>1</xdr:row>
      <xdr:rowOff>212598</xdr:rowOff>
    </xdr:to>
    <xdr:sp macro="" textlink="">
      <xdr:nvSpPr>
        <xdr:cNvPr id="6" name="四角形吹き出し 5"/>
        <xdr:cNvSpPr/>
      </xdr:nvSpPr>
      <xdr:spPr>
        <a:xfrm>
          <a:off x="20935950" y="3048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15</xdr:col>
      <xdr:colOff>114300</xdr:colOff>
      <xdr:row>0</xdr:row>
      <xdr:rowOff>171450</xdr:rowOff>
    </xdr:from>
    <xdr:to>
      <xdr:col>15</xdr:col>
      <xdr:colOff>1028700</xdr:colOff>
      <xdr:row>1</xdr:row>
      <xdr:rowOff>79248</xdr:rowOff>
    </xdr:to>
    <xdr:sp macro="" textlink="">
      <xdr:nvSpPr>
        <xdr:cNvPr id="22" name="四角形吹き出し 21"/>
        <xdr:cNvSpPr/>
      </xdr:nvSpPr>
      <xdr:spPr>
        <a:xfrm>
          <a:off x="26155650" y="17145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14</xdr:col>
      <xdr:colOff>209550</xdr:colOff>
      <xdr:row>0</xdr:row>
      <xdr:rowOff>190500</xdr:rowOff>
    </xdr:from>
    <xdr:to>
      <xdr:col>14</xdr:col>
      <xdr:colOff>1123950</xdr:colOff>
      <xdr:row>1</xdr:row>
      <xdr:rowOff>98298</xdr:rowOff>
    </xdr:to>
    <xdr:sp macro="" textlink="">
      <xdr:nvSpPr>
        <xdr:cNvPr id="24" name="四角形吹き出し 23"/>
        <xdr:cNvSpPr/>
      </xdr:nvSpPr>
      <xdr:spPr>
        <a:xfrm>
          <a:off x="24841200" y="1905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24</xdr:col>
      <xdr:colOff>400050</xdr:colOff>
      <xdr:row>0</xdr:row>
      <xdr:rowOff>209550</xdr:rowOff>
    </xdr:from>
    <xdr:to>
      <xdr:col>28</xdr:col>
      <xdr:colOff>0</xdr:colOff>
      <xdr:row>1</xdr:row>
      <xdr:rowOff>117348</xdr:rowOff>
    </xdr:to>
    <xdr:sp macro="" textlink="">
      <xdr:nvSpPr>
        <xdr:cNvPr id="25" name="四角形吹き出し 24"/>
        <xdr:cNvSpPr/>
      </xdr:nvSpPr>
      <xdr:spPr>
        <a:xfrm>
          <a:off x="33089850" y="209550"/>
          <a:ext cx="6896100" cy="612648"/>
        </a:xfrm>
        <a:prstGeom prst="wedgeRectCallout">
          <a:avLst>
            <a:gd name="adj1" fmla="val -18703"/>
            <a:gd name="adj2" fmla="val 904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コンパクトに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cols>
    <col min="3" max="3" width="9" hidden="1" customWidth="1"/>
  </cols>
  <sheetData>
    <row r="1" spans="1:3">
      <c r="A1" t="s">
        <v>10</v>
      </c>
      <c r="C1" t="str">
        <f>"「"&amp;A1</f>
        <v>「該当なし</v>
      </c>
    </row>
    <row r="2" spans="1:3">
      <c r="A2" t="s">
        <v>11</v>
      </c>
      <c r="C2" t="str">
        <f>C1&amp;"」「"&amp;A2</f>
        <v>「該当なし」「五疾病（がん）</v>
      </c>
    </row>
    <row r="3" spans="1:3">
      <c r="A3" t="s">
        <v>15</v>
      </c>
      <c r="C3" t="str">
        <f t="shared" ref="C3:C16" si="0">C2&amp;"」「"&amp;A3</f>
        <v>「該当なし」「五疾病（がん）」「五疾病（脳卒中）</v>
      </c>
    </row>
    <row r="4" spans="1:3">
      <c r="A4" t="s">
        <v>14</v>
      </c>
      <c r="C4" t="str">
        <f t="shared" si="0"/>
        <v>「該当なし」「五疾病（がん）」「五疾病（脳卒中）」「五疾病（急性心筋梗塞）</v>
      </c>
    </row>
    <row r="5" spans="1:3">
      <c r="A5" t="s">
        <v>13</v>
      </c>
      <c r="C5" t="str">
        <f t="shared" si="0"/>
        <v>「該当なし」「五疾病（がん）」「五疾病（脳卒中）」「五疾病（急性心筋梗塞）」「五疾病（糖尿病）</v>
      </c>
    </row>
    <row r="6" spans="1:3">
      <c r="A6" t="s">
        <v>12</v>
      </c>
      <c r="C6" t="str">
        <f t="shared" si="0"/>
        <v>「該当なし」「五疾病（がん）」「五疾病（脳卒中）」「五疾病（急性心筋梗塞）」「五疾病（糖尿病）」「五疾病（精神疾患）</v>
      </c>
    </row>
    <row r="7" spans="1:3">
      <c r="A7" t="s">
        <v>16</v>
      </c>
      <c r="C7" t="str">
        <f t="shared" si="0"/>
        <v>「該当なし」「五疾病（がん）」「五疾病（脳卒中）」「五疾病（急性心筋梗塞）」「五疾病（糖尿病）」「五疾病（精神疾患）」「五事業（救急医療）</v>
      </c>
    </row>
    <row r="8" spans="1:3">
      <c r="A8" t="s">
        <v>19</v>
      </c>
      <c r="C8" t="str">
        <f t="shared" si="0"/>
        <v>「該当なし」「五疾病（がん）」「五疾病（脳卒中）」「五疾病（急性心筋梗塞）」「五疾病（糖尿病）」「五疾病（精神疾患）」「五事業（救急医療）」「五事業（災害時における医療）</v>
      </c>
    </row>
    <row r="9" spans="1:3">
      <c r="A9" t="s">
        <v>20</v>
      </c>
      <c r="C9" t="str">
        <f t="shared" si="0"/>
        <v>「該当なし」「五疾病（がん）」「五疾病（脳卒中）」「五疾病（急性心筋梗塞）」「五疾病（糖尿病）」「五疾病（精神疾患）」「五事業（救急医療）」「五事業（災害時における医療）」「五事業（へき地の医療）</v>
      </c>
    </row>
    <row r="10" spans="1:3">
      <c r="A10" t="s">
        <v>17</v>
      </c>
      <c r="C10" t="str">
        <f t="shared" si="0"/>
        <v>「該当なし」「五疾病（がん）」「五疾病（脳卒中）」「五疾病（急性心筋梗塞）」「五疾病（糖尿病）」「五疾病（精神疾患）」「五事業（救急医療）」「五事業（災害時における医療）」「五事業（へき地の医療）」「五事業（周産期医療）</v>
      </c>
    </row>
    <row r="11" spans="1:3">
      <c r="A11" t="s">
        <v>18</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c r="A12" t="s">
        <v>4</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c r="A13" t="s">
        <v>5</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c r="A14" t="s">
        <v>6</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c r="A15" t="s">
        <v>7</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c r="A16" t="s">
        <v>8</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c r="A17" t="s">
        <v>9</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1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1"/>
  <sheetViews>
    <sheetView tabSelected="1" view="pageBreakPreview" zoomScale="60" zoomScaleNormal="25" workbookViewId="0">
      <pane xSplit="6" ySplit="3" topLeftCell="G76" activePane="bottomRight" state="frozen"/>
      <selection pane="topRight" activeCell="E1" sqref="E1"/>
      <selection pane="bottomLeft" activeCell="A6" sqref="A6"/>
      <selection pane="bottomRight" activeCell="R80" sqref="R80"/>
    </sheetView>
  </sheetViews>
  <sheetFormatPr defaultRowHeight="14.25"/>
  <cols>
    <col min="1" max="1" width="4" style="473" customWidth="1"/>
    <col min="2" max="3" width="4.5" style="479" customWidth="1"/>
    <col min="4" max="4" width="27.875" style="464" customWidth="1"/>
    <col min="5" max="5" width="27.875" style="465" customWidth="1"/>
    <col min="6" max="6" width="5" style="480" customWidth="1"/>
    <col min="7" max="7" width="15" style="467" customWidth="1"/>
    <col min="8" max="10" width="9" style="467" customWidth="1"/>
    <col min="11" max="11" width="15" style="469" customWidth="1"/>
    <col min="12" max="12" width="9" style="469" customWidth="1"/>
    <col min="13" max="15" width="9" style="467" customWidth="1"/>
    <col min="16" max="23" width="3.625" style="467" customWidth="1"/>
    <col min="24" max="24" width="13.125" style="472" customWidth="1"/>
    <col min="25" max="27" width="11" style="472" customWidth="1"/>
    <col min="28" max="28" width="11" style="488" customWidth="1"/>
    <col min="29" max="29" width="11" style="487" customWidth="1"/>
    <col min="30" max="30" width="10.75" style="473" customWidth="1"/>
    <col min="31" max="16384" width="9" style="473"/>
  </cols>
  <sheetData>
    <row r="1" spans="2:29" ht="71.25" customHeight="1">
      <c r="B1" s="513" t="s">
        <v>1254</v>
      </c>
      <c r="C1" s="463"/>
      <c r="F1" s="466"/>
      <c r="H1" s="468"/>
      <c r="I1" s="468"/>
      <c r="J1" s="468"/>
      <c r="L1" s="470"/>
      <c r="M1" s="468"/>
      <c r="N1" s="524" t="s">
        <v>988</v>
      </c>
      <c r="O1" s="524"/>
      <c r="P1" s="471"/>
      <c r="Q1" s="471"/>
      <c r="R1" s="471"/>
      <c r="S1" s="471"/>
      <c r="T1" s="471"/>
      <c r="U1" s="471"/>
      <c r="V1" s="471"/>
      <c r="W1" s="471"/>
    </row>
    <row r="2" spans="2:29" s="474" customFormat="1" ht="23.25" customHeight="1">
      <c r="B2" s="525" t="s">
        <v>1256</v>
      </c>
      <c r="C2" s="525" t="s">
        <v>1435</v>
      </c>
      <c r="D2" s="527" t="s">
        <v>2</v>
      </c>
      <c r="E2" s="527" t="s">
        <v>0</v>
      </c>
      <c r="F2" s="529" t="s">
        <v>1033</v>
      </c>
      <c r="G2" s="531" t="s">
        <v>885</v>
      </c>
      <c r="H2" s="532"/>
      <c r="I2" s="532"/>
      <c r="J2" s="533"/>
      <c r="K2" s="531" t="s">
        <v>886</v>
      </c>
      <c r="L2" s="532"/>
      <c r="M2" s="532"/>
      <c r="N2" s="534" t="s">
        <v>1580</v>
      </c>
      <c r="O2" s="534" t="s">
        <v>1437</v>
      </c>
      <c r="P2" s="537" t="s">
        <v>1257</v>
      </c>
      <c r="Q2" s="538"/>
      <c r="R2" s="538"/>
      <c r="S2" s="538"/>
      <c r="T2" s="538"/>
      <c r="U2" s="538"/>
      <c r="V2" s="538"/>
      <c r="W2" s="539"/>
      <c r="X2" s="540" t="s">
        <v>1450</v>
      </c>
      <c r="Y2" s="540"/>
      <c r="Z2" s="540"/>
      <c r="AA2" s="541" t="s">
        <v>1451</v>
      </c>
      <c r="AB2" s="541" t="s">
        <v>1452</v>
      </c>
      <c r="AC2" s="527" t="s">
        <v>1238</v>
      </c>
    </row>
    <row r="3" spans="2:29" s="474" customFormat="1" ht="46.5" customHeight="1">
      <c r="B3" s="526"/>
      <c r="C3" s="526"/>
      <c r="D3" s="527"/>
      <c r="E3" s="528"/>
      <c r="F3" s="530"/>
      <c r="G3" s="481" t="s">
        <v>160</v>
      </c>
      <c r="H3" s="481" t="s">
        <v>159</v>
      </c>
      <c r="I3" s="481" t="s">
        <v>158</v>
      </c>
      <c r="J3" s="481" t="s">
        <v>1255</v>
      </c>
      <c r="K3" s="481" t="s">
        <v>160</v>
      </c>
      <c r="L3" s="481" t="s">
        <v>159</v>
      </c>
      <c r="M3" s="482" t="s">
        <v>158</v>
      </c>
      <c r="N3" s="535"/>
      <c r="O3" s="536"/>
      <c r="P3" s="483" t="s">
        <v>974</v>
      </c>
      <c r="Q3" s="484" t="s">
        <v>975</v>
      </c>
      <c r="R3" s="484" t="s">
        <v>976</v>
      </c>
      <c r="S3" s="484" t="s">
        <v>977</v>
      </c>
      <c r="T3" s="484" t="s">
        <v>978</v>
      </c>
      <c r="U3" s="484" t="s">
        <v>979</v>
      </c>
      <c r="V3" s="484" t="s">
        <v>980</v>
      </c>
      <c r="W3" s="484" t="s">
        <v>981</v>
      </c>
      <c r="X3" s="485" t="s">
        <v>1246</v>
      </c>
      <c r="Y3" s="485" t="s">
        <v>1247</v>
      </c>
      <c r="Z3" s="486" t="s">
        <v>1248</v>
      </c>
      <c r="AA3" s="542"/>
      <c r="AB3" s="542"/>
      <c r="AC3" s="527"/>
    </row>
    <row r="4" spans="2:29" s="475" customFormat="1" ht="69.75" customHeight="1">
      <c r="B4" s="543">
        <v>1</v>
      </c>
      <c r="C4" s="543">
        <v>1</v>
      </c>
      <c r="D4" s="545" t="s">
        <v>1564</v>
      </c>
      <c r="E4" s="545" t="s">
        <v>1303</v>
      </c>
      <c r="F4" s="495" t="s">
        <v>1259</v>
      </c>
      <c r="G4" s="514" t="s">
        <v>891</v>
      </c>
      <c r="H4" s="496" t="s">
        <v>1305</v>
      </c>
      <c r="I4" s="508" t="s">
        <v>1559</v>
      </c>
      <c r="J4" s="508" t="s">
        <v>1560</v>
      </c>
      <c r="K4" s="508" t="s">
        <v>1261</v>
      </c>
      <c r="L4" s="514" t="s">
        <v>1262</v>
      </c>
      <c r="M4" s="508" t="s">
        <v>1561</v>
      </c>
      <c r="N4" s="506">
        <v>1731603</v>
      </c>
      <c r="O4" s="498">
        <v>433696</v>
      </c>
      <c r="P4" s="499" t="s">
        <v>1283</v>
      </c>
      <c r="Q4" s="499" t="s">
        <v>1283</v>
      </c>
      <c r="R4" s="500" t="s">
        <v>1264</v>
      </c>
      <c r="S4" s="500" t="s">
        <v>1264</v>
      </c>
      <c r="T4" s="500" t="s">
        <v>1264</v>
      </c>
      <c r="U4" s="499" t="s">
        <v>1283</v>
      </c>
      <c r="V4" s="500" t="s">
        <v>1264</v>
      </c>
      <c r="W4" s="500" t="s">
        <v>1264</v>
      </c>
      <c r="X4" s="547" t="s">
        <v>1531</v>
      </c>
      <c r="Y4" s="549" t="s">
        <v>1537</v>
      </c>
      <c r="Z4" s="547" t="s">
        <v>1531</v>
      </c>
      <c r="AA4" s="549" t="s">
        <v>1532</v>
      </c>
      <c r="AB4" s="551" t="s">
        <v>1616</v>
      </c>
      <c r="AC4" s="499" t="s">
        <v>1258</v>
      </c>
    </row>
    <row r="5" spans="2:29" s="475" customFormat="1" ht="69.75" customHeight="1">
      <c r="B5" s="544">
        <v>1</v>
      </c>
      <c r="C5" s="544"/>
      <c r="D5" s="546"/>
      <c r="E5" s="546"/>
      <c r="F5" s="495" t="s">
        <v>1436</v>
      </c>
      <c r="G5" s="514" t="s">
        <v>891</v>
      </c>
      <c r="H5" s="496" t="s">
        <v>1454</v>
      </c>
      <c r="I5" s="499" t="s">
        <v>1283</v>
      </c>
      <c r="J5" s="499" t="s">
        <v>1283</v>
      </c>
      <c r="K5" s="508" t="s">
        <v>1261</v>
      </c>
      <c r="L5" s="514" t="s">
        <v>1453</v>
      </c>
      <c r="M5" s="499" t="s">
        <v>1283</v>
      </c>
      <c r="N5" s="506">
        <v>1253703</v>
      </c>
      <c r="O5" s="499" t="s">
        <v>1283</v>
      </c>
      <c r="P5" s="499" t="s">
        <v>1283</v>
      </c>
      <c r="Q5" s="499" t="s">
        <v>1283</v>
      </c>
      <c r="R5" s="499" t="s">
        <v>1283</v>
      </c>
      <c r="S5" s="499" t="s">
        <v>1283</v>
      </c>
      <c r="T5" s="499" t="s">
        <v>1283</v>
      </c>
      <c r="U5" s="499" t="s">
        <v>1283</v>
      </c>
      <c r="V5" s="499" t="s">
        <v>1283</v>
      </c>
      <c r="W5" s="499" t="s">
        <v>1283</v>
      </c>
      <c r="X5" s="548"/>
      <c r="Y5" s="550"/>
      <c r="Z5" s="548"/>
      <c r="AA5" s="550"/>
      <c r="AB5" s="552"/>
      <c r="AC5" s="499" t="s">
        <v>1258</v>
      </c>
    </row>
    <row r="6" spans="2:29" s="475" customFormat="1" ht="46.5" customHeight="1">
      <c r="B6" s="543" t="s">
        <v>1139</v>
      </c>
      <c r="C6" s="543">
        <v>1</v>
      </c>
      <c r="D6" s="545" t="s">
        <v>1563</v>
      </c>
      <c r="E6" s="545" t="s">
        <v>1678</v>
      </c>
      <c r="F6" s="495" t="s">
        <v>1304</v>
      </c>
      <c r="G6" s="514" t="s">
        <v>891</v>
      </c>
      <c r="H6" s="496" t="s">
        <v>1008</v>
      </c>
      <c r="I6" s="508" t="s">
        <v>1008</v>
      </c>
      <c r="J6" s="508" t="s">
        <v>1008</v>
      </c>
      <c r="K6" s="508" t="s">
        <v>1306</v>
      </c>
      <c r="L6" s="514" t="s">
        <v>1262</v>
      </c>
      <c r="M6" s="508" t="s">
        <v>1561</v>
      </c>
      <c r="N6" s="506">
        <v>38202</v>
      </c>
      <c r="O6" s="498">
        <v>28271</v>
      </c>
      <c r="P6" s="499" t="s">
        <v>1283</v>
      </c>
      <c r="Q6" s="499" t="s">
        <v>1283</v>
      </c>
      <c r="R6" s="499" t="s">
        <v>1283</v>
      </c>
      <c r="S6" s="499" t="s">
        <v>1283</v>
      </c>
      <c r="T6" s="500" t="s">
        <v>1679</v>
      </c>
      <c r="U6" s="499" t="s">
        <v>1283</v>
      </c>
      <c r="V6" s="499" t="s">
        <v>1283</v>
      </c>
      <c r="W6" s="499" t="s">
        <v>1283</v>
      </c>
      <c r="X6" s="547" t="s">
        <v>1531</v>
      </c>
      <c r="Y6" s="547" t="s">
        <v>1531</v>
      </c>
      <c r="Z6" s="547" t="s">
        <v>1531</v>
      </c>
      <c r="AA6" s="547" t="s">
        <v>1531</v>
      </c>
      <c r="AB6" s="551" t="s">
        <v>1680</v>
      </c>
      <c r="AC6" s="499" t="s">
        <v>1562</v>
      </c>
    </row>
    <row r="7" spans="2:29" s="475" customFormat="1" ht="46.5" customHeight="1">
      <c r="B7" s="544">
        <v>1</v>
      </c>
      <c r="C7" s="544"/>
      <c r="D7" s="546"/>
      <c r="E7" s="546"/>
      <c r="F7" s="495" t="s">
        <v>1436</v>
      </c>
      <c r="G7" s="514" t="s">
        <v>891</v>
      </c>
      <c r="H7" s="496" t="s">
        <v>1008</v>
      </c>
      <c r="I7" s="499" t="s">
        <v>1283</v>
      </c>
      <c r="J7" s="499" t="s">
        <v>1283</v>
      </c>
      <c r="K7" s="508" t="s">
        <v>1261</v>
      </c>
      <c r="L7" s="514" t="s">
        <v>1453</v>
      </c>
      <c r="M7" s="499" t="s">
        <v>1283</v>
      </c>
      <c r="N7" s="506">
        <v>382024</v>
      </c>
      <c r="O7" s="499" t="s">
        <v>1347</v>
      </c>
      <c r="P7" s="499" t="s">
        <v>1283</v>
      </c>
      <c r="Q7" s="499" t="s">
        <v>1283</v>
      </c>
      <c r="R7" s="499" t="s">
        <v>1283</v>
      </c>
      <c r="S7" s="499" t="s">
        <v>1283</v>
      </c>
      <c r="T7" s="499" t="s">
        <v>1283</v>
      </c>
      <c r="U7" s="499" t="s">
        <v>1283</v>
      </c>
      <c r="V7" s="499" t="s">
        <v>1283</v>
      </c>
      <c r="W7" s="499" t="s">
        <v>1283</v>
      </c>
      <c r="X7" s="548"/>
      <c r="Y7" s="548"/>
      <c r="Z7" s="548"/>
      <c r="AA7" s="548"/>
      <c r="AB7" s="552"/>
      <c r="AC7" s="499" t="s">
        <v>1562</v>
      </c>
    </row>
    <row r="8" spans="2:29" s="476" customFormat="1" ht="46.5" customHeight="1">
      <c r="B8" s="543">
        <v>2</v>
      </c>
      <c r="C8" s="543">
        <v>2</v>
      </c>
      <c r="D8" s="545" t="s">
        <v>1447</v>
      </c>
      <c r="E8" s="545" t="s">
        <v>1553</v>
      </c>
      <c r="F8" s="495" t="s">
        <v>1438</v>
      </c>
      <c r="G8" s="514" t="s">
        <v>1398</v>
      </c>
      <c r="H8" s="496" t="s">
        <v>1399</v>
      </c>
      <c r="I8" s="514" t="s">
        <v>1399</v>
      </c>
      <c r="J8" s="499" t="s">
        <v>1283</v>
      </c>
      <c r="K8" s="514" t="s">
        <v>1400</v>
      </c>
      <c r="L8" s="514" t="s">
        <v>1262</v>
      </c>
      <c r="M8" s="508" t="s">
        <v>1561</v>
      </c>
      <c r="N8" s="506">
        <v>15708</v>
      </c>
      <c r="O8" s="498">
        <v>15708</v>
      </c>
      <c r="P8" s="500" t="s">
        <v>1368</v>
      </c>
      <c r="Q8" s="500" t="s">
        <v>1368</v>
      </c>
      <c r="R8" s="500" t="s">
        <v>1368</v>
      </c>
      <c r="S8" s="500" t="s">
        <v>1368</v>
      </c>
      <c r="T8" s="500" t="s">
        <v>1368</v>
      </c>
      <c r="U8" s="500" t="s">
        <v>1368</v>
      </c>
      <c r="V8" s="500" t="s">
        <v>1368</v>
      </c>
      <c r="W8" s="500" t="s">
        <v>1368</v>
      </c>
      <c r="X8" s="547" t="s">
        <v>1531</v>
      </c>
      <c r="Y8" s="547" t="s">
        <v>1531</v>
      </c>
      <c r="Z8" s="547" t="s">
        <v>1531</v>
      </c>
      <c r="AA8" s="547" t="s">
        <v>1531</v>
      </c>
      <c r="AB8" s="551" t="s">
        <v>1533</v>
      </c>
      <c r="AC8" s="501" t="s">
        <v>1276</v>
      </c>
    </row>
    <row r="9" spans="2:29" s="476" customFormat="1" ht="186" customHeight="1">
      <c r="B9" s="544"/>
      <c r="C9" s="544"/>
      <c r="D9" s="546"/>
      <c r="E9" s="546"/>
      <c r="F9" s="495" t="s">
        <v>1436</v>
      </c>
      <c r="G9" s="514" t="s">
        <v>1554</v>
      </c>
      <c r="H9" s="496" t="s">
        <v>1399</v>
      </c>
      <c r="I9" s="499" t="s">
        <v>1283</v>
      </c>
      <c r="J9" s="499" t="s">
        <v>1283</v>
      </c>
      <c r="K9" s="508" t="s">
        <v>1638</v>
      </c>
      <c r="L9" s="508" t="s">
        <v>1639</v>
      </c>
      <c r="M9" s="499" t="s">
        <v>1283</v>
      </c>
      <c r="N9" s="498">
        <v>13091</v>
      </c>
      <c r="O9" s="499" t="s">
        <v>1347</v>
      </c>
      <c r="P9" s="500" t="s">
        <v>1368</v>
      </c>
      <c r="Q9" s="500" t="s">
        <v>1368</v>
      </c>
      <c r="R9" s="500" t="s">
        <v>1368</v>
      </c>
      <c r="S9" s="500" t="s">
        <v>1368</v>
      </c>
      <c r="T9" s="500" t="s">
        <v>1368</v>
      </c>
      <c r="U9" s="500" t="s">
        <v>1368</v>
      </c>
      <c r="V9" s="500" t="s">
        <v>1368</v>
      </c>
      <c r="W9" s="500" t="s">
        <v>1368</v>
      </c>
      <c r="X9" s="548"/>
      <c r="Y9" s="548"/>
      <c r="Z9" s="548"/>
      <c r="AA9" s="548"/>
      <c r="AB9" s="552"/>
      <c r="AC9" s="501" t="s">
        <v>1276</v>
      </c>
    </row>
    <row r="10" spans="2:29" s="475" customFormat="1" ht="101.25" customHeight="1">
      <c r="B10" s="543">
        <v>2</v>
      </c>
      <c r="C10" s="543">
        <v>2</v>
      </c>
      <c r="D10" s="545" t="s">
        <v>1526</v>
      </c>
      <c r="E10" s="545" t="s">
        <v>1423</v>
      </c>
      <c r="F10" s="495" t="s">
        <v>1424</v>
      </c>
      <c r="G10" s="515" t="s">
        <v>1623</v>
      </c>
      <c r="H10" s="504" t="s">
        <v>1622</v>
      </c>
      <c r="I10" s="508" t="s">
        <v>1621</v>
      </c>
      <c r="J10" s="499" t="s">
        <v>1283</v>
      </c>
      <c r="K10" s="514" t="s">
        <v>1425</v>
      </c>
      <c r="L10" s="514" t="s">
        <v>1262</v>
      </c>
      <c r="M10" s="508" t="s">
        <v>1561</v>
      </c>
      <c r="N10" s="506">
        <v>4800</v>
      </c>
      <c r="O10" s="498">
        <v>4606</v>
      </c>
      <c r="P10" s="500" t="s">
        <v>1368</v>
      </c>
      <c r="Q10" s="500" t="s">
        <v>1368</v>
      </c>
      <c r="R10" s="500" t="s">
        <v>1368</v>
      </c>
      <c r="S10" s="500" t="s">
        <v>1368</v>
      </c>
      <c r="T10" s="500" t="s">
        <v>1368</v>
      </c>
      <c r="U10" s="500" t="s">
        <v>1368</v>
      </c>
      <c r="V10" s="500" t="s">
        <v>1368</v>
      </c>
      <c r="W10" s="500" t="s">
        <v>1368</v>
      </c>
      <c r="X10" s="549" t="s">
        <v>1538</v>
      </c>
      <c r="Y10" s="549" t="s">
        <v>1577</v>
      </c>
      <c r="Z10" s="547" t="s">
        <v>1531</v>
      </c>
      <c r="AA10" s="549" t="s">
        <v>1578</v>
      </c>
      <c r="AB10" s="551" t="s">
        <v>1533</v>
      </c>
      <c r="AC10" s="501" t="s">
        <v>1276</v>
      </c>
    </row>
    <row r="11" spans="2:29" s="475" customFormat="1" ht="186" customHeight="1">
      <c r="B11" s="544"/>
      <c r="C11" s="544"/>
      <c r="D11" s="546"/>
      <c r="E11" s="546"/>
      <c r="F11" s="500" t="s">
        <v>1439</v>
      </c>
      <c r="G11" s="508" t="s">
        <v>1623</v>
      </c>
      <c r="H11" s="497" t="s">
        <v>1624</v>
      </c>
      <c r="I11" s="499" t="s">
        <v>1283</v>
      </c>
      <c r="J11" s="499" t="s">
        <v>1283</v>
      </c>
      <c r="K11" s="508" t="s">
        <v>1638</v>
      </c>
      <c r="L11" s="508" t="s">
        <v>1639</v>
      </c>
      <c r="M11" s="499" t="s">
        <v>1283</v>
      </c>
      <c r="N11" s="506">
        <v>9600</v>
      </c>
      <c r="O11" s="499" t="s">
        <v>1347</v>
      </c>
      <c r="P11" s="500" t="s">
        <v>1368</v>
      </c>
      <c r="Q11" s="500" t="s">
        <v>1368</v>
      </c>
      <c r="R11" s="500" t="s">
        <v>1368</v>
      </c>
      <c r="S11" s="500" t="s">
        <v>1368</v>
      </c>
      <c r="T11" s="500" t="s">
        <v>1368</v>
      </c>
      <c r="U11" s="500" t="s">
        <v>1368</v>
      </c>
      <c r="V11" s="500" t="s">
        <v>1368</v>
      </c>
      <c r="W11" s="500" t="s">
        <v>1368</v>
      </c>
      <c r="X11" s="550"/>
      <c r="Y11" s="550"/>
      <c r="Z11" s="548"/>
      <c r="AA11" s="550"/>
      <c r="AB11" s="552"/>
      <c r="AC11" s="501" t="s">
        <v>1276</v>
      </c>
    </row>
    <row r="12" spans="2:29" s="475" customFormat="1" ht="192" customHeight="1">
      <c r="B12" s="502" t="s">
        <v>1430</v>
      </c>
      <c r="C12" s="502">
        <v>2</v>
      </c>
      <c r="D12" s="503" t="s">
        <v>1586</v>
      </c>
      <c r="E12" s="503" t="s">
        <v>1448</v>
      </c>
      <c r="F12" s="495" t="s">
        <v>1449</v>
      </c>
      <c r="G12" s="515" t="s">
        <v>1555</v>
      </c>
      <c r="H12" s="504" t="s">
        <v>1558</v>
      </c>
      <c r="I12" s="499" t="s">
        <v>1283</v>
      </c>
      <c r="J12" s="499" t="s">
        <v>1283</v>
      </c>
      <c r="K12" s="508" t="s">
        <v>1587</v>
      </c>
      <c r="L12" s="508" t="s">
        <v>1573</v>
      </c>
      <c r="M12" s="499" t="s">
        <v>1283</v>
      </c>
      <c r="N12" s="506">
        <v>13961</v>
      </c>
      <c r="O12" s="499" t="s">
        <v>1283</v>
      </c>
      <c r="P12" s="500" t="s">
        <v>1328</v>
      </c>
      <c r="Q12" s="499" t="s">
        <v>1283</v>
      </c>
      <c r="R12" s="499" t="s">
        <v>1283</v>
      </c>
      <c r="S12" s="500" t="s">
        <v>1328</v>
      </c>
      <c r="T12" s="499" t="s">
        <v>1283</v>
      </c>
      <c r="U12" s="500" t="s">
        <v>1328</v>
      </c>
      <c r="V12" s="499" t="s">
        <v>1283</v>
      </c>
      <c r="W12" s="499" t="s">
        <v>1283</v>
      </c>
      <c r="X12" s="505" t="s">
        <v>1588</v>
      </c>
      <c r="Y12" s="499" t="s">
        <v>1283</v>
      </c>
      <c r="Z12" s="499" t="s">
        <v>1283</v>
      </c>
      <c r="AA12" s="505" t="s">
        <v>1579</v>
      </c>
      <c r="AB12" s="505" t="s">
        <v>1533</v>
      </c>
      <c r="AC12" s="501" t="s">
        <v>1276</v>
      </c>
    </row>
    <row r="13" spans="2:29" s="475" customFormat="1" ht="46.5" customHeight="1">
      <c r="B13" s="543">
        <v>3</v>
      </c>
      <c r="C13" s="543">
        <v>3</v>
      </c>
      <c r="D13" s="545" t="s">
        <v>1534</v>
      </c>
      <c r="E13" s="545" t="s">
        <v>165</v>
      </c>
      <c r="F13" s="495" t="s">
        <v>1335</v>
      </c>
      <c r="G13" s="508" t="s">
        <v>1521</v>
      </c>
      <c r="H13" s="497" t="s">
        <v>1263</v>
      </c>
      <c r="I13" s="499" t="s">
        <v>1283</v>
      </c>
      <c r="J13" s="508" t="s">
        <v>1633</v>
      </c>
      <c r="K13" s="508" t="s">
        <v>1261</v>
      </c>
      <c r="L13" s="514" t="s">
        <v>1262</v>
      </c>
      <c r="M13" s="508" t="s">
        <v>1561</v>
      </c>
      <c r="N13" s="506">
        <v>400000</v>
      </c>
      <c r="O13" s="498">
        <v>0</v>
      </c>
      <c r="P13" s="499" t="s">
        <v>1283</v>
      </c>
      <c r="Q13" s="499" t="s">
        <v>1283</v>
      </c>
      <c r="R13" s="499" t="s">
        <v>1283</v>
      </c>
      <c r="S13" s="499" t="s">
        <v>1283</v>
      </c>
      <c r="T13" s="499" t="s">
        <v>1283</v>
      </c>
      <c r="U13" s="499" t="s">
        <v>1283</v>
      </c>
      <c r="V13" s="499" t="s">
        <v>1283</v>
      </c>
      <c r="W13" s="499" t="s">
        <v>1283</v>
      </c>
      <c r="X13" s="547" t="s">
        <v>1531</v>
      </c>
      <c r="Y13" s="547" t="s">
        <v>1531</v>
      </c>
      <c r="Z13" s="547" t="s">
        <v>1531</v>
      </c>
      <c r="AA13" s="547" t="s">
        <v>1531</v>
      </c>
      <c r="AB13" s="551" t="s">
        <v>1533</v>
      </c>
      <c r="AC13" s="501" t="s">
        <v>1276</v>
      </c>
    </row>
    <row r="14" spans="2:29" s="475" customFormat="1" ht="46.5" customHeight="1">
      <c r="B14" s="544" t="s">
        <v>968</v>
      </c>
      <c r="C14" s="544"/>
      <c r="D14" s="546"/>
      <c r="E14" s="546"/>
      <c r="F14" s="495" t="s">
        <v>1436</v>
      </c>
      <c r="G14" s="508" t="s">
        <v>1521</v>
      </c>
      <c r="H14" s="497" t="s">
        <v>1520</v>
      </c>
      <c r="I14" s="499" t="s">
        <v>1283</v>
      </c>
      <c r="J14" s="499" t="s">
        <v>1283</v>
      </c>
      <c r="K14" s="508" t="s">
        <v>1519</v>
      </c>
      <c r="L14" s="514" t="s">
        <v>1518</v>
      </c>
      <c r="M14" s="499" t="s">
        <v>1283</v>
      </c>
      <c r="N14" s="506">
        <v>200000</v>
      </c>
      <c r="O14" s="499" t="s">
        <v>1347</v>
      </c>
      <c r="P14" s="499" t="s">
        <v>1283</v>
      </c>
      <c r="Q14" s="499" t="s">
        <v>1283</v>
      </c>
      <c r="R14" s="499" t="s">
        <v>1283</v>
      </c>
      <c r="S14" s="499" t="s">
        <v>1283</v>
      </c>
      <c r="T14" s="499" t="s">
        <v>1283</v>
      </c>
      <c r="U14" s="499" t="s">
        <v>1283</v>
      </c>
      <c r="V14" s="499" t="s">
        <v>1283</v>
      </c>
      <c r="W14" s="499" t="s">
        <v>1283</v>
      </c>
      <c r="X14" s="548"/>
      <c r="Y14" s="548"/>
      <c r="Z14" s="548"/>
      <c r="AA14" s="548"/>
      <c r="AB14" s="552"/>
      <c r="AC14" s="501" t="s">
        <v>1276</v>
      </c>
    </row>
    <row r="15" spans="2:29" s="475" customFormat="1" ht="63" customHeight="1">
      <c r="B15" s="543" t="s">
        <v>1427</v>
      </c>
      <c r="C15" s="543" t="s">
        <v>983</v>
      </c>
      <c r="D15" s="553" t="s">
        <v>1535</v>
      </c>
      <c r="E15" s="553" t="s">
        <v>1428</v>
      </c>
      <c r="F15" s="495" t="s">
        <v>1426</v>
      </c>
      <c r="G15" s="508" t="s">
        <v>1658</v>
      </c>
      <c r="H15" s="497" t="s">
        <v>1659</v>
      </c>
      <c r="I15" s="508" t="s">
        <v>1631</v>
      </c>
      <c r="J15" s="508" t="s">
        <v>1630</v>
      </c>
      <c r="K15" s="508" t="s">
        <v>1261</v>
      </c>
      <c r="L15" s="508" t="s">
        <v>1262</v>
      </c>
      <c r="M15" s="508" t="s">
        <v>1561</v>
      </c>
      <c r="N15" s="506">
        <v>59898</v>
      </c>
      <c r="O15" s="498">
        <v>37287</v>
      </c>
      <c r="P15" s="500" t="s">
        <v>1317</v>
      </c>
      <c r="Q15" s="500" t="s">
        <v>1317</v>
      </c>
      <c r="R15" s="500" t="s">
        <v>1317</v>
      </c>
      <c r="S15" s="500" t="s">
        <v>1317</v>
      </c>
      <c r="T15" s="500" t="s">
        <v>1317</v>
      </c>
      <c r="U15" s="500" t="s">
        <v>1317</v>
      </c>
      <c r="V15" s="500" t="s">
        <v>1317</v>
      </c>
      <c r="W15" s="500" t="s">
        <v>1317</v>
      </c>
      <c r="X15" s="547" t="s">
        <v>1531</v>
      </c>
      <c r="Y15" s="547" t="s">
        <v>1531</v>
      </c>
      <c r="Z15" s="547" t="s">
        <v>1531</v>
      </c>
      <c r="AA15" s="547" t="s">
        <v>1531</v>
      </c>
      <c r="AB15" s="551" t="s">
        <v>1533</v>
      </c>
      <c r="AC15" s="501" t="s">
        <v>1276</v>
      </c>
    </row>
    <row r="16" spans="2:29" s="475" customFormat="1" ht="53.25" customHeight="1">
      <c r="B16" s="544" t="s">
        <v>1427</v>
      </c>
      <c r="C16" s="544" t="s">
        <v>983</v>
      </c>
      <c r="D16" s="554" t="s">
        <v>89</v>
      </c>
      <c r="E16" s="554" t="s">
        <v>1428</v>
      </c>
      <c r="F16" s="495" t="s">
        <v>1441</v>
      </c>
      <c r="G16" s="508" t="s">
        <v>1527</v>
      </c>
      <c r="H16" s="497" t="s">
        <v>1528</v>
      </c>
      <c r="I16" s="499" t="s">
        <v>1429</v>
      </c>
      <c r="J16" s="499" t="s">
        <v>1429</v>
      </c>
      <c r="K16" s="508" t="s">
        <v>1627</v>
      </c>
      <c r="L16" s="508" t="s">
        <v>1632</v>
      </c>
      <c r="M16" s="499" t="s">
        <v>1429</v>
      </c>
      <c r="N16" s="506">
        <v>58826</v>
      </c>
      <c r="O16" s="499" t="s">
        <v>1347</v>
      </c>
      <c r="P16" s="500" t="s">
        <v>1138</v>
      </c>
      <c r="Q16" s="500" t="s">
        <v>1138</v>
      </c>
      <c r="R16" s="500" t="s">
        <v>1138</v>
      </c>
      <c r="S16" s="500" t="s">
        <v>1138</v>
      </c>
      <c r="T16" s="500" t="s">
        <v>1138</v>
      </c>
      <c r="U16" s="500" t="s">
        <v>1138</v>
      </c>
      <c r="V16" s="500" t="s">
        <v>1138</v>
      </c>
      <c r="W16" s="500" t="s">
        <v>1138</v>
      </c>
      <c r="X16" s="548"/>
      <c r="Y16" s="548"/>
      <c r="Z16" s="548"/>
      <c r="AA16" s="548"/>
      <c r="AB16" s="552"/>
      <c r="AC16" s="501" t="s">
        <v>1276</v>
      </c>
    </row>
    <row r="17" spans="1:29" s="475" customFormat="1" ht="92.25" customHeight="1">
      <c r="B17" s="543" t="s">
        <v>1427</v>
      </c>
      <c r="C17" s="543">
        <v>4</v>
      </c>
      <c r="D17" s="545" t="s">
        <v>1536</v>
      </c>
      <c r="E17" s="545" t="s">
        <v>1431</v>
      </c>
      <c r="F17" s="495" t="s">
        <v>1426</v>
      </c>
      <c r="G17" s="508" t="s">
        <v>1628</v>
      </c>
      <c r="H17" s="497" t="s">
        <v>1629</v>
      </c>
      <c r="I17" s="508" t="s">
        <v>1629</v>
      </c>
      <c r="J17" s="499" t="s">
        <v>1329</v>
      </c>
      <c r="K17" s="508" t="s">
        <v>1432</v>
      </c>
      <c r="L17" s="508" t="s">
        <v>1433</v>
      </c>
      <c r="M17" s="508" t="s">
        <v>1561</v>
      </c>
      <c r="N17" s="506">
        <v>61846</v>
      </c>
      <c r="O17" s="498">
        <v>54164</v>
      </c>
      <c r="P17" s="500" t="s">
        <v>1317</v>
      </c>
      <c r="Q17" s="500" t="s">
        <v>1317</v>
      </c>
      <c r="R17" s="500" t="s">
        <v>1317</v>
      </c>
      <c r="S17" s="500" t="s">
        <v>1317</v>
      </c>
      <c r="T17" s="499" t="s">
        <v>1283</v>
      </c>
      <c r="U17" s="499" t="s">
        <v>1283</v>
      </c>
      <c r="V17" s="500" t="s">
        <v>1317</v>
      </c>
      <c r="W17" s="500" t="s">
        <v>1317</v>
      </c>
      <c r="X17" s="549" t="s">
        <v>1539</v>
      </c>
      <c r="Y17" s="547" t="s">
        <v>1531</v>
      </c>
      <c r="Z17" s="547" t="s">
        <v>1531</v>
      </c>
      <c r="AA17" s="549" t="s">
        <v>1540</v>
      </c>
      <c r="AB17" s="551" t="s">
        <v>1533</v>
      </c>
      <c r="AC17" s="501" t="s">
        <v>1276</v>
      </c>
    </row>
    <row r="18" spans="1:29" s="475" customFormat="1" ht="92.25" customHeight="1">
      <c r="B18" s="544" t="s">
        <v>1427</v>
      </c>
      <c r="C18" s="544"/>
      <c r="D18" s="546"/>
      <c r="E18" s="546"/>
      <c r="F18" s="495" t="s">
        <v>1436</v>
      </c>
      <c r="G18" s="508" t="s">
        <v>1527</v>
      </c>
      <c r="H18" s="497" t="s">
        <v>1528</v>
      </c>
      <c r="I18" s="499" t="s">
        <v>1429</v>
      </c>
      <c r="J18" s="499" t="s">
        <v>1429</v>
      </c>
      <c r="K18" s="508" t="s">
        <v>1625</v>
      </c>
      <c r="L18" s="508" t="s">
        <v>1626</v>
      </c>
      <c r="M18" s="499" t="s">
        <v>1429</v>
      </c>
      <c r="N18" s="506">
        <v>47966</v>
      </c>
      <c r="O18" s="499" t="s">
        <v>1347</v>
      </c>
      <c r="P18" s="500" t="s">
        <v>1317</v>
      </c>
      <c r="Q18" s="500" t="s">
        <v>1317</v>
      </c>
      <c r="R18" s="500" t="s">
        <v>1317</v>
      </c>
      <c r="S18" s="500" t="s">
        <v>1317</v>
      </c>
      <c r="T18" s="500" t="s">
        <v>1317</v>
      </c>
      <c r="U18" s="500" t="s">
        <v>1317</v>
      </c>
      <c r="V18" s="500" t="s">
        <v>1317</v>
      </c>
      <c r="W18" s="500" t="s">
        <v>1317</v>
      </c>
      <c r="X18" s="550"/>
      <c r="Y18" s="548"/>
      <c r="Z18" s="548"/>
      <c r="AA18" s="550"/>
      <c r="AB18" s="552"/>
      <c r="AC18" s="501" t="s">
        <v>1276</v>
      </c>
    </row>
    <row r="19" spans="1:29" s="475" customFormat="1" ht="46.5" customHeight="1">
      <c r="B19" s="543">
        <v>3</v>
      </c>
      <c r="C19" s="543">
        <v>4</v>
      </c>
      <c r="D19" s="545" t="s">
        <v>1620</v>
      </c>
      <c r="E19" s="555" t="s">
        <v>1691</v>
      </c>
      <c r="F19" s="495" t="s">
        <v>1259</v>
      </c>
      <c r="G19" s="508" t="s">
        <v>1635</v>
      </c>
      <c r="H19" s="497" t="s">
        <v>1634</v>
      </c>
      <c r="I19" s="508" t="s">
        <v>1634</v>
      </c>
      <c r="J19" s="499" t="s">
        <v>1329</v>
      </c>
      <c r="K19" s="508" t="s">
        <v>1261</v>
      </c>
      <c r="L19" s="514" t="s">
        <v>1262</v>
      </c>
      <c r="M19" s="508" t="s">
        <v>1561</v>
      </c>
      <c r="N19" s="506">
        <v>1266</v>
      </c>
      <c r="O19" s="506">
        <v>1266</v>
      </c>
      <c r="P19" s="500" t="s">
        <v>1138</v>
      </c>
      <c r="Q19" s="500" t="s">
        <v>1138</v>
      </c>
      <c r="R19" s="500" t="s">
        <v>1138</v>
      </c>
      <c r="S19" s="500" t="s">
        <v>1138</v>
      </c>
      <c r="T19" s="500" t="s">
        <v>1138</v>
      </c>
      <c r="U19" s="500" t="s">
        <v>1138</v>
      </c>
      <c r="V19" s="500" t="s">
        <v>1138</v>
      </c>
      <c r="W19" s="500" t="s">
        <v>1138</v>
      </c>
      <c r="X19" s="547" t="s">
        <v>1531</v>
      </c>
      <c r="Y19" s="547" t="s">
        <v>1531</v>
      </c>
      <c r="Z19" s="547" t="s">
        <v>1531</v>
      </c>
      <c r="AA19" s="547" t="s">
        <v>1531</v>
      </c>
      <c r="AB19" s="551" t="s">
        <v>1533</v>
      </c>
      <c r="AC19" s="501" t="s">
        <v>1276</v>
      </c>
    </row>
    <row r="20" spans="1:29" s="475" customFormat="1" ht="46.5" customHeight="1">
      <c r="B20" s="544"/>
      <c r="C20" s="544"/>
      <c r="D20" s="546"/>
      <c r="E20" s="556"/>
      <c r="F20" s="495" t="s">
        <v>1440</v>
      </c>
      <c r="G20" s="508" t="s">
        <v>1635</v>
      </c>
      <c r="H20" s="497" t="s">
        <v>1634</v>
      </c>
      <c r="I20" s="499" t="s">
        <v>1329</v>
      </c>
      <c r="J20" s="499" t="s">
        <v>1329</v>
      </c>
      <c r="K20" s="508" t="s">
        <v>1636</v>
      </c>
      <c r="L20" s="508" t="s">
        <v>1637</v>
      </c>
      <c r="M20" s="499" t="s">
        <v>1329</v>
      </c>
      <c r="N20" s="506">
        <v>1266</v>
      </c>
      <c r="O20" s="499" t="s">
        <v>1446</v>
      </c>
      <c r="P20" s="500" t="s">
        <v>1138</v>
      </c>
      <c r="Q20" s="500" t="s">
        <v>1138</v>
      </c>
      <c r="R20" s="500" t="s">
        <v>1138</v>
      </c>
      <c r="S20" s="500" t="s">
        <v>1138</v>
      </c>
      <c r="T20" s="500" t="s">
        <v>1138</v>
      </c>
      <c r="U20" s="500" t="s">
        <v>1138</v>
      </c>
      <c r="V20" s="500" t="s">
        <v>1138</v>
      </c>
      <c r="W20" s="500" t="s">
        <v>1138</v>
      </c>
      <c r="X20" s="548"/>
      <c r="Y20" s="548"/>
      <c r="Z20" s="548"/>
      <c r="AA20" s="548"/>
      <c r="AB20" s="552"/>
      <c r="AC20" s="501" t="s">
        <v>1276</v>
      </c>
    </row>
    <row r="21" spans="1:29" s="475" customFormat="1" ht="63" customHeight="1">
      <c r="B21" s="543">
        <v>5</v>
      </c>
      <c r="C21" s="543">
        <v>5</v>
      </c>
      <c r="D21" s="553" t="s">
        <v>1525</v>
      </c>
      <c r="E21" s="553" t="s">
        <v>1523</v>
      </c>
      <c r="F21" s="500" t="s">
        <v>1350</v>
      </c>
      <c r="G21" s="508" t="s">
        <v>1402</v>
      </c>
      <c r="H21" s="497" t="s">
        <v>1403</v>
      </c>
      <c r="I21" s="508" t="s">
        <v>1676</v>
      </c>
      <c r="J21" s="499" t="s">
        <v>1283</v>
      </c>
      <c r="K21" s="508" t="s">
        <v>1306</v>
      </c>
      <c r="L21" s="508" t="s">
        <v>1262</v>
      </c>
      <c r="M21" s="508" t="s">
        <v>1561</v>
      </c>
      <c r="N21" s="506">
        <v>713407</v>
      </c>
      <c r="O21" s="498">
        <v>713407</v>
      </c>
      <c r="P21" s="500" t="s">
        <v>1339</v>
      </c>
      <c r="Q21" s="500" t="s">
        <v>1339</v>
      </c>
      <c r="R21" s="500" t="s">
        <v>1339</v>
      </c>
      <c r="S21" s="500" t="s">
        <v>1339</v>
      </c>
      <c r="T21" s="500" t="s">
        <v>1339</v>
      </c>
      <c r="U21" s="500" t="s">
        <v>1339</v>
      </c>
      <c r="V21" s="500" t="s">
        <v>1339</v>
      </c>
      <c r="W21" s="500" t="s">
        <v>1339</v>
      </c>
      <c r="X21" s="547" t="s">
        <v>1531</v>
      </c>
      <c r="Y21" s="547" t="s">
        <v>1531</v>
      </c>
      <c r="Z21" s="547" t="s">
        <v>1531</v>
      </c>
      <c r="AA21" s="547" t="s">
        <v>1531</v>
      </c>
      <c r="AB21" s="557" t="s">
        <v>1669</v>
      </c>
      <c r="AC21" s="507" t="s">
        <v>1245</v>
      </c>
    </row>
    <row r="22" spans="1:29" s="475" customFormat="1" ht="63" customHeight="1">
      <c r="B22" s="544" t="s">
        <v>1401</v>
      </c>
      <c r="C22" s="544"/>
      <c r="D22" s="554" t="s">
        <v>89</v>
      </c>
      <c r="E22" s="554"/>
      <c r="F22" s="500" t="s">
        <v>1440</v>
      </c>
      <c r="G22" s="508" t="s">
        <v>1585</v>
      </c>
      <c r="H22" s="497" t="s">
        <v>1515</v>
      </c>
      <c r="I22" s="499" t="s">
        <v>1283</v>
      </c>
      <c r="J22" s="499" t="s">
        <v>1283</v>
      </c>
      <c r="K22" s="508" t="s">
        <v>1516</v>
      </c>
      <c r="L22" s="508" t="s">
        <v>1517</v>
      </c>
      <c r="M22" s="499" t="s">
        <v>1283</v>
      </c>
      <c r="N22" s="506">
        <v>697910</v>
      </c>
      <c r="O22" s="499" t="s">
        <v>1347</v>
      </c>
      <c r="P22" s="500" t="s">
        <v>1328</v>
      </c>
      <c r="Q22" s="500" t="s">
        <v>1328</v>
      </c>
      <c r="R22" s="500" t="s">
        <v>1328</v>
      </c>
      <c r="S22" s="500" t="s">
        <v>1328</v>
      </c>
      <c r="T22" s="500" t="s">
        <v>1328</v>
      </c>
      <c r="U22" s="500" t="s">
        <v>1328</v>
      </c>
      <c r="V22" s="500" t="s">
        <v>1328</v>
      </c>
      <c r="W22" s="500" t="s">
        <v>1328</v>
      </c>
      <c r="X22" s="548"/>
      <c r="Y22" s="548"/>
      <c r="Z22" s="548"/>
      <c r="AA22" s="548"/>
      <c r="AB22" s="558"/>
      <c r="AC22" s="501" t="s">
        <v>1245</v>
      </c>
    </row>
    <row r="23" spans="1:29" s="475" customFormat="1" ht="46.5" hidden="1" customHeight="1">
      <c r="B23" s="563">
        <v>31</v>
      </c>
      <c r="C23" s="563">
        <v>5</v>
      </c>
      <c r="D23" s="565" t="s">
        <v>1524</v>
      </c>
      <c r="E23" s="565" t="s">
        <v>1415</v>
      </c>
      <c r="F23" s="489" t="s">
        <v>1408</v>
      </c>
      <c r="G23" s="516" t="s">
        <v>1280</v>
      </c>
      <c r="H23" s="490" t="s">
        <v>1416</v>
      </c>
      <c r="I23" s="516" t="s">
        <v>1670</v>
      </c>
      <c r="J23" s="494" t="s">
        <v>1283</v>
      </c>
      <c r="K23" s="516" t="s">
        <v>1417</v>
      </c>
      <c r="L23" s="516" t="s">
        <v>1418</v>
      </c>
      <c r="M23" s="516" t="s">
        <v>1677</v>
      </c>
      <c r="N23" s="523">
        <v>12498</v>
      </c>
      <c r="O23" s="491">
        <v>12498</v>
      </c>
      <c r="P23" s="492" t="s">
        <v>1317</v>
      </c>
      <c r="Q23" s="492" t="s">
        <v>1317</v>
      </c>
      <c r="R23" s="492" t="s">
        <v>1317</v>
      </c>
      <c r="S23" s="492" t="s">
        <v>1317</v>
      </c>
      <c r="T23" s="492" t="s">
        <v>1317</v>
      </c>
      <c r="U23" s="492" t="s">
        <v>1317</v>
      </c>
      <c r="V23" s="492" t="s">
        <v>1317</v>
      </c>
      <c r="W23" s="492" t="s">
        <v>1317</v>
      </c>
      <c r="X23" s="559" t="s">
        <v>1531</v>
      </c>
      <c r="Y23" s="559" t="s">
        <v>1531</v>
      </c>
      <c r="Z23" s="559" t="s">
        <v>1531</v>
      </c>
      <c r="AA23" s="559" t="s">
        <v>1531</v>
      </c>
      <c r="AB23" s="561" t="s">
        <v>1669</v>
      </c>
      <c r="AC23" s="493" t="s">
        <v>1245</v>
      </c>
    </row>
    <row r="24" spans="1:29" s="475" customFormat="1" ht="46.5" hidden="1" customHeight="1">
      <c r="B24" s="564"/>
      <c r="C24" s="564"/>
      <c r="D24" s="566"/>
      <c r="E24" s="566"/>
      <c r="F24" s="489" t="s">
        <v>1444</v>
      </c>
      <c r="G24" s="492" t="s">
        <v>1531</v>
      </c>
      <c r="H24" s="492" t="s">
        <v>1531</v>
      </c>
      <c r="I24" s="492" t="s">
        <v>1531</v>
      </c>
      <c r="J24" s="492" t="s">
        <v>1531</v>
      </c>
      <c r="K24" s="492" t="s">
        <v>1531</v>
      </c>
      <c r="L24" s="492" t="s">
        <v>1531</v>
      </c>
      <c r="M24" s="492" t="s">
        <v>1531</v>
      </c>
      <c r="N24" s="523">
        <v>0</v>
      </c>
      <c r="O24" s="492" t="s">
        <v>1531</v>
      </c>
      <c r="P24" s="492" t="s">
        <v>1317</v>
      </c>
      <c r="Q24" s="492" t="s">
        <v>1317</v>
      </c>
      <c r="R24" s="492" t="s">
        <v>1317</v>
      </c>
      <c r="S24" s="492" t="s">
        <v>1317</v>
      </c>
      <c r="T24" s="492" t="s">
        <v>1317</v>
      </c>
      <c r="U24" s="492" t="s">
        <v>1317</v>
      </c>
      <c r="V24" s="492" t="s">
        <v>1317</v>
      </c>
      <c r="W24" s="492" t="s">
        <v>1317</v>
      </c>
      <c r="X24" s="560"/>
      <c r="Y24" s="560"/>
      <c r="Z24" s="560"/>
      <c r="AA24" s="560"/>
      <c r="AB24" s="562"/>
      <c r="AC24" s="493" t="s">
        <v>1245</v>
      </c>
    </row>
    <row r="25" spans="1:29" s="475" customFormat="1" ht="46.5" customHeight="1">
      <c r="B25" s="543">
        <v>6</v>
      </c>
      <c r="C25" s="543">
        <v>6</v>
      </c>
      <c r="D25" s="553" t="s">
        <v>1445</v>
      </c>
      <c r="E25" s="553" t="s">
        <v>142</v>
      </c>
      <c r="F25" s="495" t="s">
        <v>1285</v>
      </c>
      <c r="G25" s="508" t="s">
        <v>1220</v>
      </c>
      <c r="H25" s="497" t="s">
        <v>1286</v>
      </c>
      <c r="I25" s="508" t="s">
        <v>1608</v>
      </c>
      <c r="J25" s="500" t="s">
        <v>1609</v>
      </c>
      <c r="K25" s="508" t="s">
        <v>1287</v>
      </c>
      <c r="L25" s="508" t="s">
        <v>1514</v>
      </c>
      <c r="M25" s="499" t="s">
        <v>224</v>
      </c>
      <c r="N25" s="506">
        <v>214500</v>
      </c>
      <c r="O25" s="498">
        <v>125843</v>
      </c>
      <c r="P25" s="499" t="s">
        <v>1347</v>
      </c>
      <c r="Q25" s="500" t="s">
        <v>1010</v>
      </c>
      <c r="R25" s="500" t="s">
        <v>1610</v>
      </c>
      <c r="S25" s="500" t="s">
        <v>1010</v>
      </c>
      <c r="T25" s="499" t="s">
        <v>1347</v>
      </c>
      <c r="U25" s="500" t="s">
        <v>1611</v>
      </c>
      <c r="V25" s="500" t="s">
        <v>1010</v>
      </c>
      <c r="W25" s="500" t="s">
        <v>1612</v>
      </c>
      <c r="X25" s="547" t="s">
        <v>1531</v>
      </c>
      <c r="Y25" s="547" t="s">
        <v>1531</v>
      </c>
      <c r="Z25" s="547" t="s">
        <v>1531</v>
      </c>
      <c r="AA25" s="547" t="s">
        <v>1531</v>
      </c>
      <c r="AB25" s="557" t="s">
        <v>1613</v>
      </c>
      <c r="AC25" s="501" t="s">
        <v>1239</v>
      </c>
    </row>
    <row r="26" spans="1:29" s="475" customFormat="1" ht="46.5" customHeight="1">
      <c r="B26" s="544">
        <v>5</v>
      </c>
      <c r="C26" s="544"/>
      <c r="D26" s="554"/>
      <c r="E26" s="554" t="s">
        <v>1284</v>
      </c>
      <c r="F26" s="495" t="s">
        <v>1436</v>
      </c>
      <c r="G26" s="508" t="s">
        <v>1220</v>
      </c>
      <c r="H26" s="497" t="s">
        <v>1286</v>
      </c>
      <c r="I26" s="499" t="s">
        <v>1283</v>
      </c>
      <c r="J26" s="499" t="s">
        <v>1283</v>
      </c>
      <c r="K26" s="508" t="s">
        <v>1513</v>
      </c>
      <c r="L26" s="508" t="s">
        <v>1514</v>
      </c>
      <c r="M26" s="499" t="s">
        <v>1283</v>
      </c>
      <c r="N26" s="506">
        <v>214500</v>
      </c>
      <c r="O26" s="499" t="s">
        <v>1347</v>
      </c>
      <c r="P26" s="499" t="s">
        <v>1347</v>
      </c>
      <c r="Q26" s="499" t="s">
        <v>1347</v>
      </c>
      <c r="R26" s="499" t="s">
        <v>1347</v>
      </c>
      <c r="S26" s="499" t="s">
        <v>1347</v>
      </c>
      <c r="T26" s="499" t="s">
        <v>1347</v>
      </c>
      <c r="U26" s="499" t="s">
        <v>1347</v>
      </c>
      <c r="V26" s="499" t="s">
        <v>1347</v>
      </c>
      <c r="W26" s="499" t="s">
        <v>1347</v>
      </c>
      <c r="X26" s="548"/>
      <c r="Y26" s="548"/>
      <c r="Z26" s="548"/>
      <c r="AA26" s="548"/>
      <c r="AB26" s="558"/>
      <c r="AC26" s="501" t="s">
        <v>1239</v>
      </c>
    </row>
    <row r="27" spans="1:29" s="475" customFormat="1" ht="46.5" customHeight="1">
      <c r="B27" s="543">
        <v>6</v>
      </c>
      <c r="C27" s="543">
        <v>6</v>
      </c>
      <c r="D27" s="553" t="s">
        <v>1288</v>
      </c>
      <c r="E27" s="553" t="s">
        <v>1289</v>
      </c>
      <c r="F27" s="495" t="s">
        <v>1285</v>
      </c>
      <c r="G27" s="508" t="s">
        <v>1294</v>
      </c>
      <c r="H27" s="497" t="s">
        <v>1266</v>
      </c>
      <c r="I27" s="508" t="s">
        <v>1615</v>
      </c>
      <c r="J27" s="499" t="s">
        <v>1283</v>
      </c>
      <c r="K27" s="508" t="s">
        <v>1295</v>
      </c>
      <c r="L27" s="508" t="s">
        <v>1514</v>
      </c>
      <c r="M27" s="499" t="s">
        <v>224</v>
      </c>
      <c r="N27" s="506">
        <v>17802</v>
      </c>
      <c r="O27" s="498">
        <v>10547</v>
      </c>
      <c r="P27" s="500" t="s">
        <v>1010</v>
      </c>
      <c r="Q27" s="500" t="s">
        <v>1260</v>
      </c>
      <c r="R27" s="500" t="s">
        <v>1010</v>
      </c>
      <c r="S27" s="500" t="s">
        <v>1010</v>
      </c>
      <c r="T27" s="500" t="s">
        <v>1010</v>
      </c>
      <c r="U27" s="500" t="s">
        <v>1614</v>
      </c>
      <c r="V27" s="500" t="s">
        <v>1010</v>
      </c>
      <c r="W27" s="500" t="s">
        <v>1614</v>
      </c>
      <c r="X27" s="547" t="s">
        <v>1531</v>
      </c>
      <c r="Y27" s="547" t="s">
        <v>1531</v>
      </c>
      <c r="Z27" s="547" t="s">
        <v>1531</v>
      </c>
      <c r="AA27" s="547" t="s">
        <v>1531</v>
      </c>
      <c r="AB27" s="567" t="s">
        <v>1613</v>
      </c>
      <c r="AC27" s="501" t="s">
        <v>1239</v>
      </c>
    </row>
    <row r="28" spans="1:29" s="475" customFormat="1" ht="46.5" customHeight="1">
      <c r="B28" s="544" t="s">
        <v>1291</v>
      </c>
      <c r="C28" s="544"/>
      <c r="D28" s="554" t="s">
        <v>1292</v>
      </c>
      <c r="E28" s="554" t="s">
        <v>1289</v>
      </c>
      <c r="F28" s="495" t="s">
        <v>1436</v>
      </c>
      <c r="G28" s="508" t="s">
        <v>1512</v>
      </c>
      <c r="H28" s="497" t="s">
        <v>1266</v>
      </c>
      <c r="I28" s="499" t="s">
        <v>1283</v>
      </c>
      <c r="J28" s="499" t="s">
        <v>1283</v>
      </c>
      <c r="K28" s="508" t="s">
        <v>1697</v>
      </c>
      <c r="L28" s="508" t="s">
        <v>1514</v>
      </c>
      <c r="M28" s="499" t="s">
        <v>1283</v>
      </c>
      <c r="N28" s="506">
        <v>17797</v>
      </c>
      <c r="O28" s="499" t="s">
        <v>1347</v>
      </c>
      <c r="P28" s="500" t="s">
        <v>1314</v>
      </c>
      <c r="Q28" s="500" t="s">
        <v>1314</v>
      </c>
      <c r="R28" s="500" t="s">
        <v>1314</v>
      </c>
      <c r="S28" s="500" t="s">
        <v>1314</v>
      </c>
      <c r="T28" s="500" t="s">
        <v>1314</v>
      </c>
      <c r="U28" s="500" t="s">
        <v>1314</v>
      </c>
      <c r="V28" s="500" t="s">
        <v>1314</v>
      </c>
      <c r="W28" s="500" t="s">
        <v>1314</v>
      </c>
      <c r="X28" s="548"/>
      <c r="Y28" s="548"/>
      <c r="Z28" s="548"/>
      <c r="AA28" s="548"/>
      <c r="AB28" s="568"/>
      <c r="AC28" s="501" t="s">
        <v>1239</v>
      </c>
    </row>
    <row r="29" spans="1:29" s="475" customFormat="1" ht="114" customHeight="1">
      <c r="A29" s="476"/>
      <c r="B29" s="543">
        <v>7</v>
      </c>
      <c r="C29" s="543">
        <v>7</v>
      </c>
      <c r="D29" s="545" t="s">
        <v>1316</v>
      </c>
      <c r="E29" s="545" t="s">
        <v>1508</v>
      </c>
      <c r="F29" s="495" t="s">
        <v>1442</v>
      </c>
      <c r="G29" s="518" t="s">
        <v>1692</v>
      </c>
      <c r="H29" s="496" t="s">
        <v>1142</v>
      </c>
      <c r="I29" s="508" t="s">
        <v>1604</v>
      </c>
      <c r="J29" s="499" t="s">
        <v>1283</v>
      </c>
      <c r="K29" s="514" t="s">
        <v>1600</v>
      </c>
      <c r="L29" s="520" t="s">
        <v>1599</v>
      </c>
      <c r="M29" s="500" t="s">
        <v>1603</v>
      </c>
      <c r="N29" s="506">
        <v>44594</v>
      </c>
      <c r="O29" s="498">
        <v>44594</v>
      </c>
      <c r="P29" s="500" t="s">
        <v>1314</v>
      </c>
      <c r="Q29" s="500" t="s">
        <v>1314</v>
      </c>
      <c r="R29" s="500" t="s">
        <v>1314</v>
      </c>
      <c r="S29" s="500" t="s">
        <v>1314</v>
      </c>
      <c r="T29" s="500" t="s">
        <v>1314</v>
      </c>
      <c r="U29" s="500" t="s">
        <v>1314</v>
      </c>
      <c r="V29" s="500" t="s">
        <v>1314</v>
      </c>
      <c r="W29" s="500" t="s">
        <v>1314</v>
      </c>
      <c r="X29" s="547" t="s">
        <v>1531</v>
      </c>
      <c r="Y29" s="549" t="s">
        <v>1542</v>
      </c>
      <c r="Z29" s="547" t="s">
        <v>1531</v>
      </c>
      <c r="AA29" s="549" t="s">
        <v>1601</v>
      </c>
      <c r="AB29" s="549" t="s">
        <v>1602</v>
      </c>
      <c r="AC29" s="501" t="s">
        <v>1315</v>
      </c>
    </row>
    <row r="30" spans="1:29" s="475" customFormat="1" ht="75" customHeight="1">
      <c r="A30" s="476"/>
      <c r="B30" s="544"/>
      <c r="C30" s="544"/>
      <c r="D30" s="546"/>
      <c r="E30" s="546"/>
      <c r="F30" s="495" t="s">
        <v>1440</v>
      </c>
      <c r="G30" s="508" t="s">
        <v>1507</v>
      </c>
      <c r="H30" s="496" t="s">
        <v>1510</v>
      </c>
      <c r="I30" s="507" t="s">
        <v>1283</v>
      </c>
      <c r="J30" s="499" t="s">
        <v>1283</v>
      </c>
      <c r="K30" s="514" t="s">
        <v>1509</v>
      </c>
      <c r="L30" s="508" t="s">
        <v>1511</v>
      </c>
      <c r="M30" s="499" t="s">
        <v>1283</v>
      </c>
      <c r="N30" s="506">
        <v>58798</v>
      </c>
      <c r="O30" s="499" t="s">
        <v>1347</v>
      </c>
      <c r="P30" s="500" t="s">
        <v>1314</v>
      </c>
      <c r="Q30" s="500" t="s">
        <v>1314</v>
      </c>
      <c r="R30" s="500" t="s">
        <v>1314</v>
      </c>
      <c r="S30" s="500" t="s">
        <v>1314</v>
      </c>
      <c r="T30" s="500" t="s">
        <v>1314</v>
      </c>
      <c r="U30" s="500" t="s">
        <v>1314</v>
      </c>
      <c r="V30" s="500" t="s">
        <v>1314</v>
      </c>
      <c r="W30" s="500" t="s">
        <v>1314</v>
      </c>
      <c r="X30" s="548"/>
      <c r="Y30" s="550"/>
      <c r="Z30" s="548"/>
      <c r="AA30" s="550"/>
      <c r="AB30" s="550"/>
      <c r="AC30" s="501" t="s">
        <v>1693</v>
      </c>
    </row>
    <row r="31" spans="1:29" s="475" customFormat="1" ht="70.5" customHeight="1">
      <c r="B31" s="543">
        <v>9</v>
      </c>
      <c r="C31" s="543">
        <v>8</v>
      </c>
      <c r="D31" s="553" t="s">
        <v>1269</v>
      </c>
      <c r="E31" s="553" t="s">
        <v>1597</v>
      </c>
      <c r="F31" s="495" t="s">
        <v>1307</v>
      </c>
      <c r="G31" s="508" t="s">
        <v>1686</v>
      </c>
      <c r="H31" s="497" t="s">
        <v>1595</v>
      </c>
      <c r="I31" s="508" t="s">
        <v>1594</v>
      </c>
      <c r="J31" s="499" t="s">
        <v>1283</v>
      </c>
      <c r="K31" s="508" t="s">
        <v>1309</v>
      </c>
      <c r="L31" s="508" t="s">
        <v>1310</v>
      </c>
      <c r="M31" s="508" t="s">
        <v>1593</v>
      </c>
      <c r="N31" s="498">
        <v>57891</v>
      </c>
      <c r="O31" s="498">
        <v>57891</v>
      </c>
      <c r="P31" s="500" t="s">
        <v>1138</v>
      </c>
      <c r="Q31" s="500" t="s">
        <v>1138</v>
      </c>
      <c r="R31" s="500" t="s">
        <v>1138</v>
      </c>
      <c r="S31" s="500" t="s">
        <v>1138</v>
      </c>
      <c r="T31" s="500" t="s">
        <v>1138</v>
      </c>
      <c r="U31" s="500" t="s">
        <v>1138</v>
      </c>
      <c r="V31" s="500" t="s">
        <v>1138</v>
      </c>
      <c r="W31" s="500" t="s">
        <v>1138</v>
      </c>
      <c r="X31" s="547" t="s">
        <v>1531</v>
      </c>
      <c r="Y31" s="547" t="s">
        <v>1531</v>
      </c>
      <c r="Z31" s="547" t="s">
        <v>1531</v>
      </c>
      <c r="AA31" s="547" t="s">
        <v>1531</v>
      </c>
      <c r="AB31" s="557" t="s">
        <v>1592</v>
      </c>
      <c r="AC31" s="507" t="s">
        <v>1240</v>
      </c>
    </row>
    <row r="32" spans="1:29" s="475" customFormat="1" ht="186" customHeight="1">
      <c r="B32" s="544" t="s">
        <v>1249</v>
      </c>
      <c r="C32" s="544"/>
      <c r="D32" s="554" t="s">
        <v>1237</v>
      </c>
      <c r="E32" s="554" t="s">
        <v>1250</v>
      </c>
      <c r="F32" s="495" t="s">
        <v>1440</v>
      </c>
      <c r="G32" s="508" t="s">
        <v>1308</v>
      </c>
      <c r="H32" s="497" t="s">
        <v>1596</v>
      </c>
      <c r="I32" s="507" t="s">
        <v>1283</v>
      </c>
      <c r="J32" s="499" t="s">
        <v>1283</v>
      </c>
      <c r="K32" s="508" t="s">
        <v>1501</v>
      </c>
      <c r="L32" s="508" t="s">
        <v>1502</v>
      </c>
      <c r="M32" s="499" t="s">
        <v>1283</v>
      </c>
      <c r="N32" s="498">
        <v>59367</v>
      </c>
      <c r="O32" s="499" t="s">
        <v>1347</v>
      </c>
      <c r="P32" s="500" t="s">
        <v>1138</v>
      </c>
      <c r="Q32" s="500" t="s">
        <v>1138</v>
      </c>
      <c r="R32" s="500" t="s">
        <v>1138</v>
      </c>
      <c r="S32" s="500" t="s">
        <v>1138</v>
      </c>
      <c r="T32" s="500" t="s">
        <v>1138</v>
      </c>
      <c r="U32" s="500" t="s">
        <v>1138</v>
      </c>
      <c r="V32" s="500" t="s">
        <v>1138</v>
      </c>
      <c r="W32" s="500" t="s">
        <v>1138</v>
      </c>
      <c r="X32" s="548"/>
      <c r="Y32" s="548"/>
      <c r="Z32" s="548"/>
      <c r="AA32" s="548"/>
      <c r="AB32" s="558"/>
      <c r="AC32" s="501" t="s">
        <v>1240</v>
      </c>
    </row>
    <row r="33" spans="1:30" s="475" customFormat="1" ht="57.75" customHeight="1">
      <c r="B33" s="543">
        <v>11</v>
      </c>
      <c r="C33" s="543">
        <v>9</v>
      </c>
      <c r="D33" s="553" t="s">
        <v>1506</v>
      </c>
      <c r="E33" s="553" t="s">
        <v>1322</v>
      </c>
      <c r="F33" s="500" t="s">
        <v>1293</v>
      </c>
      <c r="G33" s="508" t="s">
        <v>1681</v>
      </c>
      <c r="H33" s="497" t="s">
        <v>1270</v>
      </c>
      <c r="I33" s="508" t="s">
        <v>1685</v>
      </c>
      <c r="J33" s="515" t="s">
        <v>1682</v>
      </c>
      <c r="K33" s="515" t="s">
        <v>1698</v>
      </c>
      <c r="L33" s="515" t="s">
        <v>1325</v>
      </c>
      <c r="M33" s="515" t="s">
        <v>1683</v>
      </c>
      <c r="N33" s="498">
        <v>31710</v>
      </c>
      <c r="O33" s="498">
        <v>24440</v>
      </c>
      <c r="P33" s="500" t="s">
        <v>1138</v>
      </c>
      <c r="Q33" s="500" t="s">
        <v>1138</v>
      </c>
      <c r="R33" s="500" t="s">
        <v>1138</v>
      </c>
      <c r="S33" s="500" t="s">
        <v>1138</v>
      </c>
      <c r="T33" s="500" t="s">
        <v>1138</v>
      </c>
      <c r="U33" s="500" t="s">
        <v>1138</v>
      </c>
      <c r="V33" s="500" t="s">
        <v>1138</v>
      </c>
      <c r="W33" s="500" t="s">
        <v>1138</v>
      </c>
      <c r="X33" s="547" t="s">
        <v>1531</v>
      </c>
      <c r="Y33" s="547" t="s">
        <v>1531</v>
      </c>
      <c r="Z33" s="547" t="s">
        <v>1531</v>
      </c>
      <c r="AA33" s="547" t="s">
        <v>1531</v>
      </c>
      <c r="AB33" s="567" t="s">
        <v>1684</v>
      </c>
      <c r="AC33" s="501" t="s">
        <v>1244</v>
      </c>
    </row>
    <row r="34" spans="1:30" s="475" customFormat="1" ht="186" customHeight="1">
      <c r="B34" s="544" t="s">
        <v>1323</v>
      </c>
      <c r="C34" s="544"/>
      <c r="D34" s="554" t="s">
        <v>1324</v>
      </c>
      <c r="E34" s="554" t="s">
        <v>1322</v>
      </c>
      <c r="F34" s="500" t="s">
        <v>1440</v>
      </c>
      <c r="G34" s="508" t="s">
        <v>1504</v>
      </c>
      <c r="H34" s="497" t="s">
        <v>1505</v>
      </c>
      <c r="I34" s="501" t="s">
        <v>1283</v>
      </c>
      <c r="J34" s="501" t="s">
        <v>1283</v>
      </c>
      <c r="K34" s="508" t="s">
        <v>1501</v>
      </c>
      <c r="L34" s="508" t="s">
        <v>1502</v>
      </c>
      <c r="M34" s="501" t="s">
        <v>1283</v>
      </c>
      <c r="N34" s="506">
        <v>36196</v>
      </c>
      <c r="O34" s="499" t="s">
        <v>1347</v>
      </c>
      <c r="P34" s="500" t="s">
        <v>1138</v>
      </c>
      <c r="Q34" s="500" t="s">
        <v>1138</v>
      </c>
      <c r="R34" s="500" t="s">
        <v>1138</v>
      </c>
      <c r="S34" s="500" t="s">
        <v>1138</v>
      </c>
      <c r="T34" s="500" t="s">
        <v>1138</v>
      </c>
      <c r="U34" s="500" t="s">
        <v>1138</v>
      </c>
      <c r="V34" s="500" t="s">
        <v>1138</v>
      </c>
      <c r="W34" s="500" t="s">
        <v>1138</v>
      </c>
      <c r="X34" s="548"/>
      <c r="Y34" s="548"/>
      <c r="Z34" s="548"/>
      <c r="AA34" s="548"/>
      <c r="AB34" s="568"/>
      <c r="AC34" s="501" t="s">
        <v>1244</v>
      </c>
    </row>
    <row r="35" spans="1:30" s="475" customFormat="1" ht="46.5" customHeight="1">
      <c r="B35" s="543">
        <v>12</v>
      </c>
      <c r="C35" s="543">
        <v>10</v>
      </c>
      <c r="D35" s="553" t="s">
        <v>1503</v>
      </c>
      <c r="E35" s="553" t="s">
        <v>97</v>
      </c>
      <c r="F35" s="495" t="s">
        <v>1259</v>
      </c>
      <c r="G35" s="508" t="s">
        <v>462</v>
      </c>
      <c r="H35" s="504" t="s">
        <v>463</v>
      </c>
      <c r="I35" s="515" t="s">
        <v>463</v>
      </c>
      <c r="J35" s="499" t="s">
        <v>1283</v>
      </c>
      <c r="K35" s="508" t="s">
        <v>464</v>
      </c>
      <c r="L35" s="521" t="s">
        <v>1299</v>
      </c>
      <c r="M35" s="499" t="s">
        <v>1283</v>
      </c>
      <c r="N35" s="498">
        <v>8000</v>
      </c>
      <c r="O35" s="497">
        <v>5039</v>
      </c>
      <c r="P35" s="500" t="s">
        <v>1614</v>
      </c>
      <c r="Q35" s="500" t="s">
        <v>1614</v>
      </c>
      <c r="R35" s="500" t="s">
        <v>1614</v>
      </c>
      <c r="S35" s="500" t="s">
        <v>1614</v>
      </c>
      <c r="T35" s="500" t="s">
        <v>1614</v>
      </c>
      <c r="U35" s="500" t="s">
        <v>1614</v>
      </c>
      <c r="V35" s="500" t="s">
        <v>1614</v>
      </c>
      <c r="W35" s="500" t="s">
        <v>1614</v>
      </c>
      <c r="X35" s="547" t="s">
        <v>1283</v>
      </c>
      <c r="Y35" s="547" t="s">
        <v>1283</v>
      </c>
      <c r="Z35" s="547" t="s">
        <v>1283</v>
      </c>
      <c r="AA35" s="547" t="s">
        <v>1283</v>
      </c>
      <c r="AB35" s="567" t="s">
        <v>1613</v>
      </c>
      <c r="AC35" s="501" t="s">
        <v>1297</v>
      </c>
    </row>
    <row r="36" spans="1:30" s="475" customFormat="1" ht="186" customHeight="1">
      <c r="B36" s="544" t="s">
        <v>1290</v>
      </c>
      <c r="C36" s="544" t="s">
        <v>1290</v>
      </c>
      <c r="D36" s="554" t="s">
        <v>460</v>
      </c>
      <c r="E36" s="554" t="s">
        <v>97</v>
      </c>
      <c r="F36" s="495" t="s">
        <v>1436</v>
      </c>
      <c r="G36" s="508" t="s">
        <v>462</v>
      </c>
      <c r="H36" s="497" t="s">
        <v>463</v>
      </c>
      <c r="I36" s="507" t="s">
        <v>1283</v>
      </c>
      <c r="J36" s="499" t="s">
        <v>1283</v>
      </c>
      <c r="K36" s="514" t="s">
        <v>1501</v>
      </c>
      <c r="L36" s="514" t="s">
        <v>1502</v>
      </c>
      <c r="M36" s="499" t="s">
        <v>1283</v>
      </c>
      <c r="N36" s="498">
        <v>8000</v>
      </c>
      <c r="O36" s="499" t="s">
        <v>1283</v>
      </c>
      <c r="P36" s="499" t="s">
        <v>1283</v>
      </c>
      <c r="Q36" s="499" t="s">
        <v>1283</v>
      </c>
      <c r="R36" s="499" t="s">
        <v>1283</v>
      </c>
      <c r="S36" s="499" t="s">
        <v>1283</v>
      </c>
      <c r="T36" s="499" t="s">
        <v>1283</v>
      </c>
      <c r="U36" s="499" t="s">
        <v>1283</v>
      </c>
      <c r="V36" s="499" t="s">
        <v>1283</v>
      </c>
      <c r="W36" s="499" t="s">
        <v>1283</v>
      </c>
      <c r="X36" s="548"/>
      <c r="Y36" s="548"/>
      <c r="Z36" s="548"/>
      <c r="AA36" s="548"/>
      <c r="AB36" s="568"/>
      <c r="AC36" s="501" t="s">
        <v>1297</v>
      </c>
    </row>
    <row r="37" spans="1:30" s="475" customFormat="1" ht="186" customHeight="1">
      <c r="B37" s="502" t="s">
        <v>1430</v>
      </c>
      <c r="C37" s="502">
        <v>11</v>
      </c>
      <c r="D37" s="503" t="s">
        <v>1522</v>
      </c>
      <c r="E37" s="503" t="s">
        <v>1500</v>
      </c>
      <c r="F37" s="495" t="s">
        <v>1449</v>
      </c>
      <c r="G37" s="515" t="s">
        <v>1584</v>
      </c>
      <c r="H37" s="504" t="s">
        <v>1583</v>
      </c>
      <c r="I37" s="507" t="s">
        <v>1283</v>
      </c>
      <c r="J37" s="507" t="s">
        <v>1283</v>
      </c>
      <c r="K37" s="514" t="s">
        <v>1501</v>
      </c>
      <c r="L37" s="514" t="s">
        <v>1502</v>
      </c>
      <c r="M37" s="507" t="s">
        <v>1283</v>
      </c>
      <c r="N37" s="506">
        <v>13961</v>
      </c>
      <c r="O37" s="499" t="s">
        <v>1283</v>
      </c>
      <c r="P37" s="500" t="s">
        <v>1138</v>
      </c>
      <c r="Q37" s="500" t="s">
        <v>1138</v>
      </c>
      <c r="R37" s="500" t="s">
        <v>1138</v>
      </c>
      <c r="S37" s="500" t="s">
        <v>1138</v>
      </c>
      <c r="T37" s="500" t="s">
        <v>1138</v>
      </c>
      <c r="U37" s="500" t="s">
        <v>1138</v>
      </c>
      <c r="V37" s="500" t="s">
        <v>1138</v>
      </c>
      <c r="W37" s="500" t="s">
        <v>1138</v>
      </c>
      <c r="X37" s="499" t="s">
        <v>1283</v>
      </c>
      <c r="Y37" s="499" t="s">
        <v>1283</v>
      </c>
      <c r="Z37" s="499" t="s">
        <v>1283</v>
      </c>
      <c r="AA37" s="499" t="s">
        <v>1283</v>
      </c>
      <c r="AB37" s="505" t="s">
        <v>1617</v>
      </c>
      <c r="AC37" s="499" t="s">
        <v>1258</v>
      </c>
    </row>
    <row r="38" spans="1:30" s="475" customFormat="1" ht="46.5" customHeight="1">
      <c r="B38" s="543">
        <v>3</v>
      </c>
      <c r="C38" s="543">
        <v>12</v>
      </c>
      <c r="D38" s="553" t="s">
        <v>1550</v>
      </c>
      <c r="E38" s="553" t="s">
        <v>1551</v>
      </c>
      <c r="F38" s="495" t="s">
        <v>1298</v>
      </c>
      <c r="G38" s="508" t="s">
        <v>1549</v>
      </c>
      <c r="H38" s="497" t="s">
        <v>1548</v>
      </c>
      <c r="I38" s="508" t="s">
        <v>1547</v>
      </c>
      <c r="J38" s="507" t="s">
        <v>1283</v>
      </c>
      <c r="K38" s="508" t="s">
        <v>1543</v>
      </c>
      <c r="L38" s="521" t="s">
        <v>1544</v>
      </c>
      <c r="M38" s="508" t="s">
        <v>1545</v>
      </c>
      <c r="N38" s="498">
        <v>22000</v>
      </c>
      <c r="O38" s="509">
        <v>18420</v>
      </c>
      <c r="P38" s="500" t="s">
        <v>1138</v>
      </c>
      <c r="Q38" s="500" t="s">
        <v>1138</v>
      </c>
      <c r="R38" s="500" t="s">
        <v>1138</v>
      </c>
      <c r="S38" s="500" t="s">
        <v>1138</v>
      </c>
      <c r="T38" s="500" t="s">
        <v>1138</v>
      </c>
      <c r="U38" s="499" t="s">
        <v>1283</v>
      </c>
      <c r="V38" s="500" t="s">
        <v>1138</v>
      </c>
      <c r="W38" s="500" t="s">
        <v>1138</v>
      </c>
      <c r="X38" s="547" t="s">
        <v>1283</v>
      </c>
      <c r="Y38" s="547" t="s">
        <v>1283</v>
      </c>
      <c r="Z38" s="547" t="s">
        <v>1283</v>
      </c>
      <c r="AA38" s="547" t="s">
        <v>1283</v>
      </c>
      <c r="AB38" s="551" t="s">
        <v>1533</v>
      </c>
      <c r="AC38" s="501" t="s">
        <v>1276</v>
      </c>
    </row>
    <row r="39" spans="1:30" s="475" customFormat="1" ht="46.5" customHeight="1">
      <c r="B39" s="544" t="s">
        <v>1290</v>
      </c>
      <c r="C39" s="544"/>
      <c r="D39" s="554" t="s">
        <v>460</v>
      </c>
      <c r="E39" s="554" t="s">
        <v>1296</v>
      </c>
      <c r="F39" s="495" t="s">
        <v>1436</v>
      </c>
      <c r="G39" s="508" t="s">
        <v>1549</v>
      </c>
      <c r="H39" s="497" t="s">
        <v>1548</v>
      </c>
      <c r="I39" s="507" t="s">
        <v>1283</v>
      </c>
      <c r="J39" s="507" t="s">
        <v>1283</v>
      </c>
      <c r="K39" s="508" t="s">
        <v>1543</v>
      </c>
      <c r="L39" s="521" t="s">
        <v>1546</v>
      </c>
      <c r="M39" s="499" t="s">
        <v>1283</v>
      </c>
      <c r="N39" s="498">
        <v>22000</v>
      </c>
      <c r="O39" s="499" t="s">
        <v>1429</v>
      </c>
      <c r="P39" s="499" t="s">
        <v>1283</v>
      </c>
      <c r="Q39" s="499" t="s">
        <v>1283</v>
      </c>
      <c r="R39" s="499" t="s">
        <v>1283</v>
      </c>
      <c r="S39" s="499" t="s">
        <v>1283</v>
      </c>
      <c r="T39" s="499" t="s">
        <v>1283</v>
      </c>
      <c r="U39" s="499" t="s">
        <v>1283</v>
      </c>
      <c r="V39" s="499" t="s">
        <v>1283</v>
      </c>
      <c r="W39" s="499" t="s">
        <v>1283</v>
      </c>
      <c r="X39" s="548"/>
      <c r="Y39" s="548"/>
      <c r="Z39" s="548"/>
      <c r="AA39" s="548"/>
      <c r="AB39" s="552"/>
      <c r="AC39" s="501" t="s">
        <v>1276</v>
      </c>
    </row>
    <row r="40" spans="1:30" s="475" customFormat="1" ht="46.5" customHeight="1">
      <c r="B40" s="543" t="s">
        <v>465</v>
      </c>
      <c r="C40" s="543">
        <v>12</v>
      </c>
      <c r="D40" s="553" t="s">
        <v>1530</v>
      </c>
      <c r="E40" s="553" t="s">
        <v>1552</v>
      </c>
      <c r="F40" s="495" t="s">
        <v>1529</v>
      </c>
      <c r="G40" s="508" t="s">
        <v>1567</v>
      </c>
      <c r="H40" s="497" t="s">
        <v>1565</v>
      </c>
      <c r="I40" s="508" t="s">
        <v>1566</v>
      </c>
      <c r="J40" s="500" t="s">
        <v>1531</v>
      </c>
      <c r="K40" s="508" t="s">
        <v>1568</v>
      </c>
      <c r="L40" s="521" t="s">
        <v>1569</v>
      </c>
      <c r="M40" s="508" t="s">
        <v>1570</v>
      </c>
      <c r="N40" s="498">
        <v>61846</v>
      </c>
      <c r="O40" s="509">
        <v>38298</v>
      </c>
      <c r="P40" s="500" t="s">
        <v>1009</v>
      </c>
      <c r="Q40" s="499" t="s">
        <v>1531</v>
      </c>
      <c r="R40" s="500" t="s">
        <v>1009</v>
      </c>
      <c r="S40" s="500" t="s">
        <v>1009</v>
      </c>
      <c r="T40" s="499" t="s">
        <v>1531</v>
      </c>
      <c r="U40" s="499" t="s">
        <v>1531</v>
      </c>
      <c r="V40" s="500" t="s">
        <v>1009</v>
      </c>
      <c r="W40" s="500" t="s">
        <v>1009</v>
      </c>
      <c r="X40" s="549" t="s">
        <v>1575</v>
      </c>
      <c r="Y40" s="549" t="s">
        <v>1576</v>
      </c>
      <c r="Z40" s="547" t="s">
        <v>1283</v>
      </c>
      <c r="AA40" s="549" t="s">
        <v>1574</v>
      </c>
      <c r="AB40" s="567" t="s">
        <v>1657</v>
      </c>
      <c r="AC40" s="501" t="s">
        <v>1276</v>
      </c>
      <c r="AD40" s="569"/>
    </row>
    <row r="41" spans="1:30" s="475" customFormat="1" ht="96" customHeight="1">
      <c r="B41" s="544"/>
      <c r="C41" s="544"/>
      <c r="D41" s="554" t="s">
        <v>460</v>
      </c>
      <c r="E41" s="554" t="s">
        <v>1296</v>
      </c>
      <c r="F41" s="495" t="s">
        <v>1440</v>
      </c>
      <c r="G41" s="508" t="s">
        <v>1557</v>
      </c>
      <c r="H41" s="497" t="s">
        <v>1556</v>
      </c>
      <c r="I41" s="507" t="s">
        <v>1283</v>
      </c>
      <c r="J41" s="507" t="s">
        <v>1283</v>
      </c>
      <c r="K41" s="514" t="s">
        <v>1571</v>
      </c>
      <c r="L41" s="521" t="s">
        <v>1572</v>
      </c>
      <c r="M41" s="499" t="s">
        <v>1283</v>
      </c>
      <c r="N41" s="498">
        <v>79005</v>
      </c>
      <c r="O41" s="499" t="s">
        <v>1347</v>
      </c>
      <c r="P41" s="499" t="s">
        <v>1283</v>
      </c>
      <c r="Q41" s="499" t="s">
        <v>1283</v>
      </c>
      <c r="R41" s="499" t="s">
        <v>1283</v>
      </c>
      <c r="S41" s="499" t="s">
        <v>1283</v>
      </c>
      <c r="T41" s="499" t="s">
        <v>1283</v>
      </c>
      <c r="U41" s="499" t="s">
        <v>1283</v>
      </c>
      <c r="V41" s="499" t="s">
        <v>1283</v>
      </c>
      <c r="W41" s="499" t="s">
        <v>1283</v>
      </c>
      <c r="X41" s="550"/>
      <c r="Y41" s="550"/>
      <c r="Z41" s="548"/>
      <c r="AA41" s="550"/>
      <c r="AB41" s="568"/>
      <c r="AC41" s="501" t="s">
        <v>1276</v>
      </c>
      <c r="AD41" s="569"/>
    </row>
    <row r="42" spans="1:30" s="475" customFormat="1" ht="105" customHeight="1">
      <c r="B42" s="543">
        <v>8</v>
      </c>
      <c r="C42" s="543">
        <v>13</v>
      </c>
      <c r="D42" s="553" t="s">
        <v>68</v>
      </c>
      <c r="E42" s="553" t="s">
        <v>112</v>
      </c>
      <c r="F42" s="495" t="s">
        <v>1259</v>
      </c>
      <c r="G42" s="508" t="s">
        <v>1268</v>
      </c>
      <c r="H42" s="497" t="s">
        <v>250</v>
      </c>
      <c r="I42" s="508" t="s">
        <v>250</v>
      </c>
      <c r="J42" s="501" t="s">
        <v>1283</v>
      </c>
      <c r="K42" s="519" t="s">
        <v>1618</v>
      </c>
      <c r="L42" s="519" t="s">
        <v>1267</v>
      </c>
      <c r="M42" s="499" t="s">
        <v>1283</v>
      </c>
      <c r="N42" s="506">
        <v>265</v>
      </c>
      <c r="O42" s="498">
        <v>265</v>
      </c>
      <c r="P42" s="500" t="s">
        <v>1138</v>
      </c>
      <c r="Q42" s="500" t="s">
        <v>1138</v>
      </c>
      <c r="R42" s="500" t="s">
        <v>1138</v>
      </c>
      <c r="S42" s="500" t="s">
        <v>1138</v>
      </c>
      <c r="T42" s="500" t="s">
        <v>1138</v>
      </c>
      <c r="U42" s="500" t="s">
        <v>1138</v>
      </c>
      <c r="V42" s="500" t="s">
        <v>1138</v>
      </c>
      <c r="W42" s="500" t="s">
        <v>1138</v>
      </c>
      <c r="X42" s="547" t="s">
        <v>1283</v>
      </c>
      <c r="Y42" s="547" t="s">
        <v>1283</v>
      </c>
      <c r="Z42" s="547" t="s">
        <v>1283</v>
      </c>
      <c r="AA42" s="570"/>
      <c r="AB42" s="551" t="s">
        <v>1533</v>
      </c>
      <c r="AC42" s="501" t="s">
        <v>1276</v>
      </c>
    </row>
    <row r="43" spans="1:30" s="477" customFormat="1" ht="65.25" customHeight="1">
      <c r="A43" s="476"/>
      <c r="B43" s="544" t="s">
        <v>1243</v>
      </c>
      <c r="C43" s="544"/>
      <c r="D43" s="554" t="s">
        <v>68</v>
      </c>
      <c r="E43" s="554" t="s">
        <v>112</v>
      </c>
      <c r="F43" s="500" t="s">
        <v>1441</v>
      </c>
      <c r="G43" s="508" t="s">
        <v>372</v>
      </c>
      <c r="H43" s="497" t="s">
        <v>250</v>
      </c>
      <c r="I43" s="501" t="s">
        <v>1283</v>
      </c>
      <c r="J43" s="501" t="s">
        <v>1283</v>
      </c>
      <c r="K43" s="519" t="s">
        <v>1619</v>
      </c>
      <c r="L43" s="519" t="s">
        <v>1499</v>
      </c>
      <c r="M43" s="501" t="s">
        <v>1283</v>
      </c>
      <c r="N43" s="498">
        <v>265</v>
      </c>
      <c r="O43" s="501" t="s">
        <v>1347</v>
      </c>
      <c r="P43" s="500" t="s">
        <v>1138</v>
      </c>
      <c r="Q43" s="500" t="s">
        <v>1138</v>
      </c>
      <c r="R43" s="500" t="s">
        <v>1138</v>
      </c>
      <c r="S43" s="500" t="s">
        <v>1138</v>
      </c>
      <c r="T43" s="500" t="s">
        <v>1138</v>
      </c>
      <c r="U43" s="500" t="s">
        <v>1138</v>
      </c>
      <c r="V43" s="500" t="s">
        <v>1138</v>
      </c>
      <c r="W43" s="500" t="s">
        <v>1138</v>
      </c>
      <c r="X43" s="548"/>
      <c r="Y43" s="548"/>
      <c r="Z43" s="548"/>
      <c r="AA43" s="571"/>
      <c r="AB43" s="552"/>
      <c r="AC43" s="501" t="s">
        <v>1276</v>
      </c>
    </row>
    <row r="44" spans="1:30" s="475" customFormat="1" ht="95.25" customHeight="1">
      <c r="B44" s="543">
        <v>10</v>
      </c>
      <c r="C44" s="543">
        <v>14</v>
      </c>
      <c r="D44" s="553" t="s">
        <v>72</v>
      </c>
      <c r="E44" s="553" t="s">
        <v>1642</v>
      </c>
      <c r="F44" s="495" t="s">
        <v>1495</v>
      </c>
      <c r="G44" s="508" t="s">
        <v>1170</v>
      </c>
      <c r="H44" s="500" t="s">
        <v>1531</v>
      </c>
      <c r="I44" s="508" t="s">
        <v>1640</v>
      </c>
      <c r="J44" s="507" t="s">
        <v>1283</v>
      </c>
      <c r="K44" s="515" t="s">
        <v>1497</v>
      </c>
      <c r="L44" s="515" t="s">
        <v>1419</v>
      </c>
      <c r="M44" s="515" t="s">
        <v>1641</v>
      </c>
      <c r="N44" s="498">
        <v>1838</v>
      </c>
      <c r="O44" s="498">
        <v>1871</v>
      </c>
      <c r="P44" s="500" t="s">
        <v>1406</v>
      </c>
      <c r="Q44" s="500" t="s">
        <v>1406</v>
      </c>
      <c r="R44" s="500" t="s">
        <v>1406</v>
      </c>
      <c r="S44" s="500" t="s">
        <v>1406</v>
      </c>
      <c r="T44" s="500" t="s">
        <v>1406</v>
      </c>
      <c r="U44" s="500" t="s">
        <v>1406</v>
      </c>
      <c r="V44" s="500" t="s">
        <v>1406</v>
      </c>
      <c r="W44" s="500" t="s">
        <v>1406</v>
      </c>
      <c r="X44" s="547" t="s">
        <v>1531</v>
      </c>
      <c r="Y44" s="549" t="s">
        <v>1644</v>
      </c>
      <c r="Z44" s="547" t="s">
        <v>1531</v>
      </c>
      <c r="AA44" s="549" t="s">
        <v>1645</v>
      </c>
      <c r="AB44" s="557" t="s">
        <v>1646</v>
      </c>
      <c r="AC44" s="501" t="s">
        <v>1242</v>
      </c>
    </row>
    <row r="45" spans="1:30" s="475" customFormat="1" ht="95.25" customHeight="1">
      <c r="B45" s="544" t="s">
        <v>1420</v>
      </c>
      <c r="C45" s="544"/>
      <c r="D45" s="554" t="s">
        <v>72</v>
      </c>
      <c r="E45" s="554" t="s">
        <v>1643</v>
      </c>
      <c r="F45" s="495" t="s">
        <v>1441</v>
      </c>
      <c r="G45" s="508" t="s">
        <v>1494</v>
      </c>
      <c r="H45" s="497" t="s">
        <v>1699</v>
      </c>
      <c r="I45" s="499" t="s">
        <v>1283</v>
      </c>
      <c r="J45" s="501" t="s">
        <v>1283</v>
      </c>
      <c r="K45" s="508" t="s">
        <v>1496</v>
      </c>
      <c r="L45" s="508" t="s">
        <v>1498</v>
      </c>
      <c r="M45" s="501" t="s">
        <v>1283</v>
      </c>
      <c r="N45" s="498">
        <v>1872</v>
      </c>
      <c r="O45" s="499" t="s">
        <v>1347</v>
      </c>
      <c r="P45" s="500" t="s">
        <v>1138</v>
      </c>
      <c r="Q45" s="500" t="s">
        <v>1138</v>
      </c>
      <c r="R45" s="500" t="s">
        <v>1138</v>
      </c>
      <c r="S45" s="500" t="s">
        <v>1138</v>
      </c>
      <c r="T45" s="500" t="s">
        <v>1138</v>
      </c>
      <c r="U45" s="500" t="s">
        <v>1138</v>
      </c>
      <c r="V45" s="500" t="s">
        <v>1138</v>
      </c>
      <c r="W45" s="500" t="s">
        <v>1138</v>
      </c>
      <c r="X45" s="548"/>
      <c r="Y45" s="550"/>
      <c r="Z45" s="548"/>
      <c r="AA45" s="550"/>
      <c r="AB45" s="558"/>
      <c r="AC45" s="501" t="s">
        <v>1242</v>
      </c>
    </row>
    <row r="46" spans="1:30" s="475" customFormat="1" ht="57.75" customHeight="1">
      <c r="B46" s="543">
        <v>13</v>
      </c>
      <c r="C46" s="543">
        <v>15</v>
      </c>
      <c r="D46" s="545" t="s">
        <v>1271</v>
      </c>
      <c r="E46" s="545" t="s">
        <v>1491</v>
      </c>
      <c r="F46" s="495" t="s">
        <v>1298</v>
      </c>
      <c r="G46" s="508" t="s">
        <v>1319</v>
      </c>
      <c r="H46" s="497" t="s">
        <v>1320</v>
      </c>
      <c r="I46" s="508" t="s">
        <v>1605</v>
      </c>
      <c r="J46" s="508" t="s">
        <v>1606</v>
      </c>
      <c r="K46" s="572" t="s">
        <v>1701</v>
      </c>
      <c r="L46" s="508" t="s">
        <v>1321</v>
      </c>
      <c r="M46" s="499" t="s">
        <v>1283</v>
      </c>
      <c r="N46" s="506">
        <v>3890</v>
      </c>
      <c r="O46" s="498">
        <v>3890</v>
      </c>
      <c r="P46" s="500" t="s">
        <v>1311</v>
      </c>
      <c r="Q46" s="500" t="s">
        <v>1311</v>
      </c>
      <c r="R46" s="500" t="s">
        <v>1311</v>
      </c>
      <c r="S46" s="500" t="s">
        <v>1311</v>
      </c>
      <c r="T46" s="500" t="s">
        <v>1311</v>
      </c>
      <c r="U46" s="500" t="s">
        <v>1311</v>
      </c>
      <c r="V46" s="500" t="s">
        <v>1311</v>
      </c>
      <c r="W46" s="500" t="s">
        <v>1311</v>
      </c>
      <c r="X46" s="549" t="s">
        <v>1541</v>
      </c>
      <c r="Y46" s="547" t="s">
        <v>1531</v>
      </c>
      <c r="Z46" s="547" t="s">
        <v>1531</v>
      </c>
      <c r="AA46" s="549" t="s">
        <v>1607</v>
      </c>
      <c r="AB46" s="567" t="s">
        <v>1602</v>
      </c>
      <c r="AC46" s="501" t="s">
        <v>1318</v>
      </c>
    </row>
    <row r="47" spans="1:30" s="475" customFormat="1" ht="72.75" customHeight="1">
      <c r="B47" s="544"/>
      <c r="C47" s="544"/>
      <c r="D47" s="546"/>
      <c r="E47" s="546"/>
      <c r="F47" s="495" t="s">
        <v>1443</v>
      </c>
      <c r="G47" s="508" t="s">
        <v>1319</v>
      </c>
      <c r="H47" s="497" t="s">
        <v>1492</v>
      </c>
      <c r="I47" s="499" t="s">
        <v>1283</v>
      </c>
      <c r="J47" s="499" t="s">
        <v>1283</v>
      </c>
      <c r="K47" s="573"/>
      <c r="L47" s="508" t="s">
        <v>1493</v>
      </c>
      <c r="M47" s="499" t="s">
        <v>1283</v>
      </c>
      <c r="N47" s="506">
        <v>3890</v>
      </c>
      <c r="O47" s="499" t="s">
        <v>1347</v>
      </c>
      <c r="P47" s="500" t="s">
        <v>1311</v>
      </c>
      <c r="Q47" s="500" t="s">
        <v>1311</v>
      </c>
      <c r="R47" s="500" t="s">
        <v>1311</v>
      </c>
      <c r="S47" s="500" t="s">
        <v>1311</v>
      </c>
      <c r="T47" s="500" t="s">
        <v>1311</v>
      </c>
      <c r="U47" s="500" t="s">
        <v>1311</v>
      </c>
      <c r="V47" s="500" t="s">
        <v>1311</v>
      </c>
      <c r="W47" s="500" t="s">
        <v>1311</v>
      </c>
      <c r="X47" s="550"/>
      <c r="Y47" s="548"/>
      <c r="Z47" s="548"/>
      <c r="AA47" s="550"/>
      <c r="AB47" s="568"/>
      <c r="AC47" s="501" t="s">
        <v>1693</v>
      </c>
    </row>
    <row r="48" spans="1:30" s="475" customFormat="1" ht="72.75" customHeight="1">
      <c r="B48" s="543" t="s">
        <v>1312</v>
      </c>
      <c r="C48" s="543">
        <v>16</v>
      </c>
      <c r="D48" s="545" t="s">
        <v>1157</v>
      </c>
      <c r="E48" s="555" t="s">
        <v>1326</v>
      </c>
      <c r="F48" s="510" t="s">
        <v>1285</v>
      </c>
      <c r="G48" s="515" t="s">
        <v>1182</v>
      </c>
      <c r="H48" s="504" t="s">
        <v>1150</v>
      </c>
      <c r="I48" s="508" t="s">
        <v>1589</v>
      </c>
      <c r="J48" s="508" t="s">
        <v>1313</v>
      </c>
      <c r="K48" s="508" t="s">
        <v>1148</v>
      </c>
      <c r="L48" s="508" t="s">
        <v>1251</v>
      </c>
      <c r="M48" s="508" t="s">
        <v>1590</v>
      </c>
      <c r="N48" s="498">
        <v>5175</v>
      </c>
      <c r="O48" s="498">
        <v>5175</v>
      </c>
      <c r="P48" s="500" t="s">
        <v>1311</v>
      </c>
      <c r="Q48" s="500" t="s">
        <v>1311</v>
      </c>
      <c r="R48" s="500" t="s">
        <v>1311</v>
      </c>
      <c r="S48" s="500" t="s">
        <v>1311</v>
      </c>
      <c r="T48" s="500" t="s">
        <v>1311</v>
      </c>
      <c r="U48" s="500" t="s">
        <v>1311</v>
      </c>
      <c r="V48" s="500" t="s">
        <v>1311</v>
      </c>
      <c r="W48" s="500" t="s">
        <v>1311</v>
      </c>
      <c r="X48" s="547" t="s">
        <v>1531</v>
      </c>
      <c r="Y48" s="547" t="s">
        <v>1531</v>
      </c>
      <c r="Z48" s="547" t="s">
        <v>1531</v>
      </c>
      <c r="AA48" s="547" t="s">
        <v>1531</v>
      </c>
      <c r="AB48" s="567" t="s">
        <v>1591</v>
      </c>
      <c r="AC48" s="501" t="s">
        <v>1241</v>
      </c>
    </row>
    <row r="49" spans="2:29" s="475" customFormat="1" ht="72.75" customHeight="1">
      <c r="B49" s="544"/>
      <c r="C49" s="544"/>
      <c r="D49" s="546"/>
      <c r="E49" s="556"/>
      <c r="F49" s="500" t="s">
        <v>1443</v>
      </c>
      <c r="G49" s="515" t="s">
        <v>1182</v>
      </c>
      <c r="H49" s="504" t="s">
        <v>1150</v>
      </c>
      <c r="I49" s="499" t="s">
        <v>1283</v>
      </c>
      <c r="J49" s="499" t="s">
        <v>1283</v>
      </c>
      <c r="K49" s="508" t="s">
        <v>1148</v>
      </c>
      <c r="L49" s="508" t="s">
        <v>1694</v>
      </c>
      <c r="M49" s="499" t="s">
        <v>1283</v>
      </c>
      <c r="N49" s="498">
        <v>5175</v>
      </c>
      <c r="O49" s="499" t="s">
        <v>1347</v>
      </c>
      <c r="P49" s="500" t="s">
        <v>1311</v>
      </c>
      <c r="Q49" s="500" t="s">
        <v>1311</v>
      </c>
      <c r="R49" s="500" t="s">
        <v>1311</v>
      </c>
      <c r="S49" s="500" t="s">
        <v>1311</v>
      </c>
      <c r="T49" s="500" t="s">
        <v>1311</v>
      </c>
      <c r="U49" s="500" t="s">
        <v>1311</v>
      </c>
      <c r="V49" s="500" t="s">
        <v>1311</v>
      </c>
      <c r="W49" s="500" t="s">
        <v>1311</v>
      </c>
      <c r="X49" s="548"/>
      <c r="Y49" s="548"/>
      <c r="Z49" s="548"/>
      <c r="AA49" s="548"/>
      <c r="AB49" s="568"/>
      <c r="AC49" s="501" t="s">
        <v>1241</v>
      </c>
    </row>
    <row r="50" spans="2:29" s="475" customFormat="1" ht="96" customHeight="1">
      <c r="B50" s="543">
        <v>15</v>
      </c>
      <c r="C50" s="543">
        <v>17</v>
      </c>
      <c r="D50" s="553" t="s">
        <v>1300</v>
      </c>
      <c r="E50" s="574" t="s">
        <v>1695</v>
      </c>
      <c r="F50" s="495" t="s">
        <v>1259</v>
      </c>
      <c r="G50" s="508" t="s">
        <v>1708</v>
      </c>
      <c r="H50" s="497" t="s">
        <v>1709</v>
      </c>
      <c r="I50" s="508" t="s">
        <v>1710</v>
      </c>
      <c r="J50" s="499" t="s">
        <v>1283</v>
      </c>
      <c r="K50" s="508" t="s">
        <v>1711</v>
      </c>
      <c r="L50" s="508" t="s">
        <v>1302</v>
      </c>
      <c r="M50" s="508" t="s">
        <v>1598</v>
      </c>
      <c r="N50" s="498">
        <v>22687</v>
      </c>
      <c r="O50" s="500">
        <v>17530</v>
      </c>
      <c r="P50" s="500" t="s">
        <v>1138</v>
      </c>
      <c r="Q50" s="500" t="s">
        <v>1138</v>
      </c>
      <c r="R50" s="500" t="s">
        <v>1138</v>
      </c>
      <c r="S50" s="500" t="s">
        <v>1138</v>
      </c>
      <c r="T50" s="500" t="s">
        <v>1138</v>
      </c>
      <c r="U50" s="500" t="s">
        <v>1138</v>
      </c>
      <c r="V50" s="500" t="s">
        <v>1301</v>
      </c>
      <c r="W50" s="500" t="s">
        <v>1301</v>
      </c>
      <c r="X50" s="547" t="s">
        <v>1531</v>
      </c>
      <c r="Y50" s="547" t="s">
        <v>1531</v>
      </c>
      <c r="Z50" s="547" t="s">
        <v>1531</v>
      </c>
      <c r="AA50" s="547" t="s">
        <v>1531</v>
      </c>
      <c r="AB50" s="567" t="s">
        <v>1696</v>
      </c>
      <c r="AC50" s="501" t="s">
        <v>1272</v>
      </c>
    </row>
    <row r="51" spans="2:29" s="475" customFormat="1" ht="84.75" customHeight="1">
      <c r="B51" s="544">
        <v>25</v>
      </c>
      <c r="C51" s="544"/>
      <c r="D51" s="554"/>
      <c r="E51" s="575"/>
      <c r="F51" s="495" t="s">
        <v>1440</v>
      </c>
      <c r="G51" s="508" t="s">
        <v>1581</v>
      </c>
      <c r="H51" s="497" t="s">
        <v>1490</v>
      </c>
      <c r="I51" s="499" t="s">
        <v>1283</v>
      </c>
      <c r="J51" s="499" t="s">
        <v>1283</v>
      </c>
      <c r="K51" s="508" t="s">
        <v>1712</v>
      </c>
      <c r="L51" s="508" t="s">
        <v>1302</v>
      </c>
      <c r="M51" s="499" t="s">
        <v>1283</v>
      </c>
      <c r="N51" s="498">
        <v>22900</v>
      </c>
      <c r="O51" s="499" t="s">
        <v>1347</v>
      </c>
      <c r="P51" s="500" t="s">
        <v>1138</v>
      </c>
      <c r="Q51" s="500" t="s">
        <v>1138</v>
      </c>
      <c r="R51" s="500" t="s">
        <v>1138</v>
      </c>
      <c r="S51" s="500" t="s">
        <v>1138</v>
      </c>
      <c r="T51" s="500" t="s">
        <v>1138</v>
      </c>
      <c r="U51" s="500" t="s">
        <v>1138</v>
      </c>
      <c r="V51" s="500" t="s">
        <v>1301</v>
      </c>
      <c r="W51" s="500" t="s">
        <v>1301</v>
      </c>
      <c r="X51" s="548"/>
      <c r="Y51" s="548"/>
      <c r="Z51" s="548"/>
      <c r="AA51" s="548"/>
      <c r="AB51" s="568"/>
      <c r="AC51" s="501" t="s">
        <v>1272</v>
      </c>
    </row>
    <row r="52" spans="2:29" s="475" customFormat="1" ht="89.25" customHeight="1">
      <c r="B52" s="543">
        <v>16</v>
      </c>
      <c r="C52" s="543">
        <v>18</v>
      </c>
      <c r="D52" s="553" t="s">
        <v>82</v>
      </c>
      <c r="E52" s="553" t="s">
        <v>1327</v>
      </c>
      <c r="F52" s="495" t="s">
        <v>1304</v>
      </c>
      <c r="G52" s="508" t="s">
        <v>557</v>
      </c>
      <c r="H52" s="497" t="s">
        <v>558</v>
      </c>
      <c r="I52" s="508" t="s">
        <v>558</v>
      </c>
      <c r="J52" s="499" t="s">
        <v>1283</v>
      </c>
      <c r="K52" s="508" t="s">
        <v>1647</v>
      </c>
      <c r="L52" s="508" t="s">
        <v>1331</v>
      </c>
      <c r="M52" s="512" t="s">
        <v>1648</v>
      </c>
      <c r="N52" s="506">
        <v>608</v>
      </c>
      <c r="O52" s="498">
        <v>608</v>
      </c>
      <c r="P52" s="500" t="s">
        <v>1328</v>
      </c>
      <c r="Q52" s="500" t="s">
        <v>1328</v>
      </c>
      <c r="R52" s="500" t="s">
        <v>1328</v>
      </c>
      <c r="S52" s="500" t="s">
        <v>1328</v>
      </c>
      <c r="T52" s="500" t="s">
        <v>1328</v>
      </c>
      <c r="U52" s="500" t="s">
        <v>1328</v>
      </c>
      <c r="V52" s="500" t="s">
        <v>1328</v>
      </c>
      <c r="W52" s="500" t="s">
        <v>1328</v>
      </c>
      <c r="X52" s="547" t="s">
        <v>1531</v>
      </c>
      <c r="Y52" s="547" t="s">
        <v>1531</v>
      </c>
      <c r="Z52" s="547" t="s">
        <v>1531</v>
      </c>
      <c r="AA52" s="547" t="s">
        <v>1531</v>
      </c>
      <c r="AB52" s="567" t="s">
        <v>1649</v>
      </c>
      <c r="AC52" s="501" t="s">
        <v>1273</v>
      </c>
    </row>
    <row r="53" spans="2:29" s="475" customFormat="1" ht="80.25" customHeight="1">
      <c r="B53" s="544"/>
      <c r="C53" s="544"/>
      <c r="D53" s="554" t="s">
        <v>82</v>
      </c>
      <c r="E53" s="554" t="s">
        <v>1330</v>
      </c>
      <c r="F53" s="495" t="s">
        <v>1441</v>
      </c>
      <c r="G53" s="508" t="s">
        <v>557</v>
      </c>
      <c r="H53" s="497" t="s">
        <v>1488</v>
      </c>
      <c r="I53" s="499" t="s">
        <v>1283</v>
      </c>
      <c r="J53" s="499" t="s">
        <v>1283</v>
      </c>
      <c r="K53" s="512" t="s">
        <v>1582</v>
      </c>
      <c r="L53" s="508" t="s">
        <v>1489</v>
      </c>
      <c r="M53" s="499" t="s">
        <v>1283</v>
      </c>
      <c r="N53" s="506">
        <v>11576</v>
      </c>
      <c r="O53" s="499" t="s">
        <v>1347</v>
      </c>
      <c r="P53" s="500" t="s">
        <v>1328</v>
      </c>
      <c r="Q53" s="500" t="s">
        <v>1328</v>
      </c>
      <c r="R53" s="500" t="s">
        <v>1328</v>
      </c>
      <c r="S53" s="500" t="s">
        <v>1328</v>
      </c>
      <c r="T53" s="500" t="s">
        <v>1328</v>
      </c>
      <c r="U53" s="500" t="s">
        <v>1328</v>
      </c>
      <c r="V53" s="500" t="s">
        <v>1328</v>
      </c>
      <c r="W53" s="500" t="s">
        <v>1328</v>
      </c>
      <c r="X53" s="548"/>
      <c r="Y53" s="548"/>
      <c r="Z53" s="548"/>
      <c r="AA53" s="548"/>
      <c r="AB53" s="568"/>
      <c r="AC53" s="501" t="s">
        <v>1273</v>
      </c>
    </row>
    <row r="54" spans="2:29" s="475" customFormat="1" ht="99" customHeight="1">
      <c r="B54" s="543">
        <v>17</v>
      </c>
      <c r="C54" s="543">
        <v>19</v>
      </c>
      <c r="D54" s="553" t="s">
        <v>1332</v>
      </c>
      <c r="E54" s="553" t="s">
        <v>1487</v>
      </c>
      <c r="F54" s="500" t="s">
        <v>1335</v>
      </c>
      <c r="G54" s="508" t="s">
        <v>1336</v>
      </c>
      <c r="H54" s="497" t="s">
        <v>1422</v>
      </c>
      <c r="I54" s="508" t="s">
        <v>1700</v>
      </c>
      <c r="J54" s="501" t="s">
        <v>1283</v>
      </c>
      <c r="K54" s="508" t="s">
        <v>1337</v>
      </c>
      <c r="L54" s="508" t="s">
        <v>1338</v>
      </c>
      <c r="M54" s="508" t="s">
        <v>1650</v>
      </c>
      <c r="N54" s="498">
        <v>24510</v>
      </c>
      <c r="O54" s="498">
        <v>22320</v>
      </c>
      <c r="P54" s="500" t="s">
        <v>1311</v>
      </c>
      <c r="Q54" s="500" t="s">
        <v>1311</v>
      </c>
      <c r="R54" s="500" t="s">
        <v>1311</v>
      </c>
      <c r="S54" s="500" t="s">
        <v>1311</v>
      </c>
      <c r="T54" s="500" t="s">
        <v>1311</v>
      </c>
      <c r="U54" s="500" t="s">
        <v>1311</v>
      </c>
      <c r="V54" s="500" t="s">
        <v>1311</v>
      </c>
      <c r="W54" s="500" t="s">
        <v>1311</v>
      </c>
      <c r="X54" s="547" t="s">
        <v>1531</v>
      </c>
      <c r="Y54" s="547" t="s">
        <v>1531</v>
      </c>
      <c r="Z54" s="547" t="s">
        <v>1531</v>
      </c>
      <c r="AA54" s="547" t="s">
        <v>1531</v>
      </c>
      <c r="AB54" s="567" t="s">
        <v>1353</v>
      </c>
      <c r="AC54" s="501" t="s">
        <v>1273</v>
      </c>
    </row>
    <row r="55" spans="2:29" s="475" customFormat="1" ht="46.5" customHeight="1">
      <c r="B55" s="544">
        <v>25</v>
      </c>
      <c r="C55" s="544"/>
      <c r="D55" s="554" t="s">
        <v>1334</v>
      </c>
      <c r="E55" s="554" t="s">
        <v>1333</v>
      </c>
      <c r="F55" s="495" t="s">
        <v>1436</v>
      </c>
      <c r="G55" s="508" t="s">
        <v>1484</v>
      </c>
      <c r="H55" s="497" t="s">
        <v>1485</v>
      </c>
      <c r="I55" s="499" t="s">
        <v>1283</v>
      </c>
      <c r="J55" s="499" t="s">
        <v>1283</v>
      </c>
      <c r="K55" s="508" t="s">
        <v>1336</v>
      </c>
      <c r="L55" s="508" t="s">
        <v>1486</v>
      </c>
      <c r="M55" s="499" t="s">
        <v>1283</v>
      </c>
      <c r="N55" s="498">
        <v>22735</v>
      </c>
      <c r="O55" s="499" t="s">
        <v>1347</v>
      </c>
      <c r="P55" s="500" t="s">
        <v>1311</v>
      </c>
      <c r="Q55" s="500" t="s">
        <v>1311</v>
      </c>
      <c r="R55" s="500" t="s">
        <v>1311</v>
      </c>
      <c r="S55" s="500" t="s">
        <v>1311</v>
      </c>
      <c r="T55" s="500" t="s">
        <v>1311</v>
      </c>
      <c r="U55" s="500" t="s">
        <v>1311</v>
      </c>
      <c r="V55" s="500" t="s">
        <v>1311</v>
      </c>
      <c r="W55" s="500" t="s">
        <v>1311</v>
      </c>
      <c r="X55" s="548"/>
      <c r="Y55" s="548"/>
      <c r="Z55" s="548"/>
      <c r="AA55" s="548"/>
      <c r="AB55" s="568"/>
      <c r="AC55" s="501" t="s">
        <v>1273</v>
      </c>
    </row>
    <row r="56" spans="2:29" s="475" customFormat="1" ht="46.5" customHeight="1">
      <c r="B56" s="543">
        <v>18</v>
      </c>
      <c r="C56" s="543">
        <v>20</v>
      </c>
      <c r="D56" s="553" t="s">
        <v>1481</v>
      </c>
      <c r="E56" s="553" t="s">
        <v>1482</v>
      </c>
      <c r="F56" s="495" t="s">
        <v>1342</v>
      </c>
      <c r="G56" s="508" t="s">
        <v>1343</v>
      </c>
      <c r="H56" s="497" t="s">
        <v>418</v>
      </c>
      <c r="I56" s="508" t="s">
        <v>279</v>
      </c>
      <c r="J56" s="500" t="s">
        <v>1531</v>
      </c>
      <c r="K56" s="508" t="s">
        <v>1344</v>
      </c>
      <c r="L56" s="508" t="s">
        <v>1707</v>
      </c>
      <c r="M56" s="508" t="s">
        <v>1650</v>
      </c>
      <c r="N56" s="506">
        <v>16384</v>
      </c>
      <c r="O56" s="498">
        <v>12165</v>
      </c>
      <c r="P56" s="500" t="s">
        <v>1311</v>
      </c>
      <c r="Q56" s="500" t="s">
        <v>1311</v>
      </c>
      <c r="R56" s="500" t="s">
        <v>1311</v>
      </c>
      <c r="S56" s="500" t="s">
        <v>1311</v>
      </c>
      <c r="T56" s="500" t="s">
        <v>1311</v>
      </c>
      <c r="U56" s="500" t="s">
        <v>1311</v>
      </c>
      <c r="V56" s="500" t="s">
        <v>1311</v>
      </c>
      <c r="W56" s="500" t="s">
        <v>1311</v>
      </c>
      <c r="X56" s="547" t="s">
        <v>1531</v>
      </c>
      <c r="Y56" s="547" t="s">
        <v>1531</v>
      </c>
      <c r="Z56" s="547" t="s">
        <v>1531</v>
      </c>
      <c r="AA56" s="547" t="s">
        <v>1531</v>
      </c>
      <c r="AB56" s="567" t="s">
        <v>1353</v>
      </c>
      <c r="AC56" s="501" t="s">
        <v>1273</v>
      </c>
    </row>
    <row r="57" spans="2:29" s="475" customFormat="1" ht="46.5" customHeight="1">
      <c r="B57" s="544"/>
      <c r="C57" s="544"/>
      <c r="D57" s="554" t="s">
        <v>1340</v>
      </c>
      <c r="E57" s="554" t="s">
        <v>1341</v>
      </c>
      <c r="F57" s="495" t="s">
        <v>1436</v>
      </c>
      <c r="G57" s="508" t="s">
        <v>1343</v>
      </c>
      <c r="H57" s="497" t="s">
        <v>418</v>
      </c>
      <c r="I57" s="499" t="s">
        <v>1283</v>
      </c>
      <c r="J57" s="499" t="s">
        <v>1283</v>
      </c>
      <c r="K57" s="508" t="s">
        <v>1352</v>
      </c>
      <c r="L57" s="508" t="s">
        <v>1706</v>
      </c>
      <c r="M57" s="499" t="s">
        <v>1283</v>
      </c>
      <c r="N57" s="506">
        <v>31770</v>
      </c>
      <c r="O57" s="499" t="s">
        <v>1347</v>
      </c>
      <c r="P57" s="500" t="s">
        <v>1346</v>
      </c>
      <c r="Q57" s="500" t="s">
        <v>1346</v>
      </c>
      <c r="R57" s="500" t="s">
        <v>1346</v>
      </c>
      <c r="S57" s="500" t="s">
        <v>1346</v>
      </c>
      <c r="T57" s="500" t="s">
        <v>1346</v>
      </c>
      <c r="U57" s="500" t="s">
        <v>1346</v>
      </c>
      <c r="V57" s="500" t="s">
        <v>1346</v>
      </c>
      <c r="W57" s="500" t="s">
        <v>1346</v>
      </c>
      <c r="X57" s="548"/>
      <c r="Y57" s="548"/>
      <c r="Z57" s="548"/>
      <c r="AA57" s="548"/>
      <c r="AB57" s="576"/>
      <c r="AC57" s="501" t="s">
        <v>1273</v>
      </c>
    </row>
    <row r="58" spans="2:29" s="475" customFormat="1" ht="46.5" customHeight="1">
      <c r="B58" s="543">
        <v>19</v>
      </c>
      <c r="C58" s="543">
        <v>21</v>
      </c>
      <c r="D58" s="553" t="s">
        <v>75</v>
      </c>
      <c r="E58" s="553" t="s">
        <v>1480</v>
      </c>
      <c r="F58" s="495" t="s">
        <v>1350</v>
      </c>
      <c r="G58" s="508" t="s">
        <v>1190</v>
      </c>
      <c r="H58" s="497" t="s">
        <v>1351</v>
      </c>
      <c r="I58" s="508" t="s">
        <v>1651</v>
      </c>
      <c r="J58" s="500" t="s">
        <v>1531</v>
      </c>
      <c r="K58" s="508" t="s">
        <v>1352</v>
      </c>
      <c r="L58" s="508" t="s">
        <v>1705</v>
      </c>
      <c r="M58" s="508" t="s">
        <v>1650</v>
      </c>
      <c r="N58" s="506">
        <v>446472</v>
      </c>
      <c r="O58" s="498">
        <v>400607</v>
      </c>
      <c r="P58" s="500" t="s">
        <v>1346</v>
      </c>
      <c r="Q58" s="500" t="s">
        <v>1346</v>
      </c>
      <c r="R58" s="500" t="s">
        <v>1346</v>
      </c>
      <c r="S58" s="500" t="s">
        <v>1346</v>
      </c>
      <c r="T58" s="500" t="s">
        <v>1346</v>
      </c>
      <c r="U58" s="500" t="s">
        <v>1346</v>
      </c>
      <c r="V58" s="500" t="s">
        <v>1346</v>
      </c>
      <c r="W58" s="500" t="s">
        <v>1346</v>
      </c>
      <c r="X58" s="547" t="s">
        <v>1531</v>
      </c>
      <c r="Y58" s="547" t="s">
        <v>1531</v>
      </c>
      <c r="Z58" s="547" t="s">
        <v>1531</v>
      </c>
      <c r="AA58" s="547" t="s">
        <v>1531</v>
      </c>
      <c r="AB58" s="567" t="s">
        <v>1353</v>
      </c>
      <c r="AC58" s="501" t="s">
        <v>1273</v>
      </c>
    </row>
    <row r="59" spans="2:29" s="475" customFormat="1" ht="46.5" customHeight="1">
      <c r="B59" s="544" t="s">
        <v>1348</v>
      </c>
      <c r="C59" s="544"/>
      <c r="D59" s="554" t="s">
        <v>1345</v>
      </c>
      <c r="E59" s="554" t="s">
        <v>1349</v>
      </c>
      <c r="F59" s="495" t="s">
        <v>1436</v>
      </c>
      <c r="G59" s="508" t="s">
        <v>1190</v>
      </c>
      <c r="H59" s="497" t="s">
        <v>1702</v>
      </c>
      <c r="I59" s="499" t="s">
        <v>1531</v>
      </c>
      <c r="J59" s="499" t="s">
        <v>1531</v>
      </c>
      <c r="K59" s="508" t="s">
        <v>1703</v>
      </c>
      <c r="L59" s="508" t="s">
        <v>1704</v>
      </c>
      <c r="M59" s="499" t="s">
        <v>1531</v>
      </c>
      <c r="N59" s="506">
        <v>418084</v>
      </c>
      <c r="O59" s="499" t="s">
        <v>1347</v>
      </c>
      <c r="P59" s="500" t="s">
        <v>1009</v>
      </c>
      <c r="Q59" s="500" t="s">
        <v>1009</v>
      </c>
      <c r="R59" s="500" t="s">
        <v>1009</v>
      </c>
      <c r="S59" s="500" t="s">
        <v>1009</v>
      </c>
      <c r="T59" s="500" t="s">
        <v>1009</v>
      </c>
      <c r="U59" s="500" t="s">
        <v>1009</v>
      </c>
      <c r="V59" s="500" t="s">
        <v>1009</v>
      </c>
      <c r="W59" s="500" t="s">
        <v>1009</v>
      </c>
      <c r="X59" s="548"/>
      <c r="Y59" s="548"/>
      <c r="Z59" s="548"/>
      <c r="AA59" s="548"/>
      <c r="AB59" s="576"/>
      <c r="AC59" s="501" t="s">
        <v>1273</v>
      </c>
    </row>
    <row r="60" spans="2:29" s="475" customFormat="1" ht="109.5" customHeight="1">
      <c r="B60" s="543">
        <v>20</v>
      </c>
      <c r="C60" s="543">
        <v>22</v>
      </c>
      <c r="D60" s="553" t="s">
        <v>1252</v>
      </c>
      <c r="E60" s="553" t="s">
        <v>1474</v>
      </c>
      <c r="F60" s="495" t="s">
        <v>1342</v>
      </c>
      <c r="G60" s="508" t="s">
        <v>1475</v>
      </c>
      <c r="H60" s="497" t="s">
        <v>1274</v>
      </c>
      <c r="I60" s="508" t="s">
        <v>1652</v>
      </c>
      <c r="J60" s="501" t="s">
        <v>1283</v>
      </c>
      <c r="K60" s="508" t="s">
        <v>1483</v>
      </c>
      <c r="L60" s="508" t="s">
        <v>1713</v>
      </c>
      <c r="M60" s="508" t="s">
        <v>1653</v>
      </c>
      <c r="N60" s="506">
        <v>52639</v>
      </c>
      <c r="O60" s="498">
        <v>52639</v>
      </c>
      <c r="P60" s="500" t="s">
        <v>1311</v>
      </c>
      <c r="Q60" s="500" t="s">
        <v>1311</v>
      </c>
      <c r="R60" s="500" t="s">
        <v>1311</v>
      </c>
      <c r="S60" s="500" t="s">
        <v>1311</v>
      </c>
      <c r="T60" s="500" t="s">
        <v>1311</v>
      </c>
      <c r="U60" s="500" t="s">
        <v>1311</v>
      </c>
      <c r="V60" s="500" t="s">
        <v>1311</v>
      </c>
      <c r="W60" s="500" t="s">
        <v>1311</v>
      </c>
      <c r="X60" s="547" t="s">
        <v>224</v>
      </c>
      <c r="Y60" s="547" t="s">
        <v>224</v>
      </c>
      <c r="Z60" s="547" t="s">
        <v>224</v>
      </c>
      <c r="AA60" s="547" t="s">
        <v>224</v>
      </c>
      <c r="AB60" s="567" t="s">
        <v>1654</v>
      </c>
      <c r="AC60" s="501" t="s">
        <v>1273</v>
      </c>
    </row>
    <row r="61" spans="2:29" s="475" customFormat="1" ht="109.5" customHeight="1">
      <c r="B61" s="544">
        <v>30</v>
      </c>
      <c r="C61" s="544"/>
      <c r="D61" s="554" t="s">
        <v>1252</v>
      </c>
      <c r="E61" s="554" t="s">
        <v>1354</v>
      </c>
      <c r="F61" s="495" t="s">
        <v>1436</v>
      </c>
      <c r="G61" s="508" t="s">
        <v>1476</v>
      </c>
      <c r="H61" s="497" t="s">
        <v>1477</v>
      </c>
      <c r="I61" s="499" t="s">
        <v>1283</v>
      </c>
      <c r="J61" s="499" t="s">
        <v>1283</v>
      </c>
      <c r="K61" s="508" t="s">
        <v>1478</v>
      </c>
      <c r="L61" s="508" t="s">
        <v>1479</v>
      </c>
      <c r="M61" s="499" t="s">
        <v>1283</v>
      </c>
      <c r="N61" s="506">
        <v>53065</v>
      </c>
      <c r="O61" s="499" t="s">
        <v>1347</v>
      </c>
      <c r="P61" s="500" t="s">
        <v>1311</v>
      </c>
      <c r="Q61" s="500" t="s">
        <v>1311</v>
      </c>
      <c r="R61" s="500" t="s">
        <v>1311</v>
      </c>
      <c r="S61" s="500" t="s">
        <v>1311</v>
      </c>
      <c r="T61" s="500" t="s">
        <v>1311</v>
      </c>
      <c r="U61" s="500" t="s">
        <v>1311</v>
      </c>
      <c r="V61" s="500" t="s">
        <v>1311</v>
      </c>
      <c r="W61" s="500" t="s">
        <v>1311</v>
      </c>
      <c r="X61" s="548"/>
      <c r="Y61" s="548"/>
      <c r="Z61" s="548"/>
      <c r="AA61" s="548"/>
      <c r="AB61" s="568"/>
      <c r="AC61" s="501" t="s">
        <v>1273</v>
      </c>
    </row>
    <row r="62" spans="2:29" s="475" customFormat="1" ht="46.5" customHeight="1">
      <c r="B62" s="543">
        <v>21</v>
      </c>
      <c r="C62" s="543">
        <v>23</v>
      </c>
      <c r="D62" s="553" t="s">
        <v>33</v>
      </c>
      <c r="E62" s="553" t="s">
        <v>1355</v>
      </c>
      <c r="F62" s="495" t="s">
        <v>1285</v>
      </c>
      <c r="G62" s="508" t="s">
        <v>1359</v>
      </c>
      <c r="H62" s="497" t="s">
        <v>1275</v>
      </c>
      <c r="I62" s="500" t="s">
        <v>1531</v>
      </c>
      <c r="J62" s="499" t="s">
        <v>1283</v>
      </c>
      <c r="K62" s="508" t="s">
        <v>1360</v>
      </c>
      <c r="L62" s="508" t="s">
        <v>1361</v>
      </c>
      <c r="M62" s="508" t="s">
        <v>1356</v>
      </c>
      <c r="N62" s="506">
        <v>83300</v>
      </c>
      <c r="O62" s="498">
        <v>76100</v>
      </c>
      <c r="P62" s="500" t="s">
        <v>1346</v>
      </c>
      <c r="Q62" s="500" t="s">
        <v>1346</v>
      </c>
      <c r="R62" s="500" t="s">
        <v>1346</v>
      </c>
      <c r="S62" s="500" t="s">
        <v>1346</v>
      </c>
      <c r="T62" s="500" t="s">
        <v>1346</v>
      </c>
      <c r="U62" s="500" t="s">
        <v>1346</v>
      </c>
      <c r="V62" s="500" t="s">
        <v>1346</v>
      </c>
      <c r="W62" s="500" t="s">
        <v>1346</v>
      </c>
      <c r="X62" s="547" t="s">
        <v>224</v>
      </c>
      <c r="Y62" s="547" t="s">
        <v>224</v>
      </c>
      <c r="Z62" s="547" t="s">
        <v>224</v>
      </c>
      <c r="AA62" s="547" t="s">
        <v>224</v>
      </c>
      <c r="AB62" s="567" t="s">
        <v>1265</v>
      </c>
      <c r="AC62" s="501" t="s">
        <v>1273</v>
      </c>
    </row>
    <row r="63" spans="2:29" s="475" customFormat="1" ht="46.5" customHeight="1">
      <c r="B63" s="544" t="s">
        <v>1358</v>
      </c>
      <c r="C63" s="544"/>
      <c r="D63" s="554" t="s">
        <v>33</v>
      </c>
      <c r="E63" s="554" t="s">
        <v>1355</v>
      </c>
      <c r="F63" s="495" t="s">
        <v>1444</v>
      </c>
      <c r="G63" s="508" t="s">
        <v>1470</v>
      </c>
      <c r="H63" s="497" t="s">
        <v>1471</v>
      </c>
      <c r="I63" s="499" t="s">
        <v>1283</v>
      </c>
      <c r="J63" s="499" t="s">
        <v>1283</v>
      </c>
      <c r="K63" s="508" t="s">
        <v>1472</v>
      </c>
      <c r="L63" s="508" t="s">
        <v>1473</v>
      </c>
      <c r="M63" s="499" t="s">
        <v>1283</v>
      </c>
      <c r="N63" s="506">
        <v>94244</v>
      </c>
      <c r="O63" s="499" t="s">
        <v>1347</v>
      </c>
      <c r="P63" s="500" t="s">
        <v>1346</v>
      </c>
      <c r="Q63" s="500" t="s">
        <v>1346</v>
      </c>
      <c r="R63" s="500" t="s">
        <v>1346</v>
      </c>
      <c r="S63" s="500" t="s">
        <v>1346</v>
      </c>
      <c r="T63" s="500" t="s">
        <v>1346</v>
      </c>
      <c r="U63" s="500" t="s">
        <v>1346</v>
      </c>
      <c r="V63" s="500" t="s">
        <v>1346</v>
      </c>
      <c r="W63" s="500" t="s">
        <v>1346</v>
      </c>
      <c r="X63" s="548"/>
      <c r="Y63" s="548"/>
      <c r="Z63" s="548"/>
      <c r="AA63" s="548"/>
      <c r="AB63" s="568"/>
      <c r="AC63" s="501" t="s">
        <v>1273</v>
      </c>
    </row>
    <row r="64" spans="2:29" s="475" customFormat="1" ht="135.75" customHeight="1">
      <c r="B64" s="543">
        <v>22</v>
      </c>
      <c r="C64" s="543">
        <v>24</v>
      </c>
      <c r="D64" s="553" t="s">
        <v>1253</v>
      </c>
      <c r="E64" s="553" t="s">
        <v>1362</v>
      </c>
      <c r="F64" s="495" t="s">
        <v>1342</v>
      </c>
      <c r="G64" s="508" t="s">
        <v>1364</v>
      </c>
      <c r="H64" s="497" t="s">
        <v>1365</v>
      </c>
      <c r="I64" s="508" t="s">
        <v>1655</v>
      </c>
      <c r="J64" s="499" t="s">
        <v>1283</v>
      </c>
      <c r="K64" s="508" t="s">
        <v>1366</v>
      </c>
      <c r="L64" s="508" t="s">
        <v>1367</v>
      </c>
      <c r="M64" s="508" t="s">
        <v>1656</v>
      </c>
      <c r="N64" s="506">
        <v>120088</v>
      </c>
      <c r="O64" s="498">
        <v>118838</v>
      </c>
      <c r="P64" s="500" t="s">
        <v>1368</v>
      </c>
      <c r="Q64" s="500" t="s">
        <v>1368</v>
      </c>
      <c r="R64" s="500" t="s">
        <v>1368</v>
      </c>
      <c r="S64" s="500" t="s">
        <v>1368</v>
      </c>
      <c r="T64" s="500" t="s">
        <v>1368</v>
      </c>
      <c r="U64" s="500" t="s">
        <v>1368</v>
      </c>
      <c r="V64" s="500" t="s">
        <v>1368</v>
      </c>
      <c r="W64" s="500" t="s">
        <v>1368</v>
      </c>
      <c r="X64" s="547" t="s">
        <v>224</v>
      </c>
      <c r="Y64" s="547" t="s">
        <v>224</v>
      </c>
      <c r="Z64" s="547" t="s">
        <v>224</v>
      </c>
      <c r="AA64" s="547" t="s">
        <v>224</v>
      </c>
      <c r="AB64" s="567" t="s">
        <v>1353</v>
      </c>
      <c r="AC64" s="501" t="s">
        <v>1273</v>
      </c>
    </row>
    <row r="65" spans="1:29" s="475" customFormat="1" ht="135.75" customHeight="1">
      <c r="B65" s="544" t="s">
        <v>1363</v>
      </c>
      <c r="C65" s="544"/>
      <c r="D65" s="554" t="s">
        <v>1253</v>
      </c>
      <c r="E65" s="554" t="s">
        <v>1362</v>
      </c>
      <c r="F65" s="495" t="s">
        <v>1444</v>
      </c>
      <c r="G65" s="508" t="s">
        <v>1364</v>
      </c>
      <c r="H65" s="497" t="s">
        <v>1468</v>
      </c>
      <c r="I65" s="499" t="s">
        <v>1283</v>
      </c>
      <c r="J65" s="499" t="s">
        <v>1283</v>
      </c>
      <c r="K65" s="508" t="s">
        <v>1366</v>
      </c>
      <c r="L65" s="508" t="s">
        <v>1469</v>
      </c>
      <c r="M65" s="499" t="s">
        <v>1283</v>
      </c>
      <c r="N65" s="506">
        <v>108455</v>
      </c>
      <c r="O65" s="499" t="s">
        <v>1347</v>
      </c>
      <c r="P65" s="500" t="s">
        <v>1368</v>
      </c>
      <c r="Q65" s="500" t="s">
        <v>1368</v>
      </c>
      <c r="R65" s="500" t="s">
        <v>1368</v>
      </c>
      <c r="S65" s="500" t="s">
        <v>1368</v>
      </c>
      <c r="T65" s="500" t="s">
        <v>1368</v>
      </c>
      <c r="U65" s="500" t="s">
        <v>1368</v>
      </c>
      <c r="V65" s="500" t="s">
        <v>1368</v>
      </c>
      <c r="W65" s="500" t="s">
        <v>1368</v>
      </c>
      <c r="X65" s="548"/>
      <c r="Y65" s="548"/>
      <c r="Z65" s="548"/>
      <c r="AA65" s="548"/>
      <c r="AB65" s="568"/>
      <c r="AC65" s="501" t="s">
        <v>1273</v>
      </c>
    </row>
    <row r="66" spans="1:29" s="475" customFormat="1" ht="98.25" customHeight="1">
      <c r="B66" s="543">
        <v>23</v>
      </c>
      <c r="C66" s="543">
        <v>25</v>
      </c>
      <c r="D66" s="553" t="s">
        <v>1369</v>
      </c>
      <c r="E66" s="553" t="s">
        <v>1370</v>
      </c>
      <c r="F66" s="495" t="s">
        <v>1372</v>
      </c>
      <c r="G66" s="508" t="s">
        <v>519</v>
      </c>
      <c r="H66" s="497" t="s">
        <v>520</v>
      </c>
      <c r="I66" s="508" t="s">
        <v>1660</v>
      </c>
      <c r="J66" s="499" t="s">
        <v>1283</v>
      </c>
      <c r="K66" s="508" t="s">
        <v>521</v>
      </c>
      <c r="L66" s="521">
        <v>0.95</v>
      </c>
      <c r="M66" s="512" t="s">
        <v>1661</v>
      </c>
      <c r="N66" s="506">
        <v>108428</v>
      </c>
      <c r="O66" s="498">
        <v>104276</v>
      </c>
      <c r="P66" s="500" t="s">
        <v>1371</v>
      </c>
      <c r="Q66" s="500" t="s">
        <v>1371</v>
      </c>
      <c r="R66" s="500" t="s">
        <v>1371</v>
      </c>
      <c r="S66" s="500" t="s">
        <v>1371</v>
      </c>
      <c r="T66" s="500" t="s">
        <v>1371</v>
      </c>
      <c r="U66" s="500" t="s">
        <v>1371</v>
      </c>
      <c r="V66" s="500" t="s">
        <v>1371</v>
      </c>
      <c r="W66" s="500" t="s">
        <v>1371</v>
      </c>
      <c r="X66" s="547" t="s">
        <v>224</v>
      </c>
      <c r="Y66" s="547" t="s">
        <v>224</v>
      </c>
      <c r="Z66" s="547" t="s">
        <v>224</v>
      </c>
      <c r="AA66" s="547" t="s">
        <v>224</v>
      </c>
      <c r="AB66" s="567" t="s">
        <v>1353</v>
      </c>
      <c r="AC66" s="501" t="s">
        <v>1273</v>
      </c>
    </row>
    <row r="67" spans="1:29" s="475" customFormat="1" ht="98.25" customHeight="1">
      <c r="B67" s="544">
        <v>32</v>
      </c>
      <c r="C67" s="544"/>
      <c r="D67" s="554" t="s">
        <v>1369</v>
      </c>
      <c r="E67" s="554" t="s">
        <v>1370</v>
      </c>
      <c r="F67" s="495" t="s">
        <v>1444</v>
      </c>
      <c r="G67" s="508" t="s">
        <v>519</v>
      </c>
      <c r="H67" s="497" t="s">
        <v>1660</v>
      </c>
      <c r="I67" s="499" t="s">
        <v>1283</v>
      </c>
      <c r="J67" s="499" t="s">
        <v>1283</v>
      </c>
      <c r="K67" s="508" t="s">
        <v>521</v>
      </c>
      <c r="L67" s="521" t="s">
        <v>1467</v>
      </c>
      <c r="M67" s="499" t="s">
        <v>1283</v>
      </c>
      <c r="N67" s="506">
        <v>108333</v>
      </c>
      <c r="O67" s="499" t="s">
        <v>1347</v>
      </c>
      <c r="P67" s="500" t="s">
        <v>1357</v>
      </c>
      <c r="Q67" s="500" t="s">
        <v>1357</v>
      </c>
      <c r="R67" s="500" t="s">
        <v>1357</v>
      </c>
      <c r="S67" s="500" t="s">
        <v>1357</v>
      </c>
      <c r="T67" s="500" t="s">
        <v>1357</v>
      </c>
      <c r="U67" s="500" t="s">
        <v>1357</v>
      </c>
      <c r="V67" s="500" t="s">
        <v>1357</v>
      </c>
      <c r="W67" s="500" t="s">
        <v>1357</v>
      </c>
      <c r="X67" s="548"/>
      <c r="Y67" s="548"/>
      <c r="Z67" s="548"/>
      <c r="AA67" s="548"/>
      <c r="AB67" s="568"/>
      <c r="AC67" s="501" t="s">
        <v>1273</v>
      </c>
    </row>
    <row r="68" spans="1:29" s="475" customFormat="1" ht="144" customHeight="1">
      <c r="B68" s="543" t="s">
        <v>1373</v>
      </c>
      <c r="C68" s="543" t="s">
        <v>1464</v>
      </c>
      <c r="D68" s="553" t="s">
        <v>1277</v>
      </c>
      <c r="E68" s="553" t="s">
        <v>1374</v>
      </c>
      <c r="F68" s="495" t="s">
        <v>1378</v>
      </c>
      <c r="G68" s="508" t="s">
        <v>1379</v>
      </c>
      <c r="H68" s="497" t="s">
        <v>1278</v>
      </c>
      <c r="I68" s="508" t="s">
        <v>1662</v>
      </c>
      <c r="J68" s="500" t="s">
        <v>224</v>
      </c>
      <c r="K68" s="508" t="s">
        <v>1434</v>
      </c>
      <c r="L68" s="508" t="s">
        <v>1421</v>
      </c>
      <c r="M68" s="508" t="s">
        <v>1665</v>
      </c>
      <c r="N68" s="506">
        <v>148325</v>
      </c>
      <c r="O68" s="498">
        <v>133490</v>
      </c>
      <c r="P68" s="500" t="s">
        <v>1368</v>
      </c>
      <c r="Q68" s="500" t="s">
        <v>1368</v>
      </c>
      <c r="R68" s="500" t="s">
        <v>1368</v>
      </c>
      <c r="S68" s="500" t="s">
        <v>1368</v>
      </c>
      <c r="T68" s="500" t="s">
        <v>1368</v>
      </c>
      <c r="U68" s="500" t="s">
        <v>1368</v>
      </c>
      <c r="V68" s="500" t="s">
        <v>1368</v>
      </c>
      <c r="W68" s="500" t="s">
        <v>1368</v>
      </c>
      <c r="X68" s="547" t="s">
        <v>224</v>
      </c>
      <c r="Y68" s="547" t="s">
        <v>224</v>
      </c>
      <c r="Z68" s="547" t="s">
        <v>224</v>
      </c>
      <c r="AA68" s="547" t="s">
        <v>224</v>
      </c>
      <c r="AB68" s="567" t="s">
        <v>1353</v>
      </c>
      <c r="AC68" s="501" t="s">
        <v>1273</v>
      </c>
    </row>
    <row r="69" spans="1:29" s="475" customFormat="1" ht="144" customHeight="1">
      <c r="B69" s="544" t="s">
        <v>1375</v>
      </c>
      <c r="C69" s="544"/>
      <c r="D69" s="554" t="s">
        <v>1376</v>
      </c>
      <c r="E69" s="554" t="s">
        <v>1377</v>
      </c>
      <c r="F69" s="495" t="s">
        <v>1444</v>
      </c>
      <c r="G69" s="508" t="s">
        <v>1663</v>
      </c>
      <c r="H69" s="497" t="s">
        <v>1664</v>
      </c>
      <c r="I69" s="499" t="s">
        <v>1283</v>
      </c>
      <c r="J69" s="499" t="s">
        <v>1283</v>
      </c>
      <c r="K69" s="508" t="s">
        <v>1465</v>
      </c>
      <c r="L69" s="508" t="s">
        <v>1466</v>
      </c>
      <c r="M69" s="499" t="s">
        <v>1283</v>
      </c>
      <c r="N69" s="506">
        <v>170993</v>
      </c>
      <c r="O69" s="499" t="s">
        <v>1347</v>
      </c>
      <c r="P69" s="500" t="s">
        <v>1368</v>
      </c>
      <c r="Q69" s="500" t="s">
        <v>1368</v>
      </c>
      <c r="R69" s="500" t="s">
        <v>1368</v>
      </c>
      <c r="S69" s="500" t="s">
        <v>1368</v>
      </c>
      <c r="T69" s="500" t="s">
        <v>1368</v>
      </c>
      <c r="U69" s="500" t="s">
        <v>1368</v>
      </c>
      <c r="V69" s="500" t="s">
        <v>1368</v>
      </c>
      <c r="W69" s="500" t="s">
        <v>1368</v>
      </c>
      <c r="X69" s="548"/>
      <c r="Y69" s="548"/>
      <c r="Z69" s="548"/>
      <c r="AA69" s="548"/>
      <c r="AB69" s="568"/>
      <c r="AC69" s="501" t="s">
        <v>1273</v>
      </c>
    </row>
    <row r="70" spans="1:29" s="475" customFormat="1" ht="81" hidden="1" customHeight="1">
      <c r="B70" s="563">
        <v>26</v>
      </c>
      <c r="C70" s="563" t="s">
        <v>1463</v>
      </c>
      <c r="D70" s="577" t="s">
        <v>1380</v>
      </c>
      <c r="E70" s="577" t="s">
        <v>1381</v>
      </c>
      <c r="F70" s="489" t="s">
        <v>1385</v>
      </c>
      <c r="G70" s="516" t="s">
        <v>1687</v>
      </c>
      <c r="H70" s="490" t="s">
        <v>1282</v>
      </c>
      <c r="I70" s="516" t="s">
        <v>1282</v>
      </c>
      <c r="J70" s="494" t="s">
        <v>1283</v>
      </c>
      <c r="K70" s="516" t="s">
        <v>1281</v>
      </c>
      <c r="L70" s="516" t="s">
        <v>1279</v>
      </c>
      <c r="M70" s="516" t="s">
        <v>1688</v>
      </c>
      <c r="N70" s="523">
        <v>184642</v>
      </c>
      <c r="O70" s="491">
        <v>96128</v>
      </c>
      <c r="P70" s="492" t="s">
        <v>1339</v>
      </c>
      <c r="Q70" s="492" t="s">
        <v>1339</v>
      </c>
      <c r="R70" s="492" t="s">
        <v>1339</v>
      </c>
      <c r="S70" s="492" t="s">
        <v>1339</v>
      </c>
      <c r="T70" s="492" t="s">
        <v>1339</v>
      </c>
      <c r="U70" s="492" t="s">
        <v>1339</v>
      </c>
      <c r="V70" s="492" t="s">
        <v>1339</v>
      </c>
      <c r="W70" s="492" t="s">
        <v>1339</v>
      </c>
      <c r="X70" s="559" t="s">
        <v>224</v>
      </c>
      <c r="Y70" s="559" t="s">
        <v>224</v>
      </c>
      <c r="Z70" s="559" t="s">
        <v>224</v>
      </c>
      <c r="AA70" s="559" t="s">
        <v>224</v>
      </c>
      <c r="AB70" s="561" t="s">
        <v>1666</v>
      </c>
      <c r="AC70" s="493" t="s">
        <v>1273</v>
      </c>
    </row>
    <row r="71" spans="1:29" s="475" customFormat="1" ht="46.5" hidden="1" customHeight="1">
      <c r="A71" s="478"/>
      <c r="B71" s="564" t="s">
        <v>1382</v>
      </c>
      <c r="C71" s="564"/>
      <c r="D71" s="578" t="s">
        <v>1383</v>
      </c>
      <c r="E71" s="578" t="s">
        <v>1384</v>
      </c>
      <c r="F71" s="489" t="s">
        <v>1444</v>
      </c>
      <c r="G71" s="494" t="s">
        <v>1283</v>
      </c>
      <c r="H71" s="494" t="s">
        <v>1283</v>
      </c>
      <c r="I71" s="494" t="s">
        <v>1283</v>
      </c>
      <c r="J71" s="494" t="s">
        <v>1283</v>
      </c>
      <c r="K71" s="494" t="s">
        <v>1283</v>
      </c>
      <c r="L71" s="494" t="s">
        <v>1283</v>
      </c>
      <c r="M71" s="494" t="s">
        <v>1283</v>
      </c>
      <c r="N71" s="523">
        <v>0</v>
      </c>
      <c r="O71" s="494" t="s">
        <v>1347</v>
      </c>
      <c r="P71" s="494" t="s">
        <v>1283</v>
      </c>
      <c r="Q71" s="494" t="s">
        <v>1283</v>
      </c>
      <c r="R71" s="494" t="s">
        <v>1283</v>
      </c>
      <c r="S71" s="494" t="s">
        <v>1283</v>
      </c>
      <c r="T71" s="494" t="s">
        <v>1283</v>
      </c>
      <c r="U71" s="494" t="s">
        <v>1283</v>
      </c>
      <c r="V71" s="494" t="s">
        <v>1283</v>
      </c>
      <c r="W71" s="494" t="s">
        <v>1283</v>
      </c>
      <c r="X71" s="560"/>
      <c r="Y71" s="560"/>
      <c r="Z71" s="560"/>
      <c r="AA71" s="560"/>
      <c r="AB71" s="562"/>
      <c r="AC71" s="493" t="s">
        <v>1273</v>
      </c>
    </row>
    <row r="72" spans="1:29" s="475" customFormat="1" ht="46.5" customHeight="1">
      <c r="B72" s="543">
        <v>27</v>
      </c>
      <c r="C72" s="543">
        <v>28</v>
      </c>
      <c r="D72" s="553" t="s">
        <v>1386</v>
      </c>
      <c r="E72" s="553" t="s">
        <v>1387</v>
      </c>
      <c r="F72" s="495" t="s">
        <v>1378</v>
      </c>
      <c r="G72" s="508" t="s">
        <v>1390</v>
      </c>
      <c r="H72" s="497" t="s">
        <v>1391</v>
      </c>
      <c r="I72" s="508" t="s">
        <v>1668</v>
      </c>
      <c r="J72" s="499" t="s">
        <v>1283</v>
      </c>
      <c r="K72" s="508" t="s">
        <v>951</v>
      </c>
      <c r="L72" s="508" t="s">
        <v>1279</v>
      </c>
      <c r="M72" s="508" t="s">
        <v>1688</v>
      </c>
      <c r="N72" s="506">
        <v>990496</v>
      </c>
      <c r="O72" s="498">
        <v>976521</v>
      </c>
      <c r="P72" s="500" t="s">
        <v>1368</v>
      </c>
      <c r="Q72" s="500" t="s">
        <v>1368</v>
      </c>
      <c r="R72" s="500" t="s">
        <v>1368</v>
      </c>
      <c r="S72" s="500" t="s">
        <v>1368</v>
      </c>
      <c r="T72" s="500" t="s">
        <v>1368</v>
      </c>
      <c r="U72" s="500" t="s">
        <v>1368</v>
      </c>
      <c r="V72" s="500" t="s">
        <v>1368</v>
      </c>
      <c r="W72" s="500" t="s">
        <v>1368</v>
      </c>
      <c r="X72" s="547" t="s">
        <v>1283</v>
      </c>
      <c r="Y72" s="547" t="s">
        <v>1283</v>
      </c>
      <c r="Z72" s="547" t="s">
        <v>1283</v>
      </c>
      <c r="AA72" s="547" t="s">
        <v>1283</v>
      </c>
      <c r="AB72" s="567" t="s">
        <v>1667</v>
      </c>
      <c r="AC72" s="501" t="s">
        <v>1273</v>
      </c>
    </row>
    <row r="73" spans="1:29" s="475" customFormat="1" ht="46.5" customHeight="1">
      <c r="B73" s="544"/>
      <c r="C73" s="544"/>
      <c r="D73" s="554" t="s">
        <v>1388</v>
      </c>
      <c r="E73" s="554" t="s">
        <v>1389</v>
      </c>
      <c r="F73" s="495" t="s">
        <v>1444</v>
      </c>
      <c r="G73" s="508" t="s">
        <v>1390</v>
      </c>
      <c r="H73" s="497" t="s">
        <v>1461</v>
      </c>
      <c r="I73" s="499" t="s">
        <v>1283</v>
      </c>
      <c r="J73" s="499" t="s">
        <v>1283</v>
      </c>
      <c r="K73" s="508" t="s">
        <v>951</v>
      </c>
      <c r="L73" s="508" t="s">
        <v>1462</v>
      </c>
      <c r="M73" s="499" t="s">
        <v>1283</v>
      </c>
      <c r="N73" s="506">
        <v>920128</v>
      </c>
      <c r="O73" s="499" t="s">
        <v>1347</v>
      </c>
      <c r="P73" s="500" t="s">
        <v>1368</v>
      </c>
      <c r="Q73" s="500" t="s">
        <v>1368</v>
      </c>
      <c r="R73" s="500" t="s">
        <v>1368</v>
      </c>
      <c r="S73" s="500" t="s">
        <v>1368</v>
      </c>
      <c r="T73" s="500" t="s">
        <v>1368</v>
      </c>
      <c r="U73" s="500" t="s">
        <v>1368</v>
      </c>
      <c r="V73" s="500" t="s">
        <v>1368</v>
      </c>
      <c r="W73" s="500" t="s">
        <v>1368</v>
      </c>
      <c r="X73" s="548"/>
      <c r="Y73" s="548"/>
      <c r="Z73" s="548"/>
      <c r="AA73" s="548"/>
      <c r="AB73" s="568"/>
      <c r="AC73" s="501" t="s">
        <v>1273</v>
      </c>
    </row>
    <row r="74" spans="1:29" s="475" customFormat="1" ht="46.5" customHeight="1">
      <c r="B74" s="543">
        <v>28</v>
      </c>
      <c r="C74" s="543">
        <v>29</v>
      </c>
      <c r="D74" s="553" t="s">
        <v>1459</v>
      </c>
      <c r="E74" s="553" t="s">
        <v>1458</v>
      </c>
      <c r="F74" s="495" t="s">
        <v>1372</v>
      </c>
      <c r="G74" s="508" t="s">
        <v>1394</v>
      </c>
      <c r="H74" s="511" t="s">
        <v>1395</v>
      </c>
      <c r="I74" s="508" t="s">
        <v>1690</v>
      </c>
      <c r="J74" s="499" t="s">
        <v>1283</v>
      </c>
      <c r="K74" s="508" t="s">
        <v>1396</v>
      </c>
      <c r="L74" s="517" t="s">
        <v>1397</v>
      </c>
      <c r="M74" s="508" t="s">
        <v>1689</v>
      </c>
      <c r="N74" s="506">
        <v>50294</v>
      </c>
      <c r="O74" s="498">
        <v>50294</v>
      </c>
      <c r="P74" s="500" t="s">
        <v>1371</v>
      </c>
      <c r="Q74" s="500" t="s">
        <v>1371</v>
      </c>
      <c r="R74" s="500" t="s">
        <v>1371</v>
      </c>
      <c r="S74" s="500" t="s">
        <v>1371</v>
      </c>
      <c r="T74" s="500" t="s">
        <v>1371</v>
      </c>
      <c r="U74" s="500" t="s">
        <v>1371</v>
      </c>
      <c r="V74" s="500" t="s">
        <v>1371</v>
      </c>
      <c r="W74" s="500" t="s">
        <v>1371</v>
      </c>
      <c r="X74" s="547" t="s">
        <v>1283</v>
      </c>
      <c r="Y74" s="547" t="s">
        <v>1283</v>
      </c>
      <c r="Z74" s="547" t="s">
        <v>1283</v>
      </c>
      <c r="AA74" s="547" t="s">
        <v>1283</v>
      </c>
      <c r="AB74" s="567" t="s">
        <v>1667</v>
      </c>
      <c r="AC74" s="501" t="s">
        <v>1273</v>
      </c>
    </row>
    <row r="75" spans="1:29" s="475" customFormat="1" ht="46.5" customHeight="1">
      <c r="B75" s="544"/>
      <c r="C75" s="544"/>
      <c r="D75" s="554" t="s">
        <v>1393</v>
      </c>
      <c r="E75" s="554" t="s">
        <v>1392</v>
      </c>
      <c r="F75" s="495" t="s">
        <v>1444</v>
      </c>
      <c r="G75" s="508" t="s">
        <v>1394</v>
      </c>
      <c r="H75" s="511" t="s">
        <v>1395</v>
      </c>
      <c r="I75" s="499" t="s">
        <v>1283</v>
      </c>
      <c r="J75" s="499" t="s">
        <v>1283</v>
      </c>
      <c r="K75" s="508" t="s">
        <v>1396</v>
      </c>
      <c r="L75" s="517" t="s">
        <v>1460</v>
      </c>
      <c r="M75" s="499" t="s">
        <v>1283</v>
      </c>
      <c r="N75" s="506">
        <v>43964</v>
      </c>
      <c r="O75" s="499" t="s">
        <v>1347</v>
      </c>
      <c r="P75" s="500" t="s">
        <v>1009</v>
      </c>
      <c r="Q75" s="500" t="s">
        <v>1009</v>
      </c>
      <c r="R75" s="500" t="s">
        <v>1009</v>
      </c>
      <c r="S75" s="500" t="s">
        <v>1009</v>
      </c>
      <c r="T75" s="500" t="s">
        <v>1009</v>
      </c>
      <c r="U75" s="500" t="s">
        <v>1009</v>
      </c>
      <c r="V75" s="500" t="s">
        <v>1009</v>
      </c>
      <c r="W75" s="500" t="s">
        <v>1009</v>
      </c>
      <c r="X75" s="548"/>
      <c r="Y75" s="548"/>
      <c r="Z75" s="548"/>
      <c r="AA75" s="548"/>
      <c r="AB75" s="568"/>
      <c r="AC75" s="501" t="s">
        <v>1273</v>
      </c>
    </row>
    <row r="76" spans="1:29" s="475" customFormat="1" ht="33.75" customHeight="1">
      <c r="B76" s="543">
        <v>29</v>
      </c>
      <c r="C76" s="543">
        <v>30</v>
      </c>
      <c r="D76" s="553" t="s">
        <v>1404</v>
      </c>
      <c r="E76" s="553" t="s">
        <v>1405</v>
      </c>
      <c r="F76" s="495" t="s">
        <v>1408</v>
      </c>
      <c r="G76" s="508" t="s">
        <v>540</v>
      </c>
      <c r="H76" s="497" t="s">
        <v>541</v>
      </c>
      <c r="I76" s="508" t="s">
        <v>1671</v>
      </c>
      <c r="J76" s="499" t="s">
        <v>1283</v>
      </c>
      <c r="K76" s="508" t="s">
        <v>206</v>
      </c>
      <c r="L76" s="508" t="s">
        <v>1673</v>
      </c>
      <c r="M76" s="522">
        <v>0.79</v>
      </c>
      <c r="N76" s="506">
        <v>52569</v>
      </c>
      <c r="O76" s="498">
        <v>52569</v>
      </c>
      <c r="P76" s="500" t="s">
        <v>1317</v>
      </c>
      <c r="Q76" s="500" t="s">
        <v>1317</v>
      </c>
      <c r="R76" s="500" t="s">
        <v>1317</v>
      </c>
      <c r="S76" s="500" t="s">
        <v>1317</v>
      </c>
      <c r="T76" s="500" t="s">
        <v>1317</v>
      </c>
      <c r="U76" s="500" t="s">
        <v>1317</v>
      </c>
      <c r="V76" s="500" t="s">
        <v>1317</v>
      </c>
      <c r="W76" s="500" t="s">
        <v>1317</v>
      </c>
      <c r="X76" s="547" t="s">
        <v>1283</v>
      </c>
      <c r="Y76" s="547" t="s">
        <v>1283</v>
      </c>
      <c r="Z76" s="547" t="s">
        <v>1283</v>
      </c>
      <c r="AA76" s="547" t="s">
        <v>1283</v>
      </c>
      <c r="AB76" s="567" t="s">
        <v>1669</v>
      </c>
      <c r="AC76" s="501" t="s">
        <v>1245</v>
      </c>
    </row>
    <row r="77" spans="1:29" s="475" customFormat="1" ht="62.25" customHeight="1">
      <c r="B77" s="544"/>
      <c r="C77" s="544"/>
      <c r="D77" s="554" t="s">
        <v>1404</v>
      </c>
      <c r="E77" s="554" t="s">
        <v>1407</v>
      </c>
      <c r="F77" s="495" t="s">
        <v>1444</v>
      </c>
      <c r="G77" s="508" t="s">
        <v>540</v>
      </c>
      <c r="H77" s="497" t="s">
        <v>541</v>
      </c>
      <c r="I77" s="499" t="s">
        <v>1283</v>
      </c>
      <c r="J77" s="499" t="s">
        <v>1283</v>
      </c>
      <c r="K77" s="508" t="s">
        <v>1455</v>
      </c>
      <c r="L77" s="508" t="s">
        <v>1672</v>
      </c>
      <c r="M77" s="499" t="s">
        <v>1283</v>
      </c>
      <c r="N77" s="506">
        <v>53561</v>
      </c>
      <c r="O77" s="499" t="s">
        <v>1347</v>
      </c>
      <c r="P77" s="500" t="s">
        <v>1138</v>
      </c>
      <c r="Q77" s="500" t="s">
        <v>1138</v>
      </c>
      <c r="R77" s="500" t="s">
        <v>1138</v>
      </c>
      <c r="S77" s="500" t="s">
        <v>1138</v>
      </c>
      <c r="T77" s="500" t="s">
        <v>1138</v>
      </c>
      <c r="U77" s="500" t="s">
        <v>1138</v>
      </c>
      <c r="V77" s="500" t="s">
        <v>1138</v>
      </c>
      <c r="W77" s="500" t="s">
        <v>1138</v>
      </c>
      <c r="X77" s="548"/>
      <c r="Y77" s="548"/>
      <c r="Z77" s="548"/>
      <c r="AA77" s="548"/>
      <c r="AB77" s="568"/>
      <c r="AC77" s="501" t="s">
        <v>1245</v>
      </c>
    </row>
    <row r="78" spans="1:29" s="475" customFormat="1" ht="83.25" customHeight="1">
      <c r="B78" s="543">
        <v>30</v>
      </c>
      <c r="C78" s="543">
        <v>31</v>
      </c>
      <c r="D78" s="553" t="s">
        <v>687</v>
      </c>
      <c r="E78" s="553" t="s">
        <v>1410</v>
      </c>
      <c r="F78" s="495" t="s">
        <v>1408</v>
      </c>
      <c r="G78" s="508" t="s">
        <v>1411</v>
      </c>
      <c r="H78" s="497" t="s">
        <v>1412</v>
      </c>
      <c r="I78" s="508" t="s">
        <v>1674</v>
      </c>
      <c r="J78" s="499" t="s">
        <v>1283</v>
      </c>
      <c r="K78" s="508" t="s">
        <v>1413</v>
      </c>
      <c r="L78" s="508" t="s">
        <v>1414</v>
      </c>
      <c r="M78" s="508" t="s">
        <v>1675</v>
      </c>
      <c r="N78" s="506">
        <v>158328</v>
      </c>
      <c r="O78" s="498">
        <v>158328</v>
      </c>
      <c r="P78" s="500" t="s">
        <v>1009</v>
      </c>
      <c r="Q78" s="500" t="s">
        <v>1009</v>
      </c>
      <c r="R78" s="500" t="s">
        <v>1009</v>
      </c>
      <c r="S78" s="500" t="s">
        <v>1009</v>
      </c>
      <c r="T78" s="500" t="s">
        <v>1260</v>
      </c>
      <c r="U78" s="500" t="s">
        <v>1009</v>
      </c>
      <c r="V78" s="500" t="s">
        <v>1009</v>
      </c>
      <c r="W78" s="500" t="s">
        <v>1009</v>
      </c>
      <c r="X78" s="547" t="s">
        <v>1283</v>
      </c>
      <c r="Y78" s="547" t="s">
        <v>1283</v>
      </c>
      <c r="Z78" s="547" t="s">
        <v>1283</v>
      </c>
      <c r="AA78" s="547" t="s">
        <v>1283</v>
      </c>
      <c r="AB78" s="567" t="s">
        <v>1669</v>
      </c>
      <c r="AC78" s="501" t="s">
        <v>1245</v>
      </c>
    </row>
    <row r="79" spans="1:29" s="475" customFormat="1" ht="83.25" customHeight="1">
      <c r="B79" s="544"/>
      <c r="C79" s="544"/>
      <c r="D79" s="554" t="s">
        <v>1409</v>
      </c>
      <c r="E79" s="554" t="s">
        <v>1410</v>
      </c>
      <c r="F79" s="495" t="s">
        <v>1444</v>
      </c>
      <c r="G79" s="508" t="s">
        <v>1411</v>
      </c>
      <c r="H79" s="497" t="s">
        <v>1412</v>
      </c>
      <c r="I79" s="499" t="s">
        <v>1283</v>
      </c>
      <c r="J79" s="499" t="s">
        <v>1283</v>
      </c>
      <c r="K79" s="508" t="s">
        <v>1413</v>
      </c>
      <c r="L79" s="508" t="s">
        <v>1456</v>
      </c>
      <c r="M79" s="500" t="s">
        <v>1457</v>
      </c>
      <c r="N79" s="506">
        <v>159761</v>
      </c>
      <c r="O79" s="499" t="s">
        <v>1347</v>
      </c>
      <c r="P79" s="499" t="s">
        <v>1283</v>
      </c>
      <c r="Q79" s="499" t="s">
        <v>1283</v>
      </c>
      <c r="R79" s="499" t="s">
        <v>1283</v>
      </c>
      <c r="S79" s="499" t="s">
        <v>1283</v>
      </c>
      <c r="T79" s="499" t="s">
        <v>1283</v>
      </c>
      <c r="U79" s="499" t="s">
        <v>1283</v>
      </c>
      <c r="V79" s="499" t="s">
        <v>1283</v>
      </c>
      <c r="W79" s="499" t="s">
        <v>1283</v>
      </c>
      <c r="X79" s="548"/>
      <c r="Y79" s="548"/>
      <c r="Z79" s="548"/>
      <c r="AA79" s="548"/>
      <c r="AB79" s="568"/>
      <c r="AC79" s="501" t="s">
        <v>1245</v>
      </c>
    </row>
    <row r="80" spans="1:29" ht="103.5" customHeight="1"/>
    <row r="81" spans="5:5" ht="63" customHeight="1">
      <c r="E81" s="465" t="s">
        <v>145</v>
      </c>
    </row>
  </sheetData>
  <autoFilter ref="A3:AC79"/>
  <mergeCells count="350">
    <mergeCell ref="AA78:AA79"/>
    <mergeCell ref="AB78:AB79"/>
    <mergeCell ref="Z76:Z77"/>
    <mergeCell ref="AA76:AA77"/>
    <mergeCell ref="AB76:AB77"/>
    <mergeCell ref="B78:B79"/>
    <mergeCell ref="C78:C79"/>
    <mergeCell ref="D78:D79"/>
    <mergeCell ref="E78:E79"/>
    <mergeCell ref="X78:X79"/>
    <mergeCell ref="Y78:Y79"/>
    <mergeCell ref="Z78:Z79"/>
    <mergeCell ref="B76:B77"/>
    <mergeCell ref="C76:C77"/>
    <mergeCell ref="D76:D77"/>
    <mergeCell ref="E76:E77"/>
    <mergeCell ref="X76:X77"/>
    <mergeCell ref="Y76:Y77"/>
    <mergeCell ref="B74:B75"/>
    <mergeCell ref="C74:C75"/>
    <mergeCell ref="D74:D75"/>
    <mergeCell ref="E74:E75"/>
    <mergeCell ref="X74:X75"/>
    <mergeCell ref="Y74:Y75"/>
    <mergeCell ref="Z74:Z75"/>
    <mergeCell ref="AA74:AA75"/>
    <mergeCell ref="AB74:AB75"/>
    <mergeCell ref="B72:B73"/>
    <mergeCell ref="C72:C73"/>
    <mergeCell ref="D72:D73"/>
    <mergeCell ref="E72:E73"/>
    <mergeCell ref="X72:X73"/>
    <mergeCell ref="Y72:Y73"/>
    <mergeCell ref="Z72:Z73"/>
    <mergeCell ref="AA72:AA73"/>
    <mergeCell ref="AB72:AB73"/>
    <mergeCell ref="Z68:Z69"/>
    <mergeCell ref="AA68:AA69"/>
    <mergeCell ref="AB68:AB69"/>
    <mergeCell ref="B70:B71"/>
    <mergeCell ref="C70:C71"/>
    <mergeCell ref="D70:D71"/>
    <mergeCell ref="E70:E71"/>
    <mergeCell ref="X70:X71"/>
    <mergeCell ref="Y70:Y71"/>
    <mergeCell ref="Z70:Z71"/>
    <mergeCell ref="B68:B69"/>
    <mergeCell ref="C68:C69"/>
    <mergeCell ref="D68:D69"/>
    <mergeCell ref="E68:E69"/>
    <mergeCell ref="X68:X69"/>
    <mergeCell ref="Y68:Y69"/>
    <mergeCell ref="AA70:AA71"/>
    <mergeCell ref="AB70:AB71"/>
    <mergeCell ref="B66:B67"/>
    <mergeCell ref="C66:C67"/>
    <mergeCell ref="D66:D67"/>
    <mergeCell ref="E66:E67"/>
    <mergeCell ref="X66:X67"/>
    <mergeCell ref="Y66:Y67"/>
    <mergeCell ref="Z66:Z67"/>
    <mergeCell ref="AA66:AA67"/>
    <mergeCell ref="AB66:AB67"/>
    <mergeCell ref="B64:B65"/>
    <mergeCell ref="C64:C65"/>
    <mergeCell ref="D64:D65"/>
    <mergeCell ref="E64:E65"/>
    <mergeCell ref="X64:X65"/>
    <mergeCell ref="Y64:Y65"/>
    <mergeCell ref="Z64:Z65"/>
    <mergeCell ref="AA64:AA65"/>
    <mergeCell ref="AB64:AB65"/>
    <mergeCell ref="Z60:Z61"/>
    <mergeCell ref="AA60:AA61"/>
    <mergeCell ref="AB60:AB61"/>
    <mergeCell ref="B62:B63"/>
    <mergeCell ref="C62:C63"/>
    <mergeCell ref="D62:D63"/>
    <mergeCell ref="E62:E63"/>
    <mergeCell ref="X62:X63"/>
    <mergeCell ref="Y62:Y63"/>
    <mergeCell ref="Z62:Z63"/>
    <mergeCell ref="B60:B61"/>
    <mergeCell ref="C60:C61"/>
    <mergeCell ref="D60:D61"/>
    <mergeCell ref="E60:E61"/>
    <mergeCell ref="X60:X61"/>
    <mergeCell ref="Y60:Y61"/>
    <mergeCell ref="AA62:AA63"/>
    <mergeCell ref="AB62:AB63"/>
    <mergeCell ref="B58:B59"/>
    <mergeCell ref="C58:C59"/>
    <mergeCell ref="D58:D59"/>
    <mergeCell ref="E58:E59"/>
    <mergeCell ref="X58:X59"/>
    <mergeCell ref="Y58:Y59"/>
    <mergeCell ref="Z58:Z59"/>
    <mergeCell ref="AA58:AA59"/>
    <mergeCell ref="AB58:AB59"/>
    <mergeCell ref="B56:B57"/>
    <mergeCell ref="C56:C57"/>
    <mergeCell ref="D56:D57"/>
    <mergeCell ref="E56:E57"/>
    <mergeCell ref="X56:X57"/>
    <mergeCell ref="Y56:Y57"/>
    <mergeCell ref="Z56:Z57"/>
    <mergeCell ref="AA56:AA57"/>
    <mergeCell ref="AB56:AB57"/>
    <mergeCell ref="Z52:Z53"/>
    <mergeCell ref="AA52:AA53"/>
    <mergeCell ref="AB52:AB53"/>
    <mergeCell ref="B54:B55"/>
    <mergeCell ref="C54:C55"/>
    <mergeCell ref="D54:D55"/>
    <mergeCell ref="E54:E55"/>
    <mergeCell ref="X54:X55"/>
    <mergeCell ref="Y54:Y55"/>
    <mergeCell ref="Z54:Z55"/>
    <mergeCell ref="B52:B53"/>
    <mergeCell ref="C52:C53"/>
    <mergeCell ref="D52:D53"/>
    <mergeCell ref="E52:E53"/>
    <mergeCell ref="X52:X53"/>
    <mergeCell ref="Y52:Y53"/>
    <mergeCell ref="AA54:AA55"/>
    <mergeCell ref="AB54:AB55"/>
    <mergeCell ref="B50:B51"/>
    <mergeCell ref="C50:C51"/>
    <mergeCell ref="D50:D51"/>
    <mergeCell ref="E50:E51"/>
    <mergeCell ref="X50:X51"/>
    <mergeCell ref="Y50:Y51"/>
    <mergeCell ref="Z50:Z51"/>
    <mergeCell ref="AA50:AA51"/>
    <mergeCell ref="AB50:AB51"/>
    <mergeCell ref="AB46:AB47"/>
    <mergeCell ref="B48:B49"/>
    <mergeCell ref="C48:C49"/>
    <mergeCell ref="D48:D49"/>
    <mergeCell ref="E48:E49"/>
    <mergeCell ref="X48:X49"/>
    <mergeCell ref="Y48:Y49"/>
    <mergeCell ref="Z48:Z49"/>
    <mergeCell ref="AA48:AA49"/>
    <mergeCell ref="AB48:AB49"/>
    <mergeCell ref="B46:B47"/>
    <mergeCell ref="C46:C47"/>
    <mergeCell ref="D46:D47"/>
    <mergeCell ref="E46:E47"/>
    <mergeCell ref="K46:K47"/>
    <mergeCell ref="X46:X47"/>
    <mergeCell ref="Y46:Y47"/>
    <mergeCell ref="Z46:Z47"/>
    <mergeCell ref="AA46:AA47"/>
    <mergeCell ref="B44:B45"/>
    <mergeCell ref="C44:C45"/>
    <mergeCell ref="D44:D45"/>
    <mergeCell ref="E44:E45"/>
    <mergeCell ref="X44:X45"/>
    <mergeCell ref="Y44:Y45"/>
    <mergeCell ref="Z44:Z45"/>
    <mergeCell ref="AA44:AA45"/>
    <mergeCell ref="AB44:AB45"/>
    <mergeCell ref="Z40:Z41"/>
    <mergeCell ref="AA40:AA41"/>
    <mergeCell ref="AB40:AB41"/>
    <mergeCell ref="AD40:AD41"/>
    <mergeCell ref="B42:B43"/>
    <mergeCell ref="C42:C43"/>
    <mergeCell ref="D42:D43"/>
    <mergeCell ref="E42:E43"/>
    <mergeCell ref="X42:X43"/>
    <mergeCell ref="Y42:Y43"/>
    <mergeCell ref="B40:B41"/>
    <mergeCell ref="C40:C41"/>
    <mergeCell ref="D40:D41"/>
    <mergeCell ref="E40:E41"/>
    <mergeCell ref="X40:X41"/>
    <mergeCell ref="Y40:Y41"/>
    <mergeCell ref="Z42:Z43"/>
    <mergeCell ref="AA42:AA43"/>
    <mergeCell ref="AB42:AB43"/>
    <mergeCell ref="B38:B39"/>
    <mergeCell ref="C38:C39"/>
    <mergeCell ref="D38:D39"/>
    <mergeCell ref="E38:E39"/>
    <mergeCell ref="X38:X39"/>
    <mergeCell ref="Y38:Y39"/>
    <mergeCell ref="Z38:Z39"/>
    <mergeCell ref="AA38:AA39"/>
    <mergeCell ref="AB38:AB39"/>
    <mergeCell ref="B35:B36"/>
    <mergeCell ref="C35:C36"/>
    <mergeCell ref="D35:D36"/>
    <mergeCell ref="E35:E36"/>
    <mergeCell ref="X35:X36"/>
    <mergeCell ref="Y35:Y36"/>
    <mergeCell ref="Z35:Z36"/>
    <mergeCell ref="AA35:AA36"/>
    <mergeCell ref="AB35:AB36"/>
    <mergeCell ref="Z31:Z32"/>
    <mergeCell ref="AA31:AA32"/>
    <mergeCell ref="AB31:AB32"/>
    <mergeCell ref="B33:B34"/>
    <mergeCell ref="C33:C34"/>
    <mergeCell ref="D33:D34"/>
    <mergeCell ref="E33:E34"/>
    <mergeCell ref="X33:X34"/>
    <mergeCell ref="Y33:Y34"/>
    <mergeCell ref="Z33:Z34"/>
    <mergeCell ref="B31:B32"/>
    <mergeCell ref="C31:C32"/>
    <mergeCell ref="D31:D32"/>
    <mergeCell ref="E31:E32"/>
    <mergeCell ref="X31:X32"/>
    <mergeCell ref="Y31:Y32"/>
    <mergeCell ref="AA33:AA34"/>
    <mergeCell ref="AB33:AB34"/>
    <mergeCell ref="B29:B30"/>
    <mergeCell ref="C29:C30"/>
    <mergeCell ref="D29:D30"/>
    <mergeCell ref="E29:E30"/>
    <mergeCell ref="X29:X30"/>
    <mergeCell ref="Y29:Y30"/>
    <mergeCell ref="Z29:Z30"/>
    <mergeCell ref="AA29:AA30"/>
    <mergeCell ref="AB29:AB30"/>
    <mergeCell ref="B27:B28"/>
    <mergeCell ref="C27:C28"/>
    <mergeCell ref="D27:D28"/>
    <mergeCell ref="E27:E28"/>
    <mergeCell ref="X27:X28"/>
    <mergeCell ref="Y27:Y28"/>
    <mergeCell ref="Z27:Z28"/>
    <mergeCell ref="AA27:AA28"/>
    <mergeCell ref="AB27:AB28"/>
    <mergeCell ref="Z23:Z24"/>
    <mergeCell ref="AA23:AA24"/>
    <mergeCell ref="AB23:AB24"/>
    <mergeCell ref="B25:B26"/>
    <mergeCell ref="C25:C26"/>
    <mergeCell ref="D25:D26"/>
    <mergeCell ref="E25:E26"/>
    <mergeCell ref="X25:X26"/>
    <mergeCell ref="Y25:Y26"/>
    <mergeCell ref="Z25:Z26"/>
    <mergeCell ref="B23:B24"/>
    <mergeCell ref="C23:C24"/>
    <mergeCell ref="D23:D24"/>
    <mergeCell ref="E23:E24"/>
    <mergeCell ref="X23:X24"/>
    <mergeCell ref="Y23:Y24"/>
    <mergeCell ref="AA25:AA26"/>
    <mergeCell ref="AB25:AB26"/>
    <mergeCell ref="B21:B22"/>
    <mergeCell ref="C21:C22"/>
    <mergeCell ref="D21:D22"/>
    <mergeCell ref="E21:E22"/>
    <mergeCell ref="X21:X22"/>
    <mergeCell ref="Y21:Y22"/>
    <mergeCell ref="Z21:Z22"/>
    <mergeCell ref="AA21:AA22"/>
    <mergeCell ref="AB21:AB22"/>
    <mergeCell ref="B19:B20"/>
    <mergeCell ref="C19:C20"/>
    <mergeCell ref="D19:D20"/>
    <mergeCell ref="E19:E20"/>
    <mergeCell ref="X19:X20"/>
    <mergeCell ref="Y19:Y20"/>
    <mergeCell ref="Z19:Z20"/>
    <mergeCell ref="AA19:AA20"/>
    <mergeCell ref="AB19:AB20"/>
    <mergeCell ref="Z15:Z16"/>
    <mergeCell ref="AA15:AA16"/>
    <mergeCell ref="AB15:AB16"/>
    <mergeCell ref="B17:B18"/>
    <mergeCell ref="C17:C18"/>
    <mergeCell ref="D17:D18"/>
    <mergeCell ref="E17:E18"/>
    <mergeCell ref="X17:X18"/>
    <mergeCell ref="Y17:Y18"/>
    <mergeCell ref="Z17:Z18"/>
    <mergeCell ref="B15:B16"/>
    <mergeCell ref="C15:C16"/>
    <mergeCell ref="D15:D16"/>
    <mergeCell ref="E15:E16"/>
    <mergeCell ref="X15:X16"/>
    <mergeCell ref="Y15:Y16"/>
    <mergeCell ref="AA17:AA18"/>
    <mergeCell ref="AB17:AB18"/>
    <mergeCell ref="B13:B14"/>
    <mergeCell ref="C13:C14"/>
    <mergeCell ref="D13:D14"/>
    <mergeCell ref="E13:E14"/>
    <mergeCell ref="X13:X14"/>
    <mergeCell ref="Y13:Y14"/>
    <mergeCell ref="Z13:Z14"/>
    <mergeCell ref="AA13:AA14"/>
    <mergeCell ref="AB13:AB14"/>
    <mergeCell ref="B10:B11"/>
    <mergeCell ref="C10:C11"/>
    <mergeCell ref="D10:D11"/>
    <mergeCell ref="E10:E11"/>
    <mergeCell ref="X10:X11"/>
    <mergeCell ref="Y10:Y11"/>
    <mergeCell ref="Z10:Z11"/>
    <mergeCell ref="AA10:AA11"/>
    <mergeCell ref="AB10:AB11"/>
    <mergeCell ref="B8:B9"/>
    <mergeCell ref="C8:C9"/>
    <mergeCell ref="D8:D9"/>
    <mergeCell ref="E8:E9"/>
    <mergeCell ref="X8:X9"/>
    <mergeCell ref="Y8:Y9"/>
    <mergeCell ref="Z8:Z9"/>
    <mergeCell ref="AA8:AA9"/>
    <mergeCell ref="AB8:AB9"/>
    <mergeCell ref="B6:B7"/>
    <mergeCell ref="C6:C7"/>
    <mergeCell ref="D6:D7"/>
    <mergeCell ref="E6:E7"/>
    <mergeCell ref="X6:X7"/>
    <mergeCell ref="Y6:Y7"/>
    <mergeCell ref="Z6:Z7"/>
    <mergeCell ref="AA6:AA7"/>
    <mergeCell ref="AB6:AB7"/>
    <mergeCell ref="P2:W2"/>
    <mergeCell ref="X2:Z2"/>
    <mergeCell ref="AA2:AA3"/>
    <mergeCell ref="AB2:AB3"/>
    <mergeCell ref="AC2:AC3"/>
    <mergeCell ref="B4:B5"/>
    <mergeCell ref="C4:C5"/>
    <mergeCell ref="D4:D5"/>
    <mergeCell ref="E4:E5"/>
    <mergeCell ref="X4:X5"/>
    <mergeCell ref="Y4:Y5"/>
    <mergeCell ref="Z4:Z5"/>
    <mergeCell ref="AA4:AA5"/>
    <mergeCell ref="AB4:AB5"/>
    <mergeCell ref="N1:O1"/>
    <mergeCell ref="B2:B3"/>
    <mergeCell ref="C2:C3"/>
    <mergeCell ref="D2:D3"/>
    <mergeCell ref="E2:E3"/>
    <mergeCell ref="F2:F3"/>
    <mergeCell ref="G2:J2"/>
    <mergeCell ref="K2:M2"/>
    <mergeCell ref="N2:N3"/>
    <mergeCell ref="O2:O3"/>
  </mergeCells>
  <phoneticPr fontId="17"/>
  <printOptions horizontalCentered="1"/>
  <pageMargins left="0.39370078740157483" right="0.39370078740157483" top="0.78740157480314965" bottom="0.39370078740157483" header="0.39370078740157483" footer="0.19685039370078741"/>
  <pageSetup paperSize="8" scale="81" fitToHeight="0" orientation="landscape" cellComments="asDisplayed" useFirstPageNumber="1" r:id="rId1"/>
  <headerFooter scaleWithDoc="0">
    <oddFooter>&amp;P / &amp;N ページ</oddFooter>
  </headerFooter>
  <rowBreaks count="6" manualBreakCount="6">
    <brk id="11" min="1" max="27" man="1"/>
    <brk id="26" min="1" max="27" man="1"/>
    <brk id="34" min="1" max="27" man="1"/>
    <brk id="43" min="1" max="27" man="1"/>
    <brk id="55" min="1" max="27" man="1"/>
    <brk id="67" min="1"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5"/>
  <sheetViews>
    <sheetView view="pageBreakPreview" zoomScale="50" zoomScaleNormal="70" zoomScaleSheetLayoutView="50" workbookViewId="0">
      <pane xSplit="2" ySplit="3" topLeftCell="C4" activePane="bottomRight" state="frozen"/>
      <selection pane="topRight" activeCell="E1" sqref="E1"/>
      <selection pane="bottomLeft" activeCell="A4" sqref="A4"/>
      <selection pane="bottomRight" activeCell="B28" sqref="B28"/>
    </sheetView>
  </sheetViews>
  <sheetFormatPr defaultRowHeight="16.5"/>
  <cols>
    <col min="1" max="1" width="11.625" style="396" customWidth="1"/>
    <col min="2" max="2" width="45.25" style="330" customWidth="1"/>
    <col min="3" max="3" width="49.375" style="331" customWidth="1"/>
    <col min="4" max="4" width="11.75" style="333" customWidth="1"/>
    <col min="5" max="5" width="34.5" style="333" hidden="1" customWidth="1"/>
    <col min="6" max="8" width="17.375" style="333" hidden="1" customWidth="1"/>
    <col min="9" max="9" width="33" style="333" hidden="1" customWidth="1"/>
    <col min="10" max="12" width="17" style="333" hidden="1" customWidth="1"/>
    <col min="13" max="13" width="18.625" style="333" customWidth="1"/>
    <col min="14" max="15" width="21.125" style="333" customWidth="1"/>
    <col min="16" max="16" width="15.125" style="333" customWidth="1"/>
    <col min="17" max="24" width="9" style="337" customWidth="1"/>
    <col min="25" max="25" width="41.625" style="407" customWidth="1"/>
    <col min="26" max="26" width="9.125" style="407" customWidth="1"/>
    <col min="27" max="27" width="35.125" style="407" customWidth="1"/>
    <col min="28" max="28" width="9.375" style="407" customWidth="1"/>
    <col min="29" max="29" width="40.375" style="407" customWidth="1"/>
    <col min="30" max="30" width="40.625" style="407" customWidth="1"/>
    <col min="31" max="16384" width="9" style="337"/>
  </cols>
  <sheetData>
    <row r="1" spans="1:30" ht="55.5" customHeight="1">
      <c r="A1" s="329" t="s">
        <v>993</v>
      </c>
      <c r="D1" s="332"/>
      <c r="F1" s="332"/>
      <c r="G1" s="332"/>
      <c r="H1" s="332"/>
      <c r="J1" s="332"/>
      <c r="K1" s="332"/>
      <c r="M1" s="334" t="s">
        <v>988</v>
      </c>
      <c r="N1" s="335" t="s">
        <v>1036</v>
      </c>
      <c r="P1" s="336"/>
    </row>
    <row r="2" spans="1:30" s="339" customFormat="1" ht="42.75" customHeight="1">
      <c r="A2" s="624" t="s">
        <v>100</v>
      </c>
      <c r="B2" s="626" t="s">
        <v>2</v>
      </c>
      <c r="C2" s="628" t="s">
        <v>0</v>
      </c>
      <c r="D2" s="636" t="s">
        <v>1033</v>
      </c>
      <c r="E2" s="633" t="s">
        <v>885</v>
      </c>
      <c r="F2" s="634"/>
      <c r="G2" s="634"/>
      <c r="H2" s="635"/>
      <c r="I2" s="633" t="s">
        <v>886</v>
      </c>
      <c r="J2" s="634"/>
      <c r="K2" s="634"/>
      <c r="L2" s="338"/>
      <c r="M2" s="630" t="s">
        <v>318</v>
      </c>
      <c r="N2" s="630" t="s">
        <v>962</v>
      </c>
      <c r="O2" s="630" t="s">
        <v>155</v>
      </c>
      <c r="P2" s="630" t="s">
        <v>156</v>
      </c>
      <c r="Q2" s="638" t="s">
        <v>973</v>
      </c>
      <c r="R2" s="639"/>
      <c r="S2" s="639"/>
      <c r="T2" s="639"/>
      <c r="U2" s="639"/>
      <c r="V2" s="639"/>
      <c r="W2" s="639"/>
      <c r="X2" s="640"/>
      <c r="Y2" s="621" t="s">
        <v>1041</v>
      </c>
      <c r="Z2" s="621"/>
      <c r="AA2" s="621" t="s">
        <v>1042</v>
      </c>
      <c r="AB2" s="621"/>
      <c r="AC2" s="621" t="s">
        <v>1043</v>
      </c>
      <c r="AD2" s="621" t="s">
        <v>1044</v>
      </c>
    </row>
    <row r="3" spans="1:30" s="339" customFormat="1" ht="42.75" customHeight="1">
      <c r="A3" s="625"/>
      <c r="B3" s="627"/>
      <c r="C3" s="629"/>
      <c r="D3" s="637"/>
      <c r="E3" s="340" t="s">
        <v>160</v>
      </c>
      <c r="F3" s="340" t="s">
        <v>159</v>
      </c>
      <c r="G3" s="340" t="s">
        <v>158</v>
      </c>
      <c r="H3" s="340" t="s">
        <v>619</v>
      </c>
      <c r="I3" s="340" t="s">
        <v>160</v>
      </c>
      <c r="J3" s="340" t="s">
        <v>159</v>
      </c>
      <c r="K3" s="406" t="s">
        <v>158</v>
      </c>
      <c r="L3" s="340" t="s">
        <v>202</v>
      </c>
      <c r="M3" s="631"/>
      <c r="N3" s="632"/>
      <c r="O3" s="632"/>
      <c r="P3" s="631"/>
      <c r="Q3" s="341" t="s">
        <v>974</v>
      </c>
      <c r="R3" s="341" t="s">
        <v>975</v>
      </c>
      <c r="S3" s="341" t="s">
        <v>976</v>
      </c>
      <c r="T3" s="341" t="s">
        <v>977</v>
      </c>
      <c r="U3" s="341" t="s">
        <v>978</v>
      </c>
      <c r="V3" s="341" t="s">
        <v>979</v>
      </c>
      <c r="W3" s="341" t="s">
        <v>980</v>
      </c>
      <c r="X3" s="341" t="s">
        <v>981</v>
      </c>
      <c r="Y3" s="621"/>
      <c r="Z3" s="621"/>
      <c r="AA3" s="621"/>
      <c r="AB3" s="621"/>
      <c r="AC3" s="621"/>
      <c r="AD3" s="621"/>
    </row>
    <row r="4" spans="1:30" s="349" customFormat="1" ht="50.1" hidden="1" customHeight="1">
      <c r="A4" s="342"/>
      <c r="B4" s="343"/>
      <c r="C4" s="343"/>
      <c r="D4" s="344"/>
      <c r="E4" s="344"/>
      <c r="F4" s="344"/>
      <c r="G4" s="344"/>
      <c r="H4" s="344"/>
      <c r="I4" s="344"/>
      <c r="J4" s="345"/>
      <c r="K4" s="346" t="s">
        <v>1012</v>
      </c>
      <c r="L4" s="344"/>
      <c r="M4" s="347">
        <f>M29+M31+M92</f>
        <v>2263529</v>
      </c>
      <c r="N4" s="347">
        <f>N29+N31+N92</f>
        <v>462979</v>
      </c>
      <c r="O4" s="347">
        <f>O29+O31+O92</f>
        <v>3516491</v>
      </c>
      <c r="P4" s="348">
        <f>N4/M4</f>
        <v>0.20453857670920053</v>
      </c>
      <c r="Q4" s="400"/>
      <c r="R4" s="400"/>
      <c r="S4" s="400"/>
      <c r="T4" s="400"/>
      <c r="U4" s="400"/>
      <c r="V4" s="400"/>
      <c r="W4" s="400"/>
      <c r="X4" s="401"/>
      <c r="Y4" s="408"/>
      <c r="Z4" s="408"/>
      <c r="AA4" s="408"/>
      <c r="AB4" s="408"/>
      <c r="AC4" s="408"/>
      <c r="AD4" s="408"/>
    </row>
    <row r="5" spans="1:30" s="359" customFormat="1" ht="50.1" hidden="1" customHeight="1">
      <c r="A5" s="350" t="s">
        <v>83</v>
      </c>
      <c r="B5" s="351"/>
      <c r="C5" s="352"/>
      <c r="D5" s="353"/>
      <c r="E5" s="353"/>
      <c r="F5" s="353"/>
      <c r="G5" s="353"/>
      <c r="H5" s="353"/>
      <c r="I5" s="353"/>
      <c r="J5" s="354"/>
      <c r="K5" s="355"/>
      <c r="L5" s="353"/>
      <c r="M5" s="353"/>
      <c r="N5" s="353"/>
      <c r="O5" s="353"/>
      <c r="P5" s="356"/>
      <c r="Q5" s="357"/>
      <c r="R5" s="357"/>
      <c r="S5" s="357"/>
      <c r="T5" s="357"/>
      <c r="U5" s="357"/>
      <c r="V5" s="357"/>
      <c r="W5" s="357"/>
      <c r="X5" s="358"/>
      <c r="Y5" s="409"/>
      <c r="Z5" s="409"/>
      <c r="AA5" s="409"/>
      <c r="AB5" s="409"/>
      <c r="AC5" s="409"/>
      <c r="AD5" s="409"/>
    </row>
    <row r="6" spans="1:30" ht="77.25" customHeight="1">
      <c r="A6" s="422" t="s">
        <v>67</v>
      </c>
      <c r="B6" s="423" t="s">
        <v>108</v>
      </c>
      <c r="C6" s="393" t="s">
        <v>107</v>
      </c>
      <c r="D6" s="364" t="s">
        <v>612</v>
      </c>
      <c r="E6" s="364" t="s">
        <v>313</v>
      </c>
      <c r="F6" s="364" t="s">
        <v>314</v>
      </c>
      <c r="G6" s="364" t="s">
        <v>312</v>
      </c>
      <c r="H6" s="364" t="s">
        <v>312</v>
      </c>
      <c r="I6" s="364" t="s">
        <v>887</v>
      </c>
      <c r="J6" s="364" t="s">
        <v>888</v>
      </c>
      <c r="K6" s="364" t="s">
        <v>312</v>
      </c>
      <c r="L6" s="418" t="s">
        <v>217</v>
      </c>
      <c r="M6" s="364">
        <v>1249361</v>
      </c>
      <c r="N6" s="364">
        <v>20618</v>
      </c>
      <c r="O6" s="364">
        <f>M6-N6</f>
        <v>1228743</v>
      </c>
      <c r="P6" s="404">
        <f>N6/M6</f>
        <v>1.6502836249890945E-2</v>
      </c>
      <c r="Q6" s="366"/>
      <c r="R6" s="366"/>
      <c r="S6" s="366" t="s">
        <v>1138</v>
      </c>
      <c r="T6" s="366" t="s">
        <v>1138</v>
      </c>
      <c r="U6" s="366"/>
      <c r="V6" s="366"/>
      <c r="W6" s="366" t="s">
        <v>1138</v>
      </c>
      <c r="X6" s="366"/>
      <c r="Y6" s="622" t="s">
        <v>1037</v>
      </c>
      <c r="Z6" s="622" t="s">
        <v>1037</v>
      </c>
      <c r="AA6" s="615" t="s">
        <v>1038</v>
      </c>
      <c r="AB6" s="602" t="s">
        <v>1039</v>
      </c>
      <c r="AC6" s="622" t="s">
        <v>1037</v>
      </c>
      <c r="AD6" s="623" t="s">
        <v>1040</v>
      </c>
    </row>
    <row r="7" spans="1:30" ht="77.25" customHeight="1">
      <c r="A7" s="424" t="s">
        <v>67</v>
      </c>
      <c r="B7" s="425" t="s">
        <v>108</v>
      </c>
      <c r="C7" s="393" t="s">
        <v>617</v>
      </c>
      <c r="D7" s="449" t="s">
        <v>613</v>
      </c>
      <c r="E7" s="449" t="s">
        <v>1219</v>
      </c>
      <c r="F7" s="449" t="s">
        <v>1159</v>
      </c>
      <c r="G7" s="449"/>
      <c r="H7" s="449"/>
      <c r="I7" s="449" t="s">
        <v>887</v>
      </c>
      <c r="J7" s="449" t="s">
        <v>889</v>
      </c>
      <c r="K7" s="449"/>
      <c r="L7" s="450"/>
      <c r="M7" s="449">
        <v>1726849</v>
      </c>
      <c r="N7" s="449">
        <v>129584</v>
      </c>
      <c r="O7" s="449">
        <f>M7-N7</f>
        <v>1597265</v>
      </c>
      <c r="P7" s="451">
        <f>N7/M7</f>
        <v>7.5040724464038255E-2</v>
      </c>
      <c r="Q7" s="452"/>
      <c r="R7" s="453" t="s">
        <v>1010</v>
      </c>
      <c r="S7" s="452"/>
      <c r="T7" s="452"/>
      <c r="U7" s="452"/>
      <c r="V7" s="453" t="s">
        <v>1010</v>
      </c>
      <c r="W7" s="453" t="s">
        <v>1010</v>
      </c>
      <c r="X7" s="452" t="s">
        <v>1010</v>
      </c>
      <c r="Y7" s="622"/>
      <c r="Z7" s="622"/>
      <c r="AA7" s="616"/>
      <c r="AB7" s="602"/>
      <c r="AC7" s="622"/>
      <c r="AD7" s="623"/>
    </row>
    <row r="8" spans="1:30" ht="77.25" customHeight="1">
      <c r="A8" s="424" t="s">
        <v>67</v>
      </c>
      <c r="B8" s="425" t="s">
        <v>108</v>
      </c>
      <c r="C8" s="393" t="s">
        <v>617</v>
      </c>
      <c r="D8" s="364" t="s">
        <v>614</v>
      </c>
      <c r="E8" s="364" t="s">
        <v>891</v>
      </c>
      <c r="F8" s="364" t="s">
        <v>892</v>
      </c>
      <c r="G8" s="364"/>
      <c r="H8" s="364"/>
      <c r="I8" s="364" t="s">
        <v>1177</v>
      </c>
      <c r="J8" s="364" t="s">
        <v>1178</v>
      </c>
      <c r="K8" s="364"/>
      <c r="L8" s="418"/>
      <c r="M8" s="364">
        <v>1726849</v>
      </c>
      <c r="N8" s="364"/>
      <c r="O8" s="364"/>
      <c r="P8" s="404"/>
      <c r="Q8" s="367"/>
      <c r="R8" s="367"/>
      <c r="S8" s="367"/>
      <c r="T8" s="367"/>
      <c r="U8" s="367"/>
      <c r="V8" s="367"/>
      <c r="W8" s="367"/>
      <c r="X8" s="367"/>
      <c r="Y8" s="622"/>
      <c r="Z8" s="622"/>
      <c r="AA8" s="617"/>
      <c r="AB8" s="602"/>
      <c r="AC8" s="622"/>
      <c r="AD8" s="623"/>
    </row>
    <row r="9" spans="1:30" ht="73.5" customHeight="1">
      <c r="A9" s="402" t="s">
        <v>967</v>
      </c>
      <c r="B9" s="403" t="s">
        <v>87</v>
      </c>
      <c r="C9" s="395" t="s">
        <v>165</v>
      </c>
      <c r="D9" s="364" t="s">
        <v>612</v>
      </c>
      <c r="E9" s="371" t="s">
        <v>970</v>
      </c>
      <c r="F9" s="371" t="s">
        <v>243</v>
      </c>
      <c r="G9" s="371" t="s">
        <v>245</v>
      </c>
      <c r="H9" s="371" t="s">
        <v>618</v>
      </c>
      <c r="I9" s="641" t="s">
        <v>344</v>
      </c>
      <c r="J9" s="641" t="s">
        <v>345</v>
      </c>
      <c r="K9" s="641"/>
      <c r="L9" s="373">
        <v>0.05</v>
      </c>
      <c r="M9" s="364">
        <v>300000</v>
      </c>
      <c r="N9" s="371">
        <v>101764</v>
      </c>
      <c r="O9" s="364">
        <f>M9-N9</f>
        <v>198236</v>
      </c>
      <c r="P9" s="404">
        <f>N9/M9</f>
        <v>0.33921333333333331</v>
      </c>
      <c r="Q9" s="367" t="s">
        <v>1009</v>
      </c>
      <c r="R9" s="367"/>
      <c r="S9" s="367" t="s">
        <v>1009</v>
      </c>
      <c r="T9" s="367"/>
      <c r="U9" s="367" t="s">
        <v>1009</v>
      </c>
      <c r="V9" s="367"/>
      <c r="W9" s="367" t="s">
        <v>1009</v>
      </c>
      <c r="X9" s="367"/>
      <c r="Y9" s="614" t="s">
        <v>1137</v>
      </c>
      <c r="Z9" s="614" t="s">
        <v>1046</v>
      </c>
      <c r="AA9" s="615" t="s">
        <v>1047</v>
      </c>
      <c r="AB9" s="592" t="s">
        <v>1039</v>
      </c>
      <c r="AC9" s="618" t="s">
        <v>1037</v>
      </c>
      <c r="AD9" s="613" t="s">
        <v>1048</v>
      </c>
    </row>
    <row r="10" spans="1:30" ht="73.5" customHeight="1">
      <c r="A10" s="384" t="s">
        <v>968</v>
      </c>
      <c r="B10" s="426" t="s">
        <v>87</v>
      </c>
      <c r="C10" s="395"/>
      <c r="D10" s="364" t="s">
        <v>613</v>
      </c>
      <c r="E10" s="371" t="s">
        <v>1011</v>
      </c>
      <c r="F10" s="371" t="s">
        <v>243</v>
      </c>
      <c r="G10" s="371"/>
      <c r="H10" s="371"/>
      <c r="I10" s="642"/>
      <c r="J10" s="642"/>
      <c r="K10" s="642"/>
      <c r="L10" s="373"/>
      <c r="M10" s="364">
        <v>300000</v>
      </c>
      <c r="N10" s="371">
        <v>150352</v>
      </c>
      <c r="O10" s="364">
        <f>M10-N10</f>
        <v>149648</v>
      </c>
      <c r="P10" s="404">
        <f>N10/M10</f>
        <v>0.50117333333333336</v>
      </c>
      <c r="Q10" s="367"/>
      <c r="R10" s="366" t="s">
        <v>1010</v>
      </c>
      <c r="S10" s="366" t="s">
        <v>1010</v>
      </c>
      <c r="T10" s="366" t="s">
        <v>1010</v>
      </c>
      <c r="U10" s="366" t="s">
        <v>1010</v>
      </c>
      <c r="V10" s="367"/>
      <c r="W10" s="366" t="s">
        <v>1010</v>
      </c>
      <c r="X10" s="367"/>
      <c r="Y10" s="614" t="s">
        <v>1045</v>
      </c>
      <c r="Z10" s="614" t="s">
        <v>1046</v>
      </c>
      <c r="AA10" s="616" t="s">
        <v>1047</v>
      </c>
      <c r="AB10" s="592" t="s">
        <v>1039</v>
      </c>
      <c r="AC10" s="619" t="s">
        <v>1037</v>
      </c>
      <c r="AD10" s="613" t="s">
        <v>1048</v>
      </c>
    </row>
    <row r="11" spans="1:30" ht="73.5" customHeight="1">
      <c r="A11" s="384" t="s">
        <v>968</v>
      </c>
      <c r="B11" s="426" t="s">
        <v>87</v>
      </c>
      <c r="C11" s="395"/>
      <c r="D11" s="364" t="s">
        <v>614</v>
      </c>
      <c r="E11" s="371" t="s">
        <v>1011</v>
      </c>
      <c r="F11" s="371" t="s">
        <v>243</v>
      </c>
      <c r="G11" s="371"/>
      <c r="H11" s="371"/>
      <c r="I11" s="643"/>
      <c r="J11" s="643"/>
      <c r="K11" s="643"/>
      <c r="L11" s="373"/>
      <c r="M11" s="364">
        <v>300000</v>
      </c>
      <c r="N11" s="371"/>
      <c r="O11" s="364"/>
      <c r="P11" s="404"/>
      <c r="Q11" s="367"/>
      <c r="R11" s="367"/>
      <c r="S11" s="367"/>
      <c r="T11" s="367"/>
      <c r="U11" s="367"/>
      <c r="V11" s="367"/>
      <c r="W11" s="367"/>
      <c r="X11" s="367"/>
      <c r="Y11" s="614" t="s">
        <v>1045</v>
      </c>
      <c r="Z11" s="614" t="s">
        <v>1046</v>
      </c>
      <c r="AA11" s="617" t="s">
        <v>1047</v>
      </c>
      <c r="AB11" s="592" t="s">
        <v>1039</v>
      </c>
      <c r="AC11" s="620" t="s">
        <v>1037</v>
      </c>
      <c r="AD11" s="613" t="s">
        <v>1048</v>
      </c>
    </row>
    <row r="12" spans="1:30" s="374" customFormat="1" ht="82.5" customHeight="1">
      <c r="A12" s="402" t="s">
        <v>971</v>
      </c>
      <c r="B12" s="403" t="s">
        <v>88</v>
      </c>
      <c r="C12" s="395" t="s">
        <v>94</v>
      </c>
      <c r="D12" s="364" t="s">
        <v>612</v>
      </c>
      <c r="E12" s="371" t="s">
        <v>205</v>
      </c>
      <c r="F12" s="373">
        <v>0.52700000000000002</v>
      </c>
      <c r="G12" s="373">
        <v>0.625</v>
      </c>
      <c r="H12" s="373" t="s">
        <v>964</v>
      </c>
      <c r="I12" s="649" t="s">
        <v>1027</v>
      </c>
      <c r="J12" s="651" t="s">
        <v>992</v>
      </c>
      <c r="K12" s="644"/>
      <c r="L12" s="371"/>
      <c r="M12" s="364">
        <v>34874</v>
      </c>
      <c r="N12" s="371">
        <v>29430</v>
      </c>
      <c r="O12" s="364">
        <f>M12-N12</f>
        <v>5444</v>
      </c>
      <c r="P12" s="404">
        <f>N12/M12</f>
        <v>0.84389516545277288</v>
      </c>
      <c r="Q12" s="367" t="s">
        <v>1139</v>
      </c>
      <c r="R12" s="367" t="s">
        <v>1139</v>
      </c>
      <c r="S12" s="367" t="s">
        <v>1139</v>
      </c>
      <c r="T12" s="367" t="s">
        <v>1139</v>
      </c>
      <c r="U12" s="367" t="s">
        <v>1139</v>
      </c>
      <c r="V12" s="367" t="s">
        <v>1139</v>
      </c>
      <c r="W12" s="367" t="s">
        <v>1139</v>
      </c>
      <c r="X12" s="367" t="s">
        <v>1139</v>
      </c>
      <c r="Y12" s="592" t="s">
        <v>1049</v>
      </c>
      <c r="Z12" s="592" t="s">
        <v>1050</v>
      </c>
      <c r="AA12" s="599" t="s">
        <v>1037</v>
      </c>
      <c r="AB12" s="592" t="s">
        <v>1039</v>
      </c>
      <c r="AC12" s="592" t="s">
        <v>1051</v>
      </c>
      <c r="AD12" s="593" t="s">
        <v>1052</v>
      </c>
    </row>
    <row r="13" spans="1:30" s="374" customFormat="1" ht="82.5" customHeight="1">
      <c r="A13" s="384" t="s">
        <v>972</v>
      </c>
      <c r="B13" s="426" t="s">
        <v>88</v>
      </c>
      <c r="C13" s="395"/>
      <c r="D13" s="364" t="s">
        <v>613</v>
      </c>
      <c r="E13" s="371" t="s">
        <v>205</v>
      </c>
      <c r="F13" s="455" t="s">
        <v>1160</v>
      </c>
      <c r="G13" s="373"/>
      <c r="H13" s="459"/>
      <c r="I13" s="650"/>
      <c r="J13" s="652"/>
      <c r="K13" s="645"/>
      <c r="L13" s="371"/>
      <c r="M13" s="364">
        <v>46440</v>
      </c>
      <c r="N13" s="371">
        <v>46440</v>
      </c>
      <c r="O13" s="364">
        <f>M13-N13</f>
        <v>0</v>
      </c>
      <c r="P13" s="404">
        <f>N13/M13</f>
        <v>1</v>
      </c>
      <c r="Q13" s="367" t="s">
        <v>1000</v>
      </c>
      <c r="R13" s="367" t="s">
        <v>1000</v>
      </c>
      <c r="S13" s="367" t="s">
        <v>1000</v>
      </c>
      <c r="T13" s="367" t="s">
        <v>1000</v>
      </c>
      <c r="U13" s="367" t="s">
        <v>1000</v>
      </c>
      <c r="V13" s="367" t="s">
        <v>1000</v>
      </c>
      <c r="W13" s="367" t="s">
        <v>1000</v>
      </c>
      <c r="X13" s="367" t="s">
        <v>1000</v>
      </c>
      <c r="Y13" s="592"/>
      <c r="Z13" s="592"/>
      <c r="AA13" s="600"/>
      <c r="AB13" s="592"/>
      <c r="AC13" s="592"/>
      <c r="AD13" s="593"/>
    </row>
    <row r="14" spans="1:30" s="374" customFormat="1" ht="82.5" customHeight="1">
      <c r="A14" s="384" t="s">
        <v>972</v>
      </c>
      <c r="B14" s="426" t="s">
        <v>88</v>
      </c>
      <c r="C14" s="395"/>
      <c r="D14" s="363" t="s">
        <v>614</v>
      </c>
      <c r="E14" s="370" t="s">
        <v>205</v>
      </c>
      <c r="F14" s="460" t="s">
        <v>1218</v>
      </c>
      <c r="G14" s="372"/>
      <c r="H14" s="372"/>
      <c r="I14" s="370" t="s">
        <v>1177</v>
      </c>
      <c r="J14" s="370" t="s">
        <v>1178</v>
      </c>
      <c r="K14" s="646"/>
      <c r="L14" s="371"/>
      <c r="M14" s="461">
        <v>44842</v>
      </c>
      <c r="N14" s="371"/>
      <c r="O14" s="364"/>
      <c r="P14" s="404"/>
      <c r="Q14" s="367" t="s">
        <v>1000</v>
      </c>
      <c r="R14" s="367" t="s">
        <v>1000</v>
      </c>
      <c r="S14" s="367" t="s">
        <v>1000</v>
      </c>
      <c r="T14" s="367" t="s">
        <v>1000</v>
      </c>
      <c r="U14" s="367" t="s">
        <v>1000</v>
      </c>
      <c r="V14" s="367" t="s">
        <v>1000</v>
      </c>
      <c r="W14" s="367" t="s">
        <v>1000</v>
      </c>
      <c r="X14" s="367" t="s">
        <v>1000</v>
      </c>
      <c r="Y14" s="592"/>
      <c r="Z14" s="592"/>
      <c r="AA14" s="601"/>
      <c r="AB14" s="592"/>
      <c r="AC14" s="592"/>
      <c r="AD14" s="593"/>
    </row>
    <row r="15" spans="1:30" s="375" customFormat="1" ht="93.75" customHeight="1">
      <c r="A15" s="402" t="s">
        <v>982</v>
      </c>
      <c r="B15" s="403" t="s">
        <v>89</v>
      </c>
      <c r="C15" s="395" t="s">
        <v>109</v>
      </c>
      <c r="D15" s="364" t="s">
        <v>612</v>
      </c>
      <c r="E15" s="371" t="s">
        <v>169</v>
      </c>
      <c r="F15" s="371" t="s">
        <v>899</v>
      </c>
      <c r="G15" s="371" t="s">
        <v>1022</v>
      </c>
      <c r="H15" s="371" t="s">
        <v>1022</v>
      </c>
      <c r="I15" s="641" t="s">
        <v>1034</v>
      </c>
      <c r="J15" s="641" t="s">
        <v>1028</v>
      </c>
      <c r="K15" s="641"/>
      <c r="L15" s="371">
        <v>180</v>
      </c>
      <c r="M15" s="364">
        <v>38523</v>
      </c>
      <c r="N15" s="371">
        <v>14891</v>
      </c>
      <c r="O15" s="364">
        <f>M15-N15</f>
        <v>23632</v>
      </c>
      <c r="P15" s="404">
        <f>N15/M15</f>
        <v>0.38654829582327443</v>
      </c>
      <c r="Q15" s="367" t="s">
        <v>1139</v>
      </c>
      <c r="R15" s="367" t="s">
        <v>1139</v>
      </c>
      <c r="S15" s="367" t="s">
        <v>1139</v>
      </c>
      <c r="T15" s="367" t="s">
        <v>1139</v>
      </c>
      <c r="U15" s="367" t="s">
        <v>1139</v>
      </c>
      <c r="V15" s="367" t="s">
        <v>1139</v>
      </c>
      <c r="W15" s="367" t="s">
        <v>1139</v>
      </c>
      <c r="X15" s="367" t="s">
        <v>1139</v>
      </c>
      <c r="Y15" s="592" t="s">
        <v>1053</v>
      </c>
      <c r="Z15" s="602" t="s">
        <v>1050</v>
      </c>
      <c r="AA15" s="592" t="s">
        <v>1054</v>
      </c>
      <c r="AB15" s="592" t="s">
        <v>1055</v>
      </c>
      <c r="AC15" s="602" t="s">
        <v>1037</v>
      </c>
      <c r="AD15" s="610" t="s">
        <v>1056</v>
      </c>
    </row>
    <row r="16" spans="1:30" s="375" customFormat="1" ht="93.75" customHeight="1">
      <c r="A16" s="384" t="s">
        <v>983</v>
      </c>
      <c r="B16" s="426" t="s">
        <v>89</v>
      </c>
      <c r="C16" s="395"/>
      <c r="D16" s="364" t="s">
        <v>613</v>
      </c>
      <c r="E16" s="371" t="s">
        <v>355</v>
      </c>
      <c r="F16" s="371" t="s">
        <v>1020</v>
      </c>
      <c r="G16" s="371"/>
      <c r="H16" s="371"/>
      <c r="I16" s="643"/>
      <c r="J16" s="643"/>
      <c r="K16" s="643"/>
      <c r="L16" s="371"/>
      <c r="M16" s="364">
        <v>37735</v>
      </c>
      <c r="N16" s="371">
        <v>37735</v>
      </c>
      <c r="O16" s="364">
        <f>M16-N16</f>
        <v>0</v>
      </c>
      <c r="P16" s="404">
        <f>N16/M16</f>
        <v>1</v>
      </c>
      <c r="Q16" s="367" t="s">
        <v>1000</v>
      </c>
      <c r="R16" s="367" t="s">
        <v>1000</v>
      </c>
      <c r="S16" s="367" t="s">
        <v>1000</v>
      </c>
      <c r="T16" s="367" t="s">
        <v>1000</v>
      </c>
      <c r="U16" s="367" t="s">
        <v>1000</v>
      </c>
      <c r="V16" s="367" t="s">
        <v>1000</v>
      </c>
      <c r="W16" s="367" t="s">
        <v>1000</v>
      </c>
      <c r="X16" s="367" t="s">
        <v>1000</v>
      </c>
      <c r="Y16" s="592"/>
      <c r="Z16" s="602"/>
      <c r="AA16" s="592"/>
      <c r="AB16" s="592"/>
      <c r="AC16" s="602"/>
      <c r="AD16" s="611"/>
    </row>
    <row r="17" spans="1:30" s="375" customFormat="1" ht="93.75" customHeight="1">
      <c r="A17" s="384" t="s">
        <v>983</v>
      </c>
      <c r="B17" s="426" t="s">
        <v>89</v>
      </c>
      <c r="C17" s="395"/>
      <c r="D17" s="364" t="s">
        <v>614</v>
      </c>
      <c r="E17" s="371" t="s">
        <v>1021</v>
      </c>
      <c r="F17" s="371" t="s">
        <v>1020</v>
      </c>
      <c r="G17" s="371"/>
      <c r="H17" s="371"/>
      <c r="I17" s="371" t="s">
        <v>1019</v>
      </c>
      <c r="J17" s="371" t="s">
        <v>899</v>
      </c>
      <c r="K17" s="371"/>
      <c r="L17" s="371"/>
      <c r="M17" s="364">
        <v>34262</v>
      </c>
      <c r="N17" s="371"/>
      <c r="O17" s="364"/>
      <c r="P17" s="404"/>
      <c r="Q17" s="367" t="s">
        <v>1000</v>
      </c>
      <c r="R17" s="367" t="s">
        <v>1000</v>
      </c>
      <c r="S17" s="367" t="s">
        <v>1000</v>
      </c>
      <c r="T17" s="367" t="s">
        <v>1000</v>
      </c>
      <c r="U17" s="367" t="s">
        <v>1000</v>
      </c>
      <c r="V17" s="367" t="s">
        <v>1000</v>
      </c>
      <c r="W17" s="367" t="s">
        <v>1000</v>
      </c>
      <c r="X17" s="367" t="s">
        <v>1000</v>
      </c>
      <c r="Y17" s="592"/>
      <c r="Z17" s="602"/>
      <c r="AA17" s="592"/>
      <c r="AB17" s="592"/>
      <c r="AC17" s="602"/>
      <c r="AD17" s="612"/>
    </row>
    <row r="18" spans="1:30" ht="78.75" customHeight="1">
      <c r="A18" s="402" t="s">
        <v>963</v>
      </c>
      <c r="B18" s="403" t="s">
        <v>85</v>
      </c>
      <c r="C18" s="395" t="s">
        <v>142</v>
      </c>
      <c r="D18" s="364" t="s">
        <v>612</v>
      </c>
      <c r="E18" s="371" t="s">
        <v>1013</v>
      </c>
      <c r="F18" s="371" t="s">
        <v>243</v>
      </c>
      <c r="G18" s="371" t="s">
        <v>969</v>
      </c>
      <c r="H18" s="371" t="s">
        <v>895</v>
      </c>
      <c r="I18" s="371" t="s">
        <v>1029</v>
      </c>
      <c r="J18" s="427">
        <v>0.68100000000000005</v>
      </c>
      <c r="K18" s="371"/>
      <c r="L18" s="373">
        <v>0.68100000000000005</v>
      </c>
      <c r="M18" s="364">
        <v>238245</v>
      </c>
      <c r="N18" s="371">
        <v>208031</v>
      </c>
      <c r="O18" s="364">
        <f>M18-N18</f>
        <v>30214</v>
      </c>
      <c r="P18" s="404">
        <f t="shared" ref="P18:P24" si="0">N18/M18</f>
        <v>0.87318096917039179</v>
      </c>
      <c r="Q18" s="367" t="s">
        <v>1009</v>
      </c>
      <c r="R18" s="367" t="s">
        <v>1009</v>
      </c>
      <c r="S18" s="367" t="s">
        <v>1009</v>
      </c>
      <c r="T18" s="367" t="s">
        <v>1009</v>
      </c>
      <c r="U18" s="367"/>
      <c r="V18" s="367" t="s">
        <v>1009</v>
      </c>
      <c r="W18" s="367" t="s">
        <v>1009</v>
      </c>
      <c r="X18" s="367" t="s">
        <v>1009</v>
      </c>
      <c r="Y18" s="592" t="s">
        <v>1057</v>
      </c>
      <c r="Z18" s="602" t="s">
        <v>1050</v>
      </c>
      <c r="AA18" s="592" t="s">
        <v>1058</v>
      </c>
      <c r="AB18" s="592" t="s">
        <v>1039</v>
      </c>
      <c r="AC18" s="602" t="s">
        <v>1037</v>
      </c>
      <c r="AD18" s="593" t="s">
        <v>1059</v>
      </c>
    </row>
    <row r="19" spans="1:30" ht="78.75" customHeight="1">
      <c r="A19" s="384" t="s">
        <v>963</v>
      </c>
      <c r="B19" s="426" t="s">
        <v>85</v>
      </c>
      <c r="C19" s="395"/>
      <c r="D19" s="364" t="s">
        <v>613</v>
      </c>
      <c r="E19" s="371" t="s">
        <v>1220</v>
      </c>
      <c r="F19" s="371" t="s">
        <v>1222</v>
      </c>
      <c r="G19" s="371"/>
      <c r="H19" s="371"/>
      <c r="I19" s="371" t="s">
        <v>890</v>
      </c>
      <c r="J19" s="371" t="s">
        <v>889</v>
      </c>
      <c r="K19" s="364"/>
      <c r="L19" s="373"/>
      <c r="M19" s="364">
        <v>216000</v>
      </c>
      <c r="N19" s="371">
        <v>177000</v>
      </c>
      <c r="O19" s="364">
        <f>M19-N19</f>
        <v>39000</v>
      </c>
      <c r="P19" s="404">
        <f t="shared" si="0"/>
        <v>0.81944444444444442</v>
      </c>
      <c r="Q19" s="367" t="s">
        <v>1009</v>
      </c>
      <c r="R19" s="367" t="s">
        <v>1009</v>
      </c>
      <c r="S19" s="367" t="s">
        <v>1009</v>
      </c>
      <c r="T19" s="367" t="s">
        <v>1009</v>
      </c>
      <c r="U19" s="367" t="s">
        <v>1009</v>
      </c>
      <c r="V19" s="367"/>
      <c r="W19" s="367" t="s">
        <v>1009</v>
      </c>
      <c r="X19" s="367"/>
      <c r="Y19" s="592"/>
      <c r="Z19" s="602"/>
      <c r="AA19" s="592"/>
      <c r="AB19" s="592"/>
      <c r="AC19" s="602"/>
      <c r="AD19" s="593"/>
    </row>
    <row r="20" spans="1:30" ht="78.75" customHeight="1">
      <c r="A20" s="384" t="s">
        <v>963</v>
      </c>
      <c r="B20" s="426" t="s">
        <v>85</v>
      </c>
      <c r="C20" s="395"/>
      <c r="D20" s="364" t="s">
        <v>614</v>
      </c>
      <c r="E20" s="371" t="s">
        <v>1220</v>
      </c>
      <c r="F20" s="371" t="s">
        <v>1221</v>
      </c>
      <c r="G20" s="364"/>
      <c r="H20" s="364"/>
      <c r="I20" s="364" t="s">
        <v>893</v>
      </c>
      <c r="J20" s="364" t="s">
        <v>894</v>
      </c>
      <c r="K20" s="371"/>
      <c r="L20" s="373"/>
      <c r="M20" s="364">
        <v>216000</v>
      </c>
      <c r="N20" s="371"/>
      <c r="O20" s="364"/>
      <c r="P20" s="404"/>
      <c r="Q20" s="366"/>
      <c r="R20" s="366"/>
      <c r="S20" s="366"/>
      <c r="T20" s="366"/>
      <c r="U20" s="367"/>
      <c r="V20" s="367"/>
      <c r="W20" s="366"/>
      <c r="X20" s="367"/>
      <c r="Y20" s="592"/>
      <c r="Z20" s="602"/>
      <c r="AA20" s="592"/>
      <c r="AB20" s="592"/>
      <c r="AC20" s="602"/>
      <c r="AD20" s="593"/>
    </row>
    <row r="21" spans="1:30" ht="94.5" customHeight="1">
      <c r="A21" s="376" t="s">
        <v>986</v>
      </c>
      <c r="B21" s="423" t="s">
        <v>987</v>
      </c>
      <c r="C21" s="393" t="s">
        <v>111</v>
      </c>
      <c r="D21" s="364" t="s">
        <v>612</v>
      </c>
      <c r="E21" s="364" t="s">
        <v>166</v>
      </c>
      <c r="F21" s="364" t="s">
        <v>1016</v>
      </c>
      <c r="G21" s="364" t="s">
        <v>248</v>
      </c>
      <c r="H21" s="364" t="s">
        <v>248</v>
      </c>
      <c r="I21" s="456" t="s">
        <v>1223</v>
      </c>
      <c r="J21" s="456" t="s">
        <v>991</v>
      </c>
      <c r="K21" s="364"/>
      <c r="L21" s="418" t="s">
        <v>219</v>
      </c>
      <c r="M21" s="364">
        <v>184525</v>
      </c>
      <c r="N21" s="364">
        <v>88245</v>
      </c>
      <c r="O21" s="364">
        <f>M21-N21</f>
        <v>96280</v>
      </c>
      <c r="P21" s="404">
        <f>N21/M21</f>
        <v>0.4782278824007587</v>
      </c>
      <c r="Q21" s="367" t="s">
        <v>1009</v>
      </c>
      <c r="R21" s="367" t="s">
        <v>1009</v>
      </c>
      <c r="S21" s="367" t="s">
        <v>1009</v>
      </c>
      <c r="T21" s="367" t="s">
        <v>1009</v>
      </c>
      <c r="U21" s="367" t="s">
        <v>1009</v>
      </c>
      <c r="V21" s="367" t="s">
        <v>1009</v>
      </c>
      <c r="W21" s="367" t="s">
        <v>1009</v>
      </c>
      <c r="X21" s="367" t="s">
        <v>1009</v>
      </c>
      <c r="Y21" s="592" t="s">
        <v>1060</v>
      </c>
      <c r="Z21" s="592" t="s">
        <v>1061</v>
      </c>
      <c r="AA21" s="592" t="s">
        <v>1062</v>
      </c>
      <c r="AB21" s="592" t="s">
        <v>1039</v>
      </c>
      <c r="AC21" s="592" t="s">
        <v>1063</v>
      </c>
      <c r="AD21" s="593" t="s">
        <v>1064</v>
      </c>
    </row>
    <row r="22" spans="1:30" ht="94.5" customHeight="1">
      <c r="A22" s="376"/>
      <c r="B22" s="423"/>
      <c r="C22" s="393"/>
      <c r="D22" s="364" t="s">
        <v>613</v>
      </c>
      <c r="E22" s="364" t="s">
        <v>1015</v>
      </c>
      <c r="F22" s="364" t="s">
        <v>1014</v>
      </c>
      <c r="G22" s="364"/>
      <c r="H22" s="364"/>
      <c r="I22" s="456" t="s">
        <v>1225</v>
      </c>
      <c r="J22" s="457" t="s">
        <v>1224</v>
      </c>
      <c r="K22" s="364"/>
      <c r="L22" s="418"/>
      <c r="M22" s="364">
        <v>335038</v>
      </c>
      <c r="N22" s="364">
        <v>141151</v>
      </c>
      <c r="O22" s="364">
        <f>M22-N22</f>
        <v>193887</v>
      </c>
      <c r="P22" s="404">
        <f>N22/M22</f>
        <v>0.42129847957545113</v>
      </c>
      <c r="Q22" s="367" t="s">
        <v>1009</v>
      </c>
      <c r="R22" s="367" t="s">
        <v>1009</v>
      </c>
      <c r="S22" s="367" t="s">
        <v>1009</v>
      </c>
      <c r="T22" s="367" t="s">
        <v>1009</v>
      </c>
      <c r="U22" s="367" t="s">
        <v>1009</v>
      </c>
      <c r="V22" s="367" t="s">
        <v>1009</v>
      </c>
      <c r="W22" s="367" t="s">
        <v>1009</v>
      </c>
      <c r="X22" s="367" t="s">
        <v>1009</v>
      </c>
      <c r="Y22" s="592"/>
      <c r="Z22" s="592"/>
      <c r="AA22" s="592"/>
      <c r="AB22" s="592"/>
      <c r="AC22" s="592"/>
      <c r="AD22" s="593"/>
    </row>
    <row r="23" spans="1:30" ht="94.5" customHeight="1">
      <c r="A23" s="376"/>
      <c r="B23" s="423"/>
      <c r="C23" s="393"/>
      <c r="D23" s="364" t="s">
        <v>614</v>
      </c>
      <c r="E23" s="364" t="s">
        <v>1015</v>
      </c>
      <c r="F23" s="364" t="s">
        <v>1017</v>
      </c>
      <c r="G23" s="364"/>
      <c r="H23" s="364"/>
      <c r="I23" s="457" t="s">
        <v>1226</v>
      </c>
      <c r="J23" s="457" t="s">
        <v>1227</v>
      </c>
      <c r="K23" s="364"/>
      <c r="L23" s="418"/>
      <c r="M23" s="364">
        <v>239237</v>
      </c>
      <c r="N23" s="364"/>
      <c r="O23" s="364"/>
      <c r="P23" s="404"/>
      <c r="Q23" s="367"/>
      <c r="R23" s="367"/>
      <c r="S23" s="367"/>
      <c r="T23" s="367"/>
      <c r="U23" s="367"/>
      <c r="V23" s="367"/>
      <c r="W23" s="367"/>
      <c r="X23" s="367"/>
      <c r="Y23" s="592"/>
      <c r="Z23" s="592"/>
      <c r="AA23" s="592"/>
      <c r="AB23" s="592"/>
      <c r="AC23" s="592"/>
      <c r="AD23" s="593"/>
    </row>
    <row r="24" spans="1:30" s="375" customFormat="1" ht="93.75" customHeight="1">
      <c r="A24" s="402" t="s">
        <v>615</v>
      </c>
      <c r="B24" s="403" t="s">
        <v>186</v>
      </c>
      <c r="C24" s="395" t="s">
        <v>93</v>
      </c>
      <c r="D24" s="364" t="s">
        <v>612</v>
      </c>
      <c r="E24" s="371" t="s">
        <v>187</v>
      </c>
      <c r="F24" s="371" t="s">
        <v>244</v>
      </c>
      <c r="G24" s="371" t="s">
        <v>244</v>
      </c>
      <c r="H24" s="371" t="s">
        <v>244</v>
      </c>
      <c r="I24" s="371" t="s">
        <v>961</v>
      </c>
      <c r="J24" s="371" t="s">
        <v>964</v>
      </c>
      <c r="K24" s="371" t="s">
        <v>964</v>
      </c>
      <c r="L24" s="405" t="s">
        <v>218</v>
      </c>
      <c r="M24" s="364">
        <v>139175</v>
      </c>
      <c r="N24" s="371">
        <v>111174</v>
      </c>
      <c r="O24" s="364">
        <f>M24-N24</f>
        <v>28001</v>
      </c>
      <c r="P24" s="404">
        <f t="shared" si="0"/>
        <v>0.79880725705047606</v>
      </c>
      <c r="Q24" s="367" t="s">
        <v>1009</v>
      </c>
      <c r="R24" s="367" t="s">
        <v>1009</v>
      </c>
      <c r="S24" s="367" t="s">
        <v>1009</v>
      </c>
      <c r="T24" s="367" t="s">
        <v>1009</v>
      </c>
      <c r="U24" s="367" t="s">
        <v>1009</v>
      </c>
      <c r="V24" s="367" t="s">
        <v>1009</v>
      </c>
      <c r="W24" s="367" t="s">
        <v>1009</v>
      </c>
      <c r="X24" s="367" t="s">
        <v>1009</v>
      </c>
      <c r="Y24" s="428"/>
      <c r="Z24" s="428"/>
      <c r="AA24" s="428"/>
      <c r="AB24" s="428"/>
      <c r="AC24" s="428"/>
      <c r="AD24" s="428"/>
    </row>
    <row r="25" spans="1:30" s="377" customFormat="1" ht="45" customHeight="1">
      <c r="A25" s="402" t="s">
        <v>615</v>
      </c>
      <c r="B25" s="403" t="s">
        <v>186</v>
      </c>
      <c r="C25" s="395" t="s">
        <v>617</v>
      </c>
      <c r="D25" s="364" t="s">
        <v>964</v>
      </c>
      <c r="E25" s="371"/>
      <c r="F25" s="371"/>
      <c r="G25" s="371"/>
      <c r="H25" s="371"/>
      <c r="I25" s="371"/>
      <c r="J25" s="371"/>
      <c r="K25" s="371"/>
      <c r="L25" s="405"/>
      <c r="M25" s="364"/>
      <c r="N25" s="371"/>
      <c r="O25" s="364"/>
      <c r="P25" s="404"/>
      <c r="Q25" s="367"/>
      <c r="R25" s="367"/>
      <c r="S25" s="367"/>
      <c r="T25" s="367"/>
      <c r="U25" s="367"/>
      <c r="V25" s="367"/>
      <c r="W25" s="367"/>
      <c r="X25" s="367"/>
      <c r="Y25" s="428"/>
      <c r="Z25" s="428"/>
      <c r="AA25" s="428"/>
      <c r="AB25" s="428"/>
      <c r="AC25" s="428"/>
      <c r="AD25" s="428"/>
    </row>
    <row r="26" spans="1:30" s="374" customFormat="1" ht="100.5" customHeight="1">
      <c r="A26" s="402" t="s">
        <v>615</v>
      </c>
      <c r="B26" s="403" t="s">
        <v>147</v>
      </c>
      <c r="C26" s="395" t="s">
        <v>95</v>
      </c>
      <c r="D26" s="364" t="s">
        <v>612</v>
      </c>
      <c r="E26" s="371" t="s">
        <v>317</v>
      </c>
      <c r="F26" s="371" t="s">
        <v>246</v>
      </c>
      <c r="G26" s="371" t="s">
        <v>247</v>
      </c>
      <c r="H26" s="371" t="s">
        <v>247</v>
      </c>
      <c r="I26" s="647" t="s">
        <v>990</v>
      </c>
      <c r="J26" s="647" t="s">
        <v>989</v>
      </c>
      <c r="K26" s="371"/>
      <c r="L26" s="371" t="s">
        <v>197</v>
      </c>
      <c r="M26" s="364">
        <f>166822-87996</f>
        <v>78826</v>
      </c>
      <c r="N26" s="371">
        <v>23444</v>
      </c>
      <c r="O26" s="364">
        <f>M26-N26</f>
        <v>55382</v>
      </c>
      <c r="P26" s="404">
        <f>N26/M26</f>
        <v>0.2974145586481618</v>
      </c>
      <c r="Q26" s="367" t="s">
        <v>1009</v>
      </c>
      <c r="R26" s="367"/>
      <c r="S26" s="367"/>
      <c r="T26" s="367"/>
      <c r="U26" s="367"/>
      <c r="V26" s="367"/>
      <c r="W26" s="367" t="s">
        <v>1009</v>
      </c>
      <c r="X26" s="367"/>
      <c r="Y26" s="428"/>
      <c r="Z26" s="428"/>
      <c r="AA26" s="428"/>
      <c r="AB26" s="428"/>
      <c r="AC26" s="428"/>
      <c r="AD26" s="428"/>
    </row>
    <row r="27" spans="1:30" s="374" customFormat="1" ht="60" customHeight="1">
      <c r="A27" s="402" t="s">
        <v>985</v>
      </c>
      <c r="B27" s="403" t="s">
        <v>1030</v>
      </c>
      <c r="C27" s="395" t="s">
        <v>617</v>
      </c>
      <c r="D27" s="364" t="s">
        <v>613</v>
      </c>
      <c r="E27" s="371" t="s">
        <v>608</v>
      </c>
      <c r="F27" s="371" t="s">
        <v>246</v>
      </c>
      <c r="G27" s="371"/>
      <c r="H27" s="371"/>
      <c r="I27" s="648"/>
      <c r="J27" s="648"/>
      <c r="K27" s="371"/>
      <c r="L27" s="371"/>
      <c r="M27" s="364">
        <v>87996</v>
      </c>
      <c r="N27" s="371">
        <v>86225</v>
      </c>
      <c r="O27" s="364">
        <f>M27-N27</f>
        <v>1771</v>
      </c>
      <c r="P27" s="404">
        <f>N27/M27</f>
        <v>0.9798740851856903</v>
      </c>
      <c r="Q27" s="367" t="s">
        <v>1000</v>
      </c>
      <c r="R27" s="367" t="s">
        <v>1000</v>
      </c>
      <c r="S27" s="367" t="s">
        <v>1000</v>
      </c>
      <c r="T27" s="367" t="s">
        <v>1000</v>
      </c>
      <c r="U27" s="367" t="s">
        <v>1000</v>
      </c>
      <c r="V27" s="367" t="s">
        <v>1000</v>
      </c>
      <c r="W27" s="367" t="s">
        <v>1000</v>
      </c>
      <c r="X27" s="367" t="s">
        <v>1000</v>
      </c>
      <c r="Y27" s="428"/>
      <c r="Z27" s="428"/>
      <c r="AA27" s="428"/>
      <c r="AB27" s="428"/>
      <c r="AC27" s="428"/>
      <c r="AD27" s="428"/>
    </row>
    <row r="28" spans="1:30" s="377" customFormat="1" ht="48.75" customHeight="1">
      <c r="A28" s="402" t="s">
        <v>985</v>
      </c>
      <c r="B28" s="403" t="s">
        <v>1031</v>
      </c>
      <c r="C28" s="395" t="s">
        <v>617</v>
      </c>
      <c r="D28" s="364" t="s">
        <v>1032</v>
      </c>
      <c r="E28" s="371"/>
      <c r="F28" s="371"/>
      <c r="G28" s="371"/>
      <c r="H28" s="371"/>
      <c r="I28" s="371"/>
      <c r="J28" s="371"/>
      <c r="K28" s="371"/>
      <c r="L28" s="371"/>
      <c r="M28" s="364"/>
      <c r="N28" s="371"/>
      <c r="O28" s="364"/>
      <c r="P28" s="404"/>
      <c r="Q28" s="367"/>
      <c r="R28" s="367"/>
      <c r="S28" s="367"/>
      <c r="T28" s="367"/>
      <c r="U28" s="367"/>
      <c r="V28" s="367"/>
      <c r="W28" s="367"/>
      <c r="X28" s="367"/>
      <c r="Y28" s="428"/>
      <c r="Z28" s="428"/>
      <c r="AA28" s="428"/>
      <c r="AB28" s="428"/>
      <c r="AC28" s="428"/>
      <c r="AD28" s="428"/>
    </row>
    <row r="29" spans="1:30" s="359" customFormat="1" ht="50.1" customHeight="1">
      <c r="A29" s="350"/>
      <c r="B29" s="351"/>
      <c r="C29" s="352"/>
      <c r="D29" s="353"/>
      <c r="E29" s="353"/>
      <c r="F29" s="353"/>
      <c r="G29" s="353"/>
      <c r="H29" s="353"/>
      <c r="I29" s="353"/>
      <c r="J29" s="354"/>
      <c r="K29" s="355" t="s">
        <v>1026</v>
      </c>
      <c r="L29" s="353"/>
      <c r="M29" s="353">
        <f>M6+M9+M12+M15+M18+M21+M24+M26</f>
        <v>2263529</v>
      </c>
      <c r="N29" s="353">
        <f>N6+N9+N12+N15+N18+N21</f>
        <v>462979</v>
      </c>
      <c r="O29" s="353">
        <f>SUM(O6:O15)</f>
        <v>3202968</v>
      </c>
      <c r="P29" s="356">
        <f>N29/M29</f>
        <v>0.20453857670920053</v>
      </c>
      <c r="Q29" s="398"/>
      <c r="R29" s="398"/>
      <c r="S29" s="398"/>
      <c r="T29" s="398"/>
      <c r="U29" s="398"/>
      <c r="V29" s="398"/>
      <c r="W29" s="398"/>
      <c r="X29" s="399"/>
      <c r="Y29" s="419"/>
      <c r="Z29" s="419"/>
      <c r="AA29" s="419"/>
      <c r="AB29" s="419"/>
      <c r="AC29" s="419"/>
      <c r="AD29" s="428"/>
    </row>
    <row r="30" spans="1:30" s="359" customFormat="1" ht="50.1" customHeight="1">
      <c r="A30" s="350"/>
      <c r="B30" s="351"/>
      <c r="C30" s="352"/>
      <c r="D30" s="353"/>
      <c r="E30" s="353"/>
      <c r="F30" s="353"/>
      <c r="G30" s="353"/>
      <c r="H30" s="353"/>
      <c r="I30" s="353"/>
      <c r="J30" s="354"/>
      <c r="K30" s="360" t="s">
        <v>1025</v>
      </c>
      <c r="L30" s="353"/>
      <c r="M30" s="353">
        <f>M7+M10+M13+M16+M19+M22+M27</f>
        <v>2750058</v>
      </c>
      <c r="N30" s="353">
        <f>N7+N10+N13+N16+N19+N22</f>
        <v>682262</v>
      </c>
      <c r="O30" s="353">
        <f>SUM(O7:O16)</f>
        <v>1974225</v>
      </c>
      <c r="P30" s="356">
        <f>N30/M30</f>
        <v>0.24809004028278675</v>
      </c>
      <c r="Q30" s="398"/>
      <c r="R30" s="398"/>
      <c r="S30" s="398"/>
      <c r="T30" s="398"/>
      <c r="U30" s="398"/>
      <c r="V30" s="398"/>
      <c r="W30" s="398"/>
      <c r="X30" s="399"/>
      <c r="Y30" s="419"/>
      <c r="Z30" s="419"/>
      <c r="AA30" s="419"/>
      <c r="AB30" s="419"/>
      <c r="AC30" s="419"/>
      <c r="AD30" s="428"/>
    </row>
    <row r="31" spans="1:30" s="381" customFormat="1" ht="50.1" customHeight="1">
      <c r="A31" s="350" t="s">
        <v>984</v>
      </c>
      <c r="B31" s="351"/>
      <c r="C31" s="378"/>
      <c r="D31" s="379"/>
      <c r="E31" s="379"/>
      <c r="F31" s="379"/>
      <c r="G31" s="379"/>
      <c r="H31" s="379"/>
      <c r="I31" s="379"/>
      <c r="J31" s="379"/>
      <c r="K31" s="379"/>
      <c r="L31" s="379"/>
      <c r="M31" s="379"/>
      <c r="N31" s="379"/>
      <c r="O31" s="379">
        <f>SUM(O34:O89)</f>
        <v>106476</v>
      </c>
      <c r="P31" s="356" t="e">
        <f>N31/M31</f>
        <v>#DIV/0!</v>
      </c>
      <c r="Q31" s="380"/>
      <c r="R31" s="380"/>
      <c r="S31" s="380"/>
      <c r="T31" s="380"/>
      <c r="U31" s="380"/>
      <c r="V31" s="380"/>
      <c r="W31" s="380"/>
      <c r="X31" s="380"/>
      <c r="Y31" s="420"/>
      <c r="Z31" s="420"/>
      <c r="AA31" s="420"/>
      <c r="AB31" s="420"/>
      <c r="AC31" s="420"/>
      <c r="AD31" s="428"/>
    </row>
    <row r="32" spans="1:30" ht="114.75" customHeight="1">
      <c r="A32" s="376" t="s">
        <v>994</v>
      </c>
      <c r="B32" s="423" t="s">
        <v>996</v>
      </c>
      <c r="C32" s="393"/>
      <c r="D32" s="364" t="s">
        <v>614</v>
      </c>
      <c r="E32" s="364" t="s">
        <v>1143</v>
      </c>
      <c r="F32" s="364" t="s">
        <v>1142</v>
      </c>
      <c r="G32" s="364"/>
      <c r="H32" s="364"/>
      <c r="I32" s="364" t="s">
        <v>928</v>
      </c>
      <c r="J32" s="364" t="s">
        <v>991</v>
      </c>
      <c r="K32" s="364"/>
      <c r="L32" s="418" t="s">
        <v>219</v>
      </c>
      <c r="M32" s="364">
        <v>4800</v>
      </c>
      <c r="N32" s="364"/>
      <c r="O32" s="364"/>
      <c r="P32" s="404"/>
      <c r="Q32" s="367"/>
      <c r="R32" s="367"/>
      <c r="S32" s="367"/>
      <c r="T32" s="367"/>
      <c r="U32" s="367"/>
      <c r="V32" s="367"/>
      <c r="W32" s="367"/>
      <c r="X32" s="367"/>
      <c r="Y32" s="428"/>
      <c r="Z32" s="428"/>
      <c r="AA32" s="428"/>
      <c r="AB32" s="428"/>
      <c r="AC32" s="428"/>
      <c r="AD32" s="428"/>
    </row>
    <row r="33" spans="1:30" ht="114.75" customHeight="1">
      <c r="A33" s="376" t="s">
        <v>995</v>
      </c>
      <c r="B33" s="423" t="s">
        <v>771</v>
      </c>
      <c r="C33" s="393"/>
      <c r="D33" s="364" t="s">
        <v>614</v>
      </c>
      <c r="E33" s="364" t="s">
        <v>1156</v>
      </c>
      <c r="F33" s="364" t="s">
        <v>998</v>
      </c>
      <c r="G33" s="364"/>
      <c r="H33" s="364"/>
      <c r="I33" s="364" t="s">
        <v>1144</v>
      </c>
      <c r="J33" s="364" t="s">
        <v>1145</v>
      </c>
      <c r="K33" s="364"/>
      <c r="L33" s="418" t="s">
        <v>219</v>
      </c>
      <c r="M33" s="364">
        <v>23266</v>
      </c>
      <c r="N33" s="364"/>
      <c r="O33" s="364"/>
      <c r="P33" s="404"/>
      <c r="Q33" s="367"/>
      <c r="R33" s="367"/>
      <c r="S33" s="367"/>
      <c r="T33" s="367"/>
      <c r="U33" s="367"/>
      <c r="V33" s="367"/>
      <c r="W33" s="367"/>
      <c r="X33" s="367"/>
      <c r="Y33" s="428"/>
      <c r="Z33" s="428"/>
      <c r="AA33" s="428"/>
      <c r="AB33" s="428"/>
      <c r="AC33" s="428"/>
      <c r="AD33" s="428"/>
    </row>
    <row r="34" spans="1:30" s="382" customFormat="1" ht="114.75" customHeight="1">
      <c r="A34" s="429" t="s">
        <v>999</v>
      </c>
      <c r="B34" s="403" t="s">
        <v>68</v>
      </c>
      <c r="C34" s="395" t="s">
        <v>112</v>
      </c>
      <c r="D34" s="364" t="s">
        <v>612</v>
      </c>
      <c r="E34" s="371" t="s">
        <v>162</v>
      </c>
      <c r="F34" s="371" t="s">
        <v>249</v>
      </c>
      <c r="G34" s="371" t="s">
        <v>250</v>
      </c>
      <c r="H34" s="371" t="s">
        <v>250</v>
      </c>
      <c r="I34" s="641" t="s">
        <v>1018</v>
      </c>
      <c r="J34" s="641" t="s">
        <v>991</v>
      </c>
      <c r="K34" s="371"/>
      <c r="L34" s="418" t="s">
        <v>219</v>
      </c>
      <c r="M34" s="364">
        <v>245</v>
      </c>
      <c r="N34" s="371">
        <v>21</v>
      </c>
      <c r="O34" s="364">
        <f>M34-N34</f>
        <v>224</v>
      </c>
      <c r="P34" s="404">
        <f>N34/M34</f>
        <v>8.5714285714285715E-2</v>
      </c>
      <c r="Q34" s="367" t="s">
        <v>1000</v>
      </c>
      <c r="R34" s="367" t="s">
        <v>1000</v>
      </c>
      <c r="S34" s="367" t="s">
        <v>1000</v>
      </c>
      <c r="T34" s="367" t="s">
        <v>1000</v>
      </c>
      <c r="U34" s="367" t="s">
        <v>1000</v>
      </c>
      <c r="V34" s="367" t="s">
        <v>1000</v>
      </c>
      <c r="W34" s="367" t="s">
        <v>1000</v>
      </c>
      <c r="X34" s="367" t="s">
        <v>1000</v>
      </c>
      <c r="Y34" s="602" t="s">
        <v>1065</v>
      </c>
      <c r="Z34" s="602"/>
      <c r="AA34" s="602"/>
      <c r="AB34" s="602" t="s">
        <v>1037</v>
      </c>
      <c r="AC34" s="602" t="s">
        <v>1037</v>
      </c>
      <c r="AD34" s="597" t="s">
        <v>1037</v>
      </c>
    </row>
    <row r="35" spans="1:30" s="383" customFormat="1" ht="114.75" customHeight="1">
      <c r="A35" s="429"/>
      <c r="B35" s="403"/>
      <c r="C35" s="395"/>
      <c r="D35" s="364" t="s">
        <v>613</v>
      </c>
      <c r="E35" s="371" t="s">
        <v>901</v>
      </c>
      <c r="F35" s="371" t="s">
        <v>250</v>
      </c>
      <c r="G35" s="371"/>
      <c r="H35" s="371"/>
      <c r="I35" s="642"/>
      <c r="J35" s="642"/>
      <c r="K35" s="371"/>
      <c r="L35" s="418"/>
      <c r="M35" s="364">
        <v>247</v>
      </c>
      <c r="N35" s="371">
        <v>111</v>
      </c>
      <c r="O35" s="364">
        <f>M35-N35</f>
        <v>136</v>
      </c>
      <c r="P35" s="404">
        <f>N35/M35</f>
        <v>0.44939271255060731</v>
      </c>
      <c r="Q35" s="367" t="s">
        <v>1000</v>
      </c>
      <c r="R35" s="367" t="s">
        <v>1000</v>
      </c>
      <c r="S35" s="367" t="s">
        <v>1000</v>
      </c>
      <c r="T35" s="367" t="s">
        <v>1000</v>
      </c>
      <c r="U35" s="367" t="s">
        <v>1000</v>
      </c>
      <c r="V35" s="367" t="s">
        <v>1000</v>
      </c>
      <c r="W35" s="367" t="s">
        <v>1000</v>
      </c>
      <c r="X35" s="367" t="s">
        <v>1000</v>
      </c>
      <c r="Y35" s="602"/>
      <c r="Z35" s="602"/>
      <c r="AA35" s="602"/>
      <c r="AB35" s="602"/>
      <c r="AC35" s="602"/>
      <c r="AD35" s="597"/>
    </row>
    <row r="36" spans="1:30" s="383" customFormat="1" ht="114.75" customHeight="1">
      <c r="A36" s="429"/>
      <c r="B36" s="403"/>
      <c r="C36" s="395"/>
      <c r="D36" s="364" t="s">
        <v>614</v>
      </c>
      <c r="E36" s="371" t="s">
        <v>901</v>
      </c>
      <c r="F36" s="371" t="s">
        <v>250</v>
      </c>
      <c r="G36" s="371"/>
      <c r="H36" s="371"/>
      <c r="I36" s="643"/>
      <c r="J36" s="643"/>
      <c r="K36" s="371"/>
      <c r="L36" s="418"/>
      <c r="M36" s="364">
        <v>246</v>
      </c>
      <c r="N36" s="371"/>
      <c r="O36" s="364"/>
      <c r="P36" s="404"/>
      <c r="Q36" s="367" t="s">
        <v>1000</v>
      </c>
      <c r="R36" s="367" t="s">
        <v>1000</v>
      </c>
      <c r="S36" s="367" t="s">
        <v>1000</v>
      </c>
      <c r="T36" s="367" t="s">
        <v>1000</v>
      </c>
      <c r="U36" s="367" t="s">
        <v>1000</v>
      </c>
      <c r="V36" s="367" t="s">
        <v>1000</v>
      </c>
      <c r="W36" s="367" t="s">
        <v>1000</v>
      </c>
      <c r="X36" s="367" t="s">
        <v>1000</v>
      </c>
      <c r="Y36" s="602"/>
      <c r="Z36" s="602"/>
      <c r="AA36" s="602"/>
      <c r="AB36" s="602"/>
      <c r="AC36" s="602"/>
      <c r="AD36" s="597"/>
    </row>
    <row r="37" spans="1:30" ht="248.25" customHeight="1">
      <c r="A37" s="430" t="s">
        <v>1001</v>
      </c>
      <c r="B37" s="403" t="s">
        <v>146</v>
      </c>
      <c r="C37" s="395" t="s">
        <v>103</v>
      </c>
      <c r="D37" s="364" t="s">
        <v>612</v>
      </c>
      <c r="E37" s="371" t="s">
        <v>189</v>
      </c>
      <c r="F37" s="371" t="s">
        <v>251</v>
      </c>
      <c r="G37" s="371" t="s">
        <v>251</v>
      </c>
      <c r="H37" s="371" t="s">
        <v>251</v>
      </c>
      <c r="I37" s="371" t="s">
        <v>927</v>
      </c>
      <c r="J37" s="371"/>
      <c r="K37" s="371"/>
      <c r="L37" s="405" t="s">
        <v>218</v>
      </c>
      <c r="M37" s="364">
        <v>67625</v>
      </c>
      <c r="N37" s="371">
        <v>67625</v>
      </c>
      <c r="O37" s="364">
        <f>M37-N37</f>
        <v>0</v>
      </c>
      <c r="P37" s="404">
        <f>N37/M37</f>
        <v>1</v>
      </c>
      <c r="Q37" s="366" t="s">
        <v>1009</v>
      </c>
      <c r="R37" s="366" t="s">
        <v>1009</v>
      </c>
      <c r="S37" s="366" t="s">
        <v>1009</v>
      </c>
      <c r="T37" s="366" t="s">
        <v>1009</v>
      </c>
      <c r="U37" s="366" t="s">
        <v>1009</v>
      </c>
      <c r="V37" s="366" t="s">
        <v>1009</v>
      </c>
      <c r="W37" s="366" t="s">
        <v>1009</v>
      </c>
      <c r="X37" s="366" t="s">
        <v>1009</v>
      </c>
      <c r="Y37" s="592" t="s">
        <v>1100</v>
      </c>
      <c r="Z37" s="592" t="s">
        <v>1050</v>
      </c>
      <c r="AA37" s="592" t="s">
        <v>1101</v>
      </c>
      <c r="AB37" s="592" t="s">
        <v>1039</v>
      </c>
      <c r="AC37" s="592" t="s">
        <v>1102</v>
      </c>
      <c r="AD37" s="593" t="s">
        <v>1059</v>
      </c>
    </row>
    <row r="38" spans="1:30" ht="131.25" customHeight="1">
      <c r="A38" s="430"/>
      <c r="B38" s="403"/>
      <c r="C38" s="395"/>
      <c r="D38" s="364" t="s">
        <v>613</v>
      </c>
      <c r="E38" s="371" t="s">
        <v>903</v>
      </c>
      <c r="F38" s="371" t="s">
        <v>474</v>
      </c>
      <c r="G38" s="371"/>
      <c r="H38" s="371"/>
      <c r="I38" s="371" t="s">
        <v>378</v>
      </c>
      <c r="J38" s="371" t="s">
        <v>379</v>
      </c>
      <c r="K38" s="371"/>
      <c r="L38" s="405"/>
      <c r="M38" s="364">
        <v>67625</v>
      </c>
      <c r="N38" s="371">
        <v>67625</v>
      </c>
      <c r="O38" s="364">
        <f>M38-N38</f>
        <v>0</v>
      </c>
      <c r="P38" s="404">
        <f>N38/M38</f>
        <v>1</v>
      </c>
      <c r="Q38" s="367"/>
      <c r="R38" s="367"/>
      <c r="S38" s="367"/>
      <c r="T38" s="367"/>
      <c r="U38" s="367"/>
      <c r="V38" s="367"/>
      <c r="W38" s="367"/>
      <c r="X38" s="367"/>
      <c r="Y38" s="592"/>
      <c r="Z38" s="592"/>
      <c r="AA38" s="592"/>
      <c r="AB38" s="592"/>
      <c r="AC38" s="592"/>
      <c r="AD38" s="593"/>
    </row>
    <row r="39" spans="1:30" ht="131.25" customHeight="1">
      <c r="A39" s="430"/>
      <c r="B39" s="403"/>
      <c r="C39" s="395"/>
      <c r="D39" s="364" t="s">
        <v>614</v>
      </c>
      <c r="E39" s="371" t="s">
        <v>903</v>
      </c>
      <c r="F39" s="371" t="s">
        <v>1146</v>
      </c>
      <c r="G39" s="371"/>
      <c r="H39" s="371"/>
      <c r="I39" s="371" t="s">
        <v>378</v>
      </c>
      <c r="J39" s="371" t="s">
        <v>379</v>
      </c>
      <c r="K39" s="371"/>
      <c r="L39" s="405"/>
      <c r="M39" s="364">
        <v>67625</v>
      </c>
      <c r="N39" s="371"/>
      <c r="O39" s="364"/>
      <c r="P39" s="404"/>
      <c r="Q39" s="367"/>
      <c r="R39" s="367"/>
      <c r="S39" s="367"/>
      <c r="T39" s="367"/>
      <c r="U39" s="367"/>
      <c r="V39" s="367"/>
      <c r="W39" s="367"/>
      <c r="X39" s="367"/>
      <c r="Y39" s="592"/>
      <c r="Z39" s="592"/>
      <c r="AA39" s="592"/>
      <c r="AB39" s="592"/>
      <c r="AC39" s="592"/>
      <c r="AD39" s="593"/>
    </row>
    <row r="40" spans="1:30" ht="119.25" customHeight="1">
      <c r="A40" s="429" t="s">
        <v>1002</v>
      </c>
      <c r="B40" s="403" t="s">
        <v>143</v>
      </c>
      <c r="C40" s="395" t="s">
        <v>140</v>
      </c>
      <c r="D40" s="364" t="s">
        <v>612</v>
      </c>
      <c r="E40" s="431" t="s">
        <v>188</v>
      </c>
      <c r="F40" s="371" t="s">
        <v>252</v>
      </c>
      <c r="G40" s="371" t="s">
        <v>252</v>
      </c>
      <c r="H40" s="371" t="s">
        <v>252</v>
      </c>
      <c r="I40" s="431" t="s">
        <v>927</v>
      </c>
      <c r="J40" s="371"/>
      <c r="K40" s="371"/>
      <c r="L40" s="405" t="s">
        <v>218</v>
      </c>
      <c r="M40" s="364">
        <v>3496</v>
      </c>
      <c r="N40" s="371">
        <v>3002</v>
      </c>
      <c r="O40" s="364">
        <f>M40-N40</f>
        <v>494</v>
      </c>
      <c r="P40" s="404">
        <f>N40/M40</f>
        <v>0.85869565217391308</v>
      </c>
      <c r="Q40" s="367" t="s">
        <v>1139</v>
      </c>
      <c r="R40" s="367" t="s">
        <v>1139</v>
      </c>
      <c r="S40" s="367" t="s">
        <v>1139</v>
      </c>
      <c r="T40" s="367" t="s">
        <v>1139</v>
      </c>
      <c r="U40" s="367" t="s">
        <v>1139</v>
      </c>
      <c r="V40" s="367" t="s">
        <v>1139</v>
      </c>
      <c r="W40" s="367" t="s">
        <v>1139</v>
      </c>
      <c r="X40" s="367" t="s">
        <v>1139</v>
      </c>
      <c r="Y40" s="592" t="s">
        <v>1133</v>
      </c>
      <c r="Z40" s="592" t="s">
        <v>1046</v>
      </c>
      <c r="AA40" s="602" t="s">
        <v>1134</v>
      </c>
      <c r="AB40" s="602" t="s">
        <v>1039</v>
      </c>
      <c r="AC40" s="592" t="s">
        <v>1161</v>
      </c>
      <c r="AD40" s="593" t="s">
        <v>1136</v>
      </c>
    </row>
    <row r="41" spans="1:30" ht="119.25" customHeight="1">
      <c r="A41" s="429"/>
      <c r="B41" s="403"/>
      <c r="C41" s="395"/>
      <c r="D41" s="364" t="s">
        <v>613</v>
      </c>
      <c r="E41" s="431" t="s">
        <v>1228</v>
      </c>
      <c r="F41" s="371" t="s">
        <v>377</v>
      </c>
      <c r="G41" s="371"/>
      <c r="H41" s="371"/>
      <c r="I41" s="431" t="s">
        <v>378</v>
      </c>
      <c r="J41" s="371" t="s">
        <v>379</v>
      </c>
      <c r="K41" s="371"/>
      <c r="L41" s="405"/>
      <c r="M41" s="364">
        <v>3929</v>
      </c>
      <c r="N41" s="371">
        <v>3929</v>
      </c>
      <c r="O41" s="364">
        <f>M41-N41</f>
        <v>0</v>
      </c>
      <c r="P41" s="404">
        <f>N41/M41</f>
        <v>1</v>
      </c>
      <c r="Q41" s="367"/>
      <c r="R41" s="367"/>
      <c r="S41" s="367"/>
      <c r="T41" s="367"/>
      <c r="U41" s="367"/>
      <c r="V41" s="367"/>
      <c r="W41" s="367"/>
      <c r="X41" s="367"/>
      <c r="Y41" s="592" t="s">
        <v>1133</v>
      </c>
      <c r="Z41" s="592" t="s">
        <v>1046</v>
      </c>
      <c r="AA41" s="602" t="s">
        <v>1134</v>
      </c>
      <c r="AB41" s="602" t="s">
        <v>1039</v>
      </c>
      <c r="AC41" s="592" t="s">
        <v>1135</v>
      </c>
      <c r="AD41" s="593" t="s">
        <v>1136</v>
      </c>
    </row>
    <row r="42" spans="1:30" ht="119.25" customHeight="1">
      <c r="A42" s="429"/>
      <c r="B42" s="403"/>
      <c r="C42" s="395"/>
      <c r="D42" s="364" t="s">
        <v>614</v>
      </c>
      <c r="E42" s="431" t="s">
        <v>1179</v>
      </c>
      <c r="F42" s="371" t="s">
        <v>377</v>
      </c>
      <c r="G42" s="371"/>
      <c r="H42" s="371"/>
      <c r="I42" s="431" t="s">
        <v>378</v>
      </c>
      <c r="J42" s="371" t="s">
        <v>379</v>
      </c>
      <c r="K42" s="371"/>
      <c r="L42" s="405"/>
      <c r="M42" s="364">
        <v>3929</v>
      </c>
      <c r="N42" s="371"/>
      <c r="O42" s="364"/>
      <c r="P42" s="404"/>
      <c r="Q42" s="367"/>
      <c r="R42" s="367"/>
      <c r="S42" s="367"/>
      <c r="T42" s="367"/>
      <c r="U42" s="367"/>
      <c r="V42" s="367"/>
      <c r="W42" s="367"/>
      <c r="X42" s="367"/>
      <c r="Y42" s="592" t="s">
        <v>1133</v>
      </c>
      <c r="Z42" s="592" t="s">
        <v>1046</v>
      </c>
      <c r="AA42" s="602" t="s">
        <v>1134</v>
      </c>
      <c r="AB42" s="602" t="s">
        <v>1039</v>
      </c>
      <c r="AC42" s="592" t="s">
        <v>1135</v>
      </c>
      <c r="AD42" s="593" t="s">
        <v>1136</v>
      </c>
    </row>
    <row r="43" spans="1:30" ht="120.75" customHeight="1">
      <c r="A43" s="430" t="s">
        <v>1003</v>
      </c>
      <c r="B43" s="403" t="s">
        <v>144</v>
      </c>
      <c r="C43" s="395" t="s">
        <v>114</v>
      </c>
      <c r="D43" s="364" t="s">
        <v>612</v>
      </c>
      <c r="E43" s="385" t="s">
        <v>190</v>
      </c>
      <c r="F43" s="371" t="s">
        <v>253</v>
      </c>
      <c r="G43" s="371" t="s">
        <v>254</v>
      </c>
      <c r="H43" s="371" t="s">
        <v>254</v>
      </c>
      <c r="I43" s="385" t="s">
        <v>927</v>
      </c>
      <c r="J43" s="371"/>
      <c r="K43" s="371"/>
      <c r="L43" s="405" t="s">
        <v>218</v>
      </c>
      <c r="M43" s="364">
        <v>3150</v>
      </c>
      <c r="N43" s="371">
        <v>3143</v>
      </c>
      <c r="O43" s="364">
        <f>M43-N43</f>
        <v>7</v>
      </c>
      <c r="P43" s="404">
        <f>N43/M43</f>
        <v>0.99777777777777776</v>
      </c>
      <c r="Q43" s="367" t="s">
        <v>1139</v>
      </c>
      <c r="R43" s="367" t="s">
        <v>1139</v>
      </c>
      <c r="S43" s="367" t="s">
        <v>1139</v>
      </c>
      <c r="T43" s="367" t="s">
        <v>1139</v>
      </c>
      <c r="U43" s="367" t="s">
        <v>1139</v>
      </c>
      <c r="V43" s="367" t="s">
        <v>1139</v>
      </c>
      <c r="W43" s="367" t="s">
        <v>1139</v>
      </c>
      <c r="X43" s="367" t="s">
        <v>1139</v>
      </c>
      <c r="Y43" s="603" t="s">
        <v>1066</v>
      </c>
      <c r="Z43" s="603" t="s">
        <v>1050</v>
      </c>
      <c r="AA43" s="599" t="s">
        <v>1067</v>
      </c>
      <c r="AB43" s="599" t="s">
        <v>1067</v>
      </c>
      <c r="AC43" s="603" t="s">
        <v>1068</v>
      </c>
      <c r="AD43" s="588" t="s">
        <v>1069</v>
      </c>
    </row>
    <row r="44" spans="1:30" ht="120.75" customHeight="1">
      <c r="A44" s="430"/>
      <c r="B44" s="403"/>
      <c r="C44" s="395"/>
      <c r="D44" s="364" t="s">
        <v>613</v>
      </c>
      <c r="E44" s="385" t="s">
        <v>1180</v>
      </c>
      <c r="F44" s="371" t="s">
        <v>384</v>
      </c>
      <c r="G44" s="371"/>
      <c r="H44" s="371"/>
      <c r="I44" s="385" t="s">
        <v>378</v>
      </c>
      <c r="J44" s="371" t="s">
        <v>379</v>
      </c>
      <c r="K44" s="371"/>
      <c r="L44" s="405"/>
      <c r="M44" s="364">
        <v>2795</v>
      </c>
      <c r="N44" s="371">
        <v>2795</v>
      </c>
      <c r="O44" s="364">
        <f>M44-N44</f>
        <v>0</v>
      </c>
      <c r="P44" s="404">
        <f>N44/M44</f>
        <v>1</v>
      </c>
      <c r="Q44" s="367"/>
      <c r="R44" s="367"/>
      <c r="S44" s="367"/>
      <c r="T44" s="367"/>
      <c r="U44" s="367"/>
      <c r="V44" s="367"/>
      <c r="W44" s="367"/>
      <c r="X44" s="367"/>
      <c r="Y44" s="604"/>
      <c r="Z44" s="604"/>
      <c r="AA44" s="600"/>
      <c r="AB44" s="600"/>
      <c r="AC44" s="604"/>
      <c r="AD44" s="589"/>
    </row>
    <row r="45" spans="1:30" ht="120.75" customHeight="1">
      <c r="A45" s="430"/>
      <c r="B45" s="403"/>
      <c r="C45" s="395"/>
      <c r="D45" s="364" t="s">
        <v>614</v>
      </c>
      <c r="E45" s="385" t="s">
        <v>1180</v>
      </c>
      <c r="F45" s="371" t="s">
        <v>384</v>
      </c>
      <c r="G45" s="371"/>
      <c r="H45" s="371"/>
      <c r="I45" s="385" t="s">
        <v>378</v>
      </c>
      <c r="J45" s="371" t="s">
        <v>379</v>
      </c>
      <c r="K45" s="371"/>
      <c r="L45" s="405"/>
      <c r="M45" s="364">
        <v>2795</v>
      </c>
      <c r="N45" s="371"/>
      <c r="O45" s="364"/>
      <c r="P45" s="404"/>
      <c r="Q45" s="367"/>
      <c r="R45" s="367"/>
      <c r="S45" s="367"/>
      <c r="T45" s="367"/>
      <c r="U45" s="367"/>
      <c r="V45" s="367"/>
      <c r="W45" s="367"/>
      <c r="X45" s="367"/>
      <c r="Y45" s="605"/>
      <c r="Z45" s="605"/>
      <c r="AA45" s="601"/>
      <c r="AB45" s="601"/>
      <c r="AC45" s="605"/>
      <c r="AD45" s="590"/>
    </row>
    <row r="46" spans="1:30" ht="120.75" customHeight="1">
      <c r="A46" s="429" t="s">
        <v>1004</v>
      </c>
      <c r="B46" s="403" t="s">
        <v>69</v>
      </c>
      <c r="C46" s="395" t="s">
        <v>115</v>
      </c>
      <c r="D46" s="364" t="s">
        <v>612</v>
      </c>
      <c r="E46" s="385" t="s">
        <v>257</v>
      </c>
      <c r="F46" s="371" t="s">
        <v>256</v>
      </c>
      <c r="G46" s="371" t="s">
        <v>255</v>
      </c>
      <c r="H46" s="371" t="s">
        <v>255</v>
      </c>
      <c r="I46" s="385" t="s">
        <v>927</v>
      </c>
      <c r="J46" s="371"/>
      <c r="K46" s="371"/>
      <c r="L46" s="405" t="s">
        <v>218</v>
      </c>
      <c r="M46" s="364">
        <v>3275</v>
      </c>
      <c r="N46" s="371">
        <v>3175</v>
      </c>
      <c r="O46" s="364">
        <f>M46-N46</f>
        <v>100</v>
      </c>
      <c r="P46" s="404">
        <f>N46/M46</f>
        <v>0.96946564885496178</v>
      </c>
      <c r="Q46" s="367" t="s">
        <v>1139</v>
      </c>
      <c r="R46" s="367" t="s">
        <v>1139</v>
      </c>
      <c r="S46" s="367" t="s">
        <v>1139</v>
      </c>
      <c r="T46" s="367" t="s">
        <v>1139</v>
      </c>
      <c r="U46" s="367" t="s">
        <v>1139</v>
      </c>
      <c r="V46" s="367" t="s">
        <v>1139</v>
      </c>
      <c r="W46" s="367" t="s">
        <v>1139</v>
      </c>
      <c r="X46" s="367" t="s">
        <v>1139</v>
      </c>
      <c r="Y46" s="609"/>
      <c r="Z46" s="602" t="s">
        <v>1037</v>
      </c>
      <c r="AA46" s="602" t="s">
        <v>1037</v>
      </c>
      <c r="AB46" s="602" t="s">
        <v>1037</v>
      </c>
      <c r="AC46" s="592" t="s">
        <v>1070</v>
      </c>
      <c r="AD46" s="597" t="s">
        <v>1037</v>
      </c>
    </row>
    <row r="47" spans="1:30" ht="120.75" customHeight="1">
      <c r="A47" s="429"/>
      <c r="B47" s="403"/>
      <c r="C47" s="395"/>
      <c r="D47" s="364" t="s">
        <v>613</v>
      </c>
      <c r="E47" s="385" t="s">
        <v>1229</v>
      </c>
      <c r="F47" s="371" t="s">
        <v>1181</v>
      </c>
      <c r="G47" s="371"/>
      <c r="H47" s="371"/>
      <c r="I47" s="385" t="s">
        <v>378</v>
      </c>
      <c r="J47" s="371" t="s">
        <v>379</v>
      </c>
      <c r="K47" s="371"/>
      <c r="L47" s="405" t="s">
        <v>379</v>
      </c>
      <c r="M47" s="364">
        <v>3275</v>
      </c>
      <c r="N47" s="371">
        <v>3275</v>
      </c>
      <c r="O47" s="364"/>
      <c r="P47" s="404"/>
      <c r="Q47" s="367"/>
      <c r="R47" s="367"/>
      <c r="S47" s="367"/>
      <c r="T47" s="367"/>
      <c r="U47" s="367"/>
      <c r="V47" s="367"/>
      <c r="W47" s="367"/>
      <c r="X47" s="367"/>
      <c r="Y47" s="609"/>
      <c r="Z47" s="602"/>
      <c r="AA47" s="602"/>
      <c r="AB47" s="602"/>
      <c r="AC47" s="592"/>
      <c r="AD47" s="597"/>
    </row>
    <row r="48" spans="1:30" ht="120.75" customHeight="1">
      <c r="A48" s="429"/>
      <c r="B48" s="403"/>
      <c r="C48" s="395"/>
      <c r="D48" s="364" t="s">
        <v>614</v>
      </c>
      <c r="E48" s="385" t="s">
        <v>1229</v>
      </c>
      <c r="F48" s="371" t="s">
        <v>1181</v>
      </c>
      <c r="G48" s="371"/>
      <c r="H48" s="371"/>
      <c r="I48" s="385" t="s">
        <v>378</v>
      </c>
      <c r="J48" s="371" t="s">
        <v>379</v>
      </c>
      <c r="K48" s="371"/>
      <c r="L48" s="405"/>
      <c r="M48" s="364">
        <v>3275</v>
      </c>
      <c r="N48" s="371"/>
      <c r="O48" s="364"/>
      <c r="P48" s="404"/>
      <c r="Q48" s="367"/>
      <c r="R48" s="367"/>
      <c r="S48" s="367"/>
      <c r="T48" s="367"/>
      <c r="U48" s="367"/>
      <c r="V48" s="367"/>
      <c r="W48" s="367"/>
      <c r="X48" s="367"/>
      <c r="Y48" s="609"/>
      <c r="Z48" s="602"/>
      <c r="AA48" s="602"/>
      <c r="AB48" s="602"/>
      <c r="AC48" s="592"/>
      <c r="AD48" s="597"/>
    </row>
    <row r="49" spans="1:30" ht="144.75" customHeight="1">
      <c r="A49" s="430" t="s">
        <v>1005</v>
      </c>
      <c r="B49" s="403" t="s">
        <v>149</v>
      </c>
      <c r="C49" s="395" t="s">
        <v>116</v>
      </c>
      <c r="D49" s="364" t="s">
        <v>612</v>
      </c>
      <c r="E49" s="371" t="s">
        <v>168</v>
      </c>
      <c r="F49" s="371" t="s">
        <v>258</v>
      </c>
      <c r="G49" s="371" t="s">
        <v>259</v>
      </c>
      <c r="H49" s="371" t="s">
        <v>259</v>
      </c>
      <c r="I49" s="371" t="s">
        <v>929</v>
      </c>
      <c r="J49" s="371"/>
      <c r="K49" s="371"/>
      <c r="L49" s="371" t="s">
        <v>198</v>
      </c>
      <c r="M49" s="364">
        <v>8250</v>
      </c>
      <c r="N49" s="371">
        <v>4015</v>
      </c>
      <c r="O49" s="364">
        <f>M49-N49</f>
        <v>4235</v>
      </c>
      <c r="P49" s="404">
        <f>N49/M49</f>
        <v>0.48666666666666669</v>
      </c>
      <c r="Q49" s="367" t="s">
        <v>1009</v>
      </c>
      <c r="R49" s="367" t="s">
        <v>1009</v>
      </c>
      <c r="S49" s="367" t="s">
        <v>1009</v>
      </c>
      <c r="T49" s="367" t="s">
        <v>1009</v>
      </c>
      <c r="U49" s="367" t="s">
        <v>1009</v>
      </c>
      <c r="V49" s="367" t="s">
        <v>1009</v>
      </c>
      <c r="W49" s="367" t="s">
        <v>1009</v>
      </c>
      <c r="X49" s="367" t="s">
        <v>1009</v>
      </c>
      <c r="Y49" s="592" t="s">
        <v>1071</v>
      </c>
      <c r="Z49" s="592" t="s">
        <v>1061</v>
      </c>
      <c r="AA49" s="602" t="s">
        <v>1037</v>
      </c>
      <c r="AB49" s="602" t="s">
        <v>1037</v>
      </c>
      <c r="AC49" s="602" t="s">
        <v>1037</v>
      </c>
      <c r="AD49" s="593" t="s">
        <v>1072</v>
      </c>
    </row>
    <row r="50" spans="1:30" ht="144.75" customHeight="1">
      <c r="A50" s="430"/>
      <c r="B50" s="403"/>
      <c r="C50" s="395"/>
      <c r="D50" s="364" t="s">
        <v>613</v>
      </c>
      <c r="E50" s="371" t="s">
        <v>904</v>
      </c>
      <c r="F50" s="371" t="s">
        <v>258</v>
      </c>
      <c r="G50" s="371"/>
      <c r="H50" s="371"/>
      <c r="I50" s="371" t="s">
        <v>1147</v>
      </c>
      <c r="J50" s="371" t="s">
        <v>905</v>
      </c>
      <c r="K50" s="371"/>
      <c r="L50" s="371"/>
      <c r="M50" s="364">
        <v>8250</v>
      </c>
      <c r="N50" s="371">
        <v>8250</v>
      </c>
      <c r="O50" s="364"/>
      <c r="P50" s="404"/>
      <c r="Q50" s="367"/>
      <c r="R50" s="367"/>
      <c r="S50" s="367"/>
      <c r="T50" s="367"/>
      <c r="U50" s="367"/>
      <c r="V50" s="367"/>
      <c r="W50" s="367"/>
      <c r="X50" s="367"/>
      <c r="Y50" s="592"/>
      <c r="Z50" s="592"/>
      <c r="AA50" s="602"/>
      <c r="AB50" s="602"/>
      <c r="AC50" s="602"/>
      <c r="AD50" s="593"/>
    </row>
    <row r="51" spans="1:30" ht="144.75" customHeight="1">
      <c r="A51" s="430"/>
      <c r="B51" s="403" t="s">
        <v>1157</v>
      </c>
      <c r="C51" s="395" t="s">
        <v>1158</v>
      </c>
      <c r="D51" s="364" t="s">
        <v>614</v>
      </c>
      <c r="E51" s="371" t="s">
        <v>1182</v>
      </c>
      <c r="F51" s="371" t="s">
        <v>1150</v>
      </c>
      <c r="G51" s="371"/>
      <c r="H51" s="371"/>
      <c r="I51" s="371" t="s">
        <v>1148</v>
      </c>
      <c r="J51" s="371" t="s">
        <v>1149</v>
      </c>
      <c r="K51" s="371"/>
      <c r="L51" s="371"/>
      <c r="M51" s="364">
        <v>5175</v>
      </c>
      <c r="N51" s="371"/>
      <c r="O51" s="364"/>
      <c r="P51" s="404"/>
      <c r="Q51" s="367"/>
      <c r="R51" s="367"/>
      <c r="S51" s="367"/>
      <c r="T51" s="367"/>
      <c r="U51" s="367"/>
      <c r="V51" s="367"/>
      <c r="W51" s="367"/>
      <c r="X51" s="367"/>
      <c r="Y51" s="592"/>
      <c r="Z51" s="592"/>
      <c r="AA51" s="602"/>
      <c r="AB51" s="602"/>
      <c r="AC51" s="602"/>
      <c r="AD51" s="593"/>
    </row>
    <row r="52" spans="1:30" s="375" customFormat="1" ht="80.25" customHeight="1">
      <c r="A52" s="402" t="s">
        <v>965</v>
      </c>
      <c r="B52" s="403" t="s">
        <v>86</v>
      </c>
      <c r="C52" s="395" t="s">
        <v>110</v>
      </c>
      <c r="D52" s="364" t="s">
        <v>612</v>
      </c>
      <c r="E52" s="371" t="s">
        <v>163</v>
      </c>
      <c r="F52" s="371" t="s">
        <v>1006</v>
      </c>
      <c r="G52" s="371" t="s">
        <v>1007</v>
      </c>
      <c r="H52" s="371" t="s">
        <v>1007</v>
      </c>
      <c r="I52" s="371" t="s">
        <v>896</v>
      </c>
      <c r="J52" s="371"/>
      <c r="K52" s="371"/>
      <c r="L52" s="373">
        <v>0.25</v>
      </c>
      <c r="M52" s="364">
        <v>15750</v>
      </c>
      <c r="N52" s="371">
        <v>7356</v>
      </c>
      <c r="O52" s="364">
        <f>M52-N52</f>
        <v>8394</v>
      </c>
      <c r="P52" s="404">
        <f>N52/M52</f>
        <v>0.46704761904761904</v>
      </c>
      <c r="Q52" s="367" t="s">
        <v>1009</v>
      </c>
      <c r="R52" s="367"/>
      <c r="S52" s="367" t="s">
        <v>1009</v>
      </c>
      <c r="T52" s="367" t="s">
        <v>1009</v>
      </c>
      <c r="U52" s="367"/>
      <c r="V52" s="367" t="s">
        <v>1009</v>
      </c>
      <c r="W52" s="367"/>
      <c r="X52" s="367" t="s">
        <v>1009</v>
      </c>
      <c r="Y52" s="606" t="s">
        <v>1081</v>
      </c>
      <c r="Z52" s="599" t="s">
        <v>1081</v>
      </c>
      <c r="AA52" s="599" t="s">
        <v>1081</v>
      </c>
      <c r="AB52" s="599" t="s">
        <v>1081</v>
      </c>
      <c r="AC52" s="599" t="s">
        <v>1081</v>
      </c>
      <c r="AD52" s="579" t="s">
        <v>1081</v>
      </c>
    </row>
    <row r="53" spans="1:30" s="375" customFormat="1" ht="80.25" customHeight="1">
      <c r="A53" s="384" t="s">
        <v>966</v>
      </c>
      <c r="B53" s="426" t="s">
        <v>86</v>
      </c>
      <c r="C53" s="395"/>
      <c r="D53" s="364" t="s">
        <v>613</v>
      </c>
      <c r="E53" s="371" t="s">
        <v>417</v>
      </c>
      <c r="F53" s="371" t="s">
        <v>418</v>
      </c>
      <c r="G53" s="371"/>
      <c r="H53" s="371"/>
      <c r="I53" s="371" t="s">
        <v>419</v>
      </c>
      <c r="J53" s="371" t="s">
        <v>898</v>
      </c>
      <c r="K53" s="371"/>
      <c r="L53" s="373"/>
      <c r="M53" s="364">
        <v>7500</v>
      </c>
      <c r="N53" s="371">
        <v>2500</v>
      </c>
      <c r="O53" s="364">
        <f>M53-N53</f>
        <v>5000</v>
      </c>
      <c r="P53" s="404">
        <f>N53/M53</f>
        <v>0.33333333333333331</v>
      </c>
      <c r="Q53" s="367"/>
      <c r="R53" s="367"/>
      <c r="S53" s="367"/>
      <c r="T53" s="367"/>
      <c r="U53" s="367"/>
      <c r="V53" s="367"/>
      <c r="W53" s="367"/>
      <c r="X53" s="367"/>
      <c r="Y53" s="607"/>
      <c r="Z53" s="600"/>
      <c r="AA53" s="600"/>
      <c r="AB53" s="600"/>
      <c r="AC53" s="600"/>
      <c r="AD53" s="580"/>
    </row>
    <row r="54" spans="1:30" s="375" customFormat="1" ht="80.25" customHeight="1">
      <c r="A54" s="384" t="s">
        <v>966</v>
      </c>
      <c r="B54" s="426" t="s">
        <v>86</v>
      </c>
      <c r="C54" s="395"/>
      <c r="D54" s="364" t="s">
        <v>614</v>
      </c>
      <c r="E54" s="371" t="s">
        <v>417</v>
      </c>
      <c r="F54" s="371" t="s">
        <v>1008</v>
      </c>
      <c r="G54" s="371"/>
      <c r="H54" s="371"/>
      <c r="I54" s="371" t="s">
        <v>419</v>
      </c>
      <c r="J54" s="371" t="s">
        <v>1151</v>
      </c>
      <c r="K54" s="371"/>
      <c r="L54" s="373"/>
      <c r="M54" s="364">
        <v>2500</v>
      </c>
      <c r="N54" s="371"/>
      <c r="O54" s="364"/>
      <c r="P54" s="404"/>
      <c r="Q54" s="367"/>
      <c r="R54" s="367"/>
      <c r="S54" s="367"/>
      <c r="T54" s="367"/>
      <c r="U54" s="367"/>
      <c r="V54" s="367"/>
      <c r="W54" s="367"/>
      <c r="X54" s="367"/>
      <c r="Y54" s="608"/>
      <c r="Z54" s="601"/>
      <c r="AA54" s="601"/>
      <c r="AB54" s="601"/>
      <c r="AC54" s="601"/>
      <c r="AD54" s="581"/>
    </row>
    <row r="55" spans="1:30" ht="85.5" customHeight="1">
      <c r="A55" s="429" t="s">
        <v>49</v>
      </c>
      <c r="B55" s="403" t="s">
        <v>70</v>
      </c>
      <c r="C55" s="395" t="s">
        <v>117</v>
      </c>
      <c r="D55" s="364" t="s">
        <v>612</v>
      </c>
      <c r="E55" s="371" t="s">
        <v>199</v>
      </c>
      <c r="F55" s="371" t="s">
        <v>260</v>
      </c>
      <c r="G55" s="371" t="s">
        <v>261</v>
      </c>
      <c r="H55" s="371" t="s">
        <v>261</v>
      </c>
      <c r="I55" s="371" t="s">
        <v>930</v>
      </c>
      <c r="J55" s="371"/>
      <c r="K55" s="371"/>
      <c r="L55" s="371" t="s">
        <v>220</v>
      </c>
      <c r="M55" s="364">
        <v>6000</v>
      </c>
      <c r="N55" s="371">
        <v>1312</v>
      </c>
      <c r="O55" s="364">
        <f>M55-N55</f>
        <v>4688</v>
      </c>
      <c r="P55" s="404">
        <f>N55/M55</f>
        <v>0.21866666666666668</v>
      </c>
      <c r="Q55" s="367" t="s">
        <v>1009</v>
      </c>
      <c r="R55" s="367" t="s">
        <v>1009</v>
      </c>
      <c r="S55" s="367" t="s">
        <v>1009</v>
      </c>
      <c r="T55" s="367" t="s">
        <v>1009</v>
      </c>
      <c r="U55" s="367" t="s">
        <v>1009</v>
      </c>
      <c r="V55" s="367" t="s">
        <v>1009</v>
      </c>
      <c r="W55" s="367"/>
      <c r="X55" s="367" t="s">
        <v>1009</v>
      </c>
      <c r="Y55" s="602" t="s">
        <v>1037</v>
      </c>
      <c r="Z55" s="602" t="s">
        <v>1037</v>
      </c>
      <c r="AA55" s="602" t="s">
        <v>1037</v>
      </c>
      <c r="AB55" s="602" t="s">
        <v>1037</v>
      </c>
      <c r="AC55" s="602" t="s">
        <v>1037</v>
      </c>
      <c r="AD55" s="597" t="s">
        <v>1073</v>
      </c>
    </row>
    <row r="56" spans="1:30" ht="85.5" customHeight="1">
      <c r="A56" s="429"/>
      <c r="B56" s="403"/>
      <c r="C56" s="395"/>
      <c r="D56" s="364" t="s">
        <v>613</v>
      </c>
      <c r="E56" s="371" t="s">
        <v>397</v>
      </c>
      <c r="F56" s="371" t="s">
        <v>260</v>
      </c>
      <c r="G56" s="371"/>
      <c r="H56" s="371"/>
      <c r="I56" s="371" t="s">
        <v>398</v>
      </c>
      <c r="J56" s="371" t="s">
        <v>906</v>
      </c>
      <c r="K56" s="371"/>
      <c r="L56" s="371"/>
      <c r="M56" s="364">
        <v>5774</v>
      </c>
      <c r="N56" s="371">
        <v>5774</v>
      </c>
      <c r="O56" s="364"/>
      <c r="P56" s="404"/>
      <c r="Q56" s="367"/>
      <c r="R56" s="367"/>
      <c r="S56" s="367"/>
      <c r="T56" s="367"/>
      <c r="U56" s="367"/>
      <c r="V56" s="367"/>
      <c r="W56" s="367"/>
      <c r="X56" s="367"/>
      <c r="Y56" s="602"/>
      <c r="Z56" s="602"/>
      <c r="AA56" s="602"/>
      <c r="AB56" s="602"/>
      <c r="AC56" s="602"/>
      <c r="AD56" s="597"/>
    </row>
    <row r="57" spans="1:30" ht="85.5" customHeight="1">
      <c r="A57" s="429"/>
      <c r="B57" s="403"/>
      <c r="C57" s="395"/>
      <c r="D57" s="364" t="s">
        <v>614</v>
      </c>
      <c r="E57" s="371"/>
      <c r="F57" s="371"/>
      <c r="G57" s="371"/>
      <c r="H57" s="371"/>
      <c r="I57" s="371"/>
      <c r="J57" s="371"/>
      <c r="K57" s="371"/>
      <c r="L57" s="371"/>
      <c r="M57" s="364"/>
      <c r="N57" s="371"/>
      <c r="O57" s="364"/>
      <c r="P57" s="404"/>
      <c r="Q57" s="367"/>
      <c r="R57" s="367"/>
      <c r="S57" s="367"/>
      <c r="T57" s="367"/>
      <c r="U57" s="367"/>
      <c r="V57" s="367"/>
      <c r="W57" s="367"/>
      <c r="X57" s="367"/>
      <c r="Y57" s="602"/>
      <c r="Z57" s="602"/>
      <c r="AA57" s="602"/>
      <c r="AB57" s="602"/>
      <c r="AC57" s="602"/>
      <c r="AD57" s="597"/>
    </row>
    <row r="58" spans="1:30" ht="197.25" customHeight="1">
      <c r="A58" s="430" t="s">
        <v>50</v>
      </c>
      <c r="B58" s="403" t="s">
        <v>27</v>
      </c>
      <c r="C58" s="395" t="s">
        <v>118</v>
      </c>
      <c r="D58" s="371" t="s">
        <v>612</v>
      </c>
      <c r="E58" s="371" t="s">
        <v>195</v>
      </c>
      <c r="F58" s="371" t="s">
        <v>262</v>
      </c>
      <c r="G58" s="371" t="s">
        <v>263</v>
      </c>
      <c r="H58" s="371" t="s">
        <v>263</v>
      </c>
      <c r="I58" s="371" t="s">
        <v>931</v>
      </c>
      <c r="J58" s="371"/>
      <c r="K58" s="371"/>
      <c r="L58" s="371" t="s">
        <v>221</v>
      </c>
      <c r="M58" s="364">
        <v>4140</v>
      </c>
      <c r="N58" s="371">
        <v>2842</v>
      </c>
      <c r="O58" s="364">
        <f>M58-N58</f>
        <v>1298</v>
      </c>
      <c r="P58" s="404">
        <f>N58/M58</f>
        <v>0.68647342995169081</v>
      </c>
      <c r="Q58" s="367" t="s">
        <v>1009</v>
      </c>
      <c r="R58" s="367" t="s">
        <v>1009</v>
      </c>
      <c r="S58" s="367" t="s">
        <v>1009</v>
      </c>
      <c r="T58" s="367" t="s">
        <v>1009</v>
      </c>
      <c r="U58" s="367" t="s">
        <v>1009</v>
      </c>
      <c r="V58" s="367" t="s">
        <v>1009</v>
      </c>
      <c r="W58" s="367" t="s">
        <v>1009</v>
      </c>
      <c r="X58" s="367" t="s">
        <v>1009</v>
      </c>
      <c r="Y58" s="602" t="s">
        <v>1074</v>
      </c>
      <c r="Z58" s="602" t="s">
        <v>1061</v>
      </c>
      <c r="AA58" s="602" t="s">
        <v>1075</v>
      </c>
      <c r="AB58" s="602" t="s">
        <v>1061</v>
      </c>
      <c r="AC58" s="602" t="s">
        <v>1037</v>
      </c>
      <c r="AD58" s="597" t="s">
        <v>1076</v>
      </c>
    </row>
    <row r="59" spans="1:30" ht="197.25" customHeight="1">
      <c r="A59" s="430"/>
      <c r="B59" s="403"/>
      <c r="C59" s="395"/>
      <c r="D59" s="371" t="s">
        <v>900</v>
      </c>
      <c r="E59" s="371" t="s">
        <v>195</v>
      </c>
      <c r="F59" s="371" t="s">
        <v>262</v>
      </c>
      <c r="G59" s="371"/>
      <c r="H59" s="371"/>
      <c r="I59" s="371" t="s">
        <v>403</v>
      </c>
      <c r="J59" s="371" t="s">
        <v>907</v>
      </c>
      <c r="K59" s="371"/>
      <c r="L59" s="371"/>
      <c r="M59" s="364">
        <v>4058</v>
      </c>
      <c r="N59" s="371">
        <v>4058</v>
      </c>
      <c r="O59" s="364"/>
      <c r="P59" s="404"/>
      <c r="Q59" s="367"/>
      <c r="R59" s="367"/>
      <c r="S59" s="367"/>
      <c r="T59" s="367"/>
      <c r="U59" s="367"/>
      <c r="V59" s="367"/>
      <c r="W59" s="367"/>
      <c r="X59" s="367"/>
      <c r="Y59" s="602"/>
      <c r="Z59" s="602"/>
      <c r="AA59" s="602"/>
      <c r="AB59" s="602"/>
      <c r="AC59" s="602"/>
      <c r="AD59" s="597"/>
    </row>
    <row r="60" spans="1:30" ht="197.25" customHeight="1">
      <c r="A60" s="430"/>
      <c r="B60" s="403"/>
      <c r="C60" s="395"/>
      <c r="D60" s="371" t="s">
        <v>614</v>
      </c>
      <c r="E60" s="371"/>
      <c r="F60" s="371"/>
      <c r="G60" s="371"/>
      <c r="H60" s="371"/>
      <c r="I60" s="371"/>
      <c r="J60" s="371"/>
      <c r="K60" s="371"/>
      <c r="L60" s="371"/>
      <c r="M60" s="364"/>
      <c r="N60" s="371"/>
      <c r="O60" s="364"/>
      <c r="P60" s="404"/>
      <c r="Q60" s="367"/>
      <c r="R60" s="366"/>
      <c r="S60" s="366"/>
      <c r="T60" s="367"/>
      <c r="U60" s="367"/>
      <c r="V60" s="366"/>
      <c r="W60" s="367"/>
      <c r="X60" s="367"/>
      <c r="Y60" s="602"/>
      <c r="Z60" s="602"/>
      <c r="AA60" s="602"/>
      <c r="AB60" s="602"/>
      <c r="AC60" s="602"/>
      <c r="AD60" s="597"/>
    </row>
    <row r="61" spans="1:30" ht="272.25" customHeight="1">
      <c r="A61" s="429" t="s">
        <v>51</v>
      </c>
      <c r="B61" s="403" t="s">
        <v>32</v>
      </c>
      <c r="C61" s="395" t="s">
        <v>119</v>
      </c>
      <c r="D61" s="385" t="s">
        <v>612</v>
      </c>
      <c r="E61" s="385" t="s">
        <v>201</v>
      </c>
      <c r="F61" s="385" t="s">
        <v>200</v>
      </c>
      <c r="G61" s="385" t="s">
        <v>200</v>
      </c>
      <c r="H61" s="385" t="s">
        <v>200</v>
      </c>
      <c r="I61" s="385" t="s">
        <v>932</v>
      </c>
      <c r="J61" s="385"/>
      <c r="K61" s="385"/>
      <c r="L61" s="371" t="s">
        <v>221</v>
      </c>
      <c r="M61" s="364">
        <v>57460</v>
      </c>
      <c r="N61" s="371">
        <v>21755</v>
      </c>
      <c r="O61" s="364">
        <f>M61-N61</f>
        <v>35705</v>
      </c>
      <c r="P61" s="404">
        <f>N61/M61</f>
        <v>0.37861120779672813</v>
      </c>
      <c r="Q61" s="367" t="s">
        <v>1009</v>
      </c>
      <c r="R61" s="367" t="s">
        <v>1009</v>
      </c>
      <c r="S61" s="367" t="s">
        <v>1009</v>
      </c>
      <c r="T61" s="367" t="s">
        <v>1009</v>
      </c>
      <c r="U61" s="367" t="s">
        <v>1009</v>
      </c>
      <c r="V61" s="367" t="s">
        <v>1009</v>
      </c>
      <c r="W61" s="367"/>
      <c r="X61" s="367" t="s">
        <v>1009</v>
      </c>
      <c r="Y61" s="592" t="s">
        <v>1077</v>
      </c>
      <c r="Z61" s="592" t="s">
        <v>1061</v>
      </c>
      <c r="AA61" s="602" t="s">
        <v>1037</v>
      </c>
      <c r="AB61" s="602" t="s">
        <v>1037</v>
      </c>
      <c r="AC61" s="602" t="s">
        <v>1037</v>
      </c>
      <c r="AD61" s="593" t="s">
        <v>1078</v>
      </c>
    </row>
    <row r="62" spans="1:30" ht="272.25" customHeight="1">
      <c r="A62" s="429"/>
      <c r="B62" s="403"/>
      <c r="C62" s="395"/>
      <c r="D62" s="385" t="s">
        <v>900</v>
      </c>
      <c r="E62" s="385" t="s">
        <v>407</v>
      </c>
      <c r="F62" s="385" t="s">
        <v>408</v>
      </c>
      <c r="G62" s="385"/>
      <c r="H62" s="385"/>
      <c r="I62" s="385" t="s">
        <v>403</v>
      </c>
      <c r="J62" s="385" t="s">
        <v>908</v>
      </c>
      <c r="K62" s="385"/>
      <c r="L62" s="371"/>
      <c r="M62" s="364">
        <v>70460</v>
      </c>
      <c r="N62" s="371">
        <v>38860</v>
      </c>
      <c r="O62" s="364"/>
      <c r="P62" s="404"/>
      <c r="Q62" s="367"/>
      <c r="R62" s="367"/>
      <c r="S62" s="367"/>
      <c r="T62" s="367"/>
      <c r="U62" s="367"/>
      <c r="V62" s="367"/>
      <c r="W62" s="367"/>
      <c r="X62" s="367"/>
      <c r="Y62" s="592"/>
      <c r="Z62" s="592"/>
      <c r="AA62" s="602"/>
      <c r="AB62" s="602"/>
      <c r="AC62" s="602"/>
      <c r="AD62" s="593"/>
    </row>
    <row r="63" spans="1:30" ht="272.25" customHeight="1">
      <c r="A63" s="429"/>
      <c r="B63" s="403"/>
      <c r="C63" s="395"/>
      <c r="D63" s="385" t="s">
        <v>614</v>
      </c>
      <c r="E63" s="385" t="s">
        <v>407</v>
      </c>
      <c r="F63" s="385" t="s">
        <v>1167</v>
      </c>
      <c r="G63" s="385"/>
      <c r="H63" s="385"/>
      <c r="I63" s="385" t="s">
        <v>403</v>
      </c>
      <c r="J63" s="385" t="s">
        <v>1152</v>
      </c>
      <c r="K63" s="385"/>
      <c r="L63" s="371"/>
      <c r="M63" s="364">
        <v>39053</v>
      </c>
      <c r="N63" s="371"/>
      <c r="O63" s="364"/>
      <c r="P63" s="404"/>
      <c r="Q63" s="367"/>
      <c r="R63" s="367"/>
      <c r="S63" s="367"/>
      <c r="T63" s="367"/>
      <c r="U63" s="367"/>
      <c r="V63" s="367"/>
      <c r="W63" s="367"/>
      <c r="X63" s="367"/>
      <c r="Y63" s="592"/>
      <c r="Z63" s="592"/>
      <c r="AA63" s="602"/>
      <c r="AB63" s="602"/>
      <c r="AC63" s="602"/>
      <c r="AD63" s="593"/>
    </row>
    <row r="64" spans="1:30" ht="104.25" customHeight="1">
      <c r="A64" s="430" t="s">
        <v>52</v>
      </c>
      <c r="B64" s="403" t="s">
        <v>71</v>
      </c>
      <c r="C64" s="395" t="s">
        <v>120</v>
      </c>
      <c r="D64" s="385" t="s">
        <v>612</v>
      </c>
      <c r="E64" s="385" t="s">
        <v>196</v>
      </c>
      <c r="F64" s="385" t="s">
        <v>264</v>
      </c>
      <c r="G64" s="385" t="s">
        <v>264</v>
      </c>
      <c r="H64" s="385" t="s">
        <v>264</v>
      </c>
      <c r="I64" s="385" t="s">
        <v>933</v>
      </c>
      <c r="J64" s="385"/>
      <c r="K64" s="385"/>
      <c r="L64" s="431" t="s">
        <v>222</v>
      </c>
      <c r="M64" s="364">
        <v>4893</v>
      </c>
      <c r="N64" s="371">
        <v>3142</v>
      </c>
      <c r="O64" s="364">
        <f>M64-N64</f>
        <v>1751</v>
      </c>
      <c r="P64" s="404">
        <f>N64/M64</f>
        <v>0.64214183527488244</v>
      </c>
      <c r="Q64" s="367" t="s">
        <v>1009</v>
      </c>
      <c r="R64" s="367"/>
      <c r="S64" s="367"/>
      <c r="T64" s="367"/>
      <c r="U64" s="367" t="s">
        <v>1009</v>
      </c>
      <c r="V64" s="367"/>
      <c r="W64" s="367"/>
      <c r="X64" s="367"/>
      <c r="Y64" s="592" t="s">
        <v>1079</v>
      </c>
      <c r="Z64" s="592" t="s">
        <v>1061</v>
      </c>
      <c r="AA64" s="602" t="s">
        <v>1037</v>
      </c>
      <c r="AB64" s="602" t="s">
        <v>1037</v>
      </c>
      <c r="AC64" s="602" t="s">
        <v>1037</v>
      </c>
      <c r="AD64" s="593" t="s">
        <v>1080</v>
      </c>
    </row>
    <row r="65" spans="1:30" ht="104.25" customHeight="1">
      <c r="A65" s="430"/>
      <c r="B65" s="403"/>
      <c r="C65" s="395"/>
      <c r="D65" s="385" t="s">
        <v>900</v>
      </c>
      <c r="E65" s="385" t="s">
        <v>411</v>
      </c>
      <c r="F65" s="385" t="s">
        <v>1230</v>
      </c>
      <c r="G65" s="385"/>
      <c r="H65" s="385"/>
      <c r="I65" s="385" t="s">
        <v>1232</v>
      </c>
      <c r="J65" s="385" t="s">
        <v>1231</v>
      </c>
      <c r="K65" s="385"/>
      <c r="L65" s="431"/>
      <c r="M65" s="364">
        <v>4862</v>
      </c>
      <c r="N65" s="371">
        <v>4862</v>
      </c>
      <c r="O65" s="364"/>
      <c r="P65" s="404"/>
      <c r="Q65" s="367"/>
      <c r="R65" s="367"/>
      <c r="S65" s="367"/>
      <c r="T65" s="367"/>
      <c r="U65" s="367"/>
      <c r="V65" s="367"/>
      <c r="W65" s="367"/>
      <c r="X65" s="367"/>
      <c r="Y65" s="592"/>
      <c r="Z65" s="592"/>
      <c r="AA65" s="602"/>
      <c r="AB65" s="602"/>
      <c r="AC65" s="602"/>
      <c r="AD65" s="593"/>
    </row>
    <row r="66" spans="1:30" ht="104.25" customHeight="1">
      <c r="A66" s="430"/>
      <c r="B66" s="403"/>
      <c r="C66" s="395"/>
      <c r="D66" s="385" t="s">
        <v>614</v>
      </c>
      <c r="E66" s="385"/>
      <c r="F66" s="385"/>
      <c r="G66" s="385"/>
      <c r="H66" s="385"/>
      <c r="I66" s="385"/>
      <c r="J66" s="385"/>
      <c r="K66" s="385"/>
      <c r="L66" s="431"/>
      <c r="M66" s="364"/>
      <c r="N66" s="371"/>
      <c r="O66" s="364"/>
      <c r="P66" s="404"/>
      <c r="Q66" s="367"/>
      <c r="R66" s="367"/>
      <c r="S66" s="367"/>
      <c r="T66" s="367"/>
      <c r="U66" s="367"/>
      <c r="V66" s="367"/>
      <c r="W66" s="367"/>
      <c r="X66" s="367"/>
      <c r="Y66" s="592"/>
      <c r="Z66" s="592"/>
      <c r="AA66" s="602"/>
      <c r="AB66" s="602"/>
      <c r="AC66" s="602"/>
      <c r="AD66" s="593"/>
    </row>
    <row r="67" spans="1:30" ht="100.5" customHeight="1">
      <c r="A67" s="429" t="s">
        <v>53</v>
      </c>
      <c r="B67" s="403" t="s">
        <v>28</v>
      </c>
      <c r="C67" s="395" t="s">
        <v>170</v>
      </c>
      <c r="D67" s="385" t="s">
        <v>612</v>
      </c>
      <c r="E67" s="385" t="s">
        <v>171</v>
      </c>
      <c r="F67" s="385" t="s">
        <v>265</v>
      </c>
      <c r="G67" s="385" t="s">
        <v>265</v>
      </c>
      <c r="H67" s="385" t="s">
        <v>265</v>
      </c>
      <c r="I67" s="385" t="s">
        <v>934</v>
      </c>
      <c r="J67" s="385"/>
      <c r="K67" s="385"/>
      <c r="L67" s="431" t="s">
        <v>223</v>
      </c>
      <c r="M67" s="364">
        <v>2518</v>
      </c>
      <c r="N67" s="371">
        <v>2515</v>
      </c>
      <c r="O67" s="364">
        <f>M67-N67</f>
        <v>3</v>
      </c>
      <c r="P67" s="404">
        <f>N67/M67</f>
        <v>0.99880857823669578</v>
      </c>
      <c r="Q67" s="367"/>
      <c r="R67" s="366" t="s">
        <v>1009</v>
      </c>
      <c r="S67" s="366"/>
      <c r="T67" s="367"/>
      <c r="U67" s="367"/>
      <c r="V67" s="366" t="s">
        <v>1009</v>
      </c>
      <c r="W67" s="367"/>
      <c r="X67" s="367"/>
      <c r="Y67" s="592" t="s">
        <v>1082</v>
      </c>
      <c r="Z67" s="592" t="s">
        <v>1061</v>
      </c>
      <c r="AA67" s="602" t="s">
        <v>1037</v>
      </c>
      <c r="AB67" s="602" t="s">
        <v>1037</v>
      </c>
      <c r="AC67" s="592" t="s">
        <v>1083</v>
      </c>
      <c r="AD67" s="593" t="s">
        <v>1080</v>
      </c>
    </row>
    <row r="68" spans="1:30" ht="100.5" customHeight="1">
      <c r="A68" s="429"/>
      <c r="B68" s="403"/>
      <c r="C68" s="395"/>
      <c r="D68" s="385" t="s">
        <v>900</v>
      </c>
      <c r="E68" s="385" t="s">
        <v>1233</v>
      </c>
      <c r="F68" s="385" t="s">
        <v>423</v>
      </c>
      <c r="G68" s="385"/>
      <c r="H68" s="385"/>
      <c r="I68" s="385" t="s">
        <v>935</v>
      </c>
      <c r="J68" s="385" t="s">
        <v>425</v>
      </c>
      <c r="K68" s="385"/>
      <c r="L68" s="431"/>
      <c r="M68" s="364">
        <v>980</v>
      </c>
      <c r="N68" s="371">
        <v>980</v>
      </c>
      <c r="O68" s="364"/>
      <c r="P68" s="404"/>
      <c r="Q68" s="367"/>
      <c r="R68" s="367"/>
      <c r="S68" s="367"/>
      <c r="T68" s="367"/>
      <c r="U68" s="367"/>
      <c r="V68" s="367"/>
      <c r="W68" s="367"/>
      <c r="X68" s="367"/>
      <c r="Y68" s="592"/>
      <c r="Z68" s="592"/>
      <c r="AA68" s="602"/>
      <c r="AB68" s="602"/>
      <c r="AC68" s="592"/>
      <c r="AD68" s="593"/>
    </row>
    <row r="69" spans="1:30" ht="100.5" customHeight="1">
      <c r="A69" s="429"/>
      <c r="B69" s="403"/>
      <c r="C69" s="395"/>
      <c r="D69" s="385" t="s">
        <v>614</v>
      </c>
      <c r="E69" s="385"/>
      <c r="F69" s="385"/>
      <c r="G69" s="385"/>
      <c r="H69" s="385"/>
      <c r="I69" s="385"/>
      <c r="J69" s="385"/>
      <c r="K69" s="385"/>
      <c r="L69" s="431"/>
      <c r="M69" s="364"/>
      <c r="N69" s="371"/>
      <c r="O69" s="364"/>
      <c r="P69" s="404"/>
      <c r="Q69" s="367"/>
      <c r="R69" s="367"/>
      <c r="S69" s="367"/>
      <c r="T69" s="367"/>
      <c r="U69" s="367"/>
      <c r="V69" s="367"/>
      <c r="W69" s="367"/>
      <c r="X69" s="367"/>
      <c r="Y69" s="592"/>
      <c r="Z69" s="592"/>
      <c r="AA69" s="602"/>
      <c r="AB69" s="602"/>
      <c r="AC69" s="592"/>
      <c r="AD69" s="593"/>
    </row>
    <row r="70" spans="1:30" ht="74.25" customHeight="1">
      <c r="A70" s="430" t="s">
        <v>54</v>
      </c>
      <c r="B70" s="403" t="s">
        <v>26</v>
      </c>
      <c r="C70" s="395" t="s">
        <v>106</v>
      </c>
      <c r="D70" s="385" t="s">
        <v>612</v>
      </c>
      <c r="E70" s="385" t="s">
        <v>172</v>
      </c>
      <c r="F70" s="385" t="s">
        <v>266</v>
      </c>
      <c r="G70" s="385" t="s">
        <v>266</v>
      </c>
      <c r="H70" s="385" t="s">
        <v>266</v>
      </c>
      <c r="I70" s="385" t="s">
        <v>936</v>
      </c>
      <c r="J70" s="385"/>
      <c r="K70" s="385"/>
      <c r="L70" s="431" t="s">
        <v>315</v>
      </c>
      <c r="M70" s="364">
        <v>4700</v>
      </c>
      <c r="N70" s="371">
        <v>3768</v>
      </c>
      <c r="O70" s="364">
        <f>M70-N70</f>
        <v>932</v>
      </c>
      <c r="P70" s="404">
        <f>N70/M70</f>
        <v>0.80170212765957449</v>
      </c>
      <c r="Q70" s="367"/>
      <c r="R70" s="367"/>
      <c r="S70" s="367" t="s">
        <v>1009</v>
      </c>
      <c r="T70" s="367"/>
      <c r="U70" s="367"/>
      <c r="V70" s="367"/>
      <c r="W70" s="367"/>
      <c r="X70" s="367"/>
      <c r="Y70" s="602" t="s">
        <v>616</v>
      </c>
      <c r="Z70" s="602" t="s">
        <v>616</v>
      </c>
      <c r="AA70" s="602" t="s">
        <v>616</v>
      </c>
      <c r="AB70" s="602" t="s">
        <v>616</v>
      </c>
      <c r="AC70" s="603" t="s">
        <v>1084</v>
      </c>
      <c r="AD70" s="597" t="s">
        <v>1085</v>
      </c>
    </row>
    <row r="71" spans="1:30" ht="74.25" customHeight="1">
      <c r="A71" s="430"/>
      <c r="B71" s="403"/>
      <c r="C71" s="395"/>
      <c r="D71" s="385" t="s">
        <v>900</v>
      </c>
      <c r="E71" s="385" t="s">
        <v>427</v>
      </c>
      <c r="F71" s="385" t="s">
        <v>266</v>
      </c>
      <c r="G71" s="385"/>
      <c r="H71" s="385"/>
      <c r="I71" s="385" t="s">
        <v>428</v>
      </c>
      <c r="J71" s="385" t="s">
        <v>429</v>
      </c>
      <c r="K71" s="385"/>
      <c r="L71" s="431"/>
      <c r="M71" s="364">
        <v>2477</v>
      </c>
      <c r="N71" s="371">
        <v>2477</v>
      </c>
      <c r="O71" s="364"/>
      <c r="P71" s="404"/>
      <c r="Q71" s="367"/>
      <c r="R71" s="367"/>
      <c r="S71" s="367"/>
      <c r="T71" s="367"/>
      <c r="U71" s="367"/>
      <c r="V71" s="367"/>
      <c r="W71" s="367"/>
      <c r="X71" s="367"/>
      <c r="Y71" s="602"/>
      <c r="Z71" s="602"/>
      <c r="AA71" s="602"/>
      <c r="AB71" s="602"/>
      <c r="AC71" s="604"/>
      <c r="AD71" s="597"/>
    </row>
    <row r="72" spans="1:30" ht="74.25" customHeight="1">
      <c r="A72" s="430"/>
      <c r="B72" s="403"/>
      <c r="C72" s="395"/>
      <c r="D72" s="385" t="s">
        <v>614</v>
      </c>
      <c r="E72" s="385"/>
      <c r="F72" s="385"/>
      <c r="G72" s="385"/>
      <c r="H72" s="385"/>
      <c r="I72" s="385"/>
      <c r="J72" s="385"/>
      <c r="K72" s="385"/>
      <c r="L72" s="431"/>
      <c r="M72" s="364"/>
      <c r="N72" s="371"/>
      <c r="O72" s="364"/>
      <c r="P72" s="404"/>
      <c r="Q72" s="367"/>
      <c r="R72" s="366"/>
      <c r="S72" s="366"/>
      <c r="T72" s="367"/>
      <c r="U72" s="367"/>
      <c r="V72" s="366"/>
      <c r="W72" s="367"/>
      <c r="X72" s="367"/>
      <c r="Y72" s="602"/>
      <c r="Z72" s="602"/>
      <c r="AA72" s="602"/>
      <c r="AB72" s="602"/>
      <c r="AC72" s="605"/>
      <c r="AD72" s="597"/>
    </row>
    <row r="73" spans="1:30" ht="81.75" customHeight="1">
      <c r="A73" s="430" t="s">
        <v>64</v>
      </c>
      <c r="B73" s="403" t="s">
        <v>157</v>
      </c>
      <c r="C73" s="395" t="s">
        <v>121</v>
      </c>
      <c r="D73" s="371" t="s">
        <v>612</v>
      </c>
      <c r="E73" s="371" t="s">
        <v>164</v>
      </c>
      <c r="F73" s="371" t="s">
        <v>267</v>
      </c>
      <c r="G73" s="371" t="s">
        <v>268</v>
      </c>
      <c r="H73" s="371" t="s">
        <v>268</v>
      </c>
      <c r="I73" s="371" t="s">
        <v>937</v>
      </c>
      <c r="J73" s="371"/>
      <c r="K73" s="371"/>
      <c r="L73" s="371" t="s">
        <v>316</v>
      </c>
      <c r="M73" s="364">
        <v>84050</v>
      </c>
      <c r="N73" s="371">
        <v>49661</v>
      </c>
      <c r="O73" s="364">
        <f>M73-N73</f>
        <v>34389</v>
      </c>
      <c r="P73" s="404">
        <f>N73/M73</f>
        <v>0.59085068411659725</v>
      </c>
      <c r="Q73" s="367" t="s">
        <v>1009</v>
      </c>
      <c r="R73" s="367" t="s">
        <v>1009</v>
      </c>
      <c r="S73" s="367" t="s">
        <v>1009</v>
      </c>
      <c r="T73" s="367" t="s">
        <v>1140</v>
      </c>
      <c r="U73" s="367" t="s">
        <v>1140</v>
      </c>
      <c r="V73" s="367" t="s">
        <v>1009</v>
      </c>
      <c r="W73" s="367" t="s">
        <v>1009</v>
      </c>
      <c r="X73" s="367" t="s">
        <v>1140</v>
      </c>
      <c r="Y73" s="592" t="s">
        <v>1103</v>
      </c>
      <c r="Z73" s="592" t="s">
        <v>1061</v>
      </c>
      <c r="AA73" s="592" t="s">
        <v>1104</v>
      </c>
      <c r="AB73" s="592" t="s">
        <v>1061</v>
      </c>
      <c r="AC73" s="599" t="s">
        <v>1065</v>
      </c>
      <c r="AD73" s="593" t="s">
        <v>1105</v>
      </c>
    </row>
    <row r="74" spans="1:30" ht="81.75" customHeight="1">
      <c r="A74" s="430"/>
      <c r="B74" s="403"/>
      <c r="C74" s="395"/>
      <c r="D74" s="371" t="s">
        <v>900</v>
      </c>
      <c r="E74" s="371" t="s">
        <v>1236</v>
      </c>
      <c r="F74" s="371" t="s">
        <v>478</v>
      </c>
      <c r="G74" s="371"/>
      <c r="H74" s="371"/>
      <c r="I74" s="371" t="s">
        <v>910</v>
      </c>
      <c r="J74" s="371" t="s">
        <v>480</v>
      </c>
      <c r="K74" s="371"/>
      <c r="L74" s="364"/>
      <c r="M74" s="364">
        <v>80769</v>
      </c>
      <c r="N74" s="371">
        <v>73319</v>
      </c>
      <c r="O74" s="364"/>
      <c r="P74" s="404"/>
      <c r="Q74" s="367"/>
      <c r="R74" s="367"/>
      <c r="S74" s="367"/>
      <c r="T74" s="367"/>
      <c r="U74" s="367"/>
      <c r="V74" s="367"/>
      <c r="W74" s="367"/>
      <c r="X74" s="367"/>
      <c r="Y74" s="592"/>
      <c r="Z74" s="592"/>
      <c r="AA74" s="592"/>
      <c r="AB74" s="592"/>
      <c r="AC74" s="600"/>
      <c r="AD74" s="593"/>
    </row>
    <row r="75" spans="1:30" ht="81.75" customHeight="1">
      <c r="A75" s="430"/>
      <c r="B75" s="403"/>
      <c r="C75" s="395"/>
      <c r="D75" s="371" t="s">
        <v>614</v>
      </c>
      <c r="E75" s="371" t="s">
        <v>1183</v>
      </c>
      <c r="F75" s="371" t="s">
        <v>1154</v>
      </c>
      <c r="G75" s="371"/>
      <c r="H75" s="371"/>
      <c r="I75" s="371" t="s">
        <v>910</v>
      </c>
      <c r="J75" s="371" t="s">
        <v>1153</v>
      </c>
      <c r="K75" s="371"/>
      <c r="L75" s="364"/>
      <c r="M75" s="364">
        <v>82316</v>
      </c>
      <c r="N75" s="371"/>
      <c r="O75" s="364"/>
      <c r="P75" s="404"/>
      <c r="Q75" s="443"/>
      <c r="R75" s="443"/>
      <c r="S75" s="443"/>
      <c r="T75" s="443"/>
      <c r="U75" s="443"/>
      <c r="V75" s="443"/>
      <c r="W75" s="443"/>
      <c r="X75" s="443"/>
      <c r="Y75" s="592"/>
      <c r="Z75" s="592"/>
      <c r="AA75" s="592"/>
      <c r="AB75" s="592"/>
      <c r="AC75" s="601"/>
      <c r="AD75" s="593"/>
    </row>
    <row r="76" spans="1:30" ht="85.5" customHeight="1">
      <c r="A76" s="430" t="s">
        <v>909</v>
      </c>
      <c r="B76" s="403" t="s">
        <v>72</v>
      </c>
      <c r="C76" s="395" t="s">
        <v>113</v>
      </c>
      <c r="D76" s="371" t="s">
        <v>612</v>
      </c>
      <c r="E76" s="385" t="s">
        <v>203</v>
      </c>
      <c r="F76" s="385" t="s">
        <v>269</v>
      </c>
      <c r="G76" s="385" t="s">
        <v>270</v>
      </c>
      <c r="H76" s="385" t="s">
        <v>270</v>
      </c>
      <c r="I76" s="385" t="s">
        <v>928</v>
      </c>
      <c r="J76" s="385"/>
      <c r="K76" s="385"/>
      <c r="L76" s="405" t="s">
        <v>219</v>
      </c>
      <c r="M76" s="371">
        <v>1084</v>
      </c>
      <c r="N76" s="371">
        <v>1039</v>
      </c>
      <c r="O76" s="371">
        <f>M76-N76</f>
        <v>45</v>
      </c>
      <c r="P76" s="373">
        <f>N76/M76</f>
        <v>0.95848708487084866</v>
      </c>
      <c r="Q76" s="367" t="s">
        <v>1009</v>
      </c>
      <c r="R76" s="367" t="s">
        <v>1009</v>
      </c>
      <c r="S76" s="367" t="s">
        <v>1009</v>
      </c>
      <c r="T76" s="367" t="s">
        <v>1009</v>
      </c>
      <c r="U76" s="367" t="s">
        <v>1009</v>
      </c>
      <c r="V76" s="367" t="s">
        <v>1009</v>
      </c>
      <c r="W76" s="367"/>
      <c r="X76" s="367"/>
      <c r="Y76" s="592" t="s">
        <v>1086</v>
      </c>
      <c r="Z76" s="592" t="s">
        <v>1087</v>
      </c>
      <c r="AA76" s="432" t="s">
        <v>1037</v>
      </c>
      <c r="AB76" s="602" t="s">
        <v>1037</v>
      </c>
      <c r="AC76" s="592" t="s">
        <v>1088</v>
      </c>
      <c r="AD76" s="593" t="s">
        <v>1089</v>
      </c>
    </row>
    <row r="77" spans="1:30" ht="85.5" customHeight="1">
      <c r="A77" s="430"/>
      <c r="B77" s="403"/>
      <c r="C77" s="395"/>
      <c r="D77" s="371" t="s">
        <v>900</v>
      </c>
      <c r="E77" s="385" t="s">
        <v>431</v>
      </c>
      <c r="F77" s="385" t="s">
        <v>432</v>
      </c>
      <c r="G77" s="385"/>
      <c r="H77" s="385"/>
      <c r="I77" s="385" t="s">
        <v>902</v>
      </c>
      <c r="J77" s="385" t="s">
        <v>368</v>
      </c>
      <c r="K77" s="385"/>
      <c r="L77" s="405"/>
      <c r="M77" s="371">
        <v>1084</v>
      </c>
      <c r="N77" s="371">
        <v>1084</v>
      </c>
      <c r="O77" s="371"/>
      <c r="P77" s="373"/>
      <c r="Q77" s="367"/>
      <c r="R77" s="367"/>
      <c r="S77" s="367"/>
      <c r="T77" s="367"/>
      <c r="U77" s="367"/>
      <c r="V77" s="367"/>
      <c r="W77" s="367"/>
      <c r="X77" s="367"/>
      <c r="Y77" s="592"/>
      <c r="Z77" s="592"/>
      <c r="AA77" s="433"/>
      <c r="AB77" s="602"/>
      <c r="AC77" s="592"/>
      <c r="AD77" s="593"/>
    </row>
    <row r="78" spans="1:30" ht="85.5" customHeight="1">
      <c r="A78" s="430"/>
      <c r="B78" s="403"/>
      <c r="C78" s="395"/>
      <c r="D78" s="371" t="s">
        <v>614</v>
      </c>
      <c r="E78" s="385" t="s">
        <v>1170</v>
      </c>
      <c r="F78" s="385"/>
      <c r="G78" s="385"/>
      <c r="H78" s="385"/>
      <c r="I78" s="385" t="s">
        <v>1168</v>
      </c>
      <c r="J78" s="385" t="s">
        <v>1169</v>
      </c>
      <c r="K78" s="385"/>
      <c r="L78" s="405"/>
      <c r="M78" s="371">
        <v>1951</v>
      </c>
      <c r="N78" s="371"/>
      <c r="O78" s="371"/>
      <c r="P78" s="373"/>
      <c r="Q78" s="367"/>
      <c r="R78" s="367"/>
      <c r="S78" s="367"/>
      <c r="T78" s="367"/>
      <c r="U78" s="367"/>
      <c r="V78" s="367"/>
      <c r="W78" s="367"/>
      <c r="X78" s="367"/>
      <c r="Y78" s="592"/>
      <c r="Z78" s="592"/>
      <c r="AA78" s="434"/>
      <c r="AB78" s="602"/>
      <c r="AC78" s="592"/>
      <c r="AD78" s="593"/>
    </row>
    <row r="79" spans="1:30" ht="147" customHeight="1">
      <c r="A79" s="429" t="s">
        <v>38</v>
      </c>
      <c r="B79" s="403" t="s">
        <v>29</v>
      </c>
      <c r="C79" s="435" t="s">
        <v>1141</v>
      </c>
      <c r="D79" s="436">
        <v>1</v>
      </c>
      <c r="E79" s="436" t="s">
        <v>204</v>
      </c>
      <c r="F79" s="436">
        <v>1</v>
      </c>
      <c r="G79" s="436">
        <v>1</v>
      </c>
      <c r="H79" s="436">
        <v>1</v>
      </c>
      <c r="I79" s="436"/>
      <c r="J79" s="436"/>
      <c r="K79" s="436"/>
      <c r="L79" s="364"/>
      <c r="M79" s="364">
        <v>10416</v>
      </c>
      <c r="N79" s="364">
        <v>10350</v>
      </c>
      <c r="O79" s="364">
        <f>M79-N79</f>
        <v>66</v>
      </c>
      <c r="P79" s="404">
        <f>N79/M79</f>
        <v>0.99366359447004604</v>
      </c>
      <c r="Q79" s="366" t="s">
        <v>1139</v>
      </c>
      <c r="R79" s="366" t="s">
        <v>1139</v>
      </c>
      <c r="S79" s="366" t="s">
        <v>1139</v>
      </c>
      <c r="T79" s="366" t="s">
        <v>1139</v>
      </c>
      <c r="U79" s="366" t="s">
        <v>1139</v>
      </c>
      <c r="V79" s="366" t="s">
        <v>1139</v>
      </c>
      <c r="W79" s="366" t="s">
        <v>1139</v>
      </c>
      <c r="X79" s="366" t="s">
        <v>1139</v>
      </c>
      <c r="Y79" s="437"/>
      <c r="Z79" s="437">
        <v>10416</v>
      </c>
      <c r="AA79" s="437">
        <v>10350</v>
      </c>
      <c r="AB79" s="437"/>
      <c r="AC79" s="437"/>
      <c r="AD79" s="437"/>
    </row>
    <row r="80" spans="1:30" ht="231.75" customHeight="1">
      <c r="A80" s="430" t="s">
        <v>55</v>
      </c>
      <c r="B80" s="403" t="s">
        <v>911</v>
      </c>
      <c r="C80" s="395" t="s">
        <v>1155</v>
      </c>
      <c r="D80" s="371" t="s">
        <v>612</v>
      </c>
      <c r="E80" s="371" t="s">
        <v>216</v>
      </c>
      <c r="F80" s="371" t="s">
        <v>271</v>
      </c>
      <c r="G80" s="371" t="s">
        <v>271</v>
      </c>
      <c r="H80" s="371" t="s">
        <v>271</v>
      </c>
      <c r="I80" s="371" t="s">
        <v>928</v>
      </c>
      <c r="J80" s="371"/>
      <c r="K80" s="371"/>
      <c r="L80" s="371" t="s">
        <v>224</v>
      </c>
      <c r="M80" s="364">
        <v>34990</v>
      </c>
      <c r="N80" s="371">
        <v>33413</v>
      </c>
      <c r="O80" s="364">
        <f>M80-N80</f>
        <v>1577</v>
      </c>
      <c r="P80" s="404">
        <f>N80/M80</f>
        <v>0.95492997999428408</v>
      </c>
      <c r="Q80" s="367" t="s">
        <v>1009</v>
      </c>
      <c r="R80" s="367" t="s">
        <v>1009</v>
      </c>
      <c r="S80" s="367"/>
      <c r="T80" s="367"/>
      <c r="U80" s="367" t="s">
        <v>1009</v>
      </c>
      <c r="V80" s="367"/>
      <c r="W80" s="367" t="s">
        <v>1009</v>
      </c>
      <c r="X80" s="413" t="s">
        <v>1009</v>
      </c>
      <c r="Y80" s="592" t="s">
        <v>1090</v>
      </c>
      <c r="Z80" s="592" t="s">
        <v>1061</v>
      </c>
      <c r="AA80" s="602" t="s">
        <v>1037</v>
      </c>
      <c r="AB80" s="602" t="s">
        <v>1037</v>
      </c>
      <c r="AC80" s="592" t="s">
        <v>1091</v>
      </c>
      <c r="AD80" s="593" t="s">
        <v>1092</v>
      </c>
    </row>
    <row r="81" spans="1:30" ht="231.75" customHeight="1">
      <c r="A81" s="430"/>
      <c r="B81" s="403"/>
      <c r="C81" s="395"/>
      <c r="D81" s="371" t="s">
        <v>900</v>
      </c>
      <c r="E81" s="371" t="s">
        <v>436</v>
      </c>
      <c r="F81" s="371" t="s">
        <v>437</v>
      </c>
      <c r="G81" s="371"/>
      <c r="H81" s="371"/>
      <c r="I81" s="371" t="s">
        <v>1234</v>
      </c>
      <c r="J81" s="438">
        <v>0.5</v>
      </c>
      <c r="K81" s="371"/>
      <c r="L81" s="371"/>
      <c r="M81" s="364">
        <v>31938</v>
      </c>
      <c r="N81" s="371">
        <v>31938</v>
      </c>
      <c r="O81" s="364"/>
      <c r="P81" s="404"/>
      <c r="Q81" s="443"/>
      <c r="R81" s="443"/>
      <c r="S81" s="443"/>
      <c r="T81" s="443"/>
      <c r="U81" s="443"/>
      <c r="V81" s="443"/>
      <c r="W81" s="443"/>
      <c r="X81" s="443"/>
      <c r="Y81" s="592"/>
      <c r="Z81" s="592"/>
      <c r="AA81" s="602"/>
      <c r="AB81" s="602"/>
      <c r="AC81" s="592"/>
      <c r="AD81" s="593"/>
    </row>
    <row r="82" spans="1:30" ht="231.75" customHeight="1">
      <c r="A82" s="430"/>
      <c r="B82" s="403"/>
      <c r="C82" s="395"/>
      <c r="D82" s="371" t="s">
        <v>614</v>
      </c>
      <c r="E82" s="371" t="s">
        <v>1184</v>
      </c>
      <c r="F82" s="371" t="s">
        <v>1171</v>
      </c>
      <c r="G82" s="371"/>
      <c r="H82" s="371"/>
      <c r="I82" s="371" t="s">
        <v>1176</v>
      </c>
      <c r="J82" s="371" t="s">
        <v>1172</v>
      </c>
      <c r="K82" s="371"/>
      <c r="L82" s="371"/>
      <c r="M82" s="364">
        <v>31710</v>
      </c>
      <c r="N82" s="371"/>
      <c r="O82" s="364"/>
      <c r="P82" s="404"/>
      <c r="Q82" s="443"/>
      <c r="R82" s="443"/>
      <c r="S82" s="443"/>
      <c r="T82" s="443"/>
      <c r="U82" s="443"/>
      <c r="V82" s="443"/>
      <c r="W82" s="443"/>
      <c r="X82" s="443"/>
      <c r="Y82" s="592"/>
      <c r="Z82" s="592"/>
      <c r="AA82" s="602"/>
      <c r="AB82" s="602"/>
      <c r="AC82" s="592"/>
      <c r="AD82" s="593"/>
    </row>
    <row r="83" spans="1:30" ht="118.5" customHeight="1">
      <c r="A83" s="429" t="s">
        <v>56</v>
      </c>
      <c r="B83" s="440" t="s">
        <v>36</v>
      </c>
      <c r="C83" s="441" t="s">
        <v>192</v>
      </c>
      <c r="D83" s="371" t="s">
        <v>612</v>
      </c>
      <c r="E83" s="385" t="s">
        <v>191</v>
      </c>
      <c r="F83" s="385" t="s">
        <v>227</v>
      </c>
      <c r="G83" s="385" t="s">
        <v>272</v>
      </c>
      <c r="H83" s="385" t="s">
        <v>272</v>
      </c>
      <c r="I83" s="385" t="s">
        <v>938</v>
      </c>
      <c r="J83" s="385"/>
      <c r="K83" s="385"/>
      <c r="L83" s="371" t="s">
        <v>225</v>
      </c>
      <c r="M83" s="364">
        <v>5800</v>
      </c>
      <c r="N83" s="371">
        <v>5523</v>
      </c>
      <c r="O83" s="364">
        <f>M83-N83</f>
        <v>277</v>
      </c>
      <c r="P83" s="404">
        <f>N83/M83</f>
        <v>0.9522413793103448</v>
      </c>
      <c r="Q83" s="367" t="s">
        <v>1009</v>
      </c>
      <c r="R83" s="367" t="s">
        <v>1009</v>
      </c>
      <c r="S83" s="367" t="s">
        <v>1009</v>
      </c>
      <c r="T83" s="367" t="s">
        <v>1009</v>
      </c>
      <c r="U83" s="367" t="s">
        <v>1009</v>
      </c>
      <c r="V83" s="367" t="s">
        <v>1009</v>
      </c>
      <c r="W83" s="367" t="s">
        <v>1009</v>
      </c>
      <c r="X83" s="367" t="s">
        <v>1009</v>
      </c>
      <c r="Y83" s="592" t="s">
        <v>1093</v>
      </c>
      <c r="Z83" s="592" t="s">
        <v>1061</v>
      </c>
      <c r="AA83" s="602" t="s">
        <v>1037</v>
      </c>
      <c r="AB83" s="602" t="s">
        <v>1037</v>
      </c>
      <c r="AC83" s="592" t="s">
        <v>1094</v>
      </c>
      <c r="AD83" s="593" t="s">
        <v>1095</v>
      </c>
    </row>
    <row r="84" spans="1:30" ht="118.5" customHeight="1">
      <c r="A84" s="429"/>
      <c r="B84" s="440"/>
      <c r="C84" s="441"/>
      <c r="D84" s="371" t="s">
        <v>900</v>
      </c>
      <c r="E84" s="385" t="s">
        <v>1174</v>
      </c>
      <c r="F84" s="385" t="s">
        <v>442</v>
      </c>
      <c r="G84" s="385"/>
      <c r="H84" s="385"/>
      <c r="I84" s="385" t="s">
        <v>226</v>
      </c>
      <c r="J84" s="385" t="s">
        <v>444</v>
      </c>
      <c r="K84" s="385"/>
      <c r="L84" s="371"/>
      <c r="M84" s="364">
        <v>5606</v>
      </c>
      <c r="N84" s="371">
        <v>5606</v>
      </c>
      <c r="O84" s="364"/>
      <c r="P84" s="404"/>
      <c r="Q84" s="443"/>
      <c r="R84" s="443"/>
      <c r="S84" s="443"/>
      <c r="T84" s="443"/>
      <c r="U84" s="443"/>
      <c r="V84" s="443"/>
      <c r="W84" s="443"/>
      <c r="X84" s="443"/>
      <c r="Y84" s="592"/>
      <c r="Z84" s="592"/>
      <c r="AA84" s="602"/>
      <c r="AB84" s="602"/>
      <c r="AC84" s="592"/>
      <c r="AD84" s="593"/>
    </row>
    <row r="85" spans="1:30" ht="118.5" customHeight="1">
      <c r="A85" s="429"/>
      <c r="B85" s="440"/>
      <c r="C85" s="441"/>
      <c r="D85" s="371" t="s">
        <v>614</v>
      </c>
      <c r="E85" s="385" t="s">
        <v>1235</v>
      </c>
      <c r="F85" s="385" t="s">
        <v>442</v>
      </c>
      <c r="G85" s="385"/>
      <c r="H85" s="385"/>
      <c r="I85" s="385" t="s">
        <v>226</v>
      </c>
      <c r="J85" s="385" t="s">
        <v>1173</v>
      </c>
      <c r="K85" s="385"/>
      <c r="L85" s="371"/>
      <c r="M85" s="364">
        <v>5606</v>
      </c>
      <c r="N85" s="371"/>
      <c r="O85" s="364"/>
      <c r="P85" s="404"/>
      <c r="Q85" s="443"/>
      <c r="R85" s="443"/>
      <c r="S85" s="443"/>
      <c r="T85" s="443"/>
      <c r="U85" s="443"/>
      <c r="V85" s="443"/>
      <c r="W85" s="443"/>
      <c r="X85" s="443"/>
      <c r="Y85" s="592"/>
      <c r="Z85" s="592"/>
      <c r="AA85" s="602"/>
      <c r="AB85" s="602"/>
      <c r="AC85" s="592"/>
      <c r="AD85" s="593"/>
    </row>
    <row r="86" spans="1:30" ht="94.5" customHeight="1">
      <c r="A86" s="429" t="s">
        <v>39</v>
      </c>
      <c r="B86" s="403" t="s">
        <v>30</v>
      </c>
      <c r="C86" s="395" t="s">
        <v>122</v>
      </c>
      <c r="D86" s="371" t="s">
        <v>612</v>
      </c>
      <c r="E86" s="385" t="s">
        <v>193</v>
      </c>
      <c r="F86" s="385" t="s">
        <v>273</v>
      </c>
      <c r="G86" s="385" t="s">
        <v>274</v>
      </c>
      <c r="H86" s="385" t="s">
        <v>274</v>
      </c>
      <c r="I86" s="385" t="s">
        <v>939</v>
      </c>
      <c r="J86" s="385"/>
      <c r="K86" s="385"/>
      <c r="L86" s="438">
        <v>1</v>
      </c>
      <c r="M86" s="364">
        <v>18500</v>
      </c>
      <c r="N86" s="371">
        <v>11345</v>
      </c>
      <c r="O86" s="364">
        <f>M86-N86</f>
        <v>7155</v>
      </c>
      <c r="P86" s="404">
        <f>N86/M86</f>
        <v>0.6132432432432432</v>
      </c>
      <c r="Q86" s="367" t="s">
        <v>1009</v>
      </c>
      <c r="R86" s="367" t="s">
        <v>1009</v>
      </c>
      <c r="S86" s="367" t="s">
        <v>1009</v>
      </c>
      <c r="T86" s="367" t="s">
        <v>1009</v>
      </c>
      <c r="U86" s="367" t="s">
        <v>1009</v>
      </c>
      <c r="V86" s="367" t="s">
        <v>1009</v>
      </c>
      <c r="W86" s="367" t="s">
        <v>1009</v>
      </c>
      <c r="X86" s="367" t="s">
        <v>1009</v>
      </c>
      <c r="Y86" s="592" t="s">
        <v>1096</v>
      </c>
      <c r="Z86" s="592" t="s">
        <v>1050</v>
      </c>
      <c r="AA86" s="602" t="s">
        <v>1037</v>
      </c>
      <c r="AB86" s="602" t="s">
        <v>1037</v>
      </c>
      <c r="AC86" s="602" t="s">
        <v>1037</v>
      </c>
      <c r="AD86" s="593" t="s">
        <v>1097</v>
      </c>
    </row>
    <row r="87" spans="1:30" ht="94.5" customHeight="1">
      <c r="A87" s="429"/>
      <c r="B87" s="403"/>
      <c r="C87" s="395"/>
      <c r="D87" s="371" t="s">
        <v>900</v>
      </c>
      <c r="E87" s="385" t="s">
        <v>447</v>
      </c>
      <c r="F87" s="385" t="s">
        <v>448</v>
      </c>
      <c r="G87" s="385"/>
      <c r="H87" s="385"/>
      <c r="I87" s="385" t="s">
        <v>449</v>
      </c>
      <c r="J87" s="385" t="s">
        <v>450</v>
      </c>
      <c r="K87" s="385"/>
      <c r="L87" s="438"/>
      <c r="M87" s="364">
        <v>24350</v>
      </c>
      <c r="N87" s="371">
        <v>18981</v>
      </c>
      <c r="O87" s="364"/>
      <c r="P87" s="404"/>
      <c r="Q87" s="443"/>
      <c r="R87" s="443"/>
      <c r="S87" s="443"/>
      <c r="T87" s="443"/>
      <c r="U87" s="443"/>
      <c r="V87" s="443"/>
      <c r="W87" s="443"/>
      <c r="X87" s="443"/>
      <c r="Y87" s="592"/>
      <c r="Z87" s="592"/>
      <c r="AA87" s="602"/>
      <c r="AB87" s="602"/>
      <c r="AC87" s="602"/>
      <c r="AD87" s="593"/>
    </row>
    <row r="88" spans="1:30" ht="94.5" customHeight="1">
      <c r="A88" s="429"/>
      <c r="B88" s="442"/>
      <c r="C88" s="395"/>
      <c r="D88" s="371" t="s">
        <v>614</v>
      </c>
      <c r="E88" s="385" t="s">
        <v>1175</v>
      </c>
      <c r="F88" s="385" t="s">
        <v>274</v>
      </c>
      <c r="G88" s="385"/>
      <c r="H88" s="385"/>
      <c r="I88" s="385" t="s">
        <v>449</v>
      </c>
      <c r="J88" s="385" t="s">
        <v>450</v>
      </c>
      <c r="K88" s="385"/>
      <c r="L88" s="438"/>
      <c r="M88" s="364">
        <v>18950</v>
      </c>
      <c r="N88" s="371"/>
      <c r="O88" s="364"/>
      <c r="P88" s="404"/>
      <c r="Q88" s="443"/>
      <c r="R88" s="443"/>
      <c r="S88" s="443"/>
      <c r="T88" s="443"/>
      <c r="U88" s="443"/>
      <c r="V88" s="443"/>
      <c r="W88" s="443"/>
      <c r="X88" s="443"/>
      <c r="Y88" s="592"/>
      <c r="Z88" s="592"/>
      <c r="AA88" s="602"/>
      <c r="AB88" s="602"/>
      <c r="AC88" s="602"/>
      <c r="AD88" s="593"/>
    </row>
    <row r="89" spans="1:30" s="387" customFormat="1" ht="120.75" customHeight="1">
      <c r="A89" s="429" t="s">
        <v>40</v>
      </c>
      <c r="B89" s="442" t="s">
        <v>124</v>
      </c>
      <c r="C89" s="395" t="s">
        <v>123</v>
      </c>
      <c r="D89" s="371" t="s">
        <v>612</v>
      </c>
      <c r="E89" s="385" t="s">
        <v>215</v>
      </c>
      <c r="F89" s="385" t="s">
        <v>275</v>
      </c>
      <c r="G89" s="385" t="s">
        <v>275</v>
      </c>
      <c r="H89" s="385" t="s">
        <v>275</v>
      </c>
      <c r="I89" s="385" t="s">
        <v>940</v>
      </c>
      <c r="J89" s="385"/>
      <c r="K89" s="385"/>
      <c r="L89" s="371" t="s">
        <v>214</v>
      </c>
      <c r="M89" s="364">
        <v>2964</v>
      </c>
      <c r="N89" s="371">
        <v>2964</v>
      </c>
      <c r="O89" s="364">
        <f>M89-N89</f>
        <v>0</v>
      </c>
      <c r="P89" s="404">
        <f>N89/M89</f>
        <v>1</v>
      </c>
      <c r="Q89" s="443"/>
      <c r="R89" s="443"/>
      <c r="S89" s="443"/>
      <c r="T89" s="443"/>
      <c r="U89" s="443"/>
      <c r="V89" s="443"/>
      <c r="W89" s="443"/>
      <c r="X89" s="443"/>
      <c r="Y89" s="602" t="s">
        <v>1037</v>
      </c>
      <c r="Z89" s="602" t="s">
        <v>1037</v>
      </c>
      <c r="AA89" s="602" t="s">
        <v>1037</v>
      </c>
      <c r="AB89" s="602" t="s">
        <v>1037</v>
      </c>
      <c r="AC89" s="592" t="s">
        <v>1098</v>
      </c>
      <c r="AD89" s="593" t="s">
        <v>1099</v>
      </c>
    </row>
    <row r="90" spans="1:30" s="387" customFormat="1" ht="120.75" customHeight="1">
      <c r="A90" s="429"/>
      <c r="B90" s="444"/>
      <c r="C90" s="445"/>
      <c r="D90" s="371" t="s">
        <v>900</v>
      </c>
      <c r="E90" s="385" t="s">
        <v>454</v>
      </c>
      <c r="F90" s="385" t="s">
        <v>455</v>
      </c>
      <c r="G90" s="385"/>
      <c r="H90" s="385"/>
      <c r="I90" s="385" t="s">
        <v>456</v>
      </c>
      <c r="J90" s="385" t="s">
        <v>457</v>
      </c>
      <c r="K90" s="385"/>
      <c r="L90" s="371"/>
      <c r="M90" s="371">
        <v>2621</v>
      </c>
      <c r="N90" s="371">
        <v>2621</v>
      </c>
      <c r="O90" s="371"/>
      <c r="P90" s="373"/>
      <c r="Q90" s="443"/>
      <c r="R90" s="443"/>
      <c r="S90" s="443"/>
      <c r="T90" s="443"/>
      <c r="U90" s="443"/>
      <c r="V90" s="443"/>
      <c r="W90" s="443"/>
      <c r="X90" s="443"/>
      <c r="Y90" s="602"/>
      <c r="Z90" s="602"/>
      <c r="AA90" s="602"/>
      <c r="AB90" s="602"/>
      <c r="AC90" s="592"/>
      <c r="AD90" s="593"/>
    </row>
    <row r="91" spans="1:30" s="387" customFormat="1" ht="120.75" customHeight="1">
      <c r="A91" s="429"/>
      <c r="B91" s="444"/>
      <c r="C91" s="445"/>
      <c r="D91" s="371" t="s">
        <v>614</v>
      </c>
      <c r="E91" s="385"/>
      <c r="F91" s="385"/>
      <c r="G91" s="385"/>
      <c r="H91" s="385"/>
      <c r="I91" s="385"/>
      <c r="J91" s="385"/>
      <c r="K91" s="385"/>
      <c r="L91" s="371"/>
      <c r="M91" s="371"/>
      <c r="N91" s="371"/>
      <c r="O91" s="371"/>
      <c r="P91" s="373"/>
      <c r="Q91" s="443"/>
      <c r="R91" s="443"/>
      <c r="S91" s="443"/>
      <c r="T91" s="443"/>
      <c r="U91" s="443"/>
      <c r="V91" s="443"/>
      <c r="W91" s="443"/>
      <c r="X91" s="443"/>
      <c r="Y91" s="602"/>
      <c r="Z91" s="602"/>
      <c r="AA91" s="602"/>
      <c r="AB91" s="602"/>
      <c r="AC91" s="592"/>
      <c r="AD91" s="593"/>
    </row>
    <row r="92" spans="1:30" s="388" customFormat="1" ht="39.75" hidden="1" customHeight="1">
      <c r="A92" s="350" t="s">
        <v>84</v>
      </c>
      <c r="B92" s="351"/>
      <c r="C92" s="378"/>
      <c r="D92" s="414"/>
      <c r="E92" s="414"/>
      <c r="F92" s="414"/>
      <c r="G92" s="414"/>
      <c r="H92" s="414"/>
      <c r="I92" s="414"/>
      <c r="J92" s="414"/>
      <c r="K92" s="414"/>
      <c r="L92" s="414"/>
      <c r="M92" s="414"/>
      <c r="N92" s="414"/>
      <c r="O92" s="414">
        <f>SUM(O93:O145)</f>
        <v>207047</v>
      </c>
      <c r="P92" s="415" t="e">
        <f>N92/M92</f>
        <v>#DIV/0!</v>
      </c>
      <c r="Q92" s="337"/>
      <c r="R92" s="337"/>
      <c r="S92" s="337"/>
      <c r="T92" s="337"/>
      <c r="U92" s="337"/>
      <c r="V92" s="337"/>
      <c r="W92" s="337"/>
      <c r="X92" s="337"/>
      <c r="Y92" s="412"/>
      <c r="Z92" s="412"/>
      <c r="AA92" s="412"/>
      <c r="AB92" s="412"/>
      <c r="AC92" s="412"/>
      <c r="AD92" s="437"/>
    </row>
    <row r="93" spans="1:30" ht="120.75" customHeight="1">
      <c r="A93" s="376" t="s">
        <v>41</v>
      </c>
      <c r="B93" s="361" t="s">
        <v>73</v>
      </c>
      <c r="C93" s="362" t="s">
        <v>213</v>
      </c>
      <c r="D93" s="370" t="s">
        <v>612</v>
      </c>
      <c r="E93" s="370" t="s">
        <v>185</v>
      </c>
      <c r="F93" s="370" t="s">
        <v>276</v>
      </c>
      <c r="G93" s="370" t="s">
        <v>277</v>
      </c>
      <c r="H93" s="370" t="s">
        <v>277</v>
      </c>
      <c r="I93" s="370" t="s">
        <v>941</v>
      </c>
      <c r="J93" s="370"/>
      <c r="K93" s="370"/>
      <c r="L93" s="370" t="s">
        <v>228</v>
      </c>
      <c r="M93" s="370">
        <v>24835</v>
      </c>
      <c r="N93" s="370">
        <v>24835</v>
      </c>
      <c r="O93" s="370">
        <f>M93-N93</f>
        <v>0</v>
      </c>
      <c r="P93" s="372">
        <f>N93/M93</f>
        <v>1</v>
      </c>
      <c r="Q93" s="417" t="s">
        <v>1139</v>
      </c>
      <c r="R93" s="417" t="s">
        <v>1139</v>
      </c>
      <c r="S93" s="417" t="s">
        <v>1139</v>
      </c>
      <c r="T93" s="417" t="s">
        <v>1139</v>
      </c>
      <c r="U93" s="417" t="s">
        <v>1139</v>
      </c>
      <c r="V93" s="417" t="s">
        <v>1139</v>
      </c>
      <c r="W93" s="417" t="s">
        <v>1139</v>
      </c>
      <c r="X93" s="417" t="s">
        <v>1139</v>
      </c>
      <c r="Y93" s="591" t="s">
        <v>1067</v>
      </c>
      <c r="Z93" s="591" t="s">
        <v>1067</v>
      </c>
      <c r="AA93" s="591" t="s">
        <v>1067</v>
      </c>
      <c r="AB93" s="591" t="s">
        <v>1067</v>
      </c>
      <c r="AC93" s="591" t="s">
        <v>1106</v>
      </c>
      <c r="AD93" s="597" t="s">
        <v>1067</v>
      </c>
    </row>
    <row r="94" spans="1:30" ht="120.75" customHeight="1">
      <c r="A94" s="376"/>
      <c r="B94" s="361"/>
      <c r="C94" s="362"/>
      <c r="D94" s="370" t="s">
        <v>900</v>
      </c>
      <c r="E94" s="370" t="s">
        <v>912</v>
      </c>
      <c r="F94" s="370" t="s">
        <v>1162</v>
      </c>
      <c r="G94" s="370"/>
      <c r="H94" s="370"/>
      <c r="I94" s="370" t="s">
        <v>913</v>
      </c>
      <c r="J94" s="370" t="s">
        <v>488</v>
      </c>
      <c r="K94" s="370"/>
      <c r="L94" s="370"/>
      <c r="M94" s="370">
        <v>16315</v>
      </c>
      <c r="N94" s="370">
        <v>24510</v>
      </c>
      <c r="O94" s="370"/>
      <c r="P94" s="372"/>
      <c r="Q94" s="416"/>
      <c r="R94" s="416"/>
      <c r="S94" s="416"/>
      <c r="T94" s="416"/>
      <c r="U94" s="416"/>
      <c r="V94" s="416"/>
      <c r="W94" s="416"/>
      <c r="X94" s="416"/>
      <c r="Y94" s="591"/>
      <c r="Z94" s="591"/>
      <c r="AA94" s="591"/>
      <c r="AB94" s="591"/>
      <c r="AC94" s="591"/>
      <c r="AD94" s="597"/>
    </row>
    <row r="95" spans="1:30" ht="120.75" customHeight="1">
      <c r="A95" s="376"/>
      <c r="B95" s="361"/>
      <c r="C95" s="362"/>
      <c r="D95" s="370" t="s">
        <v>614</v>
      </c>
      <c r="E95" s="370" t="s">
        <v>1187</v>
      </c>
      <c r="F95" s="370" t="s">
        <v>1188</v>
      </c>
      <c r="G95" s="370"/>
      <c r="H95" s="370"/>
      <c r="I95" s="370" t="s">
        <v>1185</v>
      </c>
      <c r="J95" s="370" t="s">
        <v>1186</v>
      </c>
      <c r="K95" s="370"/>
      <c r="L95" s="370"/>
      <c r="M95" s="370">
        <v>24510</v>
      </c>
      <c r="N95" s="370"/>
      <c r="O95" s="370"/>
      <c r="P95" s="372"/>
      <c r="Q95" s="416"/>
      <c r="R95" s="416"/>
      <c r="S95" s="416"/>
      <c r="T95" s="416"/>
      <c r="U95" s="416"/>
      <c r="V95" s="416"/>
      <c r="W95" s="416"/>
      <c r="X95" s="416"/>
      <c r="Y95" s="591"/>
      <c r="Z95" s="591"/>
      <c r="AA95" s="591"/>
      <c r="AB95" s="591"/>
      <c r="AC95" s="591"/>
      <c r="AD95" s="597"/>
    </row>
    <row r="96" spans="1:30" ht="97.5" customHeight="1">
      <c r="A96" s="429" t="s">
        <v>42</v>
      </c>
      <c r="B96" s="368" t="s">
        <v>74</v>
      </c>
      <c r="C96" s="369" t="s">
        <v>104</v>
      </c>
      <c r="D96" s="363" t="s">
        <v>278</v>
      </c>
      <c r="E96" s="363" t="s">
        <v>184</v>
      </c>
      <c r="F96" s="363" t="s">
        <v>278</v>
      </c>
      <c r="G96" s="363" t="s">
        <v>278</v>
      </c>
      <c r="H96" s="363" t="s">
        <v>278</v>
      </c>
      <c r="I96" s="363" t="s">
        <v>942</v>
      </c>
      <c r="J96" s="363"/>
      <c r="K96" s="363"/>
      <c r="L96" s="364" t="s">
        <v>211</v>
      </c>
      <c r="M96" s="363">
        <v>124200</v>
      </c>
      <c r="N96" s="363">
        <v>74889</v>
      </c>
      <c r="O96" s="363">
        <f>M96-N96</f>
        <v>49311</v>
      </c>
      <c r="P96" s="365">
        <f>N96/M96</f>
        <v>0.60297101449275359</v>
      </c>
      <c r="Q96" s="417" t="s">
        <v>1009</v>
      </c>
      <c r="R96" s="417" t="s">
        <v>1009</v>
      </c>
      <c r="S96" s="417" t="s">
        <v>1009</v>
      </c>
      <c r="T96" s="417"/>
      <c r="U96" s="417" t="s">
        <v>1009</v>
      </c>
      <c r="V96" s="417"/>
      <c r="W96" s="417" t="s">
        <v>1009</v>
      </c>
      <c r="X96" s="417"/>
      <c r="Y96" s="421"/>
      <c r="Z96" s="421"/>
      <c r="AA96" s="421"/>
      <c r="AB96" s="421"/>
      <c r="AC96" s="421"/>
      <c r="AD96" s="428"/>
    </row>
    <row r="97" spans="1:30" ht="122.25" customHeight="1">
      <c r="A97" s="429" t="s">
        <v>43</v>
      </c>
      <c r="B97" s="368" t="s">
        <v>915</v>
      </c>
      <c r="C97" s="369" t="s">
        <v>125</v>
      </c>
      <c r="D97" s="363" t="s">
        <v>612</v>
      </c>
      <c r="E97" s="370" t="s">
        <v>183</v>
      </c>
      <c r="F97" s="370" t="s">
        <v>279</v>
      </c>
      <c r="G97" s="370" t="s">
        <v>279</v>
      </c>
      <c r="H97" s="370" t="s">
        <v>279</v>
      </c>
      <c r="I97" s="370" t="s">
        <v>943</v>
      </c>
      <c r="J97" s="370"/>
      <c r="K97" s="370"/>
      <c r="L97" s="370" t="s">
        <v>229</v>
      </c>
      <c r="M97" s="363">
        <v>11634</v>
      </c>
      <c r="N97" s="370">
        <v>8520</v>
      </c>
      <c r="O97" s="363">
        <f>M97-N97</f>
        <v>3114</v>
      </c>
      <c r="P97" s="365">
        <f>N97/M97</f>
        <v>0.73233625580195982</v>
      </c>
      <c r="Q97" s="367"/>
      <c r="R97" s="367"/>
      <c r="S97" s="367"/>
      <c r="T97" s="367"/>
      <c r="U97" s="367"/>
      <c r="V97" s="367"/>
      <c r="W97" s="367"/>
      <c r="X97" s="367"/>
      <c r="Y97" s="591" t="s">
        <v>1037</v>
      </c>
      <c r="Z97" s="591" t="s">
        <v>1037</v>
      </c>
      <c r="AA97" s="591" t="s">
        <v>1037</v>
      </c>
      <c r="AB97" s="591" t="s">
        <v>1037</v>
      </c>
      <c r="AC97" s="591" t="s">
        <v>1037</v>
      </c>
      <c r="AD97" s="597" t="s">
        <v>1037</v>
      </c>
    </row>
    <row r="98" spans="1:30" ht="122.25" customHeight="1">
      <c r="A98" s="429"/>
      <c r="B98" s="368"/>
      <c r="C98" s="369"/>
      <c r="D98" s="363" t="s">
        <v>900</v>
      </c>
      <c r="E98" s="370" t="s">
        <v>588</v>
      </c>
      <c r="F98" s="370" t="s">
        <v>279</v>
      </c>
      <c r="G98" s="370"/>
      <c r="H98" s="370"/>
      <c r="I98" s="370" t="s">
        <v>493</v>
      </c>
      <c r="J98" s="370" t="s">
        <v>589</v>
      </c>
      <c r="K98" s="370"/>
      <c r="L98" s="370"/>
      <c r="M98" s="363"/>
      <c r="N98" s="370">
        <v>4040</v>
      </c>
      <c r="O98" s="363"/>
      <c r="P98" s="365"/>
      <c r="Q98" s="416"/>
      <c r="R98" s="416"/>
      <c r="S98" s="416"/>
      <c r="T98" s="416"/>
      <c r="U98" s="416"/>
      <c r="V98" s="416"/>
      <c r="W98" s="416"/>
      <c r="X98" s="416"/>
      <c r="Y98" s="591"/>
      <c r="Z98" s="591"/>
      <c r="AA98" s="591"/>
      <c r="AB98" s="591"/>
      <c r="AC98" s="591"/>
      <c r="AD98" s="597"/>
    </row>
    <row r="99" spans="1:30" ht="122.25" customHeight="1">
      <c r="A99" s="429"/>
      <c r="B99" s="368"/>
      <c r="C99" s="369"/>
      <c r="D99" s="363" t="s">
        <v>614</v>
      </c>
      <c r="E99" s="370"/>
      <c r="F99" s="370"/>
      <c r="G99" s="370"/>
      <c r="H99" s="370"/>
      <c r="I99" s="370" t="s">
        <v>493</v>
      </c>
      <c r="J99" s="370" t="s">
        <v>1189</v>
      </c>
      <c r="K99" s="370"/>
      <c r="L99" s="370"/>
      <c r="M99" s="363">
        <v>13818</v>
      </c>
      <c r="N99" s="370"/>
      <c r="O99" s="363"/>
      <c r="P99" s="365"/>
      <c r="Q99" s="416"/>
      <c r="R99" s="416"/>
      <c r="S99" s="416"/>
      <c r="T99" s="416"/>
      <c r="U99" s="416"/>
      <c r="V99" s="416"/>
      <c r="W99" s="416"/>
      <c r="X99" s="416"/>
      <c r="Y99" s="591"/>
      <c r="Z99" s="591"/>
      <c r="AA99" s="591"/>
      <c r="AB99" s="591"/>
      <c r="AC99" s="591"/>
      <c r="AD99" s="597"/>
    </row>
    <row r="100" spans="1:30" ht="129.75" customHeight="1">
      <c r="A100" s="429" t="s">
        <v>914</v>
      </c>
      <c r="B100" s="368" t="s">
        <v>75</v>
      </c>
      <c r="C100" s="369" t="s">
        <v>311</v>
      </c>
      <c r="D100" s="363" t="s">
        <v>612</v>
      </c>
      <c r="E100" s="370" t="s">
        <v>182</v>
      </c>
      <c r="F100" s="370" t="s">
        <v>280</v>
      </c>
      <c r="G100" s="371" t="s">
        <v>281</v>
      </c>
      <c r="H100" s="371" t="s">
        <v>281</v>
      </c>
      <c r="I100" s="370" t="s">
        <v>944</v>
      </c>
      <c r="J100" s="370"/>
      <c r="K100" s="371"/>
      <c r="L100" s="370" t="s">
        <v>229</v>
      </c>
      <c r="M100" s="363">
        <v>398512</v>
      </c>
      <c r="N100" s="370">
        <v>332891</v>
      </c>
      <c r="O100" s="363">
        <f>M100-N100</f>
        <v>65621</v>
      </c>
      <c r="P100" s="365">
        <f>N100/M100</f>
        <v>0.83533494599911673</v>
      </c>
      <c r="Q100" s="367"/>
      <c r="R100" s="367"/>
      <c r="S100" s="367"/>
      <c r="T100" s="367"/>
      <c r="U100" s="367"/>
      <c r="V100" s="367"/>
      <c r="W100" s="367"/>
      <c r="X100" s="367"/>
      <c r="Y100" s="591" t="s">
        <v>1037</v>
      </c>
      <c r="Z100" s="591" t="s">
        <v>1037</v>
      </c>
      <c r="AA100" s="592" t="s">
        <v>1107</v>
      </c>
      <c r="AB100" s="592" t="s">
        <v>1061</v>
      </c>
      <c r="AC100" s="598" t="s">
        <v>1108</v>
      </c>
      <c r="AD100" s="593" t="s">
        <v>1109</v>
      </c>
    </row>
    <row r="101" spans="1:30" ht="129.75" customHeight="1">
      <c r="A101" s="429"/>
      <c r="B101" s="368"/>
      <c r="C101" s="369"/>
      <c r="D101" s="363" t="s">
        <v>900</v>
      </c>
      <c r="E101" s="370" t="s">
        <v>1190</v>
      </c>
      <c r="F101" s="370" t="s">
        <v>492</v>
      </c>
      <c r="G101" s="371"/>
      <c r="H101" s="371"/>
      <c r="I101" s="370" t="s">
        <v>493</v>
      </c>
      <c r="J101" s="370" t="s">
        <v>494</v>
      </c>
      <c r="K101" s="371"/>
      <c r="L101" s="370"/>
      <c r="M101" s="363">
        <v>341146</v>
      </c>
      <c r="N101" s="370">
        <v>409637</v>
      </c>
      <c r="O101" s="363"/>
      <c r="P101" s="365"/>
      <c r="Q101" s="416"/>
      <c r="R101" s="416"/>
      <c r="S101" s="416"/>
      <c r="T101" s="416"/>
      <c r="U101" s="416"/>
      <c r="V101" s="416"/>
      <c r="W101" s="416"/>
      <c r="X101" s="416"/>
      <c r="Y101" s="591"/>
      <c r="Z101" s="591"/>
      <c r="AA101" s="592"/>
      <c r="AB101" s="592"/>
      <c r="AC101" s="598"/>
      <c r="AD101" s="593"/>
    </row>
    <row r="102" spans="1:30" ht="129.75" customHeight="1">
      <c r="A102" s="429"/>
      <c r="B102" s="368"/>
      <c r="C102" s="369"/>
      <c r="D102" s="363" t="s">
        <v>614</v>
      </c>
      <c r="E102" s="370" t="s">
        <v>1190</v>
      </c>
      <c r="F102" s="370" t="s">
        <v>1191</v>
      </c>
      <c r="G102" s="371"/>
      <c r="H102" s="371"/>
      <c r="I102" s="370" t="s">
        <v>493</v>
      </c>
      <c r="J102" s="370" t="s">
        <v>1189</v>
      </c>
      <c r="K102" s="371"/>
      <c r="L102" s="370"/>
      <c r="M102" s="363">
        <v>459211</v>
      </c>
      <c r="N102" s="370"/>
      <c r="O102" s="363"/>
      <c r="P102" s="365"/>
      <c r="Q102" s="416"/>
      <c r="R102" s="416"/>
      <c r="S102" s="416"/>
      <c r="T102" s="416"/>
      <c r="U102" s="416"/>
      <c r="V102" s="416"/>
      <c r="W102" s="416"/>
      <c r="X102" s="416"/>
      <c r="Y102" s="591"/>
      <c r="Z102" s="591"/>
      <c r="AA102" s="592"/>
      <c r="AB102" s="592"/>
      <c r="AC102" s="598"/>
      <c r="AD102" s="593"/>
    </row>
    <row r="103" spans="1:30" ht="144" customHeight="1">
      <c r="A103" s="429" t="s">
        <v>916</v>
      </c>
      <c r="B103" s="368" t="s">
        <v>128</v>
      </c>
      <c r="C103" s="369" t="s">
        <v>126</v>
      </c>
      <c r="D103" s="363" t="s">
        <v>612</v>
      </c>
      <c r="E103" s="370" t="s">
        <v>242</v>
      </c>
      <c r="F103" s="371" t="s">
        <v>282</v>
      </c>
      <c r="G103" s="371" t="s">
        <v>283</v>
      </c>
      <c r="H103" s="371" t="s">
        <v>283</v>
      </c>
      <c r="I103" s="370" t="s">
        <v>945</v>
      </c>
      <c r="J103" s="371"/>
      <c r="K103" s="371"/>
      <c r="L103" s="370" t="s">
        <v>230</v>
      </c>
      <c r="M103" s="363">
        <v>52573</v>
      </c>
      <c r="N103" s="371">
        <v>39115</v>
      </c>
      <c r="O103" s="363">
        <f>M103-N103</f>
        <v>13458</v>
      </c>
      <c r="P103" s="365">
        <f>N103/M103</f>
        <v>0.74401308656534726</v>
      </c>
      <c r="Q103" s="367"/>
      <c r="R103" s="367"/>
      <c r="S103" s="367"/>
      <c r="T103" s="367"/>
      <c r="U103" s="367"/>
      <c r="V103" s="367"/>
      <c r="W103" s="367"/>
      <c r="X103" s="367"/>
      <c r="Y103" s="591" t="s">
        <v>1037</v>
      </c>
      <c r="Z103" s="591" t="s">
        <v>1037</v>
      </c>
      <c r="AA103" s="591" t="s">
        <v>1037</v>
      </c>
      <c r="AB103" s="591" t="s">
        <v>1037</v>
      </c>
      <c r="AC103" s="598" t="s">
        <v>1110</v>
      </c>
      <c r="AD103" s="597" t="s">
        <v>1037</v>
      </c>
    </row>
    <row r="104" spans="1:30" ht="144" customHeight="1">
      <c r="A104" s="429"/>
      <c r="B104" s="368"/>
      <c r="C104" s="369"/>
      <c r="D104" s="363" t="s">
        <v>900</v>
      </c>
      <c r="E104" s="370" t="s">
        <v>203</v>
      </c>
      <c r="F104" s="371" t="s">
        <v>498</v>
      </c>
      <c r="G104" s="371"/>
      <c r="H104" s="371"/>
      <c r="I104" s="389" t="s">
        <v>1035</v>
      </c>
      <c r="J104" s="371" t="s">
        <v>1163</v>
      </c>
      <c r="K104" s="371"/>
      <c r="L104" s="370"/>
      <c r="M104" s="363">
        <v>32846</v>
      </c>
      <c r="N104" s="371">
        <v>52774</v>
      </c>
      <c r="O104" s="363"/>
      <c r="P104" s="365"/>
      <c r="Q104" s="416"/>
      <c r="R104" s="416"/>
      <c r="S104" s="416"/>
      <c r="T104" s="416"/>
      <c r="U104" s="416"/>
      <c r="V104" s="416"/>
      <c r="W104" s="416"/>
      <c r="X104" s="416"/>
      <c r="Y104" s="591"/>
      <c r="Z104" s="591"/>
      <c r="AA104" s="591"/>
      <c r="AB104" s="591"/>
      <c r="AC104" s="598"/>
      <c r="AD104" s="597"/>
    </row>
    <row r="105" spans="1:30" ht="144" customHeight="1">
      <c r="A105" s="429"/>
      <c r="B105" s="368"/>
      <c r="C105" s="369"/>
      <c r="D105" s="363" t="s">
        <v>614</v>
      </c>
      <c r="E105" s="370" t="s">
        <v>1194</v>
      </c>
      <c r="F105" s="371" t="s">
        <v>1195</v>
      </c>
      <c r="G105" s="371"/>
      <c r="H105" s="371"/>
      <c r="I105" s="370" t="s">
        <v>1192</v>
      </c>
      <c r="J105" s="371" t="s">
        <v>1193</v>
      </c>
      <c r="K105" s="371"/>
      <c r="L105" s="370"/>
      <c r="M105" s="363">
        <v>52777</v>
      </c>
      <c r="N105" s="371"/>
      <c r="O105" s="363"/>
      <c r="P105" s="365"/>
      <c r="Q105" s="416"/>
      <c r="R105" s="416"/>
      <c r="S105" s="416"/>
      <c r="T105" s="416"/>
      <c r="U105" s="416"/>
      <c r="V105" s="416"/>
      <c r="W105" s="416"/>
      <c r="X105" s="416"/>
      <c r="Y105" s="591"/>
      <c r="Z105" s="591"/>
      <c r="AA105" s="591"/>
      <c r="AB105" s="591"/>
      <c r="AC105" s="598"/>
      <c r="AD105" s="597"/>
    </row>
    <row r="106" spans="1:30" ht="74.25" customHeight="1">
      <c r="A106" s="429" t="s">
        <v>57</v>
      </c>
      <c r="B106" s="368" t="s">
        <v>33</v>
      </c>
      <c r="C106" s="369" t="s">
        <v>127</v>
      </c>
      <c r="D106" s="363" t="s">
        <v>612</v>
      </c>
      <c r="E106" s="370" t="s">
        <v>181</v>
      </c>
      <c r="F106" s="371" t="s">
        <v>284</v>
      </c>
      <c r="G106" s="371" t="s">
        <v>284</v>
      </c>
      <c r="H106" s="371" t="s">
        <v>284</v>
      </c>
      <c r="I106" s="370" t="s">
        <v>946</v>
      </c>
      <c r="J106" s="371"/>
      <c r="K106" s="371"/>
      <c r="L106" s="386">
        <v>1</v>
      </c>
      <c r="M106" s="363">
        <v>12896</v>
      </c>
      <c r="N106" s="370">
        <v>12034</v>
      </c>
      <c r="O106" s="363">
        <f>M106-N106</f>
        <v>862</v>
      </c>
      <c r="P106" s="365">
        <f>N106/M106</f>
        <v>0.93315756823821339</v>
      </c>
      <c r="Q106" s="367"/>
      <c r="R106" s="367"/>
      <c r="S106" s="367"/>
      <c r="T106" s="367"/>
      <c r="U106" s="367"/>
      <c r="V106" s="367"/>
      <c r="W106" s="367"/>
      <c r="X106" s="416"/>
      <c r="Y106" s="591" t="s">
        <v>1037</v>
      </c>
      <c r="Z106" s="591" t="s">
        <v>1037</v>
      </c>
      <c r="AA106" s="591" t="s">
        <v>1037</v>
      </c>
      <c r="AB106" s="591" t="s">
        <v>1037</v>
      </c>
      <c r="AC106" s="598" t="s">
        <v>1111</v>
      </c>
      <c r="AD106" s="597" t="s">
        <v>1037</v>
      </c>
    </row>
    <row r="107" spans="1:30" ht="74.25" customHeight="1">
      <c r="A107" s="429"/>
      <c r="B107" s="368"/>
      <c r="C107" s="369"/>
      <c r="D107" s="363" t="s">
        <v>900</v>
      </c>
      <c r="E107" s="370" t="s">
        <v>502</v>
      </c>
      <c r="F107" s="371" t="s">
        <v>503</v>
      </c>
      <c r="G107" s="371"/>
      <c r="H107" s="371"/>
      <c r="I107" s="370" t="s">
        <v>231</v>
      </c>
      <c r="J107" s="371" t="s">
        <v>917</v>
      </c>
      <c r="K107" s="371"/>
      <c r="L107" s="386"/>
      <c r="M107" s="363">
        <v>55234</v>
      </c>
      <c r="N107" s="370">
        <v>52496</v>
      </c>
      <c r="O107" s="363"/>
      <c r="P107" s="365"/>
      <c r="Q107" s="416"/>
      <c r="R107" s="416"/>
      <c r="S107" s="416"/>
      <c r="T107" s="416"/>
      <c r="U107" s="416"/>
      <c r="V107" s="416"/>
      <c r="W107" s="416"/>
      <c r="X107" s="416"/>
      <c r="Y107" s="591"/>
      <c r="Z107" s="591"/>
      <c r="AA107" s="591"/>
      <c r="AB107" s="591"/>
      <c r="AC107" s="598"/>
      <c r="AD107" s="597"/>
    </row>
    <row r="108" spans="1:30" ht="74.25" customHeight="1">
      <c r="A108" s="429"/>
      <c r="B108" s="368"/>
      <c r="C108" s="369"/>
      <c r="D108" s="363" t="s">
        <v>614</v>
      </c>
      <c r="E108" s="370" t="s">
        <v>502</v>
      </c>
      <c r="F108" s="371" t="s">
        <v>1196</v>
      </c>
      <c r="G108" s="371"/>
      <c r="H108" s="371"/>
      <c r="I108" s="370" t="s">
        <v>231</v>
      </c>
      <c r="J108" s="371" t="s">
        <v>917</v>
      </c>
      <c r="K108" s="371"/>
      <c r="L108" s="386"/>
      <c r="M108" s="363">
        <v>71696</v>
      </c>
      <c r="N108" s="370"/>
      <c r="O108" s="363"/>
      <c r="P108" s="365"/>
      <c r="Q108" s="416"/>
      <c r="R108" s="416"/>
      <c r="S108" s="416"/>
      <c r="T108" s="416"/>
      <c r="U108" s="416"/>
      <c r="V108" s="416"/>
      <c r="W108" s="416"/>
      <c r="X108" s="416"/>
      <c r="Y108" s="591"/>
      <c r="Z108" s="591"/>
      <c r="AA108" s="591"/>
      <c r="AB108" s="591"/>
      <c r="AC108" s="598"/>
      <c r="AD108" s="597"/>
    </row>
    <row r="109" spans="1:30" ht="74.25" customHeight="1">
      <c r="A109" s="429" t="s">
        <v>58</v>
      </c>
      <c r="B109" s="368" t="s">
        <v>101</v>
      </c>
      <c r="C109" s="369" t="s">
        <v>179</v>
      </c>
      <c r="D109" s="363" t="s">
        <v>612</v>
      </c>
      <c r="E109" s="370" t="s">
        <v>180</v>
      </c>
      <c r="F109" s="371" t="s">
        <v>285</v>
      </c>
      <c r="G109" s="371" t="s">
        <v>286</v>
      </c>
      <c r="H109" s="371" t="s">
        <v>286</v>
      </c>
      <c r="I109" s="370" t="s">
        <v>947</v>
      </c>
      <c r="J109" s="371"/>
      <c r="K109" s="371"/>
      <c r="L109" s="386">
        <v>0.9</v>
      </c>
      <c r="M109" s="363">
        <v>137810</v>
      </c>
      <c r="N109" s="370">
        <v>110970</v>
      </c>
      <c r="O109" s="363">
        <f>M109-N109</f>
        <v>26840</v>
      </c>
      <c r="P109" s="365">
        <f>N109/M109</f>
        <v>0.80523909730788767</v>
      </c>
      <c r="Q109" s="367"/>
      <c r="R109" s="367"/>
      <c r="S109" s="367"/>
      <c r="T109" s="367"/>
      <c r="U109" s="367"/>
      <c r="V109" s="367"/>
      <c r="W109" s="367"/>
      <c r="X109" s="367"/>
      <c r="Y109" s="591" t="s">
        <v>1037</v>
      </c>
      <c r="Z109" s="591" t="s">
        <v>1037</v>
      </c>
      <c r="AA109" s="591" t="s">
        <v>1037</v>
      </c>
      <c r="AB109" s="591" t="s">
        <v>1037</v>
      </c>
      <c r="AC109" s="598" t="s">
        <v>1112</v>
      </c>
      <c r="AD109" s="597" t="s">
        <v>1037</v>
      </c>
    </row>
    <row r="110" spans="1:30" ht="74.25" customHeight="1">
      <c r="A110" s="429"/>
      <c r="B110" s="368"/>
      <c r="C110" s="369"/>
      <c r="D110" s="363" t="s">
        <v>900</v>
      </c>
      <c r="E110" s="370" t="s">
        <v>508</v>
      </c>
      <c r="F110" s="371" t="s">
        <v>509</v>
      </c>
      <c r="G110" s="371"/>
      <c r="H110" s="371"/>
      <c r="I110" s="370" t="s">
        <v>510</v>
      </c>
      <c r="J110" s="371" t="s">
        <v>918</v>
      </c>
      <c r="K110" s="371"/>
      <c r="L110" s="386"/>
      <c r="M110" s="363">
        <v>68624</v>
      </c>
      <c r="N110" s="370">
        <v>119002</v>
      </c>
      <c r="O110" s="363"/>
      <c r="P110" s="365"/>
      <c r="Q110" s="416"/>
      <c r="R110" s="416"/>
      <c r="S110" s="416"/>
      <c r="T110" s="416"/>
      <c r="U110" s="416"/>
      <c r="V110" s="416"/>
      <c r="W110" s="416"/>
      <c r="X110" s="416"/>
      <c r="Y110" s="591"/>
      <c r="Z110" s="591"/>
      <c r="AA110" s="591"/>
      <c r="AB110" s="591"/>
      <c r="AC110" s="598"/>
      <c r="AD110" s="597"/>
    </row>
    <row r="111" spans="1:30" ht="74.25" customHeight="1">
      <c r="A111" s="429"/>
      <c r="B111" s="368"/>
      <c r="C111" s="369"/>
      <c r="D111" s="363" t="s">
        <v>614</v>
      </c>
      <c r="E111" s="370" t="s">
        <v>1199</v>
      </c>
      <c r="F111" s="371" t="s">
        <v>1200</v>
      </c>
      <c r="G111" s="371"/>
      <c r="H111" s="371"/>
      <c r="I111" s="370" t="s">
        <v>1197</v>
      </c>
      <c r="J111" s="371" t="s">
        <v>1198</v>
      </c>
      <c r="K111" s="371"/>
      <c r="L111" s="386"/>
      <c r="M111" s="363">
        <v>126192</v>
      </c>
      <c r="N111" s="370"/>
      <c r="O111" s="363"/>
      <c r="P111" s="365"/>
      <c r="Q111" s="416"/>
      <c r="R111" s="416"/>
      <c r="S111" s="416"/>
      <c r="T111" s="416"/>
      <c r="U111" s="416"/>
      <c r="V111" s="416"/>
      <c r="W111" s="416"/>
      <c r="X111" s="416"/>
      <c r="Y111" s="591"/>
      <c r="Z111" s="591"/>
      <c r="AA111" s="591"/>
      <c r="AB111" s="591"/>
      <c r="AC111" s="598"/>
      <c r="AD111" s="597"/>
    </row>
    <row r="112" spans="1:30" ht="108" customHeight="1">
      <c r="A112" s="429" t="s">
        <v>59</v>
      </c>
      <c r="B112" s="368" t="s">
        <v>34</v>
      </c>
      <c r="C112" s="369" t="s">
        <v>129</v>
      </c>
      <c r="D112" s="363" t="s">
        <v>612</v>
      </c>
      <c r="E112" s="370" t="s">
        <v>176</v>
      </c>
      <c r="F112" s="371" t="s">
        <v>287</v>
      </c>
      <c r="G112" s="371" t="s">
        <v>288</v>
      </c>
      <c r="H112" s="371" t="s">
        <v>288</v>
      </c>
      <c r="I112" s="370" t="s">
        <v>948</v>
      </c>
      <c r="J112" s="371"/>
      <c r="K112" s="371"/>
      <c r="L112" s="370" t="s">
        <v>232</v>
      </c>
      <c r="M112" s="363">
        <v>2700</v>
      </c>
      <c r="N112" s="370">
        <v>2700</v>
      </c>
      <c r="O112" s="363">
        <f>M112-N112</f>
        <v>0</v>
      </c>
      <c r="P112" s="365">
        <f>N112/M112</f>
        <v>1</v>
      </c>
      <c r="Q112" s="367" t="s">
        <v>1009</v>
      </c>
      <c r="R112" s="367" t="s">
        <v>1009</v>
      </c>
      <c r="S112" s="367"/>
      <c r="T112" s="367" t="s">
        <v>1009</v>
      </c>
      <c r="U112" s="367" t="s">
        <v>1009</v>
      </c>
      <c r="V112" s="367" t="s">
        <v>1009</v>
      </c>
      <c r="W112" s="367" t="s">
        <v>1009</v>
      </c>
      <c r="X112" s="367" t="s">
        <v>1009</v>
      </c>
      <c r="Y112" s="585" t="s">
        <v>1037</v>
      </c>
      <c r="Z112" s="585" t="s">
        <v>1037</v>
      </c>
      <c r="AA112" s="585" t="s">
        <v>1037</v>
      </c>
      <c r="AB112" s="585" t="s">
        <v>1037</v>
      </c>
      <c r="AC112" s="585" t="s">
        <v>1037</v>
      </c>
      <c r="AD112" s="579" t="s">
        <v>1037</v>
      </c>
    </row>
    <row r="113" spans="1:30" ht="108" customHeight="1">
      <c r="A113" s="429"/>
      <c r="B113" s="368"/>
      <c r="C113" s="369"/>
      <c r="D113" s="363" t="s">
        <v>900</v>
      </c>
      <c r="E113" s="370" t="s">
        <v>514</v>
      </c>
      <c r="F113" s="371" t="s">
        <v>287</v>
      </c>
      <c r="G113" s="371"/>
      <c r="H113" s="371"/>
      <c r="I113" s="370" t="s">
        <v>515</v>
      </c>
      <c r="J113" s="371" t="s">
        <v>516</v>
      </c>
      <c r="K113" s="371"/>
      <c r="L113" s="370"/>
      <c r="M113" s="363">
        <v>2700</v>
      </c>
      <c r="N113" s="370">
        <v>2700</v>
      </c>
      <c r="O113" s="363"/>
      <c r="P113" s="365"/>
      <c r="Q113" s="416"/>
      <c r="R113" s="416"/>
      <c r="S113" s="416"/>
      <c r="T113" s="416"/>
      <c r="U113" s="416"/>
      <c r="V113" s="416"/>
      <c r="W113" s="416"/>
      <c r="X113" s="416"/>
      <c r="Y113" s="586"/>
      <c r="Z113" s="586"/>
      <c r="AA113" s="586"/>
      <c r="AB113" s="586"/>
      <c r="AC113" s="586"/>
      <c r="AD113" s="580"/>
    </row>
    <row r="114" spans="1:30" ht="108" customHeight="1">
      <c r="A114" s="429"/>
      <c r="B114" s="368"/>
      <c r="C114" s="369"/>
      <c r="D114" s="363" t="s">
        <v>614</v>
      </c>
      <c r="E114" s="370" t="s">
        <v>514</v>
      </c>
      <c r="F114" s="371" t="s">
        <v>287</v>
      </c>
      <c r="G114" s="371"/>
      <c r="H114" s="371"/>
      <c r="I114" s="370" t="s">
        <v>1201</v>
      </c>
      <c r="J114" s="371" t="s">
        <v>516</v>
      </c>
      <c r="K114" s="371"/>
      <c r="L114" s="370"/>
      <c r="M114" s="363">
        <v>2744</v>
      </c>
      <c r="N114" s="370"/>
      <c r="O114" s="363"/>
      <c r="P114" s="365"/>
      <c r="Q114" s="416"/>
      <c r="R114" s="416"/>
      <c r="S114" s="416"/>
      <c r="T114" s="416"/>
      <c r="U114" s="416"/>
      <c r="V114" s="416"/>
      <c r="W114" s="416"/>
      <c r="X114" s="416"/>
      <c r="Y114" s="587"/>
      <c r="Z114" s="587"/>
      <c r="AA114" s="587"/>
      <c r="AB114" s="587"/>
      <c r="AC114" s="587"/>
      <c r="AD114" s="581"/>
    </row>
    <row r="115" spans="1:30" ht="74.25" customHeight="1">
      <c r="A115" s="429" t="s">
        <v>60</v>
      </c>
      <c r="B115" s="368" t="s">
        <v>76</v>
      </c>
      <c r="C115" s="369" t="s">
        <v>130</v>
      </c>
      <c r="D115" s="363" t="s">
        <v>612</v>
      </c>
      <c r="E115" s="370" t="s">
        <v>175</v>
      </c>
      <c r="F115" s="370" t="s">
        <v>289</v>
      </c>
      <c r="G115" s="370" t="s">
        <v>289</v>
      </c>
      <c r="H115" s="370" t="s">
        <v>289</v>
      </c>
      <c r="I115" s="370" t="s">
        <v>949</v>
      </c>
      <c r="J115" s="370"/>
      <c r="K115" s="370"/>
      <c r="L115" s="370" t="s">
        <v>233</v>
      </c>
      <c r="M115" s="363">
        <v>109619</v>
      </c>
      <c r="N115" s="370">
        <v>101448</v>
      </c>
      <c r="O115" s="363">
        <f>M115-N115</f>
        <v>8171</v>
      </c>
      <c r="P115" s="365">
        <f>N115/M115</f>
        <v>0.92546000237185155</v>
      </c>
      <c r="Q115" s="367"/>
      <c r="R115" s="367"/>
      <c r="S115" s="367"/>
      <c r="T115" s="367"/>
      <c r="U115" s="367"/>
      <c r="V115" s="367"/>
      <c r="W115" s="367"/>
      <c r="X115" s="367"/>
      <c r="Y115" s="585" t="s">
        <v>616</v>
      </c>
      <c r="Z115" s="585" t="s">
        <v>616</v>
      </c>
      <c r="AA115" s="585" t="s">
        <v>616</v>
      </c>
      <c r="AB115" s="585" t="s">
        <v>616</v>
      </c>
      <c r="AC115" s="582" t="s">
        <v>1113</v>
      </c>
      <c r="AD115" s="579" t="s">
        <v>616</v>
      </c>
    </row>
    <row r="116" spans="1:30" ht="74.25" customHeight="1">
      <c r="A116" s="429"/>
      <c r="B116" s="368"/>
      <c r="C116" s="369"/>
      <c r="D116" s="363" t="s">
        <v>900</v>
      </c>
      <c r="E116" s="370" t="s">
        <v>519</v>
      </c>
      <c r="F116" s="370" t="s">
        <v>520</v>
      </c>
      <c r="G116" s="370"/>
      <c r="H116" s="370"/>
      <c r="I116" s="370" t="s">
        <v>521</v>
      </c>
      <c r="J116" s="370" t="s">
        <v>919</v>
      </c>
      <c r="K116" s="370"/>
      <c r="L116" s="370"/>
      <c r="M116" s="363">
        <v>47967</v>
      </c>
      <c r="N116" s="370">
        <v>114610</v>
      </c>
      <c r="O116" s="363"/>
      <c r="P116" s="365"/>
      <c r="Q116" s="416"/>
      <c r="R116" s="416"/>
      <c r="S116" s="416"/>
      <c r="T116" s="416"/>
      <c r="U116" s="416"/>
      <c r="V116" s="416"/>
      <c r="W116" s="416"/>
      <c r="X116" s="416"/>
      <c r="Y116" s="586" t="s">
        <v>616</v>
      </c>
      <c r="Z116" s="586" t="s">
        <v>616</v>
      </c>
      <c r="AA116" s="586" t="s">
        <v>616</v>
      </c>
      <c r="AB116" s="586" t="s">
        <v>616</v>
      </c>
      <c r="AC116" s="583" t="s">
        <v>1113</v>
      </c>
      <c r="AD116" s="580" t="s">
        <v>616</v>
      </c>
    </row>
    <row r="117" spans="1:30" ht="74.25" customHeight="1">
      <c r="A117" s="429"/>
      <c r="B117" s="368"/>
      <c r="C117" s="369"/>
      <c r="D117" s="363" t="s">
        <v>614</v>
      </c>
      <c r="E117" s="370" t="s">
        <v>519</v>
      </c>
      <c r="F117" s="370" t="s">
        <v>520</v>
      </c>
      <c r="G117" s="370"/>
      <c r="H117" s="370"/>
      <c r="I117" s="370" t="s">
        <v>521</v>
      </c>
      <c r="J117" s="386">
        <v>0.95</v>
      </c>
      <c r="K117" s="370"/>
      <c r="L117" s="370"/>
      <c r="M117" s="363">
        <v>124057</v>
      </c>
      <c r="N117" s="370"/>
      <c r="O117" s="363"/>
      <c r="P117" s="365"/>
      <c r="Q117" s="416"/>
      <c r="R117" s="416"/>
      <c r="S117" s="416"/>
      <c r="T117" s="416"/>
      <c r="U117" s="416"/>
      <c r="V117" s="416"/>
      <c r="W117" s="416"/>
      <c r="X117" s="416"/>
      <c r="Y117" s="587" t="s">
        <v>616</v>
      </c>
      <c r="Z117" s="587" t="s">
        <v>616</v>
      </c>
      <c r="AA117" s="587" t="s">
        <v>616</v>
      </c>
      <c r="AB117" s="587" t="s">
        <v>616</v>
      </c>
      <c r="AC117" s="584" t="s">
        <v>1113</v>
      </c>
      <c r="AD117" s="581" t="s">
        <v>616</v>
      </c>
    </row>
    <row r="118" spans="1:30" ht="117.75" customHeight="1">
      <c r="A118" s="429" t="s">
        <v>61</v>
      </c>
      <c r="B118" s="368" t="s">
        <v>77</v>
      </c>
      <c r="C118" s="369" t="s">
        <v>131</v>
      </c>
      <c r="D118" s="363" t="s">
        <v>612</v>
      </c>
      <c r="E118" s="370" t="s">
        <v>174</v>
      </c>
      <c r="F118" s="370" t="s">
        <v>290</v>
      </c>
      <c r="G118" s="371" t="s">
        <v>291</v>
      </c>
      <c r="H118" s="371" t="s">
        <v>291</v>
      </c>
      <c r="I118" s="370" t="s">
        <v>950</v>
      </c>
      <c r="J118" s="370"/>
      <c r="K118" s="371"/>
      <c r="L118" s="370" t="s">
        <v>234</v>
      </c>
      <c r="M118" s="363">
        <v>138643</v>
      </c>
      <c r="N118" s="370">
        <v>135199</v>
      </c>
      <c r="O118" s="363">
        <f>M118-N118</f>
        <v>3444</v>
      </c>
      <c r="P118" s="365">
        <f>N118/M118</f>
        <v>0.97515922188642779</v>
      </c>
      <c r="Q118" s="367"/>
      <c r="R118" s="367"/>
      <c r="S118" s="367"/>
      <c r="T118" s="367"/>
      <c r="U118" s="367"/>
      <c r="V118" s="367"/>
      <c r="W118" s="367"/>
      <c r="X118" s="367"/>
      <c r="Y118" s="585" t="s">
        <v>1067</v>
      </c>
      <c r="Z118" s="585" t="s">
        <v>1067</v>
      </c>
      <c r="AA118" s="585" t="s">
        <v>1067</v>
      </c>
      <c r="AB118" s="585" t="s">
        <v>1067</v>
      </c>
      <c r="AC118" s="582" t="s">
        <v>1114</v>
      </c>
      <c r="AD118" s="579" t="s">
        <v>1115</v>
      </c>
    </row>
    <row r="119" spans="1:30" ht="117.75" customHeight="1">
      <c r="A119" s="429"/>
      <c r="B119" s="368"/>
      <c r="C119" s="369"/>
      <c r="D119" s="363" t="s">
        <v>900</v>
      </c>
      <c r="E119" s="370" t="s">
        <v>525</v>
      </c>
      <c r="F119" s="370" t="s">
        <v>526</v>
      </c>
      <c r="G119" s="371"/>
      <c r="H119" s="371"/>
      <c r="I119" s="370" t="s">
        <v>527</v>
      </c>
      <c r="J119" s="370" t="s">
        <v>528</v>
      </c>
      <c r="K119" s="371"/>
      <c r="L119" s="370"/>
      <c r="M119" s="363">
        <v>111703</v>
      </c>
      <c r="N119" s="370">
        <v>119347</v>
      </c>
      <c r="O119" s="363"/>
      <c r="P119" s="365"/>
      <c r="Q119" s="416"/>
      <c r="R119" s="416"/>
      <c r="S119" s="416"/>
      <c r="T119" s="416"/>
      <c r="U119" s="416"/>
      <c r="V119" s="416"/>
      <c r="W119" s="416"/>
      <c r="X119" s="416"/>
      <c r="Y119" s="586"/>
      <c r="Z119" s="586"/>
      <c r="AA119" s="586"/>
      <c r="AB119" s="586"/>
      <c r="AC119" s="583"/>
      <c r="AD119" s="580"/>
    </row>
    <row r="120" spans="1:30" ht="117.75" customHeight="1">
      <c r="A120" s="429"/>
      <c r="B120" s="368"/>
      <c r="C120" s="369"/>
      <c r="D120" s="363" t="s">
        <v>614</v>
      </c>
      <c r="E120" s="370" t="s">
        <v>525</v>
      </c>
      <c r="F120" s="370" t="s">
        <v>1204</v>
      </c>
      <c r="G120" s="371"/>
      <c r="H120" s="371"/>
      <c r="I120" s="370" t="s">
        <v>1203</v>
      </c>
      <c r="J120" s="370" t="s">
        <v>1202</v>
      </c>
      <c r="K120" s="371"/>
      <c r="L120" s="370"/>
      <c r="M120" s="363">
        <v>149339</v>
      </c>
      <c r="N120" s="370"/>
      <c r="O120" s="363"/>
      <c r="P120" s="365"/>
      <c r="Q120" s="416"/>
      <c r="R120" s="416"/>
      <c r="S120" s="416"/>
      <c r="T120" s="416"/>
      <c r="U120" s="416"/>
      <c r="V120" s="416"/>
      <c r="W120" s="416"/>
      <c r="X120" s="416"/>
      <c r="Y120" s="587"/>
      <c r="Z120" s="587"/>
      <c r="AA120" s="587"/>
      <c r="AB120" s="587"/>
      <c r="AC120" s="584"/>
      <c r="AD120" s="581"/>
    </row>
    <row r="121" spans="1:30" ht="74.25" customHeight="1">
      <c r="A121" s="429" t="s">
        <v>44</v>
      </c>
      <c r="B121" s="368" t="s">
        <v>78</v>
      </c>
      <c r="C121" s="369" t="s">
        <v>132</v>
      </c>
      <c r="D121" s="363" t="s">
        <v>612</v>
      </c>
      <c r="E121" s="370" t="s">
        <v>173</v>
      </c>
      <c r="F121" s="370" t="s">
        <v>292</v>
      </c>
      <c r="G121" s="370" t="s">
        <v>292</v>
      </c>
      <c r="H121" s="370" t="s">
        <v>292</v>
      </c>
      <c r="I121" s="370" t="s">
        <v>951</v>
      </c>
      <c r="J121" s="370"/>
      <c r="K121" s="370"/>
      <c r="L121" s="370" t="s">
        <v>235</v>
      </c>
      <c r="M121" s="363">
        <v>1013759</v>
      </c>
      <c r="N121" s="370">
        <v>1001413</v>
      </c>
      <c r="O121" s="363">
        <f>M121-N121</f>
        <v>12346</v>
      </c>
      <c r="P121" s="365">
        <f>N121/M121</f>
        <v>0.98782156311312652</v>
      </c>
      <c r="Q121" s="367"/>
      <c r="R121" s="367"/>
      <c r="S121" s="367"/>
      <c r="T121" s="367"/>
      <c r="U121" s="367"/>
      <c r="V121" s="367"/>
      <c r="W121" s="367"/>
      <c r="X121" s="367"/>
      <c r="Y121" s="585" t="s">
        <v>1037</v>
      </c>
      <c r="Z121" s="585" t="s">
        <v>1065</v>
      </c>
      <c r="AA121" s="582" t="s">
        <v>1116</v>
      </c>
      <c r="AB121" s="585" t="s">
        <v>1065</v>
      </c>
      <c r="AC121" s="585" t="s">
        <v>1065</v>
      </c>
      <c r="AD121" s="588" t="s">
        <v>1050</v>
      </c>
    </row>
    <row r="122" spans="1:30" ht="74.25" customHeight="1">
      <c r="A122" s="429"/>
      <c r="B122" s="368"/>
      <c r="C122" s="369"/>
      <c r="D122" s="363" t="s">
        <v>900</v>
      </c>
      <c r="E122" s="370" t="s">
        <v>920</v>
      </c>
      <c r="F122" s="370" t="s">
        <v>532</v>
      </c>
      <c r="G122" s="370"/>
      <c r="H122" s="370"/>
      <c r="I122" s="370" t="s">
        <v>921</v>
      </c>
      <c r="J122" s="386">
        <v>0.86</v>
      </c>
      <c r="K122" s="370"/>
      <c r="L122" s="370"/>
      <c r="M122" s="363">
        <v>991898</v>
      </c>
      <c r="N122" s="370">
        <v>1009515</v>
      </c>
      <c r="O122" s="363"/>
      <c r="P122" s="365"/>
      <c r="Q122" s="416"/>
      <c r="R122" s="416"/>
      <c r="S122" s="416"/>
      <c r="T122" s="416"/>
      <c r="U122" s="416"/>
      <c r="V122" s="416"/>
      <c r="W122" s="416"/>
      <c r="X122" s="416"/>
      <c r="Y122" s="586"/>
      <c r="Z122" s="586"/>
      <c r="AA122" s="583"/>
      <c r="AB122" s="586"/>
      <c r="AC122" s="586"/>
      <c r="AD122" s="589"/>
    </row>
    <row r="123" spans="1:30" ht="74.25" customHeight="1">
      <c r="A123" s="429"/>
      <c r="B123" s="368"/>
      <c r="C123" s="369"/>
      <c r="D123" s="363" t="s">
        <v>614</v>
      </c>
      <c r="E123" s="370" t="s">
        <v>920</v>
      </c>
      <c r="F123" s="370" t="s">
        <v>532</v>
      </c>
      <c r="G123" s="370"/>
      <c r="H123" s="370"/>
      <c r="I123" s="370" t="s">
        <v>1205</v>
      </c>
      <c r="J123" s="370" t="s">
        <v>1206</v>
      </c>
      <c r="K123" s="370"/>
      <c r="L123" s="370"/>
      <c r="M123" s="363">
        <v>1118522</v>
      </c>
      <c r="N123" s="370"/>
      <c r="O123" s="363"/>
      <c r="P123" s="365"/>
      <c r="Q123" s="416"/>
      <c r="R123" s="416"/>
      <c r="S123" s="416"/>
      <c r="T123" s="416"/>
      <c r="U123" s="416"/>
      <c r="V123" s="416"/>
      <c r="W123" s="416"/>
      <c r="X123" s="416"/>
      <c r="Y123" s="587"/>
      <c r="Z123" s="587"/>
      <c r="AA123" s="584"/>
      <c r="AB123" s="587"/>
      <c r="AC123" s="587"/>
      <c r="AD123" s="590"/>
    </row>
    <row r="124" spans="1:30" ht="150" customHeight="1">
      <c r="A124" s="429" t="s">
        <v>65</v>
      </c>
      <c r="B124" s="368" t="s">
        <v>79</v>
      </c>
      <c r="C124" s="369" t="s">
        <v>133</v>
      </c>
      <c r="D124" s="363" t="s">
        <v>612</v>
      </c>
      <c r="E124" s="370" t="s">
        <v>319</v>
      </c>
      <c r="F124" s="372" t="s">
        <v>320</v>
      </c>
      <c r="G124" s="372" t="s">
        <v>321</v>
      </c>
      <c r="H124" s="372" t="s">
        <v>321</v>
      </c>
      <c r="I124" s="370" t="s">
        <v>952</v>
      </c>
      <c r="J124" s="372"/>
      <c r="K124" s="372"/>
      <c r="L124" s="370" t="s">
        <v>236</v>
      </c>
      <c r="M124" s="363">
        <v>37787</v>
      </c>
      <c r="N124" s="370">
        <v>37696</v>
      </c>
      <c r="O124" s="363">
        <f>M124-N124</f>
        <v>91</v>
      </c>
      <c r="P124" s="365">
        <f>N124/M124</f>
        <v>0.99759176436340535</v>
      </c>
      <c r="Q124" s="367"/>
      <c r="R124" s="367"/>
      <c r="S124" s="367"/>
      <c r="T124" s="367"/>
      <c r="U124" s="367"/>
      <c r="V124" s="367"/>
      <c r="W124" s="367"/>
      <c r="X124" s="367"/>
      <c r="Y124" s="585" t="s">
        <v>1037</v>
      </c>
      <c r="Z124" s="585" t="s">
        <v>1065</v>
      </c>
      <c r="AA124" s="582" t="s">
        <v>1117</v>
      </c>
      <c r="AB124" s="585" t="s">
        <v>1065</v>
      </c>
      <c r="AC124" s="585" t="s">
        <v>1118</v>
      </c>
      <c r="AD124" s="588" t="s">
        <v>1050</v>
      </c>
    </row>
    <row r="125" spans="1:30" ht="150" customHeight="1">
      <c r="A125" s="429"/>
      <c r="B125" s="368"/>
      <c r="C125" s="369"/>
      <c r="D125" s="363" t="s">
        <v>900</v>
      </c>
      <c r="E125" s="370" t="s">
        <v>536</v>
      </c>
      <c r="F125" s="372" t="s">
        <v>258</v>
      </c>
      <c r="G125" s="372"/>
      <c r="H125" s="372"/>
      <c r="I125" s="370" t="s">
        <v>1164</v>
      </c>
      <c r="J125" s="372">
        <v>0.1</v>
      </c>
      <c r="K125" s="372"/>
      <c r="L125" s="370"/>
      <c r="M125" s="363">
        <v>38342</v>
      </c>
      <c r="N125" s="370">
        <v>38342</v>
      </c>
      <c r="O125" s="363"/>
      <c r="P125" s="365"/>
      <c r="Q125" s="416"/>
      <c r="R125" s="416"/>
      <c r="S125" s="416"/>
      <c r="T125" s="416"/>
      <c r="U125" s="416"/>
      <c r="V125" s="416"/>
      <c r="W125" s="416"/>
      <c r="X125" s="416"/>
      <c r="Y125" s="586"/>
      <c r="Z125" s="586"/>
      <c r="AA125" s="583"/>
      <c r="AB125" s="586"/>
      <c r="AC125" s="586"/>
      <c r="AD125" s="589"/>
    </row>
    <row r="126" spans="1:30" ht="150" customHeight="1">
      <c r="A126" s="429"/>
      <c r="B126" s="368"/>
      <c r="C126" s="369"/>
      <c r="D126" s="363" t="s">
        <v>614</v>
      </c>
      <c r="E126" s="370" t="s">
        <v>1209</v>
      </c>
      <c r="F126" s="372" t="s">
        <v>1210</v>
      </c>
      <c r="G126" s="372"/>
      <c r="H126" s="372"/>
      <c r="I126" s="370" t="s">
        <v>1208</v>
      </c>
      <c r="J126" s="372" t="s">
        <v>1207</v>
      </c>
      <c r="K126" s="372"/>
      <c r="L126" s="370"/>
      <c r="M126" s="363">
        <v>39964</v>
      </c>
      <c r="N126" s="370"/>
      <c r="O126" s="363"/>
      <c r="P126" s="365"/>
      <c r="Q126" s="416"/>
      <c r="R126" s="416"/>
      <c r="S126" s="416"/>
      <c r="T126" s="416"/>
      <c r="U126" s="416"/>
      <c r="V126" s="416"/>
      <c r="W126" s="416"/>
      <c r="X126" s="416"/>
      <c r="Y126" s="587"/>
      <c r="Z126" s="587"/>
      <c r="AA126" s="584"/>
      <c r="AB126" s="587"/>
      <c r="AC126" s="587"/>
      <c r="AD126" s="590"/>
    </row>
    <row r="127" spans="1:30" ht="74.25" customHeight="1">
      <c r="A127" s="429" t="s">
        <v>922</v>
      </c>
      <c r="B127" s="368" t="s">
        <v>80</v>
      </c>
      <c r="C127" s="369" t="s">
        <v>134</v>
      </c>
      <c r="D127" s="370" t="s">
        <v>612</v>
      </c>
      <c r="E127" s="370" t="s">
        <v>212</v>
      </c>
      <c r="F127" s="370" t="s">
        <v>306</v>
      </c>
      <c r="G127" s="370" t="s">
        <v>307</v>
      </c>
      <c r="H127" s="370" t="s">
        <v>307</v>
      </c>
      <c r="I127" s="370" t="s">
        <v>953</v>
      </c>
      <c r="J127" s="370"/>
      <c r="K127" s="370"/>
      <c r="L127" s="370"/>
      <c r="M127" s="363">
        <v>44320</v>
      </c>
      <c r="N127" s="370">
        <v>44320</v>
      </c>
      <c r="O127" s="363">
        <f>M127-N127</f>
        <v>0</v>
      </c>
      <c r="P127" s="365">
        <f>N127/M127</f>
        <v>1</v>
      </c>
      <c r="Q127" s="367"/>
      <c r="R127" s="367"/>
      <c r="S127" s="367"/>
      <c r="T127" s="367"/>
      <c r="U127" s="367"/>
      <c r="V127" s="367"/>
      <c r="W127" s="367"/>
      <c r="X127" s="367"/>
      <c r="Y127" s="585" t="s">
        <v>1037</v>
      </c>
      <c r="Z127" s="585" t="s">
        <v>1037</v>
      </c>
      <c r="AA127" s="594" t="s">
        <v>1119</v>
      </c>
      <c r="AB127" s="594" t="s">
        <v>1061</v>
      </c>
      <c r="AC127" s="582" t="s">
        <v>1120</v>
      </c>
      <c r="AD127" s="588" t="s">
        <v>1121</v>
      </c>
    </row>
    <row r="128" spans="1:30" ht="74.25" customHeight="1">
      <c r="A128" s="429"/>
      <c r="B128" s="368"/>
      <c r="C128" s="369"/>
      <c r="D128" s="370" t="s">
        <v>900</v>
      </c>
      <c r="E128" s="370" t="s">
        <v>540</v>
      </c>
      <c r="F128" s="370" t="s">
        <v>541</v>
      </c>
      <c r="G128" s="370"/>
      <c r="H128" s="370"/>
      <c r="I128" s="370" t="s">
        <v>206</v>
      </c>
      <c r="J128" s="370" t="s">
        <v>542</v>
      </c>
      <c r="K128" s="370"/>
      <c r="L128" s="370"/>
      <c r="M128" s="363">
        <v>46366</v>
      </c>
      <c r="N128" s="370">
        <v>46366</v>
      </c>
      <c r="O128" s="363"/>
      <c r="P128" s="365"/>
      <c r="Q128" s="416"/>
      <c r="R128" s="416"/>
      <c r="S128" s="416"/>
      <c r="T128" s="416"/>
      <c r="U128" s="416"/>
      <c r="V128" s="416"/>
      <c r="W128" s="416"/>
      <c r="X128" s="416"/>
      <c r="Y128" s="586"/>
      <c r="Z128" s="586"/>
      <c r="AA128" s="595"/>
      <c r="AB128" s="595"/>
      <c r="AC128" s="583"/>
      <c r="AD128" s="589"/>
    </row>
    <row r="129" spans="1:30" ht="74.25" customHeight="1">
      <c r="A129" s="429"/>
      <c r="B129" s="368"/>
      <c r="C129" s="369"/>
      <c r="D129" s="370" t="s">
        <v>614</v>
      </c>
      <c r="E129" s="370" t="s">
        <v>540</v>
      </c>
      <c r="F129" s="370" t="s">
        <v>541</v>
      </c>
      <c r="G129" s="370"/>
      <c r="H129" s="370"/>
      <c r="I129" s="370" t="s">
        <v>206</v>
      </c>
      <c r="J129" s="370" t="s">
        <v>1212</v>
      </c>
      <c r="K129" s="370"/>
      <c r="L129" s="370"/>
      <c r="M129" s="363">
        <v>52684</v>
      </c>
      <c r="N129" s="370"/>
      <c r="O129" s="363"/>
      <c r="P129" s="365"/>
      <c r="Q129" s="416"/>
      <c r="R129" s="416"/>
      <c r="S129" s="416"/>
      <c r="T129" s="416"/>
      <c r="U129" s="416"/>
      <c r="V129" s="416"/>
      <c r="W129" s="416"/>
      <c r="X129" s="416"/>
      <c r="Y129" s="587"/>
      <c r="Z129" s="587"/>
      <c r="AA129" s="596"/>
      <c r="AB129" s="596"/>
      <c r="AC129" s="584"/>
      <c r="AD129" s="590"/>
    </row>
    <row r="130" spans="1:30" ht="74.25" customHeight="1">
      <c r="A130" s="429" t="s">
        <v>62</v>
      </c>
      <c r="B130" s="368" t="s">
        <v>81</v>
      </c>
      <c r="C130" s="369" t="s">
        <v>135</v>
      </c>
      <c r="D130" s="370" t="s">
        <v>612</v>
      </c>
      <c r="E130" s="371" t="s">
        <v>240</v>
      </c>
      <c r="F130" s="371" t="s">
        <v>241</v>
      </c>
      <c r="G130" s="371" t="s">
        <v>241</v>
      </c>
      <c r="H130" s="371" t="s">
        <v>241</v>
      </c>
      <c r="I130" s="371" t="s">
        <v>954</v>
      </c>
      <c r="J130" s="371"/>
      <c r="K130" s="371"/>
      <c r="L130" s="370"/>
      <c r="M130" s="363">
        <v>148420</v>
      </c>
      <c r="N130" s="370">
        <v>130219</v>
      </c>
      <c r="O130" s="363">
        <f>M130-N130</f>
        <v>18201</v>
      </c>
      <c r="P130" s="365">
        <f>N130/M130</f>
        <v>0.87736827920765392</v>
      </c>
      <c r="Q130" s="367"/>
      <c r="R130" s="367"/>
      <c r="S130" s="367"/>
      <c r="T130" s="367"/>
      <c r="U130" s="367"/>
      <c r="V130" s="367"/>
      <c r="W130" s="367"/>
      <c r="X130" s="367"/>
      <c r="Y130" s="585" t="s">
        <v>1037</v>
      </c>
      <c r="Z130" s="585" t="s">
        <v>1037</v>
      </c>
      <c r="AA130" s="585" t="s">
        <v>1037</v>
      </c>
      <c r="AB130" s="585" t="s">
        <v>1065</v>
      </c>
      <c r="AC130" s="582" t="s">
        <v>1122</v>
      </c>
      <c r="AD130" s="579" t="s">
        <v>1037</v>
      </c>
    </row>
    <row r="131" spans="1:30" ht="74.25" customHeight="1">
      <c r="A131" s="429"/>
      <c r="B131" s="368"/>
      <c r="C131" s="369"/>
      <c r="D131" s="370" t="s">
        <v>900</v>
      </c>
      <c r="E131" s="371" t="s">
        <v>545</v>
      </c>
      <c r="F131" s="371" t="s">
        <v>546</v>
      </c>
      <c r="G131" s="371"/>
      <c r="H131" s="371"/>
      <c r="I131" s="371" t="s">
        <v>547</v>
      </c>
      <c r="J131" s="371" t="s">
        <v>548</v>
      </c>
      <c r="K131" s="371"/>
      <c r="L131" s="370"/>
      <c r="M131" s="363">
        <v>111161</v>
      </c>
      <c r="N131" s="370">
        <v>158548</v>
      </c>
      <c r="O131" s="363"/>
      <c r="P131" s="365"/>
      <c r="Q131" s="416"/>
      <c r="R131" s="416"/>
      <c r="S131" s="416"/>
      <c r="T131" s="416"/>
      <c r="U131" s="416"/>
      <c r="V131" s="416"/>
      <c r="W131" s="416"/>
      <c r="X131" s="416"/>
      <c r="Y131" s="586"/>
      <c r="Z131" s="586"/>
      <c r="AA131" s="586"/>
      <c r="AB131" s="586"/>
      <c r="AC131" s="583"/>
      <c r="AD131" s="580"/>
    </row>
    <row r="132" spans="1:30" ht="74.25" customHeight="1">
      <c r="A132" s="429"/>
      <c r="B132" s="368"/>
      <c r="C132" s="369"/>
      <c r="D132" s="370" t="s">
        <v>614</v>
      </c>
      <c r="E132" s="371" t="s">
        <v>545</v>
      </c>
      <c r="F132" s="371" t="s">
        <v>546</v>
      </c>
      <c r="G132" s="371"/>
      <c r="H132" s="371"/>
      <c r="I132" s="371" t="s">
        <v>547</v>
      </c>
      <c r="J132" s="371" t="s">
        <v>548</v>
      </c>
      <c r="K132" s="371"/>
      <c r="L132" s="370"/>
      <c r="M132" s="363">
        <v>168010</v>
      </c>
      <c r="N132" s="370"/>
      <c r="O132" s="363"/>
      <c r="P132" s="365"/>
      <c r="Q132" s="416"/>
      <c r="R132" s="416"/>
      <c r="S132" s="416"/>
      <c r="T132" s="416"/>
      <c r="U132" s="416"/>
      <c r="V132" s="416"/>
      <c r="W132" s="416"/>
      <c r="X132" s="416"/>
      <c r="Y132" s="587"/>
      <c r="Z132" s="587"/>
      <c r="AA132" s="587"/>
      <c r="AB132" s="587"/>
      <c r="AC132" s="584"/>
      <c r="AD132" s="581"/>
    </row>
    <row r="133" spans="1:30" ht="104.25" customHeight="1">
      <c r="A133" s="429" t="s">
        <v>66</v>
      </c>
      <c r="B133" s="368" t="s">
        <v>141</v>
      </c>
      <c r="C133" s="369" t="s">
        <v>136</v>
      </c>
      <c r="D133" s="370" t="s">
        <v>612</v>
      </c>
      <c r="E133" s="370" t="s">
        <v>207</v>
      </c>
      <c r="F133" s="370" t="s">
        <v>304</v>
      </c>
      <c r="G133" s="370" t="s">
        <v>305</v>
      </c>
      <c r="H133" s="370" t="s">
        <v>964</v>
      </c>
      <c r="I133" s="370" t="s">
        <v>1023</v>
      </c>
      <c r="J133" s="372" t="s">
        <v>1024</v>
      </c>
      <c r="K133" s="372">
        <v>0.59599999999999997</v>
      </c>
      <c r="L133" s="370"/>
      <c r="M133" s="363">
        <v>579000</v>
      </c>
      <c r="N133" s="370">
        <v>578895</v>
      </c>
      <c r="O133" s="363">
        <f>M133-N133</f>
        <v>105</v>
      </c>
      <c r="P133" s="365">
        <f>N133/M133</f>
        <v>0.99981865284974092</v>
      </c>
      <c r="Q133" s="367" t="s">
        <v>1139</v>
      </c>
      <c r="R133" s="367" t="s">
        <v>1139</v>
      </c>
      <c r="S133" s="367" t="s">
        <v>1139</v>
      </c>
      <c r="T133" s="367" t="s">
        <v>1139</v>
      </c>
      <c r="U133" s="367" t="s">
        <v>1139</v>
      </c>
      <c r="V133" s="367" t="s">
        <v>1139</v>
      </c>
      <c r="W133" s="367" t="s">
        <v>1139</v>
      </c>
      <c r="X133" s="367" t="s">
        <v>1139</v>
      </c>
      <c r="Y133" s="582" t="s">
        <v>1127</v>
      </c>
      <c r="Z133" s="582" t="s">
        <v>1050</v>
      </c>
      <c r="AA133" s="582" t="s">
        <v>1128</v>
      </c>
      <c r="AB133" s="582" t="s">
        <v>1050</v>
      </c>
      <c r="AC133" s="585" t="s">
        <v>1037</v>
      </c>
      <c r="AD133" s="588" t="s">
        <v>1097</v>
      </c>
    </row>
    <row r="134" spans="1:30" ht="104.25" customHeight="1">
      <c r="A134" s="429"/>
      <c r="B134" s="368"/>
      <c r="C134" s="369"/>
      <c r="D134" s="370" t="s">
        <v>900</v>
      </c>
      <c r="E134" s="370" t="s">
        <v>566</v>
      </c>
      <c r="F134" s="370" t="s">
        <v>567</v>
      </c>
      <c r="G134" s="370"/>
      <c r="H134" s="370"/>
      <c r="I134" s="370" t="s">
        <v>1165</v>
      </c>
      <c r="J134" s="370" t="s">
        <v>989</v>
      </c>
      <c r="K134" s="370"/>
      <c r="L134" s="370"/>
      <c r="M134" s="363">
        <v>176125</v>
      </c>
      <c r="N134" s="370">
        <v>602000</v>
      </c>
      <c r="O134" s="363"/>
      <c r="P134" s="365"/>
      <c r="Q134" s="416"/>
      <c r="R134" s="416"/>
      <c r="S134" s="416"/>
      <c r="T134" s="416"/>
      <c r="U134" s="416"/>
      <c r="V134" s="416"/>
      <c r="W134" s="416"/>
      <c r="X134" s="416"/>
      <c r="Y134" s="583"/>
      <c r="Z134" s="583"/>
      <c r="AA134" s="583"/>
      <c r="AB134" s="583"/>
      <c r="AC134" s="586"/>
      <c r="AD134" s="589"/>
    </row>
    <row r="135" spans="1:30" ht="104.25" customHeight="1">
      <c r="A135" s="429"/>
      <c r="B135" s="368"/>
      <c r="C135" s="369"/>
      <c r="D135" s="370" t="s">
        <v>614</v>
      </c>
      <c r="E135" s="370"/>
      <c r="F135" s="370"/>
      <c r="G135" s="370"/>
      <c r="H135" s="370"/>
      <c r="I135" s="370"/>
      <c r="J135" s="370"/>
      <c r="K135" s="370"/>
      <c r="L135" s="370"/>
      <c r="M135" s="363"/>
      <c r="N135" s="370"/>
      <c r="O135" s="363"/>
      <c r="P135" s="365"/>
      <c r="Q135" s="416"/>
      <c r="R135" s="416"/>
      <c r="S135" s="416"/>
      <c r="T135" s="416"/>
      <c r="U135" s="416"/>
      <c r="V135" s="416"/>
      <c r="W135" s="416"/>
      <c r="X135" s="416"/>
      <c r="Y135" s="584"/>
      <c r="Z135" s="584"/>
      <c r="AA135" s="584"/>
      <c r="AB135" s="584"/>
      <c r="AC135" s="587"/>
      <c r="AD135" s="590"/>
    </row>
    <row r="136" spans="1:30" ht="74.25" customHeight="1">
      <c r="A136" s="429" t="s">
        <v>63</v>
      </c>
      <c r="B136" s="368" t="s">
        <v>23</v>
      </c>
      <c r="C136" s="369" t="s">
        <v>137</v>
      </c>
      <c r="D136" s="370" t="s">
        <v>612</v>
      </c>
      <c r="E136" s="370" t="s">
        <v>208</v>
      </c>
      <c r="F136" s="370" t="s">
        <v>302</v>
      </c>
      <c r="G136" s="370" t="s">
        <v>303</v>
      </c>
      <c r="H136" s="370" t="s">
        <v>303</v>
      </c>
      <c r="I136" s="370" t="s">
        <v>955</v>
      </c>
      <c r="J136" s="370"/>
      <c r="K136" s="370"/>
      <c r="L136" s="370"/>
      <c r="M136" s="363">
        <v>5400</v>
      </c>
      <c r="N136" s="370">
        <v>5400</v>
      </c>
      <c r="O136" s="363">
        <f>M136-N136</f>
        <v>0</v>
      </c>
      <c r="P136" s="365">
        <f>N136/M136</f>
        <v>1</v>
      </c>
      <c r="Q136" s="367" t="s">
        <v>1139</v>
      </c>
      <c r="R136" s="367" t="s">
        <v>1139</v>
      </c>
      <c r="S136" s="367" t="s">
        <v>1139</v>
      </c>
      <c r="T136" s="367" t="s">
        <v>1139</v>
      </c>
      <c r="U136" s="367" t="s">
        <v>1139</v>
      </c>
      <c r="V136" s="367" t="s">
        <v>1139</v>
      </c>
      <c r="W136" s="367" t="s">
        <v>1139</v>
      </c>
      <c r="X136" s="367" t="s">
        <v>1139</v>
      </c>
      <c r="Y136" s="592" t="s">
        <v>1123</v>
      </c>
      <c r="Z136" s="592" t="s">
        <v>1124</v>
      </c>
      <c r="AA136" s="591" t="s">
        <v>1037</v>
      </c>
      <c r="AB136" s="591" t="s">
        <v>1037</v>
      </c>
      <c r="AC136" s="591" t="s">
        <v>1037</v>
      </c>
      <c r="AD136" s="593" t="s">
        <v>1125</v>
      </c>
    </row>
    <row r="137" spans="1:30" ht="74.25" customHeight="1">
      <c r="A137" s="429"/>
      <c r="B137" s="368"/>
      <c r="C137" s="369"/>
      <c r="D137" s="370" t="s">
        <v>900</v>
      </c>
      <c r="E137" s="370" t="s">
        <v>904</v>
      </c>
      <c r="F137" s="370" t="s">
        <v>302</v>
      </c>
      <c r="G137" s="370"/>
      <c r="H137" s="370"/>
      <c r="I137" s="370" t="s">
        <v>550</v>
      </c>
      <c r="J137" s="370" t="s">
        <v>1166</v>
      </c>
      <c r="K137" s="370"/>
      <c r="L137" s="370"/>
      <c r="M137" s="363">
        <v>13177</v>
      </c>
      <c r="N137" s="370">
        <v>13177</v>
      </c>
      <c r="O137" s="363"/>
      <c r="P137" s="365"/>
      <c r="Q137" s="416"/>
      <c r="R137" s="416"/>
      <c r="S137" s="416"/>
      <c r="T137" s="416"/>
      <c r="U137" s="416"/>
      <c r="V137" s="416"/>
      <c r="W137" s="416"/>
      <c r="X137" s="416"/>
      <c r="Y137" s="592"/>
      <c r="Z137" s="592"/>
      <c r="AA137" s="591"/>
      <c r="AB137" s="591"/>
      <c r="AC137" s="591"/>
      <c r="AD137" s="593"/>
    </row>
    <row r="138" spans="1:30" ht="74.25" customHeight="1">
      <c r="A138" s="429"/>
      <c r="B138" s="368"/>
      <c r="C138" s="369"/>
      <c r="D138" s="370" t="s">
        <v>614</v>
      </c>
      <c r="E138" s="370" t="s">
        <v>904</v>
      </c>
      <c r="F138" s="370" t="s">
        <v>1214</v>
      </c>
      <c r="G138" s="370"/>
      <c r="H138" s="370"/>
      <c r="I138" s="370" t="s">
        <v>550</v>
      </c>
      <c r="J138" s="370" t="s">
        <v>1213</v>
      </c>
      <c r="K138" s="370"/>
      <c r="L138" s="370"/>
      <c r="M138" s="363">
        <v>13426</v>
      </c>
      <c r="N138" s="370"/>
      <c r="O138" s="363"/>
      <c r="P138" s="365"/>
      <c r="Q138" s="416"/>
      <c r="R138" s="416"/>
      <c r="S138" s="416"/>
      <c r="T138" s="416"/>
      <c r="U138" s="416"/>
      <c r="V138" s="416"/>
      <c r="W138" s="416"/>
      <c r="X138" s="416"/>
      <c r="Y138" s="592"/>
      <c r="Z138" s="592"/>
      <c r="AA138" s="591"/>
      <c r="AB138" s="591"/>
      <c r="AC138" s="591"/>
      <c r="AD138" s="593"/>
    </row>
    <row r="139" spans="1:30" ht="118.5" customHeight="1">
      <c r="A139" s="429" t="s">
        <v>45</v>
      </c>
      <c r="B139" s="368" t="s">
        <v>24</v>
      </c>
      <c r="C139" s="369" t="s">
        <v>138</v>
      </c>
      <c r="D139" s="370" t="s">
        <v>612</v>
      </c>
      <c r="E139" s="370" t="s">
        <v>210</v>
      </c>
      <c r="F139" s="370" t="s">
        <v>308</v>
      </c>
      <c r="G139" s="370" t="s">
        <v>308</v>
      </c>
      <c r="H139" s="370" t="s">
        <v>308</v>
      </c>
      <c r="I139" s="370" t="s">
        <v>956</v>
      </c>
      <c r="J139" s="370"/>
      <c r="K139" s="370"/>
      <c r="L139" s="370"/>
      <c r="M139" s="363">
        <v>70484</v>
      </c>
      <c r="N139" s="370">
        <v>70484</v>
      </c>
      <c r="O139" s="363">
        <f>M139-N139</f>
        <v>0</v>
      </c>
      <c r="P139" s="365">
        <f>N139/M139</f>
        <v>1</v>
      </c>
      <c r="Q139" s="367" t="s">
        <v>1009</v>
      </c>
      <c r="R139" s="367" t="s">
        <v>1009</v>
      </c>
      <c r="S139" s="367" t="s">
        <v>1009</v>
      </c>
      <c r="T139" s="367" t="s">
        <v>1009</v>
      </c>
      <c r="U139" s="367" t="s">
        <v>1009</v>
      </c>
      <c r="V139" s="367" t="s">
        <v>1009</v>
      </c>
      <c r="W139" s="367" t="s">
        <v>1009</v>
      </c>
      <c r="X139" s="367" t="s">
        <v>1009</v>
      </c>
      <c r="Y139" s="591" t="s">
        <v>1037</v>
      </c>
      <c r="Z139" s="591" t="s">
        <v>1037</v>
      </c>
      <c r="AA139" s="591" t="s">
        <v>1037</v>
      </c>
      <c r="AB139" s="591" t="s">
        <v>1037</v>
      </c>
      <c r="AC139" s="591" t="s">
        <v>1037</v>
      </c>
      <c r="AD139" s="579" t="s">
        <v>1037</v>
      </c>
    </row>
    <row r="140" spans="1:30" ht="118.5" customHeight="1">
      <c r="A140" s="429"/>
      <c r="B140" s="368"/>
      <c r="C140" s="369"/>
      <c r="D140" s="370" t="s">
        <v>900</v>
      </c>
      <c r="E140" s="370" t="s">
        <v>923</v>
      </c>
      <c r="F140" s="370" t="s">
        <v>924</v>
      </c>
      <c r="G140" s="370"/>
      <c r="H140" s="370"/>
      <c r="I140" s="370" t="s">
        <v>925</v>
      </c>
      <c r="J140" s="370" t="s">
        <v>555</v>
      </c>
      <c r="K140" s="370"/>
      <c r="L140" s="370"/>
      <c r="M140" s="363">
        <v>70304</v>
      </c>
      <c r="N140" s="370">
        <v>70304</v>
      </c>
      <c r="O140" s="363"/>
      <c r="P140" s="365"/>
      <c r="Q140" s="416"/>
      <c r="R140" s="416"/>
      <c r="S140" s="416"/>
      <c r="T140" s="416"/>
      <c r="U140" s="416"/>
      <c r="V140" s="416"/>
      <c r="W140" s="416"/>
      <c r="X140" s="416"/>
      <c r="Y140" s="591"/>
      <c r="Z140" s="591"/>
      <c r="AA140" s="591"/>
      <c r="AB140" s="591"/>
      <c r="AC140" s="591"/>
      <c r="AD140" s="580"/>
    </row>
    <row r="141" spans="1:30" ht="118.5" customHeight="1">
      <c r="A141" s="429"/>
      <c r="B141" s="368"/>
      <c r="C141" s="369"/>
      <c r="D141" s="370" t="s">
        <v>614</v>
      </c>
      <c r="E141" s="370"/>
      <c r="F141" s="370"/>
      <c r="G141" s="370"/>
      <c r="H141" s="370"/>
      <c r="I141" s="370"/>
      <c r="J141" s="370"/>
      <c r="K141" s="370"/>
      <c r="L141" s="370"/>
      <c r="M141" s="363"/>
      <c r="N141" s="370"/>
      <c r="O141" s="363"/>
      <c r="P141" s="365"/>
      <c r="Q141" s="416"/>
      <c r="R141" s="416"/>
      <c r="S141" s="416"/>
      <c r="T141" s="416"/>
      <c r="U141" s="416"/>
      <c r="V141" s="416"/>
      <c r="W141" s="416"/>
      <c r="X141" s="416"/>
      <c r="Y141" s="591"/>
      <c r="Z141" s="591"/>
      <c r="AA141" s="591"/>
      <c r="AB141" s="591"/>
      <c r="AC141" s="591"/>
      <c r="AD141" s="581"/>
    </row>
    <row r="142" spans="1:30" ht="104.25" customHeight="1">
      <c r="A142" s="429" t="s">
        <v>46</v>
      </c>
      <c r="B142" s="368" t="s">
        <v>82</v>
      </c>
      <c r="C142" s="369" t="s">
        <v>96</v>
      </c>
      <c r="D142" s="370" t="s">
        <v>612</v>
      </c>
      <c r="E142" s="370" t="s">
        <v>167</v>
      </c>
      <c r="F142" s="370" t="s">
        <v>249</v>
      </c>
      <c r="G142" s="371" t="s">
        <v>250</v>
      </c>
      <c r="H142" s="371" t="s">
        <v>250</v>
      </c>
      <c r="I142" s="370" t="s">
        <v>957</v>
      </c>
      <c r="J142" s="370"/>
      <c r="K142" s="371"/>
      <c r="L142" s="370" t="s">
        <v>239</v>
      </c>
      <c r="M142" s="363">
        <v>607</v>
      </c>
      <c r="N142" s="370">
        <v>126</v>
      </c>
      <c r="O142" s="363">
        <f>M142-N142</f>
        <v>481</v>
      </c>
      <c r="P142" s="365">
        <f>N142/M142</f>
        <v>0.20757825370675453</v>
      </c>
      <c r="Q142" s="367" t="s">
        <v>1139</v>
      </c>
      <c r="R142" s="367" t="s">
        <v>1139</v>
      </c>
      <c r="S142" s="367" t="s">
        <v>1139</v>
      </c>
      <c r="T142" s="367" t="s">
        <v>1139</v>
      </c>
      <c r="U142" s="367" t="s">
        <v>1139</v>
      </c>
      <c r="V142" s="367" t="s">
        <v>1139</v>
      </c>
      <c r="W142" s="367" t="s">
        <v>1139</v>
      </c>
      <c r="X142" s="367" t="s">
        <v>1139</v>
      </c>
      <c r="Y142" s="591" t="s">
        <v>1037</v>
      </c>
      <c r="Z142" s="591" t="s">
        <v>1037</v>
      </c>
      <c r="AA142" s="591" t="s">
        <v>1037</v>
      </c>
      <c r="AB142" s="591" t="s">
        <v>1037</v>
      </c>
      <c r="AC142" s="591" t="s">
        <v>1037</v>
      </c>
      <c r="AD142" s="579" t="s">
        <v>1037</v>
      </c>
    </row>
    <row r="143" spans="1:30" ht="104.25" customHeight="1">
      <c r="A143" s="429"/>
      <c r="B143" s="368"/>
      <c r="C143" s="369"/>
      <c r="D143" s="370" t="s">
        <v>900</v>
      </c>
      <c r="E143" s="370" t="s">
        <v>557</v>
      </c>
      <c r="F143" s="370" t="s">
        <v>558</v>
      </c>
      <c r="G143" s="371"/>
      <c r="H143" s="371"/>
      <c r="I143" s="370" t="s">
        <v>238</v>
      </c>
      <c r="J143" s="370" t="s">
        <v>560</v>
      </c>
      <c r="K143" s="371"/>
      <c r="L143" s="370"/>
      <c r="M143" s="363">
        <v>130</v>
      </c>
      <c r="N143" s="370">
        <v>611</v>
      </c>
      <c r="O143" s="363"/>
      <c r="P143" s="365"/>
      <c r="Q143" s="416"/>
      <c r="R143" s="416"/>
      <c r="S143" s="416"/>
      <c r="T143" s="416"/>
      <c r="U143" s="416"/>
      <c r="V143" s="416"/>
      <c r="W143" s="416"/>
      <c r="X143" s="416"/>
      <c r="Y143" s="591"/>
      <c r="Z143" s="591"/>
      <c r="AA143" s="591"/>
      <c r="AB143" s="591"/>
      <c r="AC143" s="591"/>
      <c r="AD143" s="580"/>
    </row>
    <row r="144" spans="1:30" ht="104.25" customHeight="1">
      <c r="A144" s="429"/>
      <c r="B144" s="368"/>
      <c r="C144" s="369"/>
      <c r="D144" s="370" t="s">
        <v>614</v>
      </c>
      <c r="E144" s="370" t="s">
        <v>557</v>
      </c>
      <c r="F144" s="370" t="s">
        <v>558</v>
      </c>
      <c r="G144" s="371"/>
      <c r="H144" s="371"/>
      <c r="I144" s="370" t="s">
        <v>238</v>
      </c>
      <c r="J144" s="370" t="s">
        <v>1211</v>
      </c>
      <c r="K144" s="371"/>
      <c r="L144" s="370"/>
      <c r="M144" s="363">
        <v>608</v>
      </c>
      <c r="N144" s="370"/>
      <c r="O144" s="363"/>
      <c r="P144" s="365"/>
      <c r="Q144" s="416"/>
      <c r="R144" s="416"/>
      <c r="S144" s="416"/>
      <c r="T144" s="416"/>
      <c r="U144" s="416"/>
      <c r="V144" s="416"/>
      <c r="W144" s="416"/>
      <c r="X144" s="416"/>
      <c r="Y144" s="591"/>
      <c r="Z144" s="591"/>
      <c r="AA144" s="591"/>
      <c r="AB144" s="591"/>
      <c r="AC144" s="591"/>
      <c r="AD144" s="581"/>
    </row>
    <row r="145" spans="1:30" ht="89.25" customHeight="1">
      <c r="A145" s="429" t="s">
        <v>47</v>
      </c>
      <c r="B145" s="368" t="s">
        <v>25</v>
      </c>
      <c r="C145" s="390" t="s">
        <v>139</v>
      </c>
      <c r="D145" s="370" t="s">
        <v>612</v>
      </c>
      <c r="E145" s="370" t="s">
        <v>293</v>
      </c>
      <c r="F145" s="370" t="s">
        <v>294</v>
      </c>
      <c r="G145" s="371" t="s">
        <v>295</v>
      </c>
      <c r="H145" s="371" t="s">
        <v>295</v>
      </c>
      <c r="I145" s="370" t="s">
        <v>958</v>
      </c>
      <c r="J145" s="370"/>
      <c r="K145" s="371"/>
      <c r="L145" s="370" t="s">
        <v>237</v>
      </c>
      <c r="M145" s="370">
        <v>15074</v>
      </c>
      <c r="N145" s="370">
        <v>10072</v>
      </c>
      <c r="O145" s="370">
        <f>M145-N145</f>
        <v>5002</v>
      </c>
      <c r="P145" s="372">
        <f>N145/M145</f>
        <v>0.66817035955950643</v>
      </c>
      <c r="Q145" s="367" t="s">
        <v>1139</v>
      </c>
      <c r="R145" s="367" t="s">
        <v>1139</v>
      </c>
      <c r="S145" s="367" t="s">
        <v>1139</v>
      </c>
      <c r="T145" s="367" t="s">
        <v>1139</v>
      </c>
      <c r="U145" s="367" t="s">
        <v>1139</v>
      </c>
      <c r="V145" s="367" t="s">
        <v>1139</v>
      </c>
      <c r="W145" s="367" t="s">
        <v>1139</v>
      </c>
      <c r="X145" s="367" t="s">
        <v>1139</v>
      </c>
      <c r="Y145" s="591" t="s">
        <v>1037</v>
      </c>
      <c r="Z145" s="591" t="s">
        <v>1037</v>
      </c>
      <c r="AA145" s="591" t="s">
        <v>1037</v>
      </c>
      <c r="AB145" s="591" t="s">
        <v>1037</v>
      </c>
      <c r="AC145" s="582" t="s">
        <v>1126</v>
      </c>
      <c r="AD145" s="579" t="s">
        <v>1037</v>
      </c>
    </row>
    <row r="146" spans="1:30" ht="89.25" customHeight="1">
      <c r="A146" s="429"/>
      <c r="B146" s="368"/>
      <c r="C146" s="390"/>
      <c r="D146" s="370" t="s">
        <v>900</v>
      </c>
      <c r="E146" s="370" t="s">
        <v>563</v>
      </c>
      <c r="F146" s="370" t="s">
        <v>294</v>
      </c>
      <c r="G146" s="371"/>
      <c r="H146" s="371"/>
      <c r="I146" s="370" t="s">
        <v>926</v>
      </c>
      <c r="J146" s="386">
        <v>0.1</v>
      </c>
      <c r="K146" s="371"/>
      <c r="L146" s="370"/>
      <c r="M146" s="370">
        <v>3048</v>
      </c>
      <c r="N146" s="370">
        <v>8049</v>
      </c>
      <c r="O146" s="370"/>
      <c r="P146" s="372"/>
      <c r="Q146" s="416"/>
      <c r="R146" s="416"/>
      <c r="S146" s="416"/>
      <c r="T146" s="416"/>
      <c r="U146" s="416"/>
      <c r="V146" s="416"/>
      <c r="W146" s="416"/>
      <c r="X146" s="416"/>
      <c r="Y146" s="591"/>
      <c r="Z146" s="591"/>
      <c r="AA146" s="591"/>
      <c r="AB146" s="591"/>
      <c r="AC146" s="583"/>
      <c r="AD146" s="580"/>
    </row>
    <row r="147" spans="1:30" ht="89.25" customHeight="1">
      <c r="A147" s="429"/>
      <c r="B147" s="368"/>
      <c r="C147" s="390"/>
      <c r="D147" s="370" t="s">
        <v>614</v>
      </c>
      <c r="E147" s="370" t="s">
        <v>431</v>
      </c>
      <c r="F147" s="370" t="s">
        <v>1217</v>
      </c>
      <c r="G147" s="371"/>
      <c r="H147" s="371"/>
      <c r="I147" s="370" t="s">
        <v>1216</v>
      </c>
      <c r="J147" s="458" t="s">
        <v>1215</v>
      </c>
      <c r="K147" s="371"/>
      <c r="L147" s="370"/>
      <c r="M147" s="370">
        <v>9315</v>
      </c>
      <c r="N147" s="370"/>
      <c r="O147" s="370"/>
      <c r="P147" s="372"/>
      <c r="Q147" s="416"/>
      <c r="R147" s="416"/>
      <c r="S147" s="416"/>
      <c r="T147" s="416"/>
      <c r="U147" s="416"/>
      <c r="V147" s="416"/>
      <c r="W147" s="416"/>
      <c r="X147" s="416"/>
      <c r="Y147" s="591"/>
      <c r="Z147" s="591"/>
      <c r="AA147" s="591"/>
      <c r="AB147" s="591"/>
      <c r="AC147" s="584"/>
      <c r="AD147" s="581"/>
    </row>
    <row r="148" spans="1:30" s="388" customFormat="1" ht="39.75" customHeight="1">
      <c r="A148" s="350" t="s">
        <v>148</v>
      </c>
      <c r="B148" s="351"/>
      <c r="C148" s="378"/>
      <c r="D148" s="391"/>
      <c r="E148" s="391"/>
      <c r="F148" s="391"/>
      <c r="G148" s="391"/>
      <c r="H148" s="391"/>
      <c r="I148" s="391"/>
      <c r="J148" s="391"/>
      <c r="K148" s="391"/>
      <c r="L148" s="391"/>
      <c r="M148" s="391"/>
      <c r="N148" s="391"/>
      <c r="O148" s="391">
        <f>SUM(O149:O153)</f>
        <v>28606</v>
      </c>
      <c r="P148" s="356" t="e">
        <f t="shared" ref="P148:P153" si="1">N148/M148</f>
        <v>#DIV/0!</v>
      </c>
      <c r="Q148" s="337"/>
      <c r="R148" s="337"/>
      <c r="S148" s="337"/>
      <c r="T148" s="337"/>
      <c r="U148" s="337"/>
      <c r="V148" s="337"/>
      <c r="W148" s="337"/>
      <c r="X148" s="439"/>
      <c r="Y148" s="437"/>
      <c r="Z148" s="437"/>
      <c r="AA148" s="437"/>
      <c r="AB148" s="437"/>
      <c r="AC148" s="437"/>
      <c r="AD148" s="437"/>
    </row>
    <row r="149" spans="1:30" ht="122.25" customHeight="1">
      <c r="A149" s="454" t="s">
        <v>150</v>
      </c>
      <c r="B149" s="392" t="s">
        <v>48</v>
      </c>
      <c r="C149" s="393" t="s">
        <v>97</v>
      </c>
      <c r="D149" s="363" t="s">
        <v>243</v>
      </c>
      <c r="E149" s="363" t="s">
        <v>194</v>
      </c>
      <c r="F149" s="363" t="s">
        <v>243</v>
      </c>
      <c r="G149" s="363" t="s">
        <v>296</v>
      </c>
      <c r="H149" s="363" t="s">
        <v>296</v>
      </c>
      <c r="I149" s="363"/>
      <c r="J149" s="363"/>
      <c r="K149" s="363"/>
      <c r="L149" s="363"/>
      <c r="M149" s="363">
        <v>8000</v>
      </c>
      <c r="N149" s="363">
        <v>4552</v>
      </c>
      <c r="O149" s="363">
        <f>M149-N149</f>
        <v>3448</v>
      </c>
      <c r="P149" s="365">
        <f t="shared" si="1"/>
        <v>0.56899999999999995</v>
      </c>
      <c r="Q149" s="367" t="s">
        <v>1009</v>
      </c>
      <c r="R149" s="367"/>
      <c r="S149" s="367"/>
      <c r="T149" s="367" t="s">
        <v>1009</v>
      </c>
      <c r="U149" s="367" t="s">
        <v>1009</v>
      </c>
      <c r="V149" s="367"/>
      <c r="W149" s="367" t="s">
        <v>1009</v>
      </c>
      <c r="X149" s="367" t="s">
        <v>1009</v>
      </c>
      <c r="Y149" s="421"/>
      <c r="Z149" s="421"/>
      <c r="AA149" s="421"/>
      <c r="AB149" s="421"/>
      <c r="AC149" s="421"/>
      <c r="AD149" s="428"/>
    </row>
    <row r="150" spans="1:30" ht="219" customHeight="1">
      <c r="A150" s="448" t="s">
        <v>151</v>
      </c>
      <c r="B150" s="394" t="s">
        <v>90</v>
      </c>
      <c r="C150" s="395" t="s">
        <v>98</v>
      </c>
      <c r="D150" s="370" t="s">
        <v>297</v>
      </c>
      <c r="E150" s="370" t="s">
        <v>161</v>
      </c>
      <c r="F150" s="370" t="s">
        <v>297</v>
      </c>
      <c r="G150" s="371" t="s">
        <v>298</v>
      </c>
      <c r="H150" s="371" t="s">
        <v>298</v>
      </c>
      <c r="I150" s="370" t="s">
        <v>959</v>
      </c>
      <c r="J150" s="370"/>
      <c r="K150" s="371"/>
      <c r="L150" s="370"/>
      <c r="M150" s="363">
        <v>18360</v>
      </c>
      <c r="N150" s="370">
        <v>4811</v>
      </c>
      <c r="O150" s="363">
        <f>M150-N150</f>
        <v>13549</v>
      </c>
      <c r="P150" s="365">
        <f t="shared" si="1"/>
        <v>0.26203703703703701</v>
      </c>
      <c r="Q150" s="367"/>
      <c r="R150" s="367" t="s">
        <v>1009</v>
      </c>
      <c r="S150" s="367"/>
      <c r="T150" s="367"/>
      <c r="U150" s="367" t="s">
        <v>1009</v>
      </c>
      <c r="V150" s="367"/>
      <c r="W150" s="367" t="s">
        <v>1009</v>
      </c>
      <c r="X150" s="367"/>
      <c r="Y150" s="410" t="s">
        <v>1037</v>
      </c>
      <c r="Z150" s="410" t="s">
        <v>1037</v>
      </c>
      <c r="AA150" s="411" t="s">
        <v>1129</v>
      </c>
      <c r="AB150" s="411" t="s">
        <v>1050</v>
      </c>
      <c r="AC150" s="411" t="s">
        <v>1130</v>
      </c>
      <c r="AD150" s="446" t="s">
        <v>1131</v>
      </c>
    </row>
    <row r="151" spans="1:30" ht="120.75" customHeight="1">
      <c r="A151" s="448" t="s">
        <v>152</v>
      </c>
      <c r="B151" s="394" t="s">
        <v>91</v>
      </c>
      <c r="C151" s="395" t="s">
        <v>178</v>
      </c>
      <c r="D151" s="370" t="s">
        <v>299</v>
      </c>
      <c r="E151" s="370" t="s">
        <v>177</v>
      </c>
      <c r="F151" s="370" t="s">
        <v>299</v>
      </c>
      <c r="G151" s="370" t="s">
        <v>299</v>
      </c>
      <c r="H151" s="370" t="s">
        <v>299</v>
      </c>
      <c r="I151" s="370" t="s">
        <v>951</v>
      </c>
      <c r="J151" s="370"/>
      <c r="K151" s="370"/>
      <c r="L151" s="370"/>
      <c r="M151" s="363">
        <v>253205</v>
      </c>
      <c r="N151" s="370">
        <v>246695</v>
      </c>
      <c r="O151" s="363">
        <f>M151-N151</f>
        <v>6510</v>
      </c>
      <c r="P151" s="365">
        <f t="shared" si="1"/>
        <v>0.97428960723524416</v>
      </c>
      <c r="Q151" s="367" t="s">
        <v>1139</v>
      </c>
      <c r="R151" s="367" t="s">
        <v>1139</v>
      </c>
      <c r="S151" s="367" t="s">
        <v>1139</v>
      </c>
      <c r="T151" s="367" t="s">
        <v>1139</v>
      </c>
      <c r="U151" s="367" t="s">
        <v>1139</v>
      </c>
      <c r="V151" s="367" t="s">
        <v>1139</v>
      </c>
      <c r="W151" s="367" t="s">
        <v>1139</v>
      </c>
      <c r="X151" s="367" t="s">
        <v>1139</v>
      </c>
      <c r="Y151" s="410" t="s">
        <v>1081</v>
      </c>
      <c r="Z151" s="410" t="s">
        <v>1081</v>
      </c>
      <c r="AA151" s="410" t="s">
        <v>1081</v>
      </c>
      <c r="AB151" s="410" t="s">
        <v>1081</v>
      </c>
      <c r="AC151" s="411" t="s">
        <v>1132</v>
      </c>
      <c r="AD151" s="447" t="s">
        <v>1081</v>
      </c>
    </row>
    <row r="152" spans="1:30" ht="138.75" customHeight="1">
      <c r="A152" s="448" t="s">
        <v>153</v>
      </c>
      <c r="B152" s="394" t="s">
        <v>92</v>
      </c>
      <c r="C152" s="395" t="s">
        <v>99</v>
      </c>
      <c r="D152" s="372" t="s">
        <v>310</v>
      </c>
      <c r="E152" s="370" t="s">
        <v>309</v>
      </c>
      <c r="F152" s="372" t="s">
        <v>310</v>
      </c>
      <c r="G152" s="372" t="s">
        <v>310</v>
      </c>
      <c r="H152" s="372" t="s">
        <v>310</v>
      </c>
      <c r="I152" s="370" t="s">
        <v>960</v>
      </c>
      <c r="J152" s="372"/>
      <c r="K152" s="372"/>
      <c r="L152" s="370"/>
      <c r="M152" s="363">
        <v>12053</v>
      </c>
      <c r="N152" s="370">
        <v>10235</v>
      </c>
      <c r="O152" s="363">
        <f>M152-N152</f>
        <v>1818</v>
      </c>
      <c r="P152" s="365">
        <f t="shared" si="1"/>
        <v>0.8491661826931054</v>
      </c>
      <c r="Q152" s="367"/>
      <c r="R152" s="367"/>
      <c r="S152" s="367"/>
      <c r="T152" s="367"/>
      <c r="U152" s="367"/>
      <c r="V152" s="367"/>
      <c r="W152" s="367"/>
      <c r="X152" s="367"/>
      <c r="Y152" s="410" t="s">
        <v>1037</v>
      </c>
      <c r="Z152" s="410" t="s">
        <v>1037</v>
      </c>
      <c r="AA152" s="410" t="s">
        <v>1037</v>
      </c>
      <c r="AB152" s="410" t="s">
        <v>1037</v>
      </c>
      <c r="AC152" s="410" t="s">
        <v>1037</v>
      </c>
      <c r="AD152" s="447" t="s">
        <v>1037</v>
      </c>
    </row>
    <row r="153" spans="1:30" ht="90.75" customHeight="1">
      <c r="A153" s="448" t="s">
        <v>154</v>
      </c>
      <c r="B153" s="394" t="s">
        <v>105</v>
      </c>
      <c r="C153" s="395" t="s">
        <v>102</v>
      </c>
      <c r="D153" s="370" t="s">
        <v>300</v>
      </c>
      <c r="E153" s="370" t="s">
        <v>209</v>
      </c>
      <c r="F153" s="370" t="s">
        <v>300</v>
      </c>
      <c r="G153" s="370" t="s">
        <v>301</v>
      </c>
      <c r="H153" s="370" t="s">
        <v>301</v>
      </c>
      <c r="I153" s="370" t="s">
        <v>961</v>
      </c>
      <c r="J153" s="370"/>
      <c r="K153" s="370"/>
      <c r="L153" s="370"/>
      <c r="M153" s="363">
        <v>6675</v>
      </c>
      <c r="N153" s="370">
        <v>3394</v>
      </c>
      <c r="O153" s="363">
        <f>M153-N153</f>
        <v>3281</v>
      </c>
      <c r="P153" s="365">
        <f t="shared" si="1"/>
        <v>0.50846441947565546</v>
      </c>
      <c r="Q153" s="367"/>
      <c r="R153" s="367"/>
      <c r="S153" s="367"/>
      <c r="T153" s="367"/>
      <c r="U153" s="367"/>
      <c r="V153" s="367"/>
      <c r="W153" s="367"/>
      <c r="X153" s="367"/>
      <c r="Y153" s="421"/>
      <c r="Z153" s="421">
        <v>6675</v>
      </c>
      <c r="AA153" s="421">
        <v>3394</v>
      </c>
      <c r="AB153" s="421"/>
      <c r="AC153" s="421"/>
      <c r="AD153" s="421"/>
    </row>
    <row r="155" spans="1:30" ht="41.25" customHeight="1">
      <c r="C155" s="331" t="s">
        <v>145</v>
      </c>
      <c r="N155" s="397">
        <f>N29+N31+N92+N148</f>
        <v>462979</v>
      </c>
    </row>
  </sheetData>
  <mergeCells count="287">
    <mergeCell ref="Q2:X2"/>
    <mergeCell ref="I34:I36"/>
    <mergeCell ref="J34:J36"/>
    <mergeCell ref="I9:I11"/>
    <mergeCell ref="J9:J11"/>
    <mergeCell ref="K9:K11"/>
    <mergeCell ref="K12:K14"/>
    <mergeCell ref="J15:J16"/>
    <mergeCell ref="K15:K16"/>
    <mergeCell ref="I26:I27"/>
    <mergeCell ref="J26:J27"/>
    <mergeCell ref="I15:I16"/>
    <mergeCell ref="I12:I13"/>
    <mergeCell ref="J12:J13"/>
    <mergeCell ref="A2:A3"/>
    <mergeCell ref="B2:B3"/>
    <mergeCell ref="C2:C3"/>
    <mergeCell ref="M2:M3"/>
    <mergeCell ref="P2:P3"/>
    <mergeCell ref="N2:N3"/>
    <mergeCell ref="O2:O3"/>
    <mergeCell ref="E2:H2"/>
    <mergeCell ref="I2:K2"/>
    <mergeCell ref="D2:D3"/>
    <mergeCell ref="AD2:AD3"/>
    <mergeCell ref="Y6:Y8"/>
    <mergeCell ref="Z6:Z8"/>
    <mergeCell ref="AA6:AA8"/>
    <mergeCell ref="AB6:AB8"/>
    <mergeCell ref="AC6:AC8"/>
    <mergeCell ref="AD6:AD8"/>
    <mergeCell ref="Y2:Y3"/>
    <mergeCell ref="Z2:Z3"/>
    <mergeCell ref="AA2:AA3"/>
    <mergeCell ref="AB2:AB3"/>
    <mergeCell ref="AC2:AC3"/>
    <mergeCell ref="AD9:AD11"/>
    <mergeCell ref="Y12:Y14"/>
    <mergeCell ref="Z12:Z14"/>
    <mergeCell ref="AA12:AA14"/>
    <mergeCell ref="AB12:AB14"/>
    <mergeCell ref="AC12:AC14"/>
    <mergeCell ref="AD12:AD14"/>
    <mergeCell ref="Y9:Y11"/>
    <mergeCell ref="Z9:Z11"/>
    <mergeCell ref="AA9:AA11"/>
    <mergeCell ref="AB9:AB11"/>
    <mergeCell ref="AC9:AC11"/>
    <mergeCell ref="AD15:AD17"/>
    <mergeCell ref="Y18:Y20"/>
    <mergeCell ref="Z18:Z20"/>
    <mergeCell ref="AA18:AA20"/>
    <mergeCell ref="AB18:AB20"/>
    <mergeCell ref="AC18:AC20"/>
    <mergeCell ref="AD18:AD20"/>
    <mergeCell ref="Y15:Y17"/>
    <mergeCell ref="Z15:Z17"/>
    <mergeCell ref="AA15:AA17"/>
    <mergeCell ref="AB15:AB17"/>
    <mergeCell ref="AC15:AC17"/>
    <mergeCell ref="AD21:AD23"/>
    <mergeCell ref="Y40:Y42"/>
    <mergeCell ref="Z40:Z42"/>
    <mergeCell ref="AA40:AA42"/>
    <mergeCell ref="AB40:AB42"/>
    <mergeCell ref="AC40:AC42"/>
    <mergeCell ref="AD40:AD42"/>
    <mergeCell ref="Y21:Y23"/>
    <mergeCell ref="Z21:Z23"/>
    <mergeCell ref="AA21:AA23"/>
    <mergeCell ref="AB21:AB23"/>
    <mergeCell ref="AC21:AC23"/>
    <mergeCell ref="Y34:Y36"/>
    <mergeCell ref="Z34:Z36"/>
    <mergeCell ref="AA34:AA36"/>
    <mergeCell ref="AB34:AB36"/>
    <mergeCell ref="AC34:AC36"/>
    <mergeCell ref="AD34:AD36"/>
    <mergeCell ref="AD43:AD45"/>
    <mergeCell ref="Y46:Y48"/>
    <mergeCell ref="Z46:Z48"/>
    <mergeCell ref="AA46:AA48"/>
    <mergeCell ref="AB46:AB48"/>
    <mergeCell ref="AC46:AC48"/>
    <mergeCell ref="AD46:AD48"/>
    <mergeCell ref="Y43:Y45"/>
    <mergeCell ref="Z43:Z45"/>
    <mergeCell ref="AA43:AA45"/>
    <mergeCell ref="AB43:AB45"/>
    <mergeCell ref="AC43:AC45"/>
    <mergeCell ref="Y61:Y63"/>
    <mergeCell ref="Z61:Z63"/>
    <mergeCell ref="AA61:AA63"/>
    <mergeCell ref="AB61:AB63"/>
    <mergeCell ref="AC61:AC63"/>
    <mergeCell ref="AC49:AC51"/>
    <mergeCell ref="AD49:AD51"/>
    <mergeCell ref="Y58:Y60"/>
    <mergeCell ref="Z58:Z60"/>
    <mergeCell ref="AA58:AA60"/>
    <mergeCell ref="AB58:AB60"/>
    <mergeCell ref="AC58:AC60"/>
    <mergeCell ref="AD58:AD60"/>
    <mergeCell ref="Y55:Y57"/>
    <mergeCell ref="Z55:Z57"/>
    <mergeCell ref="AA55:AA57"/>
    <mergeCell ref="AB55:AB57"/>
    <mergeCell ref="AC55:AC57"/>
    <mergeCell ref="AD55:AD57"/>
    <mergeCell ref="Y49:Y51"/>
    <mergeCell ref="Z49:Z51"/>
    <mergeCell ref="AA49:AA51"/>
    <mergeCell ref="AB49:AB51"/>
    <mergeCell ref="Y52:Y54"/>
    <mergeCell ref="AD70:AD72"/>
    <mergeCell ref="Z52:Z54"/>
    <mergeCell ref="AA52:AA54"/>
    <mergeCell ref="AB52:AB54"/>
    <mergeCell ref="AC52:AC54"/>
    <mergeCell ref="AD52:AD54"/>
    <mergeCell ref="Y70:Y72"/>
    <mergeCell ref="Z70:Z72"/>
    <mergeCell ref="AA70:AA72"/>
    <mergeCell ref="AB70:AB72"/>
    <mergeCell ref="AC70:AC72"/>
    <mergeCell ref="AD64:AD66"/>
    <mergeCell ref="Y67:Y69"/>
    <mergeCell ref="Z67:Z69"/>
    <mergeCell ref="AA67:AA69"/>
    <mergeCell ref="AB67:AB69"/>
    <mergeCell ref="AC67:AC69"/>
    <mergeCell ref="AD67:AD69"/>
    <mergeCell ref="Y64:Y66"/>
    <mergeCell ref="Z64:Z66"/>
    <mergeCell ref="AA64:AA66"/>
    <mergeCell ref="AB64:AB66"/>
    <mergeCell ref="AC64:AC66"/>
    <mergeCell ref="AD61:AD63"/>
    <mergeCell ref="AD86:AD88"/>
    <mergeCell ref="Y83:Y85"/>
    <mergeCell ref="Z83:Z85"/>
    <mergeCell ref="AA83:AA85"/>
    <mergeCell ref="AB83:AB85"/>
    <mergeCell ref="AC83:AC85"/>
    <mergeCell ref="AD76:AD78"/>
    <mergeCell ref="Y80:Y82"/>
    <mergeCell ref="Z80:Z82"/>
    <mergeCell ref="AA80:AA82"/>
    <mergeCell ref="AB80:AB82"/>
    <mergeCell ref="AC80:AC82"/>
    <mergeCell ref="AD80:AD82"/>
    <mergeCell ref="Y76:Y78"/>
    <mergeCell ref="Z76:Z78"/>
    <mergeCell ref="AB76:AB78"/>
    <mergeCell ref="AC76:AC78"/>
    <mergeCell ref="AD89:AD91"/>
    <mergeCell ref="Y37:Y39"/>
    <mergeCell ref="Z37:Z39"/>
    <mergeCell ref="AA37:AA39"/>
    <mergeCell ref="AB37:AB39"/>
    <mergeCell ref="AC37:AC39"/>
    <mergeCell ref="AD37:AD39"/>
    <mergeCell ref="Y73:Y75"/>
    <mergeCell ref="Z73:Z75"/>
    <mergeCell ref="AA73:AA75"/>
    <mergeCell ref="AB73:AB75"/>
    <mergeCell ref="AC73:AC75"/>
    <mergeCell ref="AD73:AD75"/>
    <mergeCell ref="Y89:Y91"/>
    <mergeCell ref="Z89:Z91"/>
    <mergeCell ref="AA89:AA91"/>
    <mergeCell ref="AB89:AB91"/>
    <mergeCell ref="AC89:AC91"/>
    <mergeCell ref="AD83:AD85"/>
    <mergeCell ref="Y86:Y88"/>
    <mergeCell ref="Z86:Z88"/>
    <mergeCell ref="AA86:AA88"/>
    <mergeCell ref="AB86:AB88"/>
    <mergeCell ref="AC86:AC88"/>
    <mergeCell ref="AD93:AD95"/>
    <mergeCell ref="Y97:Y99"/>
    <mergeCell ref="Z97:Z99"/>
    <mergeCell ref="AA97:AA99"/>
    <mergeCell ref="AB97:AB99"/>
    <mergeCell ref="AC97:AC99"/>
    <mergeCell ref="AD97:AD99"/>
    <mergeCell ref="Y93:Y95"/>
    <mergeCell ref="Z93:Z95"/>
    <mergeCell ref="AA93:AA95"/>
    <mergeCell ref="AB93:AB95"/>
    <mergeCell ref="AC93:AC95"/>
    <mergeCell ref="AD100:AD102"/>
    <mergeCell ref="Y103:Y105"/>
    <mergeCell ref="Z103:Z105"/>
    <mergeCell ref="AA103:AA105"/>
    <mergeCell ref="AB103:AB105"/>
    <mergeCell ref="AC103:AC105"/>
    <mergeCell ref="AD103:AD105"/>
    <mergeCell ref="Y100:Y102"/>
    <mergeCell ref="Z100:Z102"/>
    <mergeCell ref="AA100:AA102"/>
    <mergeCell ref="AB100:AB102"/>
    <mergeCell ref="AC100:AC102"/>
    <mergeCell ref="AD106:AD108"/>
    <mergeCell ref="Y109:Y111"/>
    <mergeCell ref="Z109:Z111"/>
    <mergeCell ref="AA109:AA111"/>
    <mergeCell ref="AB109:AB111"/>
    <mergeCell ref="AC109:AC111"/>
    <mergeCell ref="AD109:AD111"/>
    <mergeCell ref="Y106:Y108"/>
    <mergeCell ref="Z106:Z108"/>
    <mergeCell ref="AA106:AA108"/>
    <mergeCell ref="AB106:AB108"/>
    <mergeCell ref="AC106:AC108"/>
    <mergeCell ref="AD112:AD114"/>
    <mergeCell ref="Y115:Y117"/>
    <mergeCell ref="Z115:Z117"/>
    <mergeCell ref="AA115:AA117"/>
    <mergeCell ref="AB115:AB117"/>
    <mergeCell ref="AC115:AC117"/>
    <mergeCell ref="AD115:AD117"/>
    <mergeCell ref="Y112:Y114"/>
    <mergeCell ref="Z112:Z114"/>
    <mergeCell ref="AA112:AA114"/>
    <mergeCell ref="AB112:AB114"/>
    <mergeCell ref="AC112:AC114"/>
    <mergeCell ref="AD118:AD120"/>
    <mergeCell ref="Y121:Y123"/>
    <mergeCell ref="Z121:Z123"/>
    <mergeCell ref="AA121:AA123"/>
    <mergeCell ref="AB121:AB123"/>
    <mergeCell ref="AC121:AC123"/>
    <mergeCell ref="AD121:AD123"/>
    <mergeCell ref="Y118:Y120"/>
    <mergeCell ref="Z118:Z120"/>
    <mergeCell ref="AA118:AA120"/>
    <mergeCell ref="AB118:AB120"/>
    <mergeCell ref="AC118:AC120"/>
    <mergeCell ref="AD124:AD126"/>
    <mergeCell ref="Y127:Y129"/>
    <mergeCell ref="Z127:Z129"/>
    <mergeCell ref="AA127:AA129"/>
    <mergeCell ref="AB127:AB129"/>
    <mergeCell ref="AC127:AC129"/>
    <mergeCell ref="AD127:AD129"/>
    <mergeCell ref="Y124:Y126"/>
    <mergeCell ref="Z124:Z126"/>
    <mergeCell ref="AA124:AA126"/>
    <mergeCell ref="AB124:AB126"/>
    <mergeCell ref="AC124:AC126"/>
    <mergeCell ref="AD130:AD132"/>
    <mergeCell ref="Y136:Y138"/>
    <mergeCell ref="Z136:Z138"/>
    <mergeCell ref="AA136:AA138"/>
    <mergeCell ref="AB136:AB138"/>
    <mergeCell ref="AC136:AC138"/>
    <mergeCell ref="AD136:AD138"/>
    <mergeCell ref="Y130:Y132"/>
    <mergeCell ref="Z130:Z132"/>
    <mergeCell ref="AA130:AA132"/>
    <mergeCell ref="AB130:AB132"/>
    <mergeCell ref="AC130:AC132"/>
    <mergeCell ref="AD145:AD147"/>
    <mergeCell ref="Y133:Y135"/>
    <mergeCell ref="Z133:Z135"/>
    <mergeCell ref="AA133:AA135"/>
    <mergeCell ref="AB133:AB135"/>
    <mergeCell ref="AC133:AC135"/>
    <mergeCell ref="AD133:AD135"/>
    <mergeCell ref="Y145:Y147"/>
    <mergeCell ref="Z145:Z147"/>
    <mergeCell ref="AA145:AA147"/>
    <mergeCell ref="AB145:AB147"/>
    <mergeCell ref="AC145:AC147"/>
    <mergeCell ref="AD139:AD141"/>
    <mergeCell ref="Y142:Y144"/>
    <mergeCell ref="Z142:Z144"/>
    <mergeCell ref="AA142:AA144"/>
    <mergeCell ref="AB142:AB144"/>
    <mergeCell ref="AC142:AC144"/>
    <mergeCell ref="AD142:AD144"/>
    <mergeCell ref="Y139:Y141"/>
    <mergeCell ref="Z139:Z141"/>
    <mergeCell ref="AA139:AA141"/>
    <mergeCell ref="AB139:AB141"/>
    <mergeCell ref="AC139:AC141"/>
  </mergeCells>
  <phoneticPr fontId="17"/>
  <printOptions horizontalCentered="1"/>
  <pageMargins left="0.39370078740157483" right="0.39370078740157483" top="0.59055118110236227" bottom="0.59055118110236227" header="0.39370078740157483" footer="0.39370078740157483"/>
  <pageSetup paperSize="8" scale="46" firstPageNumber="17" fitToHeight="0" orientation="landscape" cellComments="asDisplayed" useFirstPageNumber="1" r:id="rId1"/>
  <headerFooter scaleWithDoc="0"/>
  <rowBreaks count="1" manualBreakCount="1">
    <brk id="147"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I65"/>
  <sheetViews>
    <sheetView view="pageBreakPreview" zoomScale="60" zoomScaleNormal="100" workbookViewId="0">
      <pane xSplit="4" ySplit="4" topLeftCell="F56" activePane="bottomRight" state="frozen"/>
      <selection pane="topRight" activeCell="E1" sqref="E1"/>
      <selection pane="bottomLeft" activeCell="A5" sqref="A5"/>
      <selection pane="bottomRight" activeCell="J62" sqref="J62:K62"/>
    </sheetView>
  </sheetViews>
  <sheetFormatPr defaultRowHeight="14.25"/>
  <cols>
    <col min="1" max="1" width="9" style="4"/>
    <col min="2" max="2" width="0.75" style="4" customWidth="1"/>
    <col min="3" max="3" width="8.875" style="3" customWidth="1"/>
    <col min="4" max="4" width="51.875" style="4" customWidth="1"/>
    <col min="5" max="5" width="74.875" style="4" customWidth="1"/>
    <col min="6" max="6" width="18.5" style="101" customWidth="1"/>
    <col min="7" max="7" width="18.5" style="4" hidden="1" customWidth="1"/>
    <col min="8" max="8" width="43.125" style="5" customWidth="1"/>
    <col min="9" max="9" width="18.75" style="5" customWidth="1"/>
    <col min="10" max="10" width="32.625" style="5" customWidth="1"/>
    <col min="11" max="11" width="28.625" style="5" customWidth="1"/>
    <col min="12" max="12" width="11.875" style="6" customWidth="1"/>
    <col min="13" max="13" width="9.375" style="7" customWidth="1"/>
    <col min="14" max="16384" width="9" style="4"/>
  </cols>
  <sheetData>
    <row r="1" spans="1:16337" ht="33.75" customHeight="1">
      <c r="A1" s="1" t="s">
        <v>322</v>
      </c>
      <c r="B1" s="2"/>
      <c r="D1" s="2"/>
      <c r="E1" s="2"/>
      <c r="F1" s="2"/>
    </row>
    <row r="2" spans="1:16337" s="8" customFormat="1" ht="9.9499999999999993" customHeight="1">
      <c r="C2" s="9"/>
      <c r="D2" s="10"/>
      <c r="E2" s="10"/>
      <c r="F2" s="11"/>
      <c r="G2" s="12"/>
      <c r="H2" s="13"/>
      <c r="I2" s="13"/>
      <c r="J2" s="13"/>
      <c r="K2" s="13"/>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row>
    <row r="3" spans="1:16337" s="6" customFormat="1" ht="39.950000000000003" customHeight="1">
      <c r="A3" s="14" t="s">
        <v>323</v>
      </c>
      <c r="C3" s="15" t="s">
        <v>324</v>
      </c>
      <c r="D3" s="16" t="s">
        <v>325</v>
      </c>
      <c r="E3" s="16" t="s">
        <v>326</v>
      </c>
      <c r="F3" s="17" t="s">
        <v>327</v>
      </c>
      <c r="G3" s="18" t="s">
        <v>328</v>
      </c>
      <c r="H3" s="653" t="s">
        <v>329</v>
      </c>
      <c r="I3" s="654"/>
      <c r="J3" s="655" t="s">
        <v>330</v>
      </c>
      <c r="K3" s="656"/>
      <c r="L3" s="19" t="s">
        <v>331</v>
      </c>
      <c r="M3" s="20"/>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row>
    <row r="4" spans="1:16337" ht="39.950000000000003" customHeight="1">
      <c r="A4" s="22"/>
      <c r="B4" s="23"/>
      <c r="C4" s="24" t="s">
        <v>332</v>
      </c>
      <c r="D4" s="25"/>
      <c r="E4" s="26"/>
      <c r="F4" s="27">
        <f>SUM(F5:F10)</f>
        <v>2662062</v>
      </c>
      <c r="G4" s="28"/>
      <c r="H4" s="29"/>
      <c r="I4" s="30"/>
      <c r="J4" s="29"/>
      <c r="K4" s="30"/>
      <c r="L4" s="31"/>
      <c r="M4" s="32"/>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row>
    <row r="5" spans="1:16337" s="35" customFormat="1" ht="122.25" customHeight="1">
      <c r="A5" s="34">
        <v>1</v>
      </c>
      <c r="C5" s="36">
        <v>1</v>
      </c>
      <c r="D5" s="37" t="s">
        <v>333</v>
      </c>
      <c r="E5" s="38" t="s">
        <v>334</v>
      </c>
      <c r="F5" s="39">
        <v>1726849</v>
      </c>
      <c r="G5" s="40">
        <f>1726849*2</f>
        <v>3453698</v>
      </c>
      <c r="H5" s="41" t="s">
        <v>335</v>
      </c>
      <c r="I5" s="42" t="s">
        <v>336</v>
      </c>
      <c r="J5" s="43" t="s">
        <v>337</v>
      </c>
      <c r="K5" s="44" t="s">
        <v>338</v>
      </c>
      <c r="L5" s="45" t="s">
        <v>339</v>
      </c>
      <c r="M5" s="46"/>
    </row>
    <row r="6" spans="1:16337" s="35" customFormat="1" ht="73.5" customHeight="1">
      <c r="A6" s="47">
        <v>5</v>
      </c>
      <c r="C6" s="48">
        <v>2</v>
      </c>
      <c r="D6" s="49" t="s">
        <v>340</v>
      </c>
      <c r="E6" s="50" t="s">
        <v>341</v>
      </c>
      <c r="F6" s="39">
        <v>300000</v>
      </c>
      <c r="G6" s="40">
        <v>300000</v>
      </c>
      <c r="H6" s="41" t="s">
        <v>342</v>
      </c>
      <c r="I6" s="42" t="s">
        <v>343</v>
      </c>
      <c r="J6" s="41" t="s">
        <v>344</v>
      </c>
      <c r="K6" s="51" t="s">
        <v>345</v>
      </c>
      <c r="L6" s="45" t="s">
        <v>346</v>
      </c>
      <c r="M6" s="52"/>
    </row>
    <row r="7" spans="1:16337" s="35" customFormat="1" ht="108" customHeight="1">
      <c r="A7" s="47">
        <v>6</v>
      </c>
      <c r="C7" s="48">
        <v>3</v>
      </c>
      <c r="D7" s="49" t="s">
        <v>88</v>
      </c>
      <c r="E7" s="53" t="s">
        <v>347</v>
      </c>
      <c r="F7" s="39">
        <f>46440</f>
        <v>46440</v>
      </c>
      <c r="G7" s="40">
        <v>46440</v>
      </c>
      <c r="H7" s="41" t="s">
        <v>348</v>
      </c>
      <c r="I7" s="42" t="s">
        <v>349</v>
      </c>
      <c r="J7" s="41" t="s">
        <v>350</v>
      </c>
      <c r="K7" s="42" t="s">
        <v>351</v>
      </c>
      <c r="L7" s="45" t="s">
        <v>352</v>
      </c>
      <c r="M7" s="52"/>
    </row>
    <row r="8" spans="1:16337" s="35" customFormat="1" ht="150" customHeight="1">
      <c r="A8" s="47">
        <v>8</v>
      </c>
      <c r="C8" s="48">
        <v>4</v>
      </c>
      <c r="D8" s="54" t="s">
        <v>353</v>
      </c>
      <c r="E8" s="55" t="s">
        <v>354</v>
      </c>
      <c r="F8" s="39">
        <f>56203-18468</f>
        <v>37735</v>
      </c>
      <c r="G8" s="40">
        <f>56203-18468</f>
        <v>37735</v>
      </c>
      <c r="H8" s="41" t="s">
        <v>355</v>
      </c>
      <c r="I8" s="42" t="s">
        <v>356</v>
      </c>
      <c r="J8" s="41" t="s">
        <v>357</v>
      </c>
      <c r="K8" s="42" t="s">
        <v>358</v>
      </c>
      <c r="L8" s="45" t="s">
        <v>346</v>
      </c>
      <c r="M8" s="46"/>
    </row>
    <row r="9" spans="1:16337" s="35" customFormat="1" ht="132.75" customHeight="1">
      <c r="A9" s="47">
        <v>2</v>
      </c>
      <c r="C9" s="48">
        <v>5</v>
      </c>
      <c r="D9" s="49" t="s">
        <v>359</v>
      </c>
      <c r="E9" s="50" t="s">
        <v>360</v>
      </c>
      <c r="F9" s="39">
        <v>216000</v>
      </c>
      <c r="G9" s="40">
        <v>648000</v>
      </c>
      <c r="H9" s="41" t="s">
        <v>361</v>
      </c>
      <c r="I9" s="56" t="s">
        <v>362</v>
      </c>
      <c r="J9" s="57" t="s">
        <v>337</v>
      </c>
      <c r="K9" s="58" t="s">
        <v>338</v>
      </c>
      <c r="L9" s="45" t="s">
        <v>363</v>
      </c>
      <c r="M9" s="52"/>
    </row>
    <row r="10" spans="1:16337" s="35" customFormat="1" ht="156.75" customHeight="1">
      <c r="A10" s="47">
        <v>9</v>
      </c>
      <c r="C10" s="48">
        <v>6</v>
      </c>
      <c r="D10" s="54" t="s">
        <v>364</v>
      </c>
      <c r="E10" s="55" t="s">
        <v>365</v>
      </c>
      <c r="F10" s="39">
        <v>335038</v>
      </c>
      <c r="G10" s="40">
        <v>335038</v>
      </c>
      <c r="H10" s="41" t="s">
        <v>366</v>
      </c>
      <c r="I10" s="56" t="s">
        <v>367</v>
      </c>
      <c r="J10" s="59" t="s">
        <v>897</v>
      </c>
      <c r="K10" s="56" t="s">
        <v>368</v>
      </c>
      <c r="L10" s="45" t="s">
        <v>346</v>
      </c>
      <c r="M10" s="60"/>
    </row>
    <row r="11" spans="1:16337" ht="39.950000000000003" customHeight="1">
      <c r="A11" s="22"/>
      <c r="B11" s="23"/>
      <c r="C11" s="61" t="s">
        <v>369</v>
      </c>
      <c r="D11" s="16"/>
      <c r="E11" s="15"/>
      <c r="F11" s="62">
        <f>SUM(F12:F32)</f>
        <v>342850</v>
      </c>
      <c r="G11" s="28"/>
      <c r="H11" s="63"/>
      <c r="I11" s="64"/>
      <c r="J11" s="63"/>
      <c r="K11" s="64"/>
      <c r="L11" s="65" t="s">
        <v>370</v>
      </c>
      <c r="M11" s="3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row>
    <row r="12" spans="1:16337" s="35" customFormat="1" ht="77.25" customHeight="1">
      <c r="A12" s="47">
        <v>10</v>
      </c>
      <c r="C12" s="48">
        <v>7</v>
      </c>
      <c r="D12" s="66" t="s">
        <v>68</v>
      </c>
      <c r="E12" s="55" t="s">
        <v>371</v>
      </c>
      <c r="F12" s="39">
        <f>245+2</f>
        <v>247</v>
      </c>
      <c r="G12" s="40"/>
      <c r="H12" s="41" t="s">
        <v>372</v>
      </c>
      <c r="I12" s="42" t="s">
        <v>250</v>
      </c>
      <c r="J12" s="41" t="s">
        <v>373</v>
      </c>
      <c r="K12" s="42" t="s">
        <v>368</v>
      </c>
      <c r="L12" s="45" t="s">
        <v>346</v>
      </c>
      <c r="M12" s="52"/>
    </row>
    <row r="13" spans="1:16337" s="35" customFormat="1" ht="113.25" customHeight="1">
      <c r="A13" s="47">
        <v>12</v>
      </c>
      <c r="C13" s="48">
        <v>8</v>
      </c>
      <c r="D13" s="66" t="s">
        <v>374</v>
      </c>
      <c r="E13" s="55" t="s">
        <v>375</v>
      </c>
      <c r="F13" s="39">
        <v>3929</v>
      </c>
      <c r="G13" s="40">
        <v>3929</v>
      </c>
      <c r="H13" s="41" t="s">
        <v>376</v>
      </c>
      <c r="I13" s="42" t="s">
        <v>377</v>
      </c>
      <c r="J13" s="41" t="s">
        <v>378</v>
      </c>
      <c r="K13" s="42" t="s">
        <v>379</v>
      </c>
      <c r="L13" s="45" t="s">
        <v>380</v>
      </c>
      <c r="M13" s="52"/>
    </row>
    <row r="14" spans="1:16337" s="35" customFormat="1" ht="74.25" customHeight="1">
      <c r="A14" s="47">
        <v>13</v>
      </c>
      <c r="C14" s="48">
        <v>9</v>
      </c>
      <c r="D14" s="66" t="s">
        <v>381</v>
      </c>
      <c r="E14" s="55" t="s">
        <v>382</v>
      </c>
      <c r="F14" s="39">
        <v>2795</v>
      </c>
      <c r="G14" s="40">
        <v>2795</v>
      </c>
      <c r="H14" s="41" t="s">
        <v>383</v>
      </c>
      <c r="I14" s="42" t="s">
        <v>384</v>
      </c>
      <c r="J14" s="41" t="s">
        <v>378</v>
      </c>
      <c r="K14" s="42" t="s">
        <v>379</v>
      </c>
      <c r="L14" s="45" t="s">
        <v>380</v>
      </c>
      <c r="M14" s="52"/>
    </row>
    <row r="15" spans="1:16337" s="35" customFormat="1" ht="74.25" customHeight="1">
      <c r="A15" s="47">
        <v>14</v>
      </c>
      <c r="C15" s="48">
        <v>10</v>
      </c>
      <c r="D15" s="66" t="s">
        <v>385</v>
      </c>
      <c r="E15" s="55" t="s">
        <v>386</v>
      </c>
      <c r="F15" s="39">
        <v>3275</v>
      </c>
      <c r="G15" s="40">
        <v>3275</v>
      </c>
      <c r="H15" s="41" t="s">
        <v>387</v>
      </c>
      <c r="I15" s="42" t="s">
        <v>388</v>
      </c>
      <c r="J15" s="41" t="s">
        <v>378</v>
      </c>
      <c r="K15" s="42" t="s">
        <v>379</v>
      </c>
      <c r="L15" s="45" t="s">
        <v>380</v>
      </c>
      <c r="M15" s="52"/>
    </row>
    <row r="16" spans="1:16337" s="35" customFormat="1" ht="95.25" customHeight="1">
      <c r="A16" s="47">
        <v>15</v>
      </c>
      <c r="C16" s="48">
        <v>11</v>
      </c>
      <c r="D16" s="66" t="s">
        <v>389</v>
      </c>
      <c r="E16" s="55" t="s">
        <v>390</v>
      </c>
      <c r="F16" s="39">
        <v>8250</v>
      </c>
      <c r="G16" s="40">
        <v>9750</v>
      </c>
      <c r="H16" s="41" t="s">
        <v>391</v>
      </c>
      <c r="I16" s="42" t="s">
        <v>258</v>
      </c>
      <c r="J16" s="41" t="s">
        <v>392</v>
      </c>
      <c r="K16" s="42" t="s">
        <v>393</v>
      </c>
      <c r="L16" s="45" t="s">
        <v>394</v>
      </c>
      <c r="M16" s="52"/>
    </row>
    <row r="17" spans="1:13" s="35" customFormat="1" ht="78" customHeight="1">
      <c r="A17" s="47">
        <v>16</v>
      </c>
      <c r="C17" s="48">
        <v>12</v>
      </c>
      <c r="D17" s="66" t="s">
        <v>395</v>
      </c>
      <c r="E17" s="55" t="s">
        <v>396</v>
      </c>
      <c r="F17" s="39">
        <v>5774</v>
      </c>
      <c r="G17" s="40">
        <v>5774</v>
      </c>
      <c r="H17" s="41" t="s">
        <v>397</v>
      </c>
      <c r="I17" s="42" t="s">
        <v>260</v>
      </c>
      <c r="J17" s="41" t="s">
        <v>398</v>
      </c>
      <c r="K17" s="42" t="s">
        <v>399</v>
      </c>
      <c r="L17" s="45" t="s">
        <v>400</v>
      </c>
      <c r="M17" s="52"/>
    </row>
    <row r="18" spans="1:13" s="35" customFormat="1" ht="152.25" customHeight="1">
      <c r="A18" s="47">
        <v>17</v>
      </c>
      <c r="C18" s="48">
        <v>13</v>
      </c>
      <c r="D18" s="66" t="s">
        <v>401</v>
      </c>
      <c r="E18" s="55" t="s">
        <v>402</v>
      </c>
      <c r="F18" s="39">
        <v>4058</v>
      </c>
      <c r="G18" s="40">
        <v>4058</v>
      </c>
      <c r="H18" s="41" t="s">
        <v>195</v>
      </c>
      <c r="I18" s="42" t="s">
        <v>262</v>
      </c>
      <c r="J18" s="67" t="s">
        <v>403</v>
      </c>
      <c r="K18" s="68" t="s">
        <v>404</v>
      </c>
      <c r="L18" s="45" t="s">
        <v>400</v>
      </c>
      <c r="M18" s="52"/>
    </row>
    <row r="19" spans="1:13" s="35" customFormat="1" ht="154.5" customHeight="1">
      <c r="A19" s="47">
        <v>18</v>
      </c>
      <c r="C19" s="48">
        <v>14</v>
      </c>
      <c r="D19" s="66" t="s">
        <v>405</v>
      </c>
      <c r="E19" s="55" t="s">
        <v>406</v>
      </c>
      <c r="F19" s="39">
        <v>70460</v>
      </c>
      <c r="G19" s="40">
        <v>70460</v>
      </c>
      <c r="H19" s="41" t="s">
        <v>407</v>
      </c>
      <c r="I19" s="42" t="s">
        <v>408</v>
      </c>
      <c r="J19" s="67" t="s">
        <v>403</v>
      </c>
      <c r="K19" s="68" t="s">
        <v>409</v>
      </c>
      <c r="L19" s="45" t="s">
        <v>400</v>
      </c>
      <c r="M19" s="52"/>
    </row>
    <row r="20" spans="1:13" s="35" customFormat="1" ht="150.75" customHeight="1">
      <c r="A20" s="47">
        <v>19</v>
      </c>
      <c r="C20" s="48">
        <v>15</v>
      </c>
      <c r="D20" s="66" t="s">
        <v>71</v>
      </c>
      <c r="E20" s="55" t="s">
        <v>410</v>
      </c>
      <c r="F20" s="39">
        <v>4862</v>
      </c>
      <c r="G20" s="40">
        <v>4862</v>
      </c>
      <c r="H20" s="41" t="s">
        <v>411</v>
      </c>
      <c r="I20" s="42" t="s">
        <v>412</v>
      </c>
      <c r="J20" s="41" t="s">
        <v>413</v>
      </c>
      <c r="K20" s="42" t="s">
        <v>414</v>
      </c>
      <c r="L20" s="45" t="s">
        <v>400</v>
      </c>
      <c r="M20" s="52"/>
    </row>
    <row r="21" spans="1:13" s="35" customFormat="1" ht="148.5" customHeight="1">
      <c r="A21" s="47">
        <v>4</v>
      </c>
      <c r="C21" s="48">
        <v>16</v>
      </c>
      <c r="D21" s="66" t="s">
        <v>415</v>
      </c>
      <c r="E21" s="55" t="s">
        <v>416</v>
      </c>
      <c r="F21" s="39">
        <v>7500</v>
      </c>
      <c r="G21" s="40">
        <v>7500</v>
      </c>
      <c r="H21" s="41" t="s">
        <v>417</v>
      </c>
      <c r="I21" s="42" t="s">
        <v>418</v>
      </c>
      <c r="J21" s="67" t="s">
        <v>419</v>
      </c>
      <c r="K21" s="69" t="s">
        <v>420</v>
      </c>
      <c r="L21" s="45" t="s">
        <v>400</v>
      </c>
      <c r="M21" s="52"/>
    </row>
    <row r="22" spans="1:13" s="35" customFormat="1" ht="95.25" customHeight="1">
      <c r="A22" s="47">
        <v>20</v>
      </c>
      <c r="C22" s="48">
        <v>17</v>
      </c>
      <c r="D22" s="66" t="s">
        <v>28</v>
      </c>
      <c r="E22" s="55" t="s">
        <v>421</v>
      </c>
      <c r="F22" s="39">
        <v>980</v>
      </c>
      <c r="G22" s="40">
        <v>980</v>
      </c>
      <c r="H22" s="41" t="s">
        <v>422</v>
      </c>
      <c r="I22" s="42" t="s">
        <v>423</v>
      </c>
      <c r="J22" s="41" t="s">
        <v>424</v>
      </c>
      <c r="K22" s="42" t="s">
        <v>425</v>
      </c>
      <c r="L22" s="45" t="s">
        <v>400</v>
      </c>
      <c r="M22" s="52"/>
    </row>
    <row r="23" spans="1:13" s="35" customFormat="1" ht="132.75" customHeight="1">
      <c r="A23" s="47">
        <v>21</v>
      </c>
      <c r="C23" s="48">
        <v>18</v>
      </c>
      <c r="D23" s="66" t="s">
        <v>26</v>
      </c>
      <c r="E23" s="55" t="s">
        <v>426</v>
      </c>
      <c r="F23" s="39">
        <v>2477</v>
      </c>
      <c r="G23" s="40">
        <v>2477</v>
      </c>
      <c r="H23" s="41" t="s">
        <v>427</v>
      </c>
      <c r="I23" s="42" t="s">
        <v>266</v>
      </c>
      <c r="J23" s="67" t="s">
        <v>428</v>
      </c>
      <c r="K23" s="42" t="s">
        <v>429</v>
      </c>
      <c r="L23" s="45" t="s">
        <v>400</v>
      </c>
      <c r="M23" s="52"/>
    </row>
    <row r="24" spans="1:13" s="35" customFormat="1" ht="153.75" customHeight="1">
      <c r="A24" s="47">
        <v>23</v>
      </c>
      <c r="C24" s="48">
        <v>19</v>
      </c>
      <c r="D24" s="66" t="s">
        <v>72</v>
      </c>
      <c r="E24" s="55" t="s">
        <v>430</v>
      </c>
      <c r="F24" s="39">
        <v>1084</v>
      </c>
      <c r="G24" s="40">
        <v>1084</v>
      </c>
      <c r="H24" s="41" t="s">
        <v>431</v>
      </c>
      <c r="I24" s="42" t="s">
        <v>432</v>
      </c>
      <c r="J24" s="41" t="s">
        <v>373</v>
      </c>
      <c r="K24" s="42" t="s">
        <v>368</v>
      </c>
      <c r="L24" s="45" t="s">
        <v>433</v>
      </c>
      <c r="M24" s="52"/>
    </row>
    <row r="25" spans="1:13" s="35" customFormat="1" ht="203.25" customHeight="1">
      <c r="A25" s="47">
        <v>25</v>
      </c>
      <c r="C25" s="48">
        <v>20</v>
      </c>
      <c r="D25" s="66" t="s">
        <v>434</v>
      </c>
      <c r="E25" s="55" t="s">
        <v>435</v>
      </c>
      <c r="F25" s="39">
        <v>31938</v>
      </c>
      <c r="G25" s="40">
        <v>31938</v>
      </c>
      <c r="H25" s="41" t="s">
        <v>436</v>
      </c>
      <c r="I25" s="42" t="s">
        <v>437</v>
      </c>
      <c r="J25" s="59" t="s">
        <v>438</v>
      </c>
      <c r="K25" s="70">
        <v>0.5</v>
      </c>
      <c r="L25" s="45" t="s">
        <v>439</v>
      </c>
      <c r="M25" s="52"/>
    </row>
    <row r="26" spans="1:13" s="35" customFormat="1" ht="147.75" customHeight="1">
      <c r="A26" s="47">
        <v>26</v>
      </c>
      <c r="C26" s="48">
        <v>21</v>
      </c>
      <c r="D26" s="66" t="s">
        <v>440</v>
      </c>
      <c r="E26" s="55" t="s">
        <v>37</v>
      </c>
      <c r="F26" s="39">
        <v>5606</v>
      </c>
      <c r="G26" s="40">
        <v>5606</v>
      </c>
      <c r="H26" s="41" t="s">
        <v>441</v>
      </c>
      <c r="I26" s="71" t="s">
        <v>442</v>
      </c>
      <c r="J26" s="41" t="s">
        <v>443</v>
      </c>
      <c r="K26" s="42" t="s">
        <v>444</v>
      </c>
      <c r="L26" s="45" t="s">
        <v>380</v>
      </c>
      <c r="M26" s="52"/>
    </row>
    <row r="27" spans="1:13" s="35" customFormat="1" ht="69" customHeight="1">
      <c r="A27" s="47">
        <v>27</v>
      </c>
      <c r="C27" s="48">
        <v>22</v>
      </c>
      <c r="D27" s="66" t="s">
        <v>445</v>
      </c>
      <c r="E27" s="55" t="s">
        <v>446</v>
      </c>
      <c r="F27" s="39">
        <v>24350</v>
      </c>
      <c r="G27" s="40">
        <v>32100</v>
      </c>
      <c r="H27" s="41" t="s">
        <v>447</v>
      </c>
      <c r="I27" s="42" t="s">
        <v>448</v>
      </c>
      <c r="J27" s="41" t="s">
        <v>449</v>
      </c>
      <c r="K27" s="69" t="s">
        <v>450</v>
      </c>
      <c r="L27" s="45" t="s">
        <v>451</v>
      </c>
      <c r="M27" s="52"/>
    </row>
    <row r="28" spans="1:13" s="35" customFormat="1" ht="90.75" customHeight="1">
      <c r="A28" s="47">
        <v>28</v>
      </c>
      <c r="C28" s="48">
        <v>23</v>
      </c>
      <c r="D28" s="66" t="s">
        <v>452</v>
      </c>
      <c r="E28" s="55" t="s">
        <v>453</v>
      </c>
      <c r="F28" s="39">
        <v>2621</v>
      </c>
      <c r="G28" s="40">
        <v>2621</v>
      </c>
      <c r="H28" s="41" t="s">
        <v>454</v>
      </c>
      <c r="I28" s="42" t="s">
        <v>455</v>
      </c>
      <c r="J28" s="41" t="s">
        <v>456</v>
      </c>
      <c r="K28" s="42" t="s">
        <v>457</v>
      </c>
      <c r="L28" s="45" t="s">
        <v>458</v>
      </c>
      <c r="M28" s="52"/>
    </row>
    <row r="29" spans="1:13" s="35" customFormat="1" ht="53.25" customHeight="1">
      <c r="A29" s="72" t="s">
        <v>459</v>
      </c>
      <c r="C29" s="48">
        <v>24</v>
      </c>
      <c r="D29" s="66" t="s">
        <v>460</v>
      </c>
      <c r="E29" s="55" t="s">
        <v>461</v>
      </c>
      <c r="F29" s="39">
        <v>8000</v>
      </c>
      <c r="G29" s="40">
        <v>8000</v>
      </c>
      <c r="H29" s="41" t="s">
        <v>462</v>
      </c>
      <c r="I29" s="42" t="s">
        <v>463</v>
      </c>
      <c r="J29" s="41" t="s">
        <v>464</v>
      </c>
      <c r="K29" s="69" t="s">
        <v>450</v>
      </c>
      <c r="L29" s="45" t="s">
        <v>451</v>
      </c>
      <c r="M29" s="52"/>
    </row>
    <row r="30" spans="1:13" s="35" customFormat="1" ht="140.25" customHeight="1">
      <c r="A30" s="47" t="s">
        <v>465</v>
      </c>
      <c r="C30" s="48">
        <v>25</v>
      </c>
      <c r="D30" s="66" t="s">
        <v>466</v>
      </c>
      <c r="E30" s="55" t="s">
        <v>467</v>
      </c>
      <c r="F30" s="39">
        <v>6250</v>
      </c>
      <c r="G30" s="40">
        <v>6250</v>
      </c>
      <c r="H30" s="41" t="s">
        <v>468</v>
      </c>
      <c r="I30" s="42" t="s">
        <v>469</v>
      </c>
      <c r="J30" s="41" t="s">
        <v>378</v>
      </c>
      <c r="K30" s="42" t="s">
        <v>379</v>
      </c>
      <c r="L30" s="45" t="s">
        <v>380</v>
      </c>
      <c r="M30" s="52" t="s">
        <v>470</v>
      </c>
    </row>
    <row r="31" spans="1:13" s="35" customFormat="1" ht="75" customHeight="1">
      <c r="A31" s="47">
        <v>11</v>
      </c>
      <c r="C31" s="48">
        <v>26</v>
      </c>
      <c r="D31" s="66" t="s">
        <v>471</v>
      </c>
      <c r="E31" s="55" t="s">
        <v>472</v>
      </c>
      <c r="F31" s="39">
        <v>67625</v>
      </c>
      <c r="G31" s="40">
        <v>67625</v>
      </c>
      <c r="H31" s="41" t="s">
        <v>473</v>
      </c>
      <c r="I31" s="42" t="s">
        <v>474</v>
      </c>
      <c r="J31" s="41" t="s">
        <v>378</v>
      </c>
      <c r="K31" s="42" t="s">
        <v>379</v>
      </c>
      <c r="L31" s="45" t="s">
        <v>380</v>
      </c>
      <c r="M31" s="52"/>
    </row>
    <row r="32" spans="1:13" s="35" customFormat="1" ht="102" customHeight="1">
      <c r="A32" s="47">
        <v>22</v>
      </c>
      <c r="C32" s="48">
        <v>27</v>
      </c>
      <c r="D32" s="73" t="s">
        <v>475</v>
      </c>
      <c r="E32" s="55" t="s">
        <v>476</v>
      </c>
      <c r="F32" s="39">
        <f>62301+18468</f>
        <v>80769</v>
      </c>
      <c r="G32" s="40">
        <f>62301+18468</f>
        <v>80769</v>
      </c>
      <c r="H32" s="41" t="s">
        <v>477</v>
      </c>
      <c r="I32" s="42" t="s">
        <v>478</v>
      </c>
      <c r="J32" s="41" t="s">
        <v>479</v>
      </c>
      <c r="K32" s="42" t="s">
        <v>480</v>
      </c>
      <c r="L32" s="45" t="s">
        <v>346</v>
      </c>
      <c r="M32" s="52"/>
    </row>
    <row r="33" spans="1:16337" ht="39.950000000000003" customHeight="1">
      <c r="A33" s="22"/>
      <c r="B33" s="23"/>
      <c r="C33" s="61" t="s">
        <v>481</v>
      </c>
      <c r="D33" s="74"/>
      <c r="E33" s="26"/>
      <c r="F33" s="62">
        <f>SUM(F34:F50)+4952</f>
        <v>2882197</v>
      </c>
      <c r="G33" s="75"/>
      <c r="H33" s="63"/>
      <c r="I33" s="64"/>
      <c r="J33" s="63"/>
      <c r="K33" s="64"/>
      <c r="L33" s="65" t="s">
        <v>482</v>
      </c>
      <c r="M33" s="3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row>
    <row r="34" spans="1:16337" s="35" customFormat="1" ht="122.25" customHeight="1">
      <c r="A34" s="47">
        <v>29</v>
      </c>
      <c r="C34" s="48">
        <v>28</v>
      </c>
      <c r="D34" s="66" t="s">
        <v>483</v>
      </c>
      <c r="E34" s="53" t="s">
        <v>484</v>
      </c>
      <c r="F34" s="76">
        <v>24510</v>
      </c>
      <c r="G34" s="77">
        <v>24510</v>
      </c>
      <c r="H34" s="41" t="s">
        <v>485</v>
      </c>
      <c r="I34" s="42" t="s">
        <v>486</v>
      </c>
      <c r="J34" s="41" t="s">
        <v>487</v>
      </c>
      <c r="K34" s="42" t="s">
        <v>488</v>
      </c>
      <c r="L34" s="45" t="s">
        <v>339</v>
      </c>
      <c r="M34" s="52"/>
    </row>
    <row r="35" spans="1:16337" s="35" customFormat="1" ht="119.25" customHeight="1">
      <c r="A35" s="47">
        <v>32</v>
      </c>
      <c r="C35" s="48">
        <v>29</v>
      </c>
      <c r="D35" s="66" t="s">
        <v>489</v>
      </c>
      <c r="E35" s="53" t="s">
        <v>490</v>
      </c>
      <c r="F35" s="76">
        <v>417405</v>
      </c>
      <c r="G35" s="77">
        <v>3063417</v>
      </c>
      <c r="H35" s="41" t="s">
        <v>491</v>
      </c>
      <c r="I35" s="42" t="s">
        <v>492</v>
      </c>
      <c r="J35" s="41" t="s">
        <v>493</v>
      </c>
      <c r="K35" s="42" t="s">
        <v>494</v>
      </c>
      <c r="L35" s="45" t="s">
        <v>495</v>
      </c>
      <c r="M35" s="52"/>
    </row>
    <row r="36" spans="1:16337" s="35" customFormat="1" ht="165.75" customHeight="1">
      <c r="A36" s="47">
        <v>33</v>
      </c>
      <c r="C36" s="48">
        <v>30</v>
      </c>
      <c r="D36" s="66" t="s">
        <v>496</v>
      </c>
      <c r="E36" s="53" t="s">
        <v>497</v>
      </c>
      <c r="F36" s="76">
        <v>52774</v>
      </c>
      <c r="G36" s="77">
        <v>52774</v>
      </c>
      <c r="H36" s="41" t="s">
        <v>203</v>
      </c>
      <c r="I36" s="42" t="s">
        <v>498</v>
      </c>
      <c r="J36" s="41" t="s">
        <v>499</v>
      </c>
      <c r="K36" s="42" t="s">
        <v>500</v>
      </c>
      <c r="L36" s="45" t="s">
        <v>495</v>
      </c>
      <c r="M36" s="52"/>
    </row>
    <row r="37" spans="1:16337" s="35" customFormat="1" ht="87" customHeight="1">
      <c r="A37" s="47">
        <v>34</v>
      </c>
      <c r="C37" s="48">
        <v>31</v>
      </c>
      <c r="D37" s="66" t="s">
        <v>33</v>
      </c>
      <c r="E37" s="53" t="s">
        <v>501</v>
      </c>
      <c r="F37" s="76">
        <v>56096</v>
      </c>
      <c r="G37" s="77">
        <v>56096</v>
      </c>
      <c r="H37" s="41" t="s">
        <v>502</v>
      </c>
      <c r="I37" s="42" t="s">
        <v>503</v>
      </c>
      <c r="J37" s="41" t="s">
        <v>504</v>
      </c>
      <c r="K37" s="69" t="s">
        <v>505</v>
      </c>
      <c r="L37" s="45" t="s">
        <v>495</v>
      </c>
      <c r="M37" s="52"/>
    </row>
    <row r="38" spans="1:16337" s="35" customFormat="1" ht="120.75" customHeight="1">
      <c r="A38" s="47">
        <v>35</v>
      </c>
      <c r="C38" s="48">
        <v>32</v>
      </c>
      <c r="D38" s="66" t="s">
        <v>506</v>
      </c>
      <c r="E38" s="53" t="s">
        <v>507</v>
      </c>
      <c r="F38" s="76">
        <v>119002</v>
      </c>
      <c r="G38" s="77">
        <v>499461</v>
      </c>
      <c r="H38" s="41" t="s">
        <v>508</v>
      </c>
      <c r="I38" s="42" t="s">
        <v>509</v>
      </c>
      <c r="J38" s="41" t="s">
        <v>510</v>
      </c>
      <c r="K38" s="69" t="s">
        <v>511</v>
      </c>
      <c r="L38" s="45" t="s">
        <v>495</v>
      </c>
      <c r="M38" s="52"/>
    </row>
    <row r="39" spans="1:16337" s="35" customFormat="1" ht="200.25" customHeight="1">
      <c r="A39" s="47">
        <v>36</v>
      </c>
      <c r="C39" s="48">
        <v>33</v>
      </c>
      <c r="D39" s="66" t="s">
        <v>512</v>
      </c>
      <c r="E39" s="53" t="s">
        <v>513</v>
      </c>
      <c r="F39" s="76">
        <v>2700</v>
      </c>
      <c r="G39" s="77">
        <v>2700</v>
      </c>
      <c r="H39" s="41" t="s">
        <v>514</v>
      </c>
      <c r="I39" s="42" t="s">
        <v>287</v>
      </c>
      <c r="J39" s="41" t="s">
        <v>515</v>
      </c>
      <c r="K39" s="42" t="s">
        <v>516</v>
      </c>
      <c r="L39" s="45" t="s">
        <v>400</v>
      </c>
      <c r="M39" s="52"/>
    </row>
    <row r="40" spans="1:16337" s="35" customFormat="1" ht="132" customHeight="1">
      <c r="A40" s="47">
        <v>37</v>
      </c>
      <c r="C40" s="48">
        <v>34</v>
      </c>
      <c r="D40" s="66" t="s">
        <v>517</v>
      </c>
      <c r="E40" s="53" t="s">
        <v>518</v>
      </c>
      <c r="F40" s="76">
        <v>114610</v>
      </c>
      <c r="G40" s="77">
        <v>114610</v>
      </c>
      <c r="H40" s="41" t="s">
        <v>519</v>
      </c>
      <c r="I40" s="42" t="s">
        <v>520</v>
      </c>
      <c r="J40" s="41" t="s">
        <v>521</v>
      </c>
      <c r="K40" s="42" t="s">
        <v>522</v>
      </c>
      <c r="L40" s="45" t="s">
        <v>495</v>
      </c>
      <c r="M40" s="52"/>
    </row>
    <row r="41" spans="1:16337" s="35" customFormat="1" ht="127.5" customHeight="1">
      <c r="A41" s="47">
        <v>38</v>
      </c>
      <c r="C41" s="48">
        <v>35</v>
      </c>
      <c r="D41" s="66" t="s">
        <v>523</v>
      </c>
      <c r="E41" s="53" t="s">
        <v>524</v>
      </c>
      <c r="F41" s="76">
        <v>133774</v>
      </c>
      <c r="G41" s="77">
        <v>1526812</v>
      </c>
      <c r="H41" s="41" t="s">
        <v>525</v>
      </c>
      <c r="I41" s="42" t="s">
        <v>526</v>
      </c>
      <c r="J41" s="41" t="s">
        <v>527</v>
      </c>
      <c r="K41" s="42" t="s">
        <v>528</v>
      </c>
      <c r="L41" s="45" t="s">
        <v>495</v>
      </c>
      <c r="M41" s="52"/>
    </row>
    <row r="42" spans="1:16337" s="35" customFormat="1" ht="162" customHeight="1">
      <c r="A42" s="47">
        <v>39</v>
      </c>
      <c r="C42" s="48">
        <v>36</v>
      </c>
      <c r="D42" s="66" t="s">
        <v>529</v>
      </c>
      <c r="E42" s="53" t="s">
        <v>530</v>
      </c>
      <c r="F42" s="76">
        <v>1009515</v>
      </c>
      <c r="G42" s="77">
        <v>8299006</v>
      </c>
      <c r="H42" s="41" t="s">
        <v>531</v>
      </c>
      <c r="I42" s="42" t="s">
        <v>532</v>
      </c>
      <c r="J42" s="41" t="s">
        <v>533</v>
      </c>
      <c r="K42" s="69">
        <v>0.86</v>
      </c>
      <c r="L42" s="45" t="s">
        <v>495</v>
      </c>
      <c r="M42" s="52"/>
    </row>
    <row r="43" spans="1:16337" s="35" customFormat="1" ht="70.5" customHeight="1">
      <c r="A43" s="47">
        <v>40</v>
      </c>
      <c r="C43" s="48">
        <v>37</v>
      </c>
      <c r="D43" s="66" t="s">
        <v>534</v>
      </c>
      <c r="E43" s="53" t="s">
        <v>535</v>
      </c>
      <c r="F43" s="76">
        <v>38342</v>
      </c>
      <c r="G43" s="77">
        <v>49185</v>
      </c>
      <c r="H43" s="41" t="s">
        <v>536</v>
      </c>
      <c r="I43" s="69" t="s">
        <v>258</v>
      </c>
      <c r="J43" s="41" t="s">
        <v>537</v>
      </c>
      <c r="K43" s="69">
        <v>0.1</v>
      </c>
      <c r="L43" s="45" t="s">
        <v>495</v>
      </c>
      <c r="M43" s="52"/>
    </row>
    <row r="44" spans="1:16337" s="35" customFormat="1" ht="105" customHeight="1">
      <c r="A44" s="47">
        <v>41</v>
      </c>
      <c r="C44" s="48">
        <v>38</v>
      </c>
      <c r="D44" s="66" t="s">
        <v>538</v>
      </c>
      <c r="E44" s="53" t="s">
        <v>539</v>
      </c>
      <c r="F44" s="76">
        <v>46366</v>
      </c>
      <c r="G44" s="77">
        <v>46366</v>
      </c>
      <c r="H44" s="78" t="s">
        <v>540</v>
      </c>
      <c r="I44" s="42" t="s">
        <v>541</v>
      </c>
      <c r="J44" s="41" t="s">
        <v>206</v>
      </c>
      <c r="K44" s="42" t="s">
        <v>542</v>
      </c>
      <c r="L44" s="45" t="s">
        <v>352</v>
      </c>
      <c r="M44" s="52"/>
    </row>
    <row r="45" spans="1:16337" s="35" customFormat="1" ht="128.25" customHeight="1">
      <c r="A45" s="47">
        <v>42</v>
      </c>
      <c r="C45" s="48">
        <v>39</v>
      </c>
      <c r="D45" s="66" t="s">
        <v>543</v>
      </c>
      <c r="E45" s="53" t="s">
        <v>544</v>
      </c>
      <c r="F45" s="76">
        <v>168010</v>
      </c>
      <c r="G45" s="79">
        <v>1173860</v>
      </c>
      <c r="H45" s="80" t="s">
        <v>545</v>
      </c>
      <c r="I45" s="81" t="s">
        <v>546</v>
      </c>
      <c r="J45" s="41" t="s">
        <v>547</v>
      </c>
      <c r="K45" s="42" t="s">
        <v>548</v>
      </c>
      <c r="L45" s="45" t="s">
        <v>352</v>
      </c>
      <c r="M45" s="52"/>
    </row>
    <row r="46" spans="1:16337" s="35" customFormat="1" ht="153" customHeight="1">
      <c r="A46" s="47">
        <v>44</v>
      </c>
      <c r="C46" s="48">
        <v>40</v>
      </c>
      <c r="D46" s="66" t="s">
        <v>23</v>
      </c>
      <c r="E46" s="53" t="s">
        <v>549</v>
      </c>
      <c r="F46" s="76">
        <v>13177</v>
      </c>
      <c r="G46" s="77">
        <v>13117</v>
      </c>
      <c r="H46" s="82" t="s">
        <v>391</v>
      </c>
      <c r="I46" s="42" t="s">
        <v>302</v>
      </c>
      <c r="J46" s="41" t="s">
        <v>550</v>
      </c>
      <c r="K46" s="42" t="s">
        <v>302</v>
      </c>
      <c r="L46" s="45" t="s">
        <v>352</v>
      </c>
      <c r="M46" s="52"/>
    </row>
    <row r="47" spans="1:16337" s="35" customFormat="1" ht="111.75" customHeight="1">
      <c r="A47" s="47">
        <v>45</v>
      </c>
      <c r="C47" s="48">
        <v>41</v>
      </c>
      <c r="D47" s="66" t="s">
        <v>24</v>
      </c>
      <c r="E47" s="53" t="s">
        <v>551</v>
      </c>
      <c r="F47" s="76">
        <v>70304</v>
      </c>
      <c r="G47" s="77">
        <v>70304</v>
      </c>
      <c r="H47" s="83" t="s">
        <v>552</v>
      </c>
      <c r="I47" s="42" t="s">
        <v>553</v>
      </c>
      <c r="J47" s="41" t="s">
        <v>554</v>
      </c>
      <c r="K47" s="42" t="s">
        <v>555</v>
      </c>
      <c r="L47" s="45" t="s">
        <v>352</v>
      </c>
      <c r="M47" s="52"/>
    </row>
    <row r="48" spans="1:16337" s="35" customFormat="1" ht="72" customHeight="1">
      <c r="A48" s="47">
        <v>46</v>
      </c>
      <c r="C48" s="48">
        <v>42</v>
      </c>
      <c r="D48" s="66" t="s">
        <v>82</v>
      </c>
      <c r="E48" s="53" t="s">
        <v>556</v>
      </c>
      <c r="F48" s="76">
        <f>607+4</f>
        <v>611</v>
      </c>
      <c r="G48" s="77">
        <v>611</v>
      </c>
      <c r="H48" s="41" t="s">
        <v>557</v>
      </c>
      <c r="I48" s="42" t="s">
        <v>558</v>
      </c>
      <c r="J48" s="41" t="s">
        <v>559</v>
      </c>
      <c r="K48" s="42" t="s">
        <v>560</v>
      </c>
      <c r="L48" s="45" t="s">
        <v>561</v>
      </c>
      <c r="M48" s="52"/>
    </row>
    <row r="49" spans="1:16337" s="35" customFormat="1" ht="65.25" customHeight="1">
      <c r="A49" s="47">
        <v>47</v>
      </c>
      <c r="C49" s="48">
        <v>43</v>
      </c>
      <c r="D49" s="66" t="s">
        <v>25</v>
      </c>
      <c r="E49" s="53" t="s">
        <v>562</v>
      </c>
      <c r="F49" s="76">
        <v>8049</v>
      </c>
      <c r="G49" s="77">
        <v>8049</v>
      </c>
      <c r="H49" s="41" t="s">
        <v>563</v>
      </c>
      <c r="I49" s="42" t="s">
        <v>294</v>
      </c>
      <c r="J49" s="41" t="s">
        <v>537</v>
      </c>
      <c r="K49" s="69">
        <v>0.1</v>
      </c>
      <c r="L49" s="45" t="s">
        <v>35</v>
      </c>
      <c r="M49" s="52"/>
    </row>
    <row r="50" spans="1:16337" s="35" customFormat="1" ht="77.25" customHeight="1" thickBot="1">
      <c r="A50" s="47">
        <v>43</v>
      </c>
      <c r="C50" s="84">
        <v>44</v>
      </c>
      <c r="D50" s="85" t="s">
        <v>564</v>
      </c>
      <c r="E50" s="86" t="s">
        <v>565</v>
      </c>
      <c r="F50" s="87">
        <f>602000</f>
        <v>602000</v>
      </c>
      <c r="G50" s="88">
        <v>12207459</v>
      </c>
      <c r="H50" s="89" t="s">
        <v>566</v>
      </c>
      <c r="I50" s="90" t="s">
        <v>567</v>
      </c>
      <c r="J50" s="89" t="s">
        <v>568</v>
      </c>
      <c r="K50" s="90" t="s">
        <v>569</v>
      </c>
      <c r="L50" s="45" t="s">
        <v>352</v>
      </c>
      <c r="M50" s="52"/>
    </row>
    <row r="51" spans="1:16337" s="8" customFormat="1" ht="39.75" customHeight="1" thickTop="1">
      <c r="A51" s="91"/>
      <c r="C51" s="92"/>
      <c r="D51" s="93"/>
      <c r="E51" s="93" t="s">
        <v>570</v>
      </c>
      <c r="F51" s="94">
        <f>F4+F11+F33</f>
        <v>5887109</v>
      </c>
      <c r="G51" s="95"/>
      <c r="H51" s="96"/>
      <c r="I51" s="97"/>
      <c r="J51" s="96"/>
      <c r="K51" s="98"/>
      <c r="L51" s="99"/>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c r="WVG51" s="12"/>
      <c r="WVH51" s="12"/>
      <c r="WVI51" s="12"/>
      <c r="WVJ51" s="12"/>
      <c r="WVK51" s="12"/>
      <c r="WVL51" s="12"/>
      <c r="WVM51" s="12"/>
      <c r="WVN51" s="12"/>
      <c r="WVO51" s="12"/>
      <c r="WVP51" s="12"/>
      <c r="WVQ51" s="12"/>
      <c r="WVR51" s="12"/>
      <c r="WVS51" s="12"/>
      <c r="WVT51" s="12"/>
      <c r="WVU51" s="12"/>
      <c r="WVV51" s="12"/>
      <c r="WVW51" s="12"/>
      <c r="WVX51" s="12"/>
      <c r="WVY51" s="12"/>
      <c r="WVZ51" s="12"/>
      <c r="WWA51" s="12"/>
      <c r="WWB51" s="12"/>
      <c r="WWC51" s="12"/>
      <c r="WWD51" s="12"/>
      <c r="WWE51" s="12"/>
      <c r="WWF51" s="12"/>
      <c r="WWG51" s="12"/>
      <c r="WWH51" s="12"/>
      <c r="WWI51" s="12"/>
      <c r="WWJ51" s="12"/>
      <c r="WWK51" s="12"/>
      <c r="WWL51" s="12"/>
      <c r="WWM51" s="12"/>
      <c r="WWN51" s="12"/>
      <c r="WWO51" s="12"/>
      <c r="WWP51" s="12"/>
      <c r="WWQ51" s="12"/>
      <c r="WWR51" s="12"/>
      <c r="WWS51" s="12"/>
      <c r="WWT51" s="12"/>
      <c r="WWU51" s="12"/>
      <c r="WWV51" s="12"/>
      <c r="WWW51" s="12"/>
      <c r="WWX51" s="12"/>
      <c r="WWY51" s="12"/>
      <c r="WWZ51" s="12"/>
      <c r="WXA51" s="12"/>
      <c r="WXB51" s="12"/>
      <c r="WXC51" s="12"/>
      <c r="WXD51" s="12"/>
      <c r="WXE51" s="12"/>
      <c r="WXF51" s="12"/>
      <c r="WXG51" s="12"/>
      <c r="WXH51" s="12"/>
      <c r="WXI51" s="12"/>
      <c r="WXJ51" s="12"/>
      <c r="WXK51" s="12"/>
      <c r="WXL51" s="12"/>
      <c r="WXM51" s="12"/>
      <c r="WXN51" s="12"/>
      <c r="WXO51" s="12"/>
      <c r="WXP51" s="12"/>
      <c r="WXQ51" s="12"/>
      <c r="WXR51" s="12"/>
      <c r="WXS51" s="12"/>
      <c r="WXT51" s="12"/>
      <c r="WXU51" s="12"/>
      <c r="WXV51" s="12"/>
      <c r="WXW51" s="12"/>
      <c r="WXX51" s="12"/>
      <c r="WXY51" s="12"/>
      <c r="WXZ51" s="12"/>
      <c r="WYA51" s="12"/>
      <c r="WYB51" s="12"/>
      <c r="WYC51" s="12"/>
      <c r="WYD51" s="12"/>
      <c r="WYE51" s="12"/>
      <c r="WYF51" s="12"/>
      <c r="WYG51" s="12"/>
      <c r="WYH51" s="12"/>
      <c r="WYI51" s="12"/>
      <c r="WYJ51" s="12"/>
      <c r="WYK51" s="12"/>
      <c r="WYL51" s="12"/>
      <c r="WYM51" s="12"/>
      <c r="WYN51" s="12"/>
      <c r="WYO51" s="12"/>
      <c r="WYP51" s="12"/>
      <c r="WYQ51" s="12"/>
      <c r="WYR51" s="12"/>
      <c r="WYS51" s="12"/>
      <c r="WYT51" s="12"/>
      <c r="WYU51" s="12"/>
      <c r="WYV51" s="12"/>
      <c r="WYW51" s="12"/>
      <c r="WYX51" s="12"/>
      <c r="WYY51" s="12"/>
      <c r="WYZ51" s="12"/>
      <c r="WZA51" s="12"/>
      <c r="WZB51" s="12"/>
      <c r="WZC51" s="12"/>
      <c r="WZD51" s="12"/>
      <c r="WZE51" s="12"/>
      <c r="WZF51" s="12"/>
      <c r="WZG51" s="12"/>
      <c r="WZH51" s="12"/>
      <c r="WZI51" s="12"/>
      <c r="WZJ51" s="12"/>
      <c r="WZK51" s="12"/>
      <c r="WZL51" s="12"/>
      <c r="WZM51" s="12"/>
      <c r="WZN51" s="12"/>
      <c r="WZO51" s="12"/>
      <c r="WZP51" s="12"/>
      <c r="WZQ51" s="12"/>
      <c r="WZR51" s="12"/>
      <c r="WZS51" s="12"/>
      <c r="WZT51" s="12"/>
      <c r="WZU51" s="12"/>
      <c r="WZV51" s="12"/>
      <c r="WZW51" s="12"/>
      <c r="WZX51" s="12"/>
      <c r="WZY51" s="12"/>
      <c r="WZZ51" s="12"/>
      <c r="XAA51" s="12"/>
      <c r="XAB51" s="12"/>
      <c r="XAC51" s="12"/>
      <c r="XAD51" s="12"/>
      <c r="XAE51" s="12"/>
      <c r="XAF51" s="12"/>
      <c r="XAG51" s="12"/>
      <c r="XAH51" s="12"/>
      <c r="XAI51" s="12"/>
      <c r="XAJ51" s="12"/>
      <c r="XAK51" s="12"/>
      <c r="XAL51" s="12"/>
      <c r="XAM51" s="12"/>
      <c r="XAN51" s="12"/>
      <c r="XAO51" s="12"/>
      <c r="XAP51" s="12"/>
      <c r="XAQ51" s="12"/>
      <c r="XAR51" s="12"/>
      <c r="XAS51" s="12"/>
      <c r="XAT51" s="12"/>
      <c r="XAU51" s="12"/>
      <c r="XAV51" s="12"/>
      <c r="XAW51" s="12"/>
      <c r="XAX51" s="12"/>
      <c r="XAY51" s="12"/>
      <c r="XAZ51" s="12"/>
      <c r="XBA51" s="12"/>
      <c r="XBB51" s="12"/>
      <c r="XBC51" s="12"/>
      <c r="XBD51" s="12"/>
      <c r="XBE51" s="12"/>
      <c r="XBF51" s="12"/>
      <c r="XBG51" s="12"/>
      <c r="XBH51" s="12"/>
      <c r="XBI51" s="12"/>
      <c r="XBJ51" s="12"/>
      <c r="XBK51" s="12"/>
      <c r="XBL51" s="12"/>
      <c r="XBM51" s="12"/>
      <c r="XBN51" s="12"/>
      <c r="XBO51" s="12"/>
      <c r="XBP51" s="12"/>
      <c r="XBQ51" s="12"/>
      <c r="XBR51" s="12"/>
      <c r="XBS51" s="12"/>
      <c r="XBT51" s="12"/>
      <c r="XBU51" s="12"/>
      <c r="XBV51" s="12"/>
      <c r="XBW51" s="12"/>
      <c r="XBX51" s="12"/>
      <c r="XBY51" s="12"/>
      <c r="XBZ51" s="12"/>
      <c r="XCA51" s="12"/>
      <c r="XCB51" s="12"/>
      <c r="XCC51" s="12"/>
      <c r="XCD51" s="12"/>
      <c r="XCE51" s="12"/>
      <c r="XCF51" s="12"/>
      <c r="XCG51" s="12"/>
      <c r="XCH51" s="12"/>
      <c r="XCI51" s="12"/>
      <c r="XCJ51" s="12"/>
      <c r="XCK51" s="12"/>
      <c r="XCL51" s="12"/>
      <c r="XCM51" s="12"/>
      <c r="XCN51" s="12"/>
      <c r="XCO51" s="12"/>
      <c r="XCP51" s="12"/>
      <c r="XCQ51" s="12"/>
      <c r="XCR51" s="12"/>
      <c r="XCS51" s="12"/>
      <c r="XCT51" s="12"/>
      <c r="XCU51" s="12"/>
      <c r="XCV51" s="12"/>
      <c r="XCW51" s="12"/>
      <c r="XCX51" s="12"/>
      <c r="XCY51" s="12"/>
      <c r="XCZ51" s="12"/>
      <c r="XDA51" s="12"/>
      <c r="XDB51" s="12"/>
      <c r="XDC51" s="12"/>
      <c r="XDD51" s="12"/>
      <c r="XDE51" s="12"/>
      <c r="XDF51" s="12"/>
      <c r="XDG51" s="12"/>
      <c r="XDH51" s="12"/>
      <c r="XDI51" s="12"/>
    </row>
    <row r="52" spans="1:16337" ht="18.75">
      <c r="A52" s="100"/>
      <c r="H52" s="102"/>
      <c r="I52" s="103"/>
      <c r="J52" s="104"/>
      <c r="K52" s="105"/>
    </row>
    <row r="53" spans="1:16337" ht="21">
      <c r="A53" s="100"/>
      <c r="C53" s="106" t="s">
        <v>571</v>
      </c>
      <c r="H53" s="102"/>
      <c r="I53" s="103"/>
      <c r="J53" s="104"/>
      <c r="K53" s="105"/>
    </row>
    <row r="54" spans="1:16337" ht="39.950000000000003" customHeight="1">
      <c r="A54" s="14" t="s">
        <v>323</v>
      </c>
      <c r="C54" s="15" t="s">
        <v>572</v>
      </c>
      <c r="D54" s="15" t="s">
        <v>325</v>
      </c>
      <c r="E54" s="15" t="s">
        <v>326</v>
      </c>
      <c r="F54" s="107" t="s">
        <v>573</v>
      </c>
      <c r="G54" s="107" t="s">
        <v>574</v>
      </c>
      <c r="H54" s="29" t="s">
        <v>575</v>
      </c>
      <c r="I54" s="30" t="s">
        <v>576</v>
      </c>
      <c r="J54" s="29" t="s">
        <v>575</v>
      </c>
      <c r="K54" s="30" t="s">
        <v>576</v>
      </c>
      <c r="L54" s="108"/>
    </row>
    <row r="55" spans="1:16337" ht="57" customHeight="1">
      <c r="A55" s="72" t="s">
        <v>577</v>
      </c>
      <c r="C55" s="48" t="s">
        <v>578</v>
      </c>
      <c r="D55" s="462" t="s">
        <v>90</v>
      </c>
      <c r="E55" s="109" t="s">
        <v>579</v>
      </c>
      <c r="F55" s="110">
        <v>12420</v>
      </c>
      <c r="G55" s="110">
        <v>93834</v>
      </c>
      <c r="H55" s="111" t="s">
        <v>580</v>
      </c>
      <c r="I55" s="56" t="s">
        <v>581</v>
      </c>
      <c r="J55" s="112" t="s">
        <v>582</v>
      </c>
      <c r="K55" s="113" t="s">
        <v>583</v>
      </c>
      <c r="L55" s="45" t="s">
        <v>346</v>
      </c>
    </row>
    <row r="56" spans="1:16337" s="35" customFormat="1" ht="92.25" customHeight="1">
      <c r="A56" s="47" t="s">
        <v>584</v>
      </c>
      <c r="C56" s="48" t="s">
        <v>585</v>
      </c>
      <c r="D56" s="462" t="s">
        <v>586</v>
      </c>
      <c r="E56" s="53" t="s">
        <v>587</v>
      </c>
      <c r="F56" s="76">
        <v>4952</v>
      </c>
      <c r="G56" s="77">
        <v>54579</v>
      </c>
      <c r="H56" s="41" t="s">
        <v>588</v>
      </c>
      <c r="I56" s="42" t="s">
        <v>279</v>
      </c>
      <c r="J56" s="41" t="s">
        <v>493</v>
      </c>
      <c r="K56" s="42" t="s">
        <v>589</v>
      </c>
      <c r="L56" s="45" t="s">
        <v>495</v>
      </c>
      <c r="M56" s="52"/>
    </row>
    <row r="57" spans="1:16337" ht="65.25" customHeight="1">
      <c r="A57" s="114" t="s">
        <v>590</v>
      </c>
      <c r="C57" s="48" t="s">
        <v>591</v>
      </c>
      <c r="D57" s="462" t="s">
        <v>592</v>
      </c>
      <c r="E57" s="109" t="s">
        <v>593</v>
      </c>
      <c r="F57" s="115">
        <f>287338</f>
        <v>287338</v>
      </c>
      <c r="G57" s="110">
        <v>1914664</v>
      </c>
      <c r="H57" s="41" t="s">
        <v>594</v>
      </c>
      <c r="I57" s="42" t="s">
        <v>595</v>
      </c>
      <c r="J57" s="41" t="s">
        <v>596</v>
      </c>
      <c r="K57" s="69">
        <v>0.86</v>
      </c>
      <c r="L57" s="45" t="s">
        <v>495</v>
      </c>
    </row>
    <row r="58" spans="1:16337" ht="80.25" customHeight="1">
      <c r="A58" s="114" t="s">
        <v>597</v>
      </c>
      <c r="C58" s="48" t="s">
        <v>598</v>
      </c>
      <c r="D58" s="462" t="s">
        <v>599</v>
      </c>
      <c r="E58" s="109" t="s">
        <v>600</v>
      </c>
      <c r="F58" s="110">
        <v>10843</v>
      </c>
      <c r="G58" s="110">
        <v>67146</v>
      </c>
      <c r="H58" s="116" t="s">
        <v>601</v>
      </c>
      <c r="I58" s="56" t="s">
        <v>455</v>
      </c>
      <c r="J58" s="41" t="s">
        <v>602</v>
      </c>
      <c r="K58" s="117">
        <v>0.25</v>
      </c>
      <c r="L58" s="45" t="s">
        <v>495</v>
      </c>
    </row>
    <row r="59" spans="1:16337" s="8" customFormat="1" ht="9.9499999999999993" customHeight="1">
      <c r="A59" s="118"/>
      <c r="C59" s="9"/>
      <c r="D59" s="10"/>
      <c r="E59" s="10"/>
      <c r="F59" s="11"/>
      <c r="G59" s="12"/>
      <c r="H59" s="102"/>
      <c r="I59" s="119"/>
      <c r="J59" s="104"/>
      <c r="K59" s="105"/>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c r="QE59" s="12"/>
      <c r="QF59" s="12"/>
      <c r="QG59" s="12"/>
      <c r="QH59" s="12"/>
      <c r="QI59" s="12"/>
      <c r="QJ59" s="12"/>
      <c r="QK59" s="12"/>
      <c r="QL59" s="12"/>
      <c r="QM59" s="12"/>
      <c r="QN59" s="12"/>
      <c r="QO59" s="12"/>
      <c r="QP59" s="12"/>
      <c r="QQ59" s="12"/>
      <c r="QR59" s="12"/>
      <c r="QS59" s="12"/>
      <c r="QT59" s="12"/>
      <c r="QU59" s="12"/>
      <c r="QV59" s="12"/>
      <c r="QW59" s="12"/>
      <c r="QX59" s="12"/>
      <c r="QY59" s="12"/>
      <c r="QZ59" s="12"/>
      <c r="RA59" s="12"/>
      <c r="RB59" s="12"/>
      <c r="RC59" s="12"/>
      <c r="RD59" s="12"/>
      <c r="RE59" s="12"/>
      <c r="RF59" s="12"/>
      <c r="RG59" s="12"/>
      <c r="RH59" s="12"/>
      <c r="RI59" s="12"/>
      <c r="RJ59" s="12"/>
      <c r="RK59" s="12"/>
      <c r="RL59" s="12"/>
      <c r="RM59" s="12"/>
      <c r="RN59" s="12"/>
      <c r="RO59" s="12"/>
      <c r="RP59" s="12"/>
      <c r="RQ59" s="12"/>
      <c r="RR59" s="12"/>
      <c r="RS59" s="12"/>
      <c r="RT59" s="12"/>
      <c r="RU59" s="12"/>
      <c r="RV59" s="12"/>
      <c r="RW59" s="12"/>
      <c r="RX59" s="12"/>
      <c r="RY59" s="12"/>
      <c r="RZ59" s="12"/>
      <c r="SA59" s="12"/>
      <c r="SB59" s="12"/>
      <c r="SC59" s="12"/>
      <c r="SD59" s="12"/>
      <c r="SE59" s="12"/>
      <c r="SF59" s="12"/>
      <c r="SG59" s="12"/>
      <c r="SH59" s="12"/>
      <c r="SI59" s="12"/>
      <c r="SJ59" s="12"/>
      <c r="SK59" s="12"/>
      <c r="SL59" s="12"/>
      <c r="SM59" s="12"/>
      <c r="SN59" s="12"/>
      <c r="SO59" s="12"/>
      <c r="SP59" s="12"/>
      <c r="SQ59" s="12"/>
      <c r="SR59" s="12"/>
      <c r="SS59" s="12"/>
      <c r="ST59" s="12"/>
      <c r="SU59" s="12"/>
      <c r="SV59" s="12"/>
      <c r="SW59" s="12"/>
      <c r="SX59" s="12"/>
      <c r="SY59" s="12"/>
      <c r="SZ59" s="12"/>
      <c r="TA59" s="12"/>
      <c r="TB59" s="12"/>
      <c r="TC59" s="12"/>
      <c r="TD59" s="12"/>
      <c r="TE59" s="12"/>
      <c r="TF59" s="12"/>
      <c r="TG59" s="12"/>
      <c r="TH59" s="12"/>
      <c r="TI59" s="12"/>
      <c r="TJ59" s="12"/>
      <c r="TK59" s="12"/>
      <c r="TL59" s="12"/>
      <c r="TM59" s="12"/>
      <c r="TN59" s="12"/>
      <c r="TO59" s="12"/>
      <c r="TP59" s="12"/>
      <c r="TQ59" s="12"/>
      <c r="TR59" s="12"/>
      <c r="TS59" s="12"/>
      <c r="TT59" s="12"/>
      <c r="TU59" s="12"/>
      <c r="TV59" s="12"/>
      <c r="TW59" s="12"/>
      <c r="TX59" s="12"/>
      <c r="TY59" s="12"/>
      <c r="TZ59" s="12"/>
      <c r="UA59" s="12"/>
      <c r="UB59" s="12"/>
      <c r="UC59" s="12"/>
      <c r="UD59" s="12"/>
      <c r="UE59" s="12"/>
      <c r="UF59" s="12"/>
      <c r="UG59" s="12"/>
      <c r="UH59" s="12"/>
      <c r="UI59" s="12"/>
      <c r="UJ59" s="12"/>
      <c r="UK59" s="12"/>
      <c r="UL59" s="12"/>
      <c r="UM59" s="12"/>
      <c r="UN59" s="12"/>
      <c r="UO59" s="12"/>
      <c r="UP59" s="12"/>
      <c r="UQ59" s="12"/>
      <c r="UR59" s="12"/>
      <c r="US59" s="12"/>
      <c r="UT59" s="12"/>
      <c r="UU59" s="12"/>
      <c r="UV59" s="12"/>
      <c r="UW59" s="12"/>
      <c r="UX59" s="12"/>
      <c r="UY59" s="12"/>
      <c r="UZ59" s="12"/>
      <c r="VA59" s="12"/>
      <c r="VB59" s="12"/>
      <c r="VC59" s="12"/>
      <c r="VD59" s="12"/>
      <c r="VE59" s="12"/>
      <c r="VF59" s="12"/>
      <c r="VG59" s="12"/>
      <c r="VH59" s="12"/>
      <c r="VI59" s="12"/>
      <c r="VJ59" s="12"/>
      <c r="VK59" s="12"/>
      <c r="VL59" s="12"/>
      <c r="VM59" s="12"/>
      <c r="VN59" s="12"/>
      <c r="VO59" s="12"/>
      <c r="VP59" s="12"/>
      <c r="VQ59" s="12"/>
      <c r="VR59" s="12"/>
      <c r="VS59" s="12"/>
      <c r="VT59" s="12"/>
      <c r="VU59" s="12"/>
      <c r="VV59" s="12"/>
      <c r="VW59" s="12"/>
      <c r="VX59" s="12"/>
      <c r="VY59" s="12"/>
      <c r="VZ59" s="12"/>
      <c r="WA59" s="12"/>
      <c r="WB59" s="12"/>
      <c r="WC59" s="12"/>
      <c r="WD59" s="12"/>
      <c r="WE59" s="12"/>
      <c r="WF59" s="12"/>
      <c r="WG59" s="12"/>
      <c r="WH59" s="12"/>
      <c r="WI59" s="12"/>
      <c r="WJ59" s="12"/>
      <c r="WK59" s="12"/>
      <c r="WL59" s="12"/>
      <c r="WM59" s="12"/>
      <c r="WN59" s="12"/>
      <c r="WO59" s="12"/>
      <c r="WP59" s="12"/>
      <c r="WQ59" s="12"/>
      <c r="WR59" s="12"/>
      <c r="WS59" s="12"/>
      <c r="WT59" s="12"/>
      <c r="WU59" s="12"/>
      <c r="WV59" s="12"/>
      <c r="WW59" s="12"/>
      <c r="WX59" s="12"/>
      <c r="WY59" s="12"/>
      <c r="WZ59" s="12"/>
      <c r="XA59" s="12"/>
      <c r="XB59" s="12"/>
      <c r="XC59" s="12"/>
      <c r="XD59" s="12"/>
      <c r="XE59" s="12"/>
      <c r="XF59" s="12"/>
      <c r="XG59" s="12"/>
      <c r="XH59" s="12"/>
      <c r="XI59" s="12"/>
      <c r="XJ59" s="12"/>
      <c r="XK59" s="12"/>
      <c r="XL59" s="12"/>
      <c r="XM59" s="12"/>
      <c r="XN59" s="12"/>
      <c r="XO59" s="12"/>
      <c r="XP59" s="12"/>
      <c r="XQ59" s="12"/>
      <c r="XR59" s="12"/>
      <c r="XS59" s="12"/>
      <c r="XT59" s="12"/>
      <c r="XU59" s="12"/>
      <c r="XV59" s="12"/>
      <c r="XW59" s="12"/>
      <c r="XX59" s="12"/>
      <c r="XY59" s="12"/>
      <c r="XZ59" s="12"/>
      <c r="YA59" s="12"/>
      <c r="YB59" s="12"/>
      <c r="YC59" s="12"/>
      <c r="YD59" s="12"/>
      <c r="YE59" s="12"/>
      <c r="YF59" s="12"/>
      <c r="YG59" s="12"/>
      <c r="YH59" s="12"/>
      <c r="YI59" s="12"/>
      <c r="YJ59" s="12"/>
      <c r="YK59" s="12"/>
      <c r="YL59" s="12"/>
      <c r="YM59" s="12"/>
      <c r="YN59" s="12"/>
      <c r="YO59" s="12"/>
      <c r="YP59" s="12"/>
      <c r="YQ59" s="12"/>
      <c r="YR59" s="12"/>
      <c r="YS59" s="12"/>
      <c r="YT59" s="12"/>
      <c r="YU59" s="12"/>
      <c r="YV59" s="12"/>
      <c r="YW59" s="12"/>
      <c r="YX59" s="12"/>
      <c r="YY59" s="12"/>
      <c r="YZ59" s="12"/>
      <c r="ZA59" s="12"/>
      <c r="ZB59" s="12"/>
      <c r="ZC59" s="12"/>
      <c r="ZD59" s="12"/>
      <c r="ZE59" s="12"/>
      <c r="ZF59" s="12"/>
      <c r="ZG59" s="12"/>
      <c r="ZH59" s="12"/>
      <c r="ZI59" s="12"/>
      <c r="ZJ59" s="12"/>
      <c r="ZK59" s="12"/>
      <c r="ZL59" s="12"/>
      <c r="ZM59" s="12"/>
      <c r="ZN59" s="12"/>
      <c r="ZO59" s="12"/>
      <c r="ZP59" s="12"/>
      <c r="ZQ59" s="12"/>
      <c r="ZR59" s="12"/>
      <c r="ZS59" s="12"/>
      <c r="ZT59" s="12"/>
      <c r="ZU59" s="12"/>
      <c r="ZV59" s="12"/>
      <c r="ZW59" s="12"/>
      <c r="ZX59" s="12"/>
      <c r="ZY59" s="12"/>
      <c r="ZZ59" s="12"/>
      <c r="AAA59" s="12"/>
      <c r="AAB59" s="12"/>
      <c r="AAC59" s="12"/>
      <c r="AAD59" s="12"/>
      <c r="AAE59" s="12"/>
      <c r="AAF59" s="12"/>
      <c r="AAG59" s="12"/>
      <c r="AAH59" s="12"/>
      <c r="AAI59" s="12"/>
      <c r="AAJ59" s="12"/>
      <c r="AAK59" s="12"/>
      <c r="AAL59" s="12"/>
      <c r="AAM59" s="12"/>
      <c r="AAN59" s="12"/>
      <c r="AAO59" s="12"/>
      <c r="AAP59" s="12"/>
      <c r="AAQ59" s="12"/>
      <c r="AAR59" s="12"/>
      <c r="AAS59" s="12"/>
      <c r="AAT59" s="12"/>
      <c r="AAU59" s="12"/>
      <c r="AAV59" s="12"/>
      <c r="AAW59" s="12"/>
      <c r="AAX59" s="12"/>
      <c r="AAY59" s="12"/>
      <c r="AAZ59" s="12"/>
      <c r="ABA59" s="12"/>
      <c r="ABB59" s="12"/>
      <c r="ABC59" s="12"/>
      <c r="ABD59" s="12"/>
      <c r="ABE59" s="12"/>
      <c r="ABF59" s="12"/>
      <c r="ABG59" s="12"/>
      <c r="ABH59" s="12"/>
      <c r="ABI59" s="12"/>
      <c r="ABJ59" s="12"/>
      <c r="ABK59" s="12"/>
      <c r="ABL59" s="12"/>
      <c r="ABM59" s="12"/>
      <c r="ABN59" s="12"/>
      <c r="ABO59" s="12"/>
      <c r="ABP59" s="12"/>
      <c r="ABQ59" s="12"/>
      <c r="ABR59" s="12"/>
      <c r="ABS59" s="12"/>
      <c r="ABT59" s="12"/>
      <c r="ABU59" s="12"/>
      <c r="ABV59" s="12"/>
      <c r="ABW59" s="12"/>
      <c r="ABX59" s="12"/>
      <c r="ABY59" s="12"/>
      <c r="ABZ59" s="12"/>
      <c r="ACA59" s="12"/>
      <c r="ACB59" s="12"/>
      <c r="ACC59" s="12"/>
      <c r="ACD59" s="12"/>
      <c r="ACE59" s="12"/>
      <c r="ACF59" s="12"/>
      <c r="ACG59" s="12"/>
      <c r="ACH59" s="12"/>
      <c r="ACI59" s="12"/>
      <c r="ACJ59" s="12"/>
      <c r="ACK59" s="12"/>
      <c r="ACL59" s="12"/>
      <c r="ACM59" s="12"/>
      <c r="ACN59" s="12"/>
      <c r="ACO59" s="12"/>
      <c r="ACP59" s="12"/>
      <c r="ACQ59" s="12"/>
      <c r="ACR59" s="12"/>
      <c r="ACS59" s="12"/>
      <c r="ACT59" s="12"/>
      <c r="ACU59" s="12"/>
      <c r="ACV59" s="12"/>
      <c r="ACW59" s="12"/>
      <c r="ACX59" s="12"/>
      <c r="ACY59" s="12"/>
      <c r="ACZ59" s="12"/>
      <c r="ADA59" s="12"/>
      <c r="ADB59" s="12"/>
      <c r="ADC59" s="12"/>
      <c r="ADD59" s="12"/>
      <c r="ADE59" s="12"/>
      <c r="ADF59" s="12"/>
      <c r="ADG59" s="12"/>
      <c r="ADH59" s="12"/>
      <c r="ADI59" s="12"/>
      <c r="ADJ59" s="12"/>
      <c r="ADK59" s="12"/>
      <c r="ADL59" s="12"/>
      <c r="ADM59" s="12"/>
      <c r="ADN59" s="12"/>
      <c r="ADO59" s="12"/>
      <c r="ADP59" s="12"/>
      <c r="ADQ59" s="12"/>
      <c r="ADR59" s="12"/>
      <c r="ADS59" s="12"/>
      <c r="ADT59" s="12"/>
      <c r="ADU59" s="12"/>
      <c r="ADV59" s="12"/>
      <c r="ADW59" s="12"/>
      <c r="ADX59" s="12"/>
      <c r="ADY59" s="12"/>
      <c r="ADZ59" s="12"/>
      <c r="AEA59" s="12"/>
      <c r="AEB59" s="12"/>
      <c r="AEC59" s="12"/>
      <c r="AED59" s="12"/>
      <c r="AEE59" s="12"/>
      <c r="AEF59" s="12"/>
      <c r="AEG59" s="12"/>
      <c r="AEH59" s="12"/>
      <c r="AEI59" s="12"/>
      <c r="AEJ59" s="12"/>
      <c r="AEK59" s="12"/>
      <c r="AEL59" s="12"/>
      <c r="AEM59" s="12"/>
      <c r="AEN59" s="12"/>
      <c r="AEO59" s="12"/>
      <c r="AEP59" s="12"/>
      <c r="AEQ59" s="12"/>
      <c r="AER59" s="12"/>
      <c r="AES59" s="12"/>
      <c r="AET59" s="12"/>
      <c r="AEU59" s="12"/>
      <c r="AEV59" s="12"/>
      <c r="AEW59" s="12"/>
      <c r="AEX59" s="12"/>
      <c r="AEY59" s="12"/>
      <c r="AEZ59" s="12"/>
      <c r="AFA59" s="12"/>
      <c r="AFB59" s="12"/>
      <c r="AFC59" s="12"/>
      <c r="AFD59" s="12"/>
      <c r="AFE59" s="12"/>
      <c r="AFF59" s="12"/>
      <c r="AFG59" s="12"/>
      <c r="AFH59" s="12"/>
      <c r="AFI59" s="12"/>
      <c r="AFJ59" s="12"/>
      <c r="AFK59" s="12"/>
      <c r="AFL59" s="12"/>
      <c r="AFM59" s="12"/>
      <c r="AFN59" s="12"/>
      <c r="AFO59" s="12"/>
      <c r="AFP59" s="12"/>
      <c r="AFQ59" s="12"/>
      <c r="AFR59" s="12"/>
      <c r="AFS59" s="12"/>
      <c r="AFT59" s="12"/>
      <c r="AFU59" s="12"/>
      <c r="AFV59" s="12"/>
      <c r="AFW59" s="12"/>
      <c r="AFX59" s="12"/>
      <c r="AFY59" s="12"/>
      <c r="AFZ59" s="12"/>
      <c r="AGA59" s="12"/>
      <c r="AGB59" s="12"/>
      <c r="AGC59" s="12"/>
      <c r="AGD59" s="12"/>
      <c r="AGE59" s="12"/>
      <c r="AGF59" s="12"/>
      <c r="AGG59" s="12"/>
      <c r="AGH59" s="12"/>
      <c r="AGI59" s="12"/>
      <c r="AGJ59" s="12"/>
      <c r="AGK59" s="12"/>
      <c r="AGL59" s="12"/>
      <c r="AGM59" s="12"/>
      <c r="AGN59" s="12"/>
      <c r="AGO59" s="12"/>
      <c r="AGP59" s="12"/>
      <c r="AGQ59" s="12"/>
      <c r="AGR59" s="12"/>
      <c r="AGS59" s="12"/>
      <c r="AGT59" s="12"/>
      <c r="AGU59" s="12"/>
      <c r="AGV59" s="12"/>
      <c r="AGW59" s="12"/>
      <c r="AGX59" s="12"/>
      <c r="AGY59" s="12"/>
      <c r="AGZ59" s="12"/>
      <c r="AHA59" s="12"/>
      <c r="AHB59" s="12"/>
      <c r="AHC59" s="12"/>
      <c r="AHD59" s="12"/>
      <c r="AHE59" s="12"/>
      <c r="AHF59" s="12"/>
      <c r="AHG59" s="12"/>
      <c r="AHH59" s="12"/>
      <c r="AHI59" s="12"/>
      <c r="AHJ59" s="12"/>
      <c r="AHK59" s="12"/>
      <c r="AHL59" s="12"/>
      <c r="AHM59" s="12"/>
      <c r="AHN59" s="12"/>
      <c r="AHO59" s="12"/>
      <c r="AHP59" s="12"/>
      <c r="AHQ59" s="12"/>
      <c r="AHR59" s="12"/>
      <c r="AHS59" s="12"/>
      <c r="AHT59" s="12"/>
      <c r="AHU59" s="12"/>
      <c r="AHV59" s="12"/>
      <c r="AHW59" s="12"/>
      <c r="AHX59" s="12"/>
      <c r="AHY59" s="12"/>
      <c r="AHZ59" s="12"/>
      <c r="AIA59" s="12"/>
      <c r="AIB59" s="12"/>
      <c r="AIC59" s="12"/>
      <c r="AID59" s="12"/>
      <c r="AIE59" s="12"/>
      <c r="AIF59" s="12"/>
      <c r="AIG59" s="12"/>
      <c r="AIH59" s="12"/>
      <c r="AII59" s="12"/>
      <c r="AIJ59" s="12"/>
      <c r="AIK59" s="12"/>
      <c r="AIL59" s="12"/>
      <c r="AIM59" s="12"/>
      <c r="AIN59" s="12"/>
      <c r="AIO59" s="12"/>
      <c r="AIP59" s="12"/>
      <c r="AIQ59" s="12"/>
      <c r="AIR59" s="12"/>
      <c r="AIS59" s="12"/>
      <c r="AIT59" s="12"/>
      <c r="AIU59" s="12"/>
      <c r="AIV59" s="12"/>
      <c r="AIW59" s="12"/>
      <c r="AIX59" s="12"/>
      <c r="AIY59" s="12"/>
      <c r="AIZ59" s="12"/>
      <c r="AJA59" s="12"/>
      <c r="AJB59" s="12"/>
      <c r="AJC59" s="12"/>
      <c r="AJD59" s="12"/>
      <c r="AJE59" s="12"/>
      <c r="AJF59" s="12"/>
      <c r="AJG59" s="12"/>
      <c r="AJH59" s="12"/>
      <c r="AJI59" s="12"/>
      <c r="AJJ59" s="12"/>
      <c r="AJK59" s="12"/>
      <c r="AJL59" s="12"/>
      <c r="AJM59" s="12"/>
      <c r="AJN59" s="12"/>
      <c r="AJO59" s="12"/>
      <c r="AJP59" s="12"/>
      <c r="AJQ59" s="12"/>
      <c r="AJR59" s="12"/>
      <c r="AJS59" s="12"/>
      <c r="AJT59" s="12"/>
      <c r="AJU59" s="12"/>
      <c r="AJV59" s="12"/>
      <c r="AJW59" s="12"/>
      <c r="AJX59" s="12"/>
      <c r="AJY59" s="12"/>
      <c r="AJZ59" s="12"/>
      <c r="AKA59" s="12"/>
      <c r="AKB59" s="12"/>
      <c r="AKC59" s="12"/>
      <c r="AKD59" s="12"/>
      <c r="AKE59" s="12"/>
      <c r="AKF59" s="12"/>
      <c r="AKG59" s="12"/>
      <c r="AKH59" s="12"/>
      <c r="AKI59" s="12"/>
      <c r="AKJ59" s="12"/>
      <c r="AKK59" s="12"/>
      <c r="AKL59" s="12"/>
      <c r="AKM59" s="12"/>
      <c r="AKN59" s="12"/>
      <c r="AKO59" s="12"/>
      <c r="AKP59" s="12"/>
      <c r="AKQ59" s="12"/>
      <c r="AKR59" s="12"/>
      <c r="AKS59" s="12"/>
      <c r="AKT59" s="12"/>
      <c r="AKU59" s="12"/>
      <c r="AKV59" s="12"/>
      <c r="AKW59" s="12"/>
      <c r="AKX59" s="12"/>
      <c r="AKY59" s="12"/>
      <c r="AKZ59" s="12"/>
      <c r="ALA59" s="12"/>
      <c r="ALB59" s="12"/>
      <c r="ALC59" s="12"/>
      <c r="ALD59" s="12"/>
      <c r="ALE59" s="12"/>
      <c r="ALF59" s="12"/>
      <c r="ALG59" s="12"/>
      <c r="ALH59" s="12"/>
      <c r="ALI59" s="12"/>
      <c r="ALJ59" s="12"/>
      <c r="ALK59" s="12"/>
      <c r="ALL59" s="12"/>
      <c r="ALM59" s="12"/>
      <c r="ALN59" s="12"/>
      <c r="ALO59" s="12"/>
      <c r="ALP59" s="12"/>
      <c r="ALQ59" s="12"/>
      <c r="ALR59" s="12"/>
      <c r="ALS59" s="12"/>
      <c r="ALT59" s="12"/>
      <c r="ALU59" s="12"/>
      <c r="ALV59" s="12"/>
      <c r="ALW59" s="12"/>
      <c r="ALX59" s="12"/>
      <c r="ALY59" s="12"/>
      <c r="ALZ59" s="12"/>
      <c r="AMA59" s="12"/>
      <c r="AMB59" s="12"/>
      <c r="AMC59" s="12"/>
      <c r="AMD59" s="12"/>
      <c r="AME59" s="12"/>
      <c r="AMF59" s="12"/>
      <c r="AMG59" s="12"/>
      <c r="AMH59" s="12"/>
      <c r="AMI59" s="12"/>
      <c r="AMJ59" s="12"/>
      <c r="AMK59" s="12"/>
      <c r="AML59" s="12"/>
      <c r="AMM59" s="12"/>
      <c r="AMN59" s="12"/>
      <c r="AMO59" s="12"/>
      <c r="AMP59" s="12"/>
      <c r="AMQ59" s="12"/>
      <c r="AMR59" s="12"/>
      <c r="AMS59" s="12"/>
      <c r="AMT59" s="12"/>
      <c r="AMU59" s="12"/>
      <c r="AMV59" s="12"/>
      <c r="AMW59" s="12"/>
      <c r="AMX59" s="12"/>
      <c r="AMY59" s="12"/>
      <c r="AMZ59" s="12"/>
      <c r="ANA59" s="12"/>
      <c r="ANB59" s="12"/>
      <c r="ANC59" s="12"/>
      <c r="AND59" s="12"/>
      <c r="ANE59" s="12"/>
      <c r="ANF59" s="12"/>
      <c r="ANG59" s="12"/>
      <c r="ANH59" s="12"/>
      <c r="ANI59" s="12"/>
      <c r="ANJ59" s="12"/>
      <c r="ANK59" s="12"/>
      <c r="ANL59" s="12"/>
      <c r="ANM59" s="12"/>
      <c r="ANN59" s="12"/>
      <c r="ANO59" s="12"/>
      <c r="ANP59" s="12"/>
      <c r="ANQ59" s="12"/>
      <c r="ANR59" s="12"/>
      <c r="ANS59" s="12"/>
      <c r="ANT59" s="12"/>
      <c r="ANU59" s="12"/>
      <c r="ANV59" s="12"/>
      <c r="ANW59" s="12"/>
      <c r="ANX59" s="12"/>
      <c r="ANY59" s="12"/>
      <c r="ANZ59" s="12"/>
      <c r="AOA59" s="12"/>
      <c r="AOB59" s="12"/>
      <c r="AOC59" s="12"/>
      <c r="AOD59" s="12"/>
      <c r="AOE59" s="12"/>
      <c r="AOF59" s="12"/>
      <c r="AOG59" s="12"/>
      <c r="AOH59" s="12"/>
      <c r="AOI59" s="12"/>
      <c r="AOJ59" s="12"/>
      <c r="AOK59" s="12"/>
      <c r="AOL59" s="12"/>
      <c r="AOM59" s="12"/>
      <c r="AON59" s="12"/>
      <c r="AOO59" s="12"/>
      <c r="AOP59" s="12"/>
      <c r="AOQ59" s="12"/>
      <c r="AOR59" s="12"/>
      <c r="AOS59" s="12"/>
      <c r="AOT59" s="12"/>
      <c r="AOU59" s="12"/>
      <c r="AOV59" s="12"/>
      <c r="AOW59" s="12"/>
      <c r="AOX59" s="12"/>
      <c r="AOY59" s="12"/>
      <c r="AOZ59" s="12"/>
      <c r="APA59" s="12"/>
      <c r="APB59" s="12"/>
      <c r="APC59" s="12"/>
      <c r="APD59" s="12"/>
      <c r="APE59" s="12"/>
      <c r="APF59" s="12"/>
      <c r="APG59" s="12"/>
      <c r="APH59" s="12"/>
      <c r="API59" s="12"/>
      <c r="APJ59" s="12"/>
      <c r="APK59" s="12"/>
      <c r="APL59" s="12"/>
      <c r="APM59" s="12"/>
      <c r="APN59" s="12"/>
      <c r="APO59" s="12"/>
      <c r="APP59" s="12"/>
      <c r="APQ59" s="12"/>
      <c r="APR59" s="12"/>
      <c r="APS59" s="12"/>
      <c r="APT59" s="12"/>
      <c r="APU59" s="12"/>
      <c r="APV59" s="12"/>
      <c r="APW59" s="12"/>
      <c r="APX59" s="12"/>
      <c r="APY59" s="12"/>
      <c r="APZ59" s="12"/>
      <c r="AQA59" s="12"/>
      <c r="AQB59" s="12"/>
      <c r="AQC59" s="12"/>
      <c r="AQD59" s="12"/>
      <c r="AQE59" s="12"/>
      <c r="AQF59" s="12"/>
      <c r="AQG59" s="12"/>
      <c r="AQH59" s="12"/>
      <c r="AQI59" s="12"/>
      <c r="AQJ59" s="12"/>
      <c r="AQK59" s="12"/>
      <c r="AQL59" s="12"/>
      <c r="AQM59" s="12"/>
      <c r="AQN59" s="12"/>
      <c r="AQO59" s="12"/>
      <c r="AQP59" s="12"/>
      <c r="AQQ59" s="12"/>
      <c r="AQR59" s="12"/>
      <c r="AQS59" s="12"/>
      <c r="AQT59" s="12"/>
      <c r="AQU59" s="12"/>
      <c r="AQV59" s="12"/>
      <c r="AQW59" s="12"/>
      <c r="AQX59" s="12"/>
      <c r="AQY59" s="12"/>
      <c r="AQZ59" s="12"/>
      <c r="ARA59" s="12"/>
      <c r="ARB59" s="12"/>
      <c r="ARC59" s="12"/>
      <c r="ARD59" s="12"/>
      <c r="ARE59" s="12"/>
      <c r="ARF59" s="12"/>
      <c r="ARG59" s="12"/>
      <c r="ARH59" s="12"/>
      <c r="ARI59" s="12"/>
      <c r="ARJ59" s="12"/>
      <c r="ARK59" s="12"/>
      <c r="ARL59" s="12"/>
      <c r="ARM59" s="12"/>
      <c r="ARN59" s="12"/>
      <c r="ARO59" s="12"/>
      <c r="ARP59" s="12"/>
      <c r="ARQ59" s="12"/>
      <c r="ARR59" s="12"/>
      <c r="ARS59" s="12"/>
      <c r="ART59" s="12"/>
      <c r="ARU59" s="12"/>
      <c r="ARV59" s="12"/>
      <c r="ARW59" s="12"/>
      <c r="ARX59" s="12"/>
      <c r="ARY59" s="12"/>
      <c r="ARZ59" s="12"/>
      <c r="ASA59" s="12"/>
      <c r="ASB59" s="12"/>
      <c r="ASC59" s="12"/>
      <c r="ASD59" s="12"/>
      <c r="ASE59" s="12"/>
      <c r="ASF59" s="12"/>
      <c r="ASG59" s="12"/>
      <c r="ASH59" s="12"/>
      <c r="ASI59" s="12"/>
      <c r="ASJ59" s="12"/>
      <c r="ASK59" s="12"/>
      <c r="ASL59" s="12"/>
      <c r="ASM59" s="12"/>
      <c r="ASN59" s="12"/>
      <c r="ASO59" s="12"/>
      <c r="ASP59" s="12"/>
      <c r="ASQ59" s="12"/>
      <c r="ASR59" s="12"/>
      <c r="ASS59" s="12"/>
      <c r="AST59" s="12"/>
      <c r="ASU59" s="12"/>
      <c r="ASV59" s="12"/>
      <c r="ASW59" s="12"/>
      <c r="ASX59" s="12"/>
      <c r="ASY59" s="12"/>
      <c r="ASZ59" s="12"/>
      <c r="ATA59" s="12"/>
      <c r="ATB59" s="12"/>
      <c r="ATC59" s="12"/>
      <c r="ATD59" s="12"/>
      <c r="ATE59" s="12"/>
      <c r="ATF59" s="12"/>
      <c r="ATG59" s="12"/>
      <c r="ATH59" s="12"/>
      <c r="ATI59" s="12"/>
      <c r="ATJ59" s="12"/>
      <c r="ATK59" s="12"/>
      <c r="ATL59" s="12"/>
      <c r="ATM59" s="12"/>
      <c r="ATN59" s="12"/>
      <c r="ATO59" s="12"/>
      <c r="ATP59" s="12"/>
      <c r="ATQ59" s="12"/>
      <c r="ATR59" s="12"/>
      <c r="ATS59" s="12"/>
      <c r="ATT59" s="12"/>
      <c r="ATU59" s="12"/>
      <c r="ATV59" s="12"/>
      <c r="ATW59" s="12"/>
      <c r="ATX59" s="12"/>
      <c r="ATY59" s="12"/>
      <c r="ATZ59" s="12"/>
      <c r="AUA59" s="12"/>
      <c r="AUB59" s="12"/>
      <c r="AUC59" s="12"/>
      <c r="AUD59" s="12"/>
      <c r="AUE59" s="12"/>
      <c r="AUF59" s="12"/>
      <c r="AUG59" s="12"/>
      <c r="AUH59" s="12"/>
      <c r="AUI59" s="12"/>
      <c r="AUJ59" s="12"/>
      <c r="AUK59" s="12"/>
      <c r="AUL59" s="12"/>
      <c r="AUM59" s="12"/>
      <c r="AUN59" s="12"/>
      <c r="AUO59" s="12"/>
      <c r="AUP59" s="12"/>
      <c r="AUQ59" s="12"/>
      <c r="AUR59" s="12"/>
      <c r="AUS59" s="12"/>
      <c r="AUT59" s="12"/>
      <c r="AUU59" s="12"/>
      <c r="AUV59" s="12"/>
      <c r="AUW59" s="12"/>
      <c r="AUX59" s="12"/>
      <c r="AUY59" s="12"/>
      <c r="AUZ59" s="12"/>
      <c r="AVA59" s="12"/>
      <c r="AVB59" s="12"/>
      <c r="AVC59" s="12"/>
      <c r="AVD59" s="12"/>
      <c r="AVE59" s="12"/>
      <c r="AVF59" s="12"/>
      <c r="AVG59" s="12"/>
      <c r="AVH59" s="12"/>
      <c r="AVI59" s="12"/>
      <c r="AVJ59" s="12"/>
      <c r="AVK59" s="12"/>
      <c r="AVL59" s="12"/>
      <c r="AVM59" s="12"/>
      <c r="AVN59" s="12"/>
      <c r="AVO59" s="12"/>
      <c r="AVP59" s="12"/>
      <c r="AVQ59" s="12"/>
      <c r="AVR59" s="12"/>
      <c r="AVS59" s="12"/>
      <c r="AVT59" s="12"/>
      <c r="AVU59" s="12"/>
      <c r="AVV59" s="12"/>
      <c r="AVW59" s="12"/>
      <c r="AVX59" s="12"/>
      <c r="AVY59" s="12"/>
      <c r="AVZ59" s="12"/>
      <c r="AWA59" s="12"/>
      <c r="AWB59" s="12"/>
      <c r="AWC59" s="12"/>
      <c r="AWD59" s="12"/>
      <c r="AWE59" s="12"/>
      <c r="AWF59" s="12"/>
      <c r="AWG59" s="12"/>
      <c r="AWH59" s="12"/>
      <c r="AWI59" s="12"/>
      <c r="AWJ59" s="12"/>
      <c r="AWK59" s="12"/>
      <c r="AWL59" s="12"/>
      <c r="AWM59" s="12"/>
      <c r="AWN59" s="12"/>
      <c r="AWO59" s="12"/>
      <c r="AWP59" s="12"/>
      <c r="AWQ59" s="12"/>
      <c r="AWR59" s="12"/>
      <c r="AWS59" s="12"/>
      <c r="AWT59" s="12"/>
      <c r="AWU59" s="12"/>
      <c r="AWV59" s="12"/>
      <c r="AWW59" s="12"/>
      <c r="AWX59" s="12"/>
      <c r="AWY59" s="12"/>
      <c r="AWZ59" s="12"/>
      <c r="AXA59" s="12"/>
      <c r="AXB59" s="12"/>
      <c r="AXC59" s="12"/>
      <c r="AXD59" s="12"/>
      <c r="AXE59" s="12"/>
      <c r="AXF59" s="12"/>
      <c r="AXG59" s="12"/>
      <c r="AXH59" s="12"/>
      <c r="AXI59" s="12"/>
      <c r="AXJ59" s="12"/>
      <c r="AXK59" s="12"/>
      <c r="AXL59" s="12"/>
      <c r="AXM59" s="12"/>
      <c r="AXN59" s="12"/>
      <c r="AXO59" s="12"/>
      <c r="AXP59" s="12"/>
      <c r="AXQ59" s="12"/>
      <c r="AXR59" s="12"/>
      <c r="AXS59" s="12"/>
      <c r="AXT59" s="12"/>
      <c r="AXU59" s="12"/>
      <c r="AXV59" s="12"/>
      <c r="AXW59" s="12"/>
      <c r="AXX59" s="12"/>
      <c r="AXY59" s="12"/>
      <c r="AXZ59" s="12"/>
      <c r="AYA59" s="12"/>
      <c r="AYB59" s="12"/>
      <c r="AYC59" s="12"/>
      <c r="AYD59" s="12"/>
      <c r="AYE59" s="12"/>
      <c r="AYF59" s="12"/>
      <c r="AYG59" s="12"/>
      <c r="AYH59" s="12"/>
      <c r="AYI59" s="12"/>
      <c r="AYJ59" s="12"/>
      <c r="AYK59" s="12"/>
      <c r="AYL59" s="12"/>
      <c r="AYM59" s="12"/>
      <c r="AYN59" s="12"/>
      <c r="AYO59" s="12"/>
      <c r="AYP59" s="12"/>
      <c r="AYQ59" s="12"/>
      <c r="AYR59" s="12"/>
      <c r="AYS59" s="12"/>
      <c r="AYT59" s="12"/>
      <c r="AYU59" s="12"/>
      <c r="AYV59" s="12"/>
      <c r="AYW59" s="12"/>
      <c r="AYX59" s="12"/>
      <c r="AYY59" s="12"/>
      <c r="AYZ59" s="12"/>
      <c r="AZA59" s="12"/>
      <c r="AZB59" s="12"/>
      <c r="AZC59" s="12"/>
      <c r="AZD59" s="12"/>
      <c r="AZE59" s="12"/>
      <c r="AZF59" s="12"/>
      <c r="AZG59" s="12"/>
      <c r="AZH59" s="12"/>
      <c r="AZI59" s="12"/>
      <c r="AZJ59" s="12"/>
      <c r="AZK59" s="12"/>
      <c r="AZL59" s="12"/>
      <c r="AZM59" s="12"/>
      <c r="AZN59" s="12"/>
      <c r="AZO59" s="12"/>
      <c r="AZP59" s="12"/>
      <c r="AZQ59" s="12"/>
      <c r="AZR59" s="12"/>
      <c r="AZS59" s="12"/>
      <c r="AZT59" s="12"/>
      <c r="AZU59" s="12"/>
      <c r="AZV59" s="12"/>
      <c r="AZW59" s="12"/>
      <c r="AZX59" s="12"/>
      <c r="AZY59" s="12"/>
      <c r="AZZ59" s="12"/>
      <c r="BAA59" s="12"/>
      <c r="BAB59" s="12"/>
      <c r="BAC59" s="12"/>
      <c r="BAD59" s="12"/>
      <c r="BAE59" s="12"/>
      <c r="BAF59" s="12"/>
      <c r="BAG59" s="12"/>
      <c r="BAH59" s="12"/>
      <c r="BAI59" s="12"/>
      <c r="BAJ59" s="12"/>
      <c r="BAK59" s="12"/>
      <c r="BAL59" s="12"/>
      <c r="BAM59" s="12"/>
      <c r="BAN59" s="12"/>
      <c r="BAO59" s="12"/>
      <c r="BAP59" s="12"/>
      <c r="BAQ59" s="12"/>
      <c r="BAR59" s="12"/>
      <c r="BAS59" s="12"/>
      <c r="BAT59" s="12"/>
      <c r="BAU59" s="12"/>
      <c r="BAV59" s="12"/>
      <c r="BAW59" s="12"/>
      <c r="BAX59" s="12"/>
      <c r="BAY59" s="12"/>
      <c r="BAZ59" s="12"/>
      <c r="BBA59" s="12"/>
      <c r="BBB59" s="12"/>
      <c r="BBC59" s="12"/>
      <c r="BBD59" s="12"/>
      <c r="BBE59" s="12"/>
      <c r="BBF59" s="12"/>
      <c r="BBG59" s="12"/>
      <c r="BBH59" s="12"/>
      <c r="BBI59" s="12"/>
      <c r="BBJ59" s="12"/>
      <c r="BBK59" s="12"/>
      <c r="BBL59" s="12"/>
      <c r="BBM59" s="12"/>
      <c r="BBN59" s="12"/>
      <c r="BBO59" s="12"/>
      <c r="BBP59" s="12"/>
      <c r="BBQ59" s="12"/>
      <c r="BBR59" s="12"/>
      <c r="BBS59" s="12"/>
      <c r="BBT59" s="12"/>
      <c r="BBU59" s="12"/>
      <c r="BBV59" s="12"/>
      <c r="BBW59" s="12"/>
      <c r="BBX59" s="12"/>
      <c r="BBY59" s="12"/>
      <c r="BBZ59" s="12"/>
      <c r="BCA59" s="12"/>
      <c r="BCB59" s="12"/>
      <c r="BCC59" s="12"/>
      <c r="BCD59" s="12"/>
      <c r="BCE59" s="12"/>
      <c r="BCF59" s="12"/>
      <c r="BCG59" s="12"/>
      <c r="BCH59" s="12"/>
      <c r="BCI59" s="12"/>
      <c r="BCJ59" s="12"/>
      <c r="BCK59" s="12"/>
      <c r="BCL59" s="12"/>
      <c r="BCM59" s="12"/>
      <c r="BCN59" s="12"/>
      <c r="BCO59" s="12"/>
      <c r="BCP59" s="12"/>
      <c r="BCQ59" s="12"/>
      <c r="BCR59" s="12"/>
      <c r="BCS59" s="12"/>
      <c r="BCT59" s="12"/>
      <c r="BCU59" s="12"/>
      <c r="BCV59" s="12"/>
      <c r="BCW59" s="12"/>
      <c r="BCX59" s="12"/>
      <c r="BCY59" s="12"/>
      <c r="BCZ59" s="12"/>
      <c r="BDA59" s="12"/>
      <c r="BDB59" s="12"/>
      <c r="BDC59" s="12"/>
      <c r="BDD59" s="12"/>
      <c r="BDE59" s="12"/>
      <c r="BDF59" s="12"/>
      <c r="BDG59" s="12"/>
      <c r="BDH59" s="12"/>
      <c r="BDI59" s="12"/>
      <c r="BDJ59" s="12"/>
      <c r="BDK59" s="12"/>
      <c r="BDL59" s="12"/>
      <c r="BDM59" s="12"/>
      <c r="BDN59" s="12"/>
      <c r="BDO59" s="12"/>
      <c r="BDP59" s="12"/>
      <c r="BDQ59" s="12"/>
      <c r="BDR59" s="12"/>
      <c r="BDS59" s="12"/>
      <c r="BDT59" s="12"/>
      <c r="BDU59" s="12"/>
      <c r="BDV59" s="12"/>
      <c r="BDW59" s="12"/>
      <c r="BDX59" s="12"/>
      <c r="BDY59" s="12"/>
      <c r="BDZ59" s="12"/>
      <c r="BEA59" s="12"/>
      <c r="BEB59" s="12"/>
      <c r="BEC59" s="12"/>
      <c r="BED59" s="12"/>
      <c r="BEE59" s="12"/>
      <c r="BEF59" s="12"/>
      <c r="BEG59" s="12"/>
      <c r="BEH59" s="12"/>
      <c r="BEI59" s="12"/>
      <c r="BEJ59" s="12"/>
      <c r="BEK59" s="12"/>
      <c r="BEL59" s="12"/>
      <c r="BEM59" s="12"/>
      <c r="BEN59" s="12"/>
      <c r="BEO59" s="12"/>
      <c r="BEP59" s="12"/>
      <c r="BEQ59" s="12"/>
      <c r="BER59" s="12"/>
      <c r="BES59" s="12"/>
      <c r="BET59" s="12"/>
      <c r="BEU59" s="12"/>
      <c r="BEV59" s="12"/>
      <c r="BEW59" s="12"/>
      <c r="BEX59" s="12"/>
      <c r="BEY59" s="12"/>
      <c r="BEZ59" s="12"/>
      <c r="BFA59" s="12"/>
      <c r="BFB59" s="12"/>
      <c r="BFC59" s="12"/>
      <c r="BFD59" s="12"/>
      <c r="BFE59" s="12"/>
      <c r="BFF59" s="12"/>
      <c r="BFG59" s="12"/>
      <c r="BFH59" s="12"/>
      <c r="BFI59" s="12"/>
      <c r="BFJ59" s="12"/>
      <c r="BFK59" s="12"/>
      <c r="BFL59" s="12"/>
      <c r="BFM59" s="12"/>
      <c r="BFN59" s="12"/>
      <c r="BFO59" s="12"/>
      <c r="BFP59" s="12"/>
      <c r="BFQ59" s="12"/>
      <c r="BFR59" s="12"/>
      <c r="BFS59" s="12"/>
      <c r="BFT59" s="12"/>
      <c r="BFU59" s="12"/>
      <c r="BFV59" s="12"/>
      <c r="BFW59" s="12"/>
      <c r="BFX59" s="12"/>
      <c r="BFY59" s="12"/>
      <c r="BFZ59" s="12"/>
      <c r="BGA59" s="12"/>
      <c r="BGB59" s="12"/>
      <c r="BGC59" s="12"/>
      <c r="BGD59" s="12"/>
      <c r="BGE59" s="12"/>
      <c r="BGF59" s="12"/>
      <c r="BGG59" s="12"/>
      <c r="BGH59" s="12"/>
      <c r="BGI59" s="12"/>
      <c r="BGJ59" s="12"/>
      <c r="BGK59" s="12"/>
      <c r="BGL59" s="12"/>
      <c r="BGM59" s="12"/>
      <c r="BGN59" s="12"/>
      <c r="BGO59" s="12"/>
      <c r="BGP59" s="12"/>
      <c r="BGQ59" s="12"/>
      <c r="BGR59" s="12"/>
      <c r="BGS59" s="12"/>
      <c r="BGT59" s="12"/>
      <c r="BGU59" s="12"/>
      <c r="BGV59" s="12"/>
      <c r="BGW59" s="12"/>
      <c r="BGX59" s="12"/>
      <c r="BGY59" s="12"/>
      <c r="BGZ59" s="12"/>
      <c r="BHA59" s="12"/>
      <c r="BHB59" s="12"/>
      <c r="BHC59" s="12"/>
      <c r="BHD59" s="12"/>
      <c r="BHE59" s="12"/>
      <c r="BHF59" s="12"/>
      <c r="BHG59" s="12"/>
      <c r="BHH59" s="12"/>
      <c r="BHI59" s="12"/>
      <c r="BHJ59" s="12"/>
      <c r="BHK59" s="12"/>
      <c r="BHL59" s="12"/>
      <c r="BHM59" s="12"/>
      <c r="BHN59" s="12"/>
      <c r="BHO59" s="12"/>
      <c r="BHP59" s="12"/>
      <c r="BHQ59" s="12"/>
      <c r="BHR59" s="12"/>
      <c r="BHS59" s="12"/>
      <c r="BHT59" s="12"/>
      <c r="BHU59" s="12"/>
      <c r="BHV59" s="12"/>
      <c r="BHW59" s="12"/>
      <c r="BHX59" s="12"/>
      <c r="BHY59" s="12"/>
      <c r="BHZ59" s="12"/>
      <c r="BIA59" s="12"/>
      <c r="BIB59" s="12"/>
      <c r="BIC59" s="12"/>
      <c r="BID59" s="12"/>
      <c r="BIE59" s="12"/>
      <c r="BIF59" s="12"/>
      <c r="BIG59" s="12"/>
      <c r="BIH59" s="12"/>
      <c r="BII59" s="12"/>
      <c r="BIJ59" s="12"/>
      <c r="BIK59" s="12"/>
      <c r="BIL59" s="12"/>
      <c r="BIM59" s="12"/>
      <c r="BIN59" s="12"/>
      <c r="BIO59" s="12"/>
      <c r="BIP59" s="12"/>
      <c r="BIQ59" s="12"/>
      <c r="BIR59" s="12"/>
      <c r="BIS59" s="12"/>
      <c r="BIT59" s="12"/>
      <c r="BIU59" s="12"/>
      <c r="BIV59" s="12"/>
      <c r="BIW59" s="12"/>
      <c r="BIX59" s="12"/>
      <c r="BIY59" s="12"/>
      <c r="BIZ59" s="12"/>
      <c r="BJA59" s="12"/>
      <c r="BJB59" s="12"/>
      <c r="BJC59" s="12"/>
      <c r="BJD59" s="12"/>
      <c r="BJE59" s="12"/>
      <c r="BJF59" s="12"/>
      <c r="BJG59" s="12"/>
      <c r="BJH59" s="12"/>
      <c r="BJI59" s="12"/>
      <c r="BJJ59" s="12"/>
      <c r="BJK59" s="12"/>
      <c r="BJL59" s="12"/>
      <c r="BJM59" s="12"/>
      <c r="BJN59" s="12"/>
      <c r="BJO59" s="12"/>
      <c r="BJP59" s="12"/>
      <c r="BJQ59" s="12"/>
      <c r="BJR59" s="12"/>
      <c r="BJS59" s="12"/>
      <c r="BJT59" s="12"/>
      <c r="BJU59" s="12"/>
      <c r="BJV59" s="12"/>
      <c r="BJW59" s="12"/>
      <c r="BJX59" s="12"/>
      <c r="BJY59" s="12"/>
      <c r="BJZ59" s="12"/>
      <c r="BKA59" s="12"/>
      <c r="BKB59" s="12"/>
      <c r="BKC59" s="12"/>
      <c r="BKD59" s="12"/>
      <c r="BKE59" s="12"/>
      <c r="BKF59" s="12"/>
      <c r="BKG59" s="12"/>
      <c r="BKH59" s="12"/>
      <c r="BKI59" s="12"/>
      <c r="BKJ59" s="12"/>
      <c r="BKK59" s="12"/>
      <c r="BKL59" s="12"/>
      <c r="BKM59" s="12"/>
      <c r="BKN59" s="12"/>
      <c r="BKO59" s="12"/>
      <c r="BKP59" s="12"/>
      <c r="BKQ59" s="12"/>
      <c r="BKR59" s="12"/>
      <c r="BKS59" s="12"/>
      <c r="BKT59" s="12"/>
      <c r="BKU59" s="12"/>
      <c r="BKV59" s="12"/>
      <c r="BKW59" s="12"/>
      <c r="BKX59" s="12"/>
      <c r="BKY59" s="12"/>
      <c r="BKZ59" s="12"/>
      <c r="BLA59" s="12"/>
      <c r="BLB59" s="12"/>
      <c r="BLC59" s="12"/>
      <c r="BLD59" s="12"/>
      <c r="BLE59" s="12"/>
      <c r="BLF59" s="12"/>
      <c r="BLG59" s="12"/>
      <c r="BLH59" s="12"/>
      <c r="BLI59" s="12"/>
      <c r="BLJ59" s="12"/>
      <c r="BLK59" s="12"/>
      <c r="BLL59" s="12"/>
      <c r="BLM59" s="12"/>
      <c r="BLN59" s="12"/>
      <c r="BLO59" s="12"/>
      <c r="BLP59" s="12"/>
      <c r="BLQ59" s="12"/>
      <c r="BLR59" s="12"/>
      <c r="BLS59" s="12"/>
      <c r="BLT59" s="12"/>
      <c r="BLU59" s="12"/>
      <c r="BLV59" s="12"/>
      <c r="BLW59" s="12"/>
      <c r="BLX59" s="12"/>
      <c r="BLY59" s="12"/>
      <c r="BLZ59" s="12"/>
      <c r="BMA59" s="12"/>
      <c r="BMB59" s="12"/>
      <c r="BMC59" s="12"/>
      <c r="BMD59" s="12"/>
      <c r="BME59" s="12"/>
      <c r="BMF59" s="12"/>
      <c r="BMG59" s="12"/>
      <c r="BMH59" s="12"/>
      <c r="BMI59" s="12"/>
      <c r="BMJ59" s="12"/>
      <c r="BMK59" s="12"/>
      <c r="BML59" s="12"/>
      <c r="BMM59" s="12"/>
      <c r="BMN59" s="12"/>
      <c r="BMO59" s="12"/>
      <c r="BMP59" s="12"/>
      <c r="BMQ59" s="12"/>
      <c r="BMR59" s="12"/>
      <c r="BMS59" s="12"/>
      <c r="BMT59" s="12"/>
      <c r="BMU59" s="12"/>
      <c r="BMV59" s="12"/>
      <c r="BMW59" s="12"/>
      <c r="BMX59" s="12"/>
      <c r="BMY59" s="12"/>
      <c r="BMZ59" s="12"/>
      <c r="BNA59" s="12"/>
      <c r="BNB59" s="12"/>
      <c r="BNC59" s="12"/>
      <c r="BND59" s="12"/>
      <c r="BNE59" s="12"/>
      <c r="BNF59" s="12"/>
      <c r="BNG59" s="12"/>
      <c r="BNH59" s="12"/>
      <c r="BNI59" s="12"/>
      <c r="BNJ59" s="12"/>
      <c r="BNK59" s="12"/>
      <c r="BNL59" s="12"/>
      <c r="BNM59" s="12"/>
      <c r="BNN59" s="12"/>
      <c r="BNO59" s="12"/>
      <c r="BNP59" s="12"/>
      <c r="BNQ59" s="12"/>
      <c r="BNR59" s="12"/>
      <c r="BNS59" s="12"/>
      <c r="BNT59" s="12"/>
      <c r="BNU59" s="12"/>
      <c r="BNV59" s="12"/>
      <c r="BNW59" s="12"/>
      <c r="BNX59" s="12"/>
      <c r="BNY59" s="12"/>
      <c r="BNZ59" s="12"/>
      <c r="BOA59" s="12"/>
      <c r="BOB59" s="12"/>
      <c r="BOC59" s="12"/>
      <c r="BOD59" s="12"/>
      <c r="BOE59" s="12"/>
      <c r="BOF59" s="12"/>
      <c r="BOG59" s="12"/>
      <c r="BOH59" s="12"/>
      <c r="BOI59" s="12"/>
      <c r="BOJ59" s="12"/>
      <c r="BOK59" s="12"/>
      <c r="BOL59" s="12"/>
      <c r="BOM59" s="12"/>
      <c r="BON59" s="12"/>
      <c r="BOO59" s="12"/>
      <c r="BOP59" s="12"/>
      <c r="BOQ59" s="12"/>
      <c r="BOR59" s="12"/>
      <c r="BOS59" s="12"/>
      <c r="BOT59" s="12"/>
      <c r="BOU59" s="12"/>
      <c r="BOV59" s="12"/>
      <c r="BOW59" s="12"/>
      <c r="BOX59" s="12"/>
      <c r="BOY59" s="12"/>
      <c r="BOZ59" s="12"/>
      <c r="BPA59" s="12"/>
      <c r="BPB59" s="12"/>
      <c r="BPC59" s="12"/>
      <c r="BPD59" s="12"/>
      <c r="BPE59" s="12"/>
      <c r="BPF59" s="12"/>
      <c r="BPG59" s="12"/>
      <c r="BPH59" s="12"/>
      <c r="BPI59" s="12"/>
      <c r="BPJ59" s="12"/>
      <c r="BPK59" s="12"/>
      <c r="BPL59" s="12"/>
      <c r="BPM59" s="12"/>
      <c r="BPN59" s="12"/>
      <c r="BPO59" s="12"/>
      <c r="BPP59" s="12"/>
      <c r="BPQ59" s="12"/>
      <c r="BPR59" s="12"/>
      <c r="BPS59" s="12"/>
      <c r="BPT59" s="12"/>
      <c r="BPU59" s="12"/>
      <c r="BPV59" s="12"/>
      <c r="BPW59" s="12"/>
      <c r="BPX59" s="12"/>
      <c r="BPY59" s="12"/>
      <c r="BPZ59" s="12"/>
      <c r="BQA59" s="12"/>
      <c r="BQB59" s="12"/>
      <c r="BQC59" s="12"/>
      <c r="BQD59" s="12"/>
      <c r="BQE59" s="12"/>
      <c r="BQF59" s="12"/>
      <c r="BQG59" s="12"/>
      <c r="BQH59" s="12"/>
      <c r="BQI59" s="12"/>
      <c r="BQJ59" s="12"/>
      <c r="BQK59" s="12"/>
      <c r="BQL59" s="12"/>
      <c r="BQM59" s="12"/>
      <c r="BQN59" s="12"/>
      <c r="BQO59" s="12"/>
      <c r="BQP59" s="12"/>
      <c r="BQQ59" s="12"/>
      <c r="BQR59" s="12"/>
      <c r="BQS59" s="12"/>
      <c r="BQT59" s="12"/>
      <c r="BQU59" s="12"/>
      <c r="BQV59" s="12"/>
      <c r="BQW59" s="12"/>
      <c r="BQX59" s="12"/>
      <c r="BQY59" s="12"/>
      <c r="BQZ59" s="12"/>
      <c r="BRA59" s="12"/>
      <c r="BRB59" s="12"/>
      <c r="BRC59" s="12"/>
      <c r="BRD59" s="12"/>
      <c r="BRE59" s="12"/>
      <c r="BRF59" s="12"/>
      <c r="BRG59" s="12"/>
      <c r="BRH59" s="12"/>
      <c r="BRI59" s="12"/>
      <c r="BRJ59" s="12"/>
      <c r="BRK59" s="12"/>
      <c r="BRL59" s="12"/>
      <c r="BRM59" s="12"/>
      <c r="BRN59" s="12"/>
      <c r="BRO59" s="12"/>
      <c r="BRP59" s="12"/>
      <c r="BRQ59" s="12"/>
      <c r="BRR59" s="12"/>
      <c r="BRS59" s="12"/>
      <c r="BRT59" s="12"/>
      <c r="BRU59" s="12"/>
      <c r="BRV59" s="12"/>
      <c r="BRW59" s="12"/>
      <c r="BRX59" s="12"/>
      <c r="BRY59" s="12"/>
      <c r="BRZ59" s="12"/>
      <c r="BSA59" s="12"/>
      <c r="BSB59" s="12"/>
      <c r="BSC59" s="12"/>
      <c r="BSD59" s="12"/>
      <c r="BSE59" s="12"/>
      <c r="BSF59" s="12"/>
      <c r="BSG59" s="12"/>
      <c r="BSH59" s="12"/>
      <c r="BSI59" s="12"/>
      <c r="BSJ59" s="12"/>
      <c r="BSK59" s="12"/>
      <c r="BSL59" s="12"/>
      <c r="BSM59" s="12"/>
      <c r="BSN59" s="12"/>
      <c r="BSO59" s="12"/>
      <c r="BSP59" s="12"/>
      <c r="BSQ59" s="12"/>
      <c r="BSR59" s="12"/>
      <c r="BSS59" s="12"/>
      <c r="BST59" s="12"/>
      <c r="BSU59" s="12"/>
      <c r="BSV59" s="12"/>
      <c r="BSW59" s="12"/>
      <c r="BSX59" s="12"/>
      <c r="BSY59" s="12"/>
      <c r="BSZ59" s="12"/>
      <c r="BTA59" s="12"/>
      <c r="BTB59" s="12"/>
      <c r="BTC59" s="12"/>
      <c r="BTD59" s="12"/>
      <c r="BTE59" s="12"/>
      <c r="BTF59" s="12"/>
      <c r="BTG59" s="12"/>
      <c r="BTH59" s="12"/>
      <c r="BTI59" s="12"/>
      <c r="BTJ59" s="12"/>
      <c r="BTK59" s="12"/>
      <c r="BTL59" s="12"/>
      <c r="BTM59" s="12"/>
      <c r="BTN59" s="12"/>
      <c r="BTO59" s="12"/>
      <c r="BTP59" s="12"/>
      <c r="BTQ59" s="12"/>
      <c r="BTR59" s="12"/>
      <c r="BTS59" s="12"/>
      <c r="BTT59" s="12"/>
      <c r="BTU59" s="12"/>
      <c r="BTV59" s="12"/>
      <c r="BTW59" s="12"/>
      <c r="BTX59" s="12"/>
      <c r="BTY59" s="12"/>
      <c r="BTZ59" s="12"/>
      <c r="BUA59" s="12"/>
      <c r="BUB59" s="12"/>
      <c r="BUC59" s="12"/>
      <c r="BUD59" s="12"/>
      <c r="BUE59" s="12"/>
      <c r="BUF59" s="12"/>
      <c r="BUG59" s="12"/>
      <c r="BUH59" s="12"/>
      <c r="BUI59" s="12"/>
      <c r="BUJ59" s="12"/>
      <c r="BUK59" s="12"/>
      <c r="BUL59" s="12"/>
      <c r="BUM59" s="12"/>
      <c r="BUN59" s="12"/>
      <c r="BUO59" s="12"/>
      <c r="BUP59" s="12"/>
      <c r="BUQ59" s="12"/>
      <c r="BUR59" s="12"/>
      <c r="BUS59" s="12"/>
      <c r="BUT59" s="12"/>
      <c r="BUU59" s="12"/>
      <c r="BUV59" s="12"/>
      <c r="BUW59" s="12"/>
      <c r="BUX59" s="12"/>
      <c r="BUY59" s="12"/>
      <c r="BUZ59" s="12"/>
      <c r="BVA59" s="12"/>
      <c r="BVB59" s="12"/>
      <c r="BVC59" s="12"/>
      <c r="BVD59" s="12"/>
      <c r="BVE59" s="12"/>
      <c r="BVF59" s="12"/>
      <c r="BVG59" s="12"/>
      <c r="BVH59" s="12"/>
      <c r="BVI59" s="12"/>
      <c r="BVJ59" s="12"/>
      <c r="BVK59" s="12"/>
      <c r="BVL59" s="12"/>
      <c r="BVM59" s="12"/>
      <c r="BVN59" s="12"/>
      <c r="BVO59" s="12"/>
      <c r="BVP59" s="12"/>
      <c r="BVQ59" s="12"/>
      <c r="BVR59" s="12"/>
      <c r="BVS59" s="12"/>
      <c r="BVT59" s="12"/>
      <c r="BVU59" s="12"/>
      <c r="BVV59" s="12"/>
      <c r="BVW59" s="12"/>
      <c r="BVX59" s="12"/>
      <c r="BVY59" s="12"/>
      <c r="BVZ59" s="12"/>
      <c r="BWA59" s="12"/>
      <c r="BWB59" s="12"/>
      <c r="BWC59" s="12"/>
      <c r="BWD59" s="12"/>
      <c r="BWE59" s="12"/>
      <c r="BWF59" s="12"/>
      <c r="BWG59" s="12"/>
      <c r="BWH59" s="12"/>
      <c r="BWI59" s="12"/>
      <c r="BWJ59" s="12"/>
      <c r="BWK59" s="12"/>
      <c r="BWL59" s="12"/>
      <c r="BWM59" s="12"/>
      <c r="BWN59" s="12"/>
      <c r="BWO59" s="12"/>
      <c r="BWP59" s="12"/>
      <c r="BWQ59" s="12"/>
      <c r="BWR59" s="12"/>
      <c r="BWS59" s="12"/>
      <c r="BWT59" s="12"/>
      <c r="BWU59" s="12"/>
      <c r="BWV59" s="12"/>
      <c r="BWW59" s="12"/>
      <c r="BWX59" s="12"/>
      <c r="BWY59" s="12"/>
      <c r="BWZ59" s="12"/>
      <c r="BXA59" s="12"/>
      <c r="BXB59" s="12"/>
      <c r="BXC59" s="12"/>
      <c r="BXD59" s="12"/>
      <c r="BXE59" s="12"/>
      <c r="BXF59" s="12"/>
      <c r="BXG59" s="12"/>
      <c r="BXH59" s="12"/>
      <c r="BXI59" s="12"/>
      <c r="BXJ59" s="12"/>
      <c r="BXK59" s="12"/>
      <c r="BXL59" s="12"/>
      <c r="BXM59" s="12"/>
      <c r="BXN59" s="12"/>
      <c r="BXO59" s="12"/>
      <c r="BXP59" s="12"/>
      <c r="BXQ59" s="12"/>
      <c r="BXR59" s="12"/>
      <c r="BXS59" s="12"/>
      <c r="BXT59" s="12"/>
      <c r="BXU59" s="12"/>
      <c r="BXV59" s="12"/>
      <c r="BXW59" s="12"/>
      <c r="BXX59" s="12"/>
      <c r="BXY59" s="12"/>
      <c r="BXZ59" s="12"/>
      <c r="BYA59" s="12"/>
      <c r="BYB59" s="12"/>
      <c r="BYC59" s="12"/>
      <c r="BYD59" s="12"/>
      <c r="BYE59" s="12"/>
      <c r="BYF59" s="12"/>
      <c r="BYG59" s="12"/>
      <c r="BYH59" s="12"/>
      <c r="BYI59" s="12"/>
      <c r="BYJ59" s="12"/>
      <c r="BYK59" s="12"/>
      <c r="BYL59" s="12"/>
      <c r="BYM59" s="12"/>
      <c r="BYN59" s="12"/>
      <c r="BYO59" s="12"/>
      <c r="BYP59" s="12"/>
      <c r="BYQ59" s="12"/>
      <c r="BYR59" s="12"/>
      <c r="BYS59" s="12"/>
      <c r="BYT59" s="12"/>
      <c r="BYU59" s="12"/>
      <c r="BYV59" s="12"/>
      <c r="BYW59" s="12"/>
      <c r="BYX59" s="12"/>
      <c r="BYY59" s="12"/>
      <c r="BYZ59" s="12"/>
      <c r="BZA59" s="12"/>
      <c r="BZB59" s="12"/>
      <c r="BZC59" s="12"/>
      <c r="BZD59" s="12"/>
      <c r="BZE59" s="12"/>
      <c r="BZF59" s="12"/>
      <c r="BZG59" s="12"/>
      <c r="BZH59" s="12"/>
      <c r="BZI59" s="12"/>
      <c r="BZJ59" s="12"/>
      <c r="BZK59" s="12"/>
      <c r="BZL59" s="12"/>
      <c r="BZM59" s="12"/>
      <c r="BZN59" s="12"/>
      <c r="BZO59" s="12"/>
      <c r="BZP59" s="12"/>
      <c r="BZQ59" s="12"/>
      <c r="BZR59" s="12"/>
      <c r="BZS59" s="12"/>
      <c r="BZT59" s="12"/>
      <c r="BZU59" s="12"/>
      <c r="BZV59" s="12"/>
      <c r="BZW59" s="12"/>
      <c r="BZX59" s="12"/>
      <c r="BZY59" s="12"/>
      <c r="BZZ59" s="12"/>
      <c r="CAA59" s="12"/>
      <c r="CAB59" s="12"/>
      <c r="CAC59" s="12"/>
      <c r="CAD59" s="12"/>
      <c r="CAE59" s="12"/>
      <c r="CAF59" s="12"/>
      <c r="CAG59" s="12"/>
      <c r="CAH59" s="12"/>
      <c r="CAI59" s="12"/>
      <c r="CAJ59" s="12"/>
      <c r="CAK59" s="12"/>
      <c r="CAL59" s="12"/>
      <c r="CAM59" s="12"/>
      <c r="CAN59" s="12"/>
      <c r="CAO59" s="12"/>
      <c r="CAP59" s="12"/>
      <c r="CAQ59" s="12"/>
      <c r="CAR59" s="12"/>
      <c r="CAS59" s="12"/>
      <c r="CAT59" s="12"/>
      <c r="CAU59" s="12"/>
      <c r="CAV59" s="12"/>
      <c r="CAW59" s="12"/>
      <c r="CAX59" s="12"/>
      <c r="CAY59" s="12"/>
      <c r="CAZ59" s="12"/>
      <c r="CBA59" s="12"/>
      <c r="CBB59" s="12"/>
      <c r="CBC59" s="12"/>
      <c r="CBD59" s="12"/>
      <c r="CBE59" s="12"/>
      <c r="CBF59" s="12"/>
      <c r="CBG59" s="12"/>
      <c r="CBH59" s="12"/>
      <c r="CBI59" s="12"/>
      <c r="CBJ59" s="12"/>
      <c r="CBK59" s="12"/>
      <c r="CBL59" s="12"/>
      <c r="CBM59" s="12"/>
      <c r="CBN59" s="12"/>
      <c r="CBO59" s="12"/>
      <c r="CBP59" s="12"/>
      <c r="CBQ59" s="12"/>
      <c r="CBR59" s="12"/>
      <c r="CBS59" s="12"/>
      <c r="CBT59" s="12"/>
      <c r="CBU59" s="12"/>
      <c r="CBV59" s="12"/>
      <c r="CBW59" s="12"/>
      <c r="CBX59" s="12"/>
      <c r="CBY59" s="12"/>
      <c r="CBZ59" s="12"/>
      <c r="CCA59" s="12"/>
      <c r="CCB59" s="12"/>
      <c r="CCC59" s="12"/>
      <c r="CCD59" s="12"/>
      <c r="CCE59" s="12"/>
      <c r="CCF59" s="12"/>
      <c r="CCG59" s="12"/>
      <c r="CCH59" s="12"/>
      <c r="CCI59" s="12"/>
      <c r="CCJ59" s="12"/>
      <c r="CCK59" s="12"/>
      <c r="CCL59" s="12"/>
      <c r="CCM59" s="12"/>
      <c r="CCN59" s="12"/>
      <c r="CCO59" s="12"/>
      <c r="CCP59" s="12"/>
      <c r="CCQ59" s="12"/>
      <c r="CCR59" s="12"/>
      <c r="CCS59" s="12"/>
      <c r="CCT59" s="12"/>
      <c r="CCU59" s="12"/>
      <c r="CCV59" s="12"/>
      <c r="CCW59" s="12"/>
      <c r="CCX59" s="12"/>
      <c r="CCY59" s="12"/>
      <c r="CCZ59" s="12"/>
      <c r="CDA59" s="12"/>
      <c r="CDB59" s="12"/>
      <c r="CDC59" s="12"/>
      <c r="CDD59" s="12"/>
      <c r="CDE59" s="12"/>
      <c r="CDF59" s="12"/>
      <c r="CDG59" s="12"/>
      <c r="CDH59" s="12"/>
      <c r="CDI59" s="12"/>
      <c r="CDJ59" s="12"/>
      <c r="CDK59" s="12"/>
      <c r="CDL59" s="12"/>
      <c r="CDM59" s="12"/>
      <c r="CDN59" s="12"/>
      <c r="CDO59" s="12"/>
      <c r="CDP59" s="12"/>
      <c r="CDQ59" s="12"/>
      <c r="CDR59" s="12"/>
      <c r="CDS59" s="12"/>
      <c r="CDT59" s="12"/>
      <c r="CDU59" s="12"/>
      <c r="CDV59" s="12"/>
      <c r="CDW59" s="12"/>
      <c r="CDX59" s="12"/>
      <c r="CDY59" s="12"/>
      <c r="CDZ59" s="12"/>
      <c r="CEA59" s="12"/>
      <c r="CEB59" s="12"/>
      <c r="CEC59" s="12"/>
      <c r="CED59" s="12"/>
      <c r="CEE59" s="12"/>
      <c r="CEF59" s="12"/>
      <c r="CEG59" s="12"/>
      <c r="CEH59" s="12"/>
      <c r="CEI59" s="12"/>
      <c r="CEJ59" s="12"/>
      <c r="CEK59" s="12"/>
      <c r="CEL59" s="12"/>
      <c r="CEM59" s="12"/>
      <c r="CEN59" s="12"/>
      <c r="CEO59" s="12"/>
      <c r="CEP59" s="12"/>
      <c r="CEQ59" s="12"/>
      <c r="CER59" s="12"/>
      <c r="CES59" s="12"/>
      <c r="CET59" s="12"/>
      <c r="CEU59" s="12"/>
      <c r="CEV59" s="12"/>
      <c r="CEW59" s="12"/>
      <c r="CEX59" s="12"/>
      <c r="CEY59" s="12"/>
      <c r="CEZ59" s="12"/>
      <c r="CFA59" s="12"/>
      <c r="CFB59" s="12"/>
      <c r="CFC59" s="12"/>
      <c r="CFD59" s="12"/>
      <c r="CFE59" s="12"/>
      <c r="CFF59" s="12"/>
      <c r="CFG59" s="12"/>
      <c r="CFH59" s="12"/>
      <c r="CFI59" s="12"/>
      <c r="CFJ59" s="12"/>
      <c r="CFK59" s="12"/>
      <c r="CFL59" s="12"/>
      <c r="CFM59" s="12"/>
      <c r="CFN59" s="12"/>
      <c r="CFO59" s="12"/>
      <c r="CFP59" s="12"/>
      <c r="CFQ59" s="12"/>
      <c r="CFR59" s="12"/>
      <c r="CFS59" s="12"/>
      <c r="CFT59" s="12"/>
      <c r="CFU59" s="12"/>
      <c r="CFV59" s="12"/>
      <c r="CFW59" s="12"/>
      <c r="CFX59" s="12"/>
      <c r="CFY59" s="12"/>
      <c r="CFZ59" s="12"/>
      <c r="CGA59" s="12"/>
      <c r="CGB59" s="12"/>
      <c r="CGC59" s="12"/>
      <c r="CGD59" s="12"/>
      <c r="CGE59" s="12"/>
      <c r="CGF59" s="12"/>
      <c r="CGG59" s="12"/>
      <c r="CGH59" s="12"/>
      <c r="CGI59" s="12"/>
      <c r="CGJ59" s="12"/>
      <c r="CGK59" s="12"/>
      <c r="CGL59" s="12"/>
      <c r="CGM59" s="12"/>
      <c r="CGN59" s="12"/>
      <c r="CGO59" s="12"/>
      <c r="CGP59" s="12"/>
      <c r="CGQ59" s="12"/>
      <c r="CGR59" s="12"/>
      <c r="CGS59" s="12"/>
      <c r="CGT59" s="12"/>
      <c r="CGU59" s="12"/>
      <c r="CGV59" s="12"/>
      <c r="CGW59" s="12"/>
      <c r="CGX59" s="12"/>
      <c r="CGY59" s="12"/>
      <c r="CGZ59" s="12"/>
      <c r="CHA59" s="12"/>
      <c r="CHB59" s="12"/>
      <c r="CHC59" s="12"/>
      <c r="CHD59" s="12"/>
      <c r="CHE59" s="12"/>
      <c r="CHF59" s="12"/>
      <c r="CHG59" s="12"/>
      <c r="CHH59" s="12"/>
      <c r="CHI59" s="12"/>
      <c r="CHJ59" s="12"/>
      <c r="CHK59" s="12"/>
      <c r="CHL59" s="12"/>
      <c r="CHM59" s="12"/>
      <c r="CHN59" s="12"/>
      <c r="CHO59" s="12"/>
      <c r="CHP59" s="12"/>
      <c r="CHQ59" s="12"/>
      <c r="CHR59" s="12"/>
      <c r="CHS59" s="12"/>
      <c r="CHT59" s="12"/>
      <c r="CHU59" s="12"/>
      <c r="CHV59" s="12"/>
      <c r="CHW59" s="12"/>
      <c r="CHX59" s="12"/>
      <c r="CHY59" s="12"/>
      <c r="CHZ59" s="12"/>
      <c r="CIA59" s="12"/>
      <c r="CIB59" s="12"/>
      <c r="CIC59" s="12"/>
      <c r="CID59" s="12"/>
      <c r="CIE59" s="12"/>
      <c r="CIF59" s="12"/>
      <c r="CIG59" s="12"/>
      <c r="CIH59" s="12"/>
      <c r="CII59" s="12"/>
      <c r="CIJ59" s="12"/>
      <c r="CIK59" s="12"/>
      <c r="CIL59" s="12"/>
      <c r="CIM59" s="12"/>
      <c r="CIN59" s="12"/>
      <c r="CIO59" s="12"/>
      <c r="CIP59" s="12"/>
      <c r="CIQ59" s="12"/>
      <c r="CIR59" s="12"/>
      <c r="CIS59" s="12"/>
      <c r="CIT59" s="12"/>
      <c r="CIU59" s="12"/>
      <c r="CIV59" s="12"/>
      <c r="CIW59" s="12"/>
      <c r="CIX59" s="12"/>
      <c r="CIY59" s="12"/>
      <c r="CIZ59" s="12"/>
      <c r="CJA59" s="12"/>
      <c r="CJB59" s="12"/>
      <c r="CJC59" s="12"/>
      <c r="CJD59" s="12"/>
      <c r="CJE59" s="12"/>
      <c r="CJF59" s="12"/>
      <c r="CJG59" s="12"/>
      <c r="CJH59" s="12"/>
      <c r="CJI59" s="12"/>
      <c r="CJJ59" s="12"/>
      <c r="CJK59" s="12"/>
      <c r="CJL59" s="12"/>
      <c r="CJM59" s="12"/>
      <c r="CJN59" s="12"/>
      <c r="CJO59" s="12"/>
      <c r="CJP59" s="12"/>
      <c r="CJQ59" s="12"/>
      <c r="CJR59" s="12"/>
      <c r="CJS59" s="12"/>
      <c r="CJT59" s="12"/>
      <c r="CJU59" s="12"/>
      <c r="CJV59" s="12"/>
      <c r="CJW59" s="12"/>
      <c r="CJX59" s="12"/>
      <c r="CJY59" s="12"/>
      <c r="CJZ59" s="12"/>
      <c r="CKA59" s="12"/>
      <c r="CKB59" s="12"/>
      <c r="CKC59" s="12"/>
      <c r="CKD59" s="12"/>
      <c r="CKE59" s="12"/>
      <c r="CKF59" s="12"/>
      <c r="CKG59" s="12"/>
      <c r="CKH59" s="12"/>
      <c r="CKI59" s="12"/>
      <c r="CKJ59" s="12"/>
      <c r="CKK59" s="12"/>
      <c r="CKL59" s="12"/>
      <c r="CKM59" s="12"/>
      <c r="CKN59" s="12"/>
      <c r="CKO59" s="12"/>
      <c r="CKP59" s="12"/>
      <c r="CKQ59" s="12"/>
      <c r="CKR59" s="12"/>
      <c r="CKS59" s="12"/>
      <c r="CKT59" s="12"/>
      <c r="CKU59" s="12"/>
      <c r="CKV59" s="12"/>
      <c r="CKW59" s="12"/>
      <c r="CKX59" s="12"/>
      <c r="CKY59" s="12"/>
      <c r="CKZ59" s="12"/>
      <c r="CLA59" s="12"/>
      <c r="CLB59" s="12"/>
      <c r="CLC59" s="12"/>
      <c r="CLD59" s="12"/>
      <c r="CLE59" s="12"/>
      <c r="CLF59" s="12"/>
      <c r="CLG59" s="12"/>
      <c r="CLH59" s="12"/>
      <c r="CLI59" s="12"/>
      <c r="CLJ59" s="12"/>
      <c r="CLK59" s="12"/>
      <c r="CLL59" s="12"/>
      <c r="CLM59" s="12"/>
      <c r="CLN59" s="12"/>
      <c r="CLO59" s="12"/>
      <c r="CLP59" s="12"/>
      <c r="CLQ59" s="12"/>
      <c r="CLR59" s="12"/>
      <c r="CLS59" s="12"/>
      <c r="CLT59" s="12"/>
      <c r="CLU59" s="12"/>
      <c r="CLV59" s="12"/>
      <c r="CLW59" s="12"/>
      <c r="CLX59" s="12"/>
      <c r="CLY59" s="12"/>
      <c r="CLZ59" s="12"/>
      <c r="CMA59" s="12"/>
      <c r="CMB59" s="12"/>
      <c r="CMC59" s="12"/>
      <c r="CMD59" s="12"/>
      <c r="CME59" s="12"/>
      <c r="CMF59" s="12"/>
      <c r="CMG59" s="12"/>
      <c r="CMH59" s="12"/>
      <c r="CMI59" s="12"/>
      <c r="CMJ59" s="12"/>
      <c r="CMK59" s="12"/>
      <c r="CML59" s="12"/>
      <c r="CMM59" s="12"/>
      <c r="CMN59" s="12"/>
      <c r="CMO59" s="12"/>
      <c r="CMP59" s="12"/>
      <c r="CMQ59" s="12"/>
      <c r="CMR59" s="12"/>
      <c r="CMS59" s="12"/>
      <c r="CMT59" s="12"/>
      <c r="CMU59" s="12"/>
      <c r="CMV59" s="12"/>
      <c r="CMW59" s="12"/>
      <c r="CMX59" s="12"/>
      <c r="CMY59" s="12"/>
      <c r="CMZ59" s="12"/>
      <c r="CNA59" s="12"/>
      <c r="CNB59" s="12"/>
      <c r="CNC59" s="12"/>
      <c r="CND59" s="12"/>
      <c r="CNE59" s="12"/>
      <c r="CNF59" s="12"/>
      <c r="CNG59" s="12"/>
      <c r="CNH59" s="12"/>
      <c r="CNI59" s="12"/>
      <c r="CNJ59" s="12"/>
      <c r="CNK59" s="12"/>
      <c r="CNL59" s="12"/>
      <c r="CNM59" s="12"/>
      <c r="CNN59" s="12"/>
      <c r="CNO59" s="12"/>
      <c r="CNP59" s="12"/>
      <c r="CNQ59" s="12"/>
      <c r="CNR59" s="12"/>
      <c r="CNS59" s="12"/>
      <c r="CNT59" s="12"/>
      <c r="CNU59" s="12"/>
      <c r="CNV59" s="12"/>
      <c r="CNW59" s="12"/>
      <c r="CNX59" s="12"/>
      <c r="CNY59" s="12"/>
      <c r="CNZ59" s="12"/>
      <c r="COA59" s="12"/>
      <c r="COB59" s="12"/>
      <c r="COC59" s="12"/>
      <c r="COD59" s="12"/>
      <c r="COE59" s="12"/>
      <c r="COF59" s="12"/>
      <c r="COG59" s="12"/>
      <c r="COH59" s="12"/>
      <c r="COI59" s="12"/>
      <c r="COJ59" s="12"/>
      <c r="COK59" s="12"/>
      <c r="COL59" s="12"/>
      <c r="COM59" s="12"/>
      <c r="CON59" s="12"/>
      <c r="COO59" s="12"/>
      <c r="COP59" s="12"/>
      <c r="COQ59" s="12"/>
      <c r="COR59" s="12"/>
      <c r="COS59" s="12"/>
      <c r="COT59" s="12"/>
      <c r="COU59" s="12"/>
      <c r="COV59" s="12"/>
      <c r="COW59" s="12"/>
      <c r="COX59" s="12"/>
      <c r="COY59" s="12"/>
      <c r="COZ59" s="12"/>
      <c r="CPA59" s="12"/>
      <c r="CPB59" s="12"/>
      <c r="CPC59" s="12"/>
      <c r="CPD59" s="12"/>
      <c r="CPE59" s="12"/>
      <c r="CPF59" s="12"/>
      <c r="CPG59" s="12"/>
      <c r="CPH59" s="12"/>
      <c r="CPI59" s="12"/>
      <c r="CPJ59" s="12"/>
      <c r="CPK59" s="12"/>
      <c r="CPL59" s="12"/>
      <c r="CPM59" s="12"/>
      <c r="CPN59" s="12"/>
      <c r="CPO59" s="12"/>
      <c r="CPP59" s="12"/>
      <c r="CPQ59" s="12"/>
      <c r="CPR59" s="12"/>
      <c r="CPS59" s="12"/>
      <c r="CPT59" s="12"/>
      <c r="CPU59" s="12"/>
      <c r="CPV59" s="12"/>
      <c r="CPW59" s="12"/>
      <c r="CPX59" s="12"/>
      <c r="CPY59" s="12"/>
      <c r="CPZ59" s="12"/>
      <c r="CQA59" s="12"/>
      <c r="CQB59" s="12"/>
      <c r="CQC59" s="12"/>
      <c r="CQD59" s="12"/>
      <c r="CQE59" s="12"/>
      <c r="CQF59" s="12"/>
      <c r="CQG59" s="12"/>
      <c r="CQH59" s="12"/>
      <c r="CQI59" s="12"/>
      <c r="CQJ59" s="12"/>
      <c r="CQK59" s="12"/>
      <c r="CQL59" s="12"/>
      <c r="CQM59" s="12"/>
      <c r="CQN59" s="12"/>
      <c r="CQO59" s="12"/>
      <c r="CQP59" s="12"/>
      <c r="CQQ59" s="12"/>
      <c r="CQR59" s="12"/>
      <c r="CQS59" s="12"/>
      <c r="CQT59" s="12"/>
      <c r="CQU59" s="12"/>
      <c r="CQV59" s="12"/>
      <c r="CQW59" s="12"/>
      <c r="CQX59" s="12"/>
      <c r="CQY59" s="12"/>
      <c r="CQZ59" s="12"/>
      <c r="CRA59" s="12"/>
      <c r="CRB59" s="12"/>
      <c r="CRC59" s="12"/>
      <c r="CRD59" s="12"/>
      <c r="CRE59" s="12"/>
      <c r="CRF59" s="12"/>
      <c r="CRG59" s="12"/>
      <c r="CRH59" s="12"/>
      <c r="CRI59" s="12"/>
      <c r="CRJ59" s="12"/>
      <c r="CRK59" s="12"/>
      <c r="CRL59" s="12"/>
      <c r="CRM59" s="12"/>
      <c r="CRN59" s="12"/>
      <c r="CRO59" s="12"/>
      <c r="CRP59" s="12"/>
      <c r="CRQ59" s="12"/>
      <c r="CRR59" s="12"/>
      <c r="CRS59" s="12"/>
      <c r="CRT59" s="12"/>
      <c r="CRU59" s="12"/>
      <c r="CRV59" s="12"/>
      <c r="CRW59" s="12"/>
      <c r="CRX59" s="12"/>
      <c r="CRY59" s="12"/>
      <c r="CRZ59" s="12"/>
      <c r="CSA59" s="12"/>
      <c r="CSB59" s="12"/>
      <c r="CSC59" s="12"/>
      <c r="CSD59" s="12"/>
      <c r="CSE59" s="12"/>
      <c r="CSF59" s="12"/>
      <c r="CSG59" s="12"/>
      <c r="CSH59" s="12"/>
      <c r="CSI59" s="12"/>
      <c r="CSJ59" s="12"/>
      <c r="CSK59" s="12"/>
      <c r="CSL59" s="12"/>
      <c r="CSM59" s="12"/>
      <c r="CSN59" s="12"/>
      <c r="CSO59" s="12"/>
      <c r="CSP59" s="12"/>
      <c r="CSQ59" s="12"/>
      <c r="CSR59" s="12"/>
      <c r="CSS59" s="12"/>
      <c r="CST59" s="12"/>
      <c r="CSU59" s="12"/>
      <c r="CSV59" s="12"/>
      <c r="CSW59" s="12"/>
      <c r="CSX59" s="12"/>
      <c r="CSY59" s="12"/>
      <c r="CSZ59" s="12"/>
      <c r="CTA59" s="12"/>
      <c r="CTB59" s="12"/>
      <c r="CTC59" s="12"/>
      <c r="CTD59" s="12"/>
      <c r="CTE59" s="12"/>
      <c r="CTF59" s="12"/>
      <c r="CTG59" s="12"/>
      <c r="CTH59" s="12"/>
      <c r="CTI59" s="12"/>
      <c r="CTJ59" s="12"/>
      <c r="CTK59" s="12"/>
      <c r="CTL59" s="12"/>
      <c r="CTM59" s="12"/>
      <c r="CTN59" s="12"/>
      <c r="CTO59" s="12"/>
      <c r="CTP59" s="12"/>
      <c r="CTQ59" s="12"/>
      <c r="CTR59" s="12"/>
      <c r="CTS59" s="12"/>
      <c r="CTT59" s="12"/>
      <c r="CTU59" s="12"/>
      <c r="CTV59" s="12"/>
      <c r="CTW59" s="12"/>
      <c r="CTX59" s="12"/>
      <c r="CTY59" s="12"/>
      <c r="CTZ59" s="12"/>
      <c r="CUA59" s="12"/>
      <c r="CUB59" s="12"/>
      <c r="CUC59" s="12"/>
      <c r="CUD59" s="12"/>
      <c r="CUE59" s="12"/>
      <c r="CUF59" s="12"/>
      <c r="CUG59" s="12"/>
      <c r="CUH59" s="12"/>
      <c r="CUI59" s="12"/>
      <c r="CUJ59" s="12"/>
      <c r="CUK59" s="12"/>
      <c r="CUL59" s="12"/>
      <c r="CUM59" s="12"/>
      <c r="CUN59" s="12"/>
      <c r="CUO59" s="12"/>
      <c r="CUP59" s="12"/>
      <c r="CUQ59" s="12"/>
      <c r="CUR59" s="12"/>
      <c r="CUS59" s="12"/>
      <c r="CUT59" s="12"/>
      <c r="CUU59" s="12"/>
      <c r="CUV59" s="12"/>
      <c r="CUW59" s="12"/>
      <c r="CUX59" s="12"/>
      <c r="CUY59" s="12"/>
      <c r="CUZ59" s="12"/>
      <c r="CVA59" s="12"/>
      <c r="CVB59" s="12"/>
      <c r="CVC59" s="12"/>
      <c r="CVD59" s="12"/>
      <c r="CVE59" s="12"/>
      <c r="CVF59" s="12"/>
      <c r="CVG59" s="12"/>
      <c r="CVH59" s="12"/>
      <c r="CVI59" s="12"/>
      <c r="CVJ59" s="12"/>
      <c r="CVK59" s="12"/>
      <c r="CVL59" s="12"/>
      <c r="CVM59" s="12"/>
      <c r="CVN59" s="12"/>
      <c r="CVO59" s="12"/>
      <c r="CVP59" s="12"/>
      <c r="CVQ59" s="12"/>
      <c r="CVR59" s="12"/>
      <c r="CVS59" s="12"/>
      <c r="CVT59" s="12"/>
      <c r="CVU59" s="12"/>
      <c r="CVV59" s="12"/>
      <c r="CVW59" s="12"/>
      <c r="CVX59" s="12"/>
      <c r="CVY59" s="12"/>
      <c r="CVZ59" s="12"/>
      <c r="CWA59" s="12"/>
      <c r="CWB59" s="12"/>
      <c r="CWC59" s="12"/>
      <c r="CWD59" s="12"/>
      <c r="CWE59" s="12"/>
      <c r="CWF59" s="12"/>
      <c r="CWG59" s="12"/>
      <c r="CWH59" s="12"/>
      <c r="CWI59" s="12"/>
      <c r="CWJ59" s="12"/>
      <c r="CWK59" s="12"/>
      <c r="CWL59" s="12"/>
      <c r="CWM59" s="12"/>
      <c r="CWN59" s="12"/>
      <c r="CWO59" s="12"/>
      <c r="CWP59" s="12"/>
      <c r="CWQ59" s="12"/>
      <c r="CWR59" s="12"/>
      <c r="CWS59" s="12"/>
      <c r="CWT59" s="12"/>
      <c r="CWU59" s="12"/>
      <c r="CWV59" s="12"/>
      <c r="CWW59" s="12"/>
      <c r="CWX59" s="12"/>
      <c r="CWY59" s="12"/>
      <c r="CWZ59" s="12"/>
      <c r="CXA59" s="12"/>
      <c r="CXB59" s="12"/>
      <c r="CXC59" s="12"/>
      <c r="CXD59" s="12"/>
      <c r="CXE59" s="12"/>
      <c r="CXF59" s="12"/>
      <c r="CXG59" s="12"/>
      <c r="CXH59" s="12"/>
      <c r="CXI59" s="12"/>
      <c r="CXJ59" s="12"/>
      <c r="CXK59" s="12"/>
      <c r="CXL59" s="12"/>
      <c r="CXM59" s="12"/>
      <c r="CXN59" s="12"/>
      <c r="CXO59" s="12"/>
      <c r="CXP59" s="12"/>
      <c r="CXQ59" s="12"/>
      <c r="CXR59" s="12"/>
      <c r="CXS59" s="12"/>
      <c r="CXT59" s="12"/>
      <c r="CXU59" s="12"/>
      <c r="CXV59" s="12"/>
      <c r="CXW59" s="12"/>
      <c r="CXX59" s="12"/>
      <c r="CXY59" s="12"/>
      <c r="CXZ59" s="12"/>
      <c r="CYA59" s="12"/>
      <c r="CYB59" s="12"/>
      <c r="CYC59" s="12"/>
      <c r="CYD59" s="12"/>
      <c r="CYE59" s="12"/>
      <c r="CYF59" s="12"/>
      <c r="CYG59" s="12"/>
      <c r="CYH59" s="12"/>
      <c r="CYI59" s="12"/>
      <c r="CYJ59" s="12"/>
      <c r="CYK59" s="12"/>
      <c r="CYL59" s="12"/>
      <c r="CYM59" s="12"/>
      <c r="CYN59" s="12"/>
      <c r="CYO59" s="12"/>
      <c r="CYP59" s="12"/>
      <c r="CYQ59" s="12"/>
      <c r="CYR59" s="12"/>
      <c r="CYS59" s="12"/>
      <c r="CYT59" s="12"/>
      <c r="CYU59" s="12"/>
      <c r="CYV59" s="12"/>
      <c r="CYW59" s="12"/>
      <c r="CYX59" s="12"/>
      <c r="CYY59" s="12"/>
      <c r="CYZ59" s="12"/>
      <c r="CZA59" s="12"/>
      <c r="CZB59" s="12"/>
      <c r="CZC59" s="12"/>
      <c r="CZD59" s="12"/>
      <c r="CZE59" s="12"/>
      <c r="CZF59" s="12"/>
      <c r="CZG59" s="12"/>
      <c r="CZH59" s="12"/>
      <c r="CZI59" s="12"/>
      <c r="CZJ59" s="12"/>
      <c r="CZK59" s="12"/>
      <c r="CZL59" s="12"/>
      <c r="CZM59" s="12"/>
      <c r="CZN59" s="12"/>
      <c r="CZO59" s="12"/>
      <c r="CZP59" s="12"/>
      <c r="CZQ59" s="12"/>
      <c r="CZR59" s="12"/>
      <c r="CZS59" s="12"/>
      <c r="CZT59" s="12"/>
      <c r="CZU59" s="12"/>
      <c r="CZV59" s="12"/>
      <c r="CZW59" s="12"/>
      <c r="CZX59" s="12"/>
      <c r="CZY59" s="12"/>
      <c r="CZZ59" s="12"/>
      <c r="DAA59" s="12"/>
      <c r="DAB59" s="12"/>
      <c r="DAC59" s="12"/>
      <c r="DAD59" s="12"/>
      <c r="DAE59" s="12"/>
      <c r="DAF59" s="12"/>
      <c r="DAG59" s="12"/>
      <c r="DAH59" s="12"/>
      <c r="DAI59" s="12"/>
      <c r="DAJ59" s="12"/>
      <c r="DAK59" s="12"/>
      <c r="DAL59" s="12"/>
      <c r="DAM59" s="12"/>
      <c r="DAN59" s="12"/>
      <c r="DAO59" s="12"/>
      <c r="DAP59" s="12"/>
      <c r="DAQ59" s="12"/>
      <c r="DAR59" s="12"/>
      <c r="DAS59" s="12"/>
      <c r="DAT59" s="12"/>
      <c r="DAU59" s="12"/>
      <c r="DAV59" s="12"/>
      <c r="DAW59" s="12"/>
      <c r="DAX59" s="12"/>
      <c r="DAY59" s="12"/>
      <c r="DAZ59" s="12"/>
      <c r="DBA59" s="12"/>
      <c r="DBB59" s="12"/>
      <c r="DBC59" s="12"/>
      <c r="DBD59" s="12"/>
      <c r="DBE59" s="12"/>
      <c r="DBF59" s="12"/>
      <c r="DBG59" s="12"/>
      <c r="DBH59" s="12"/>
      <c r="DBI59" s="12"/>
      <c r="DBJ59" s="12"/>
      <c r="DBK59" s="12"/>
      <c r="DBL59" s="12"/>
      <c r="DBM59" s="12"/>
      <c r="DBN59" s="12"/>
      <c r="DBO59" s="12"/>
      <c r="DBP59" s="12"/>
      <c r="DBQ59" s="12"/>
      <c r="DBR59" s="12"/>
      <c r="DBS59" s="12"/>
      <c r="DBT59" s="12"/>
      <c r="DBU59" s="12"/>
      <c r="DBV59" s="12"/>
      <c r="DBW59" s="12"/>
      <c r="DBX59" s="12"/>
      <c r="DBY59" s="12"/>
      <c r="DBZ59" s="12"/>
      <c r="DCA59" s="12"/>
      <c r="DCB59" s="12"/>
      <c r="DCC59" s="12"/>
      <c r="DCD59" s="12"/>
      <c r="DCE59" s="12"/>
      <c r="DCF59" s="12"/>
      <c r="DCG59" s="12"/>
      <c r="DCH59" s="12"/>
      <c r="DCI59" s="12"/>
      <c r="DCJ59" s="12"/>
      <c r="DCK59" s="12"/>
      <c r="DCL59" s="12"/>
      <c r="DCM59" s="12"/>
      <c r="DCN59" s="12"/>
      <c r="DCO59" s="12"/>
      <c r="DCP59" s="12"/>
      <c r="DCQ59" s="12"/>
      <c r="DCR59" s="12"/>
      <c r="DCS59" s="12"/>
      <c r="DCT59" s="12"/>
      <c r="DCU59" s="12"/>
      <c r="DCV59" s="12"/>
      <c r="DCW59" s="12"/>
      <c r="DCX59" s="12"/>
      <c r="DCY59" s="12"/>
      <c r="DCZ59" s="12"/>
      <c r="DDA59" s="12"/>
      <c r="DDB59" s="12"/>
      <c r="DDC59" s="12"/>
      <c r="DDD59" s="12"/>
      <c r="DDE59" s="12"/>
      <c r="DDF59" s="12"/>
      <c r="DDG59" s="12"/>
      <c r="DDH59" s="12"/>
      <c r="DDI59" s="12"/>
      <c r="DDJ59" s="12"/>
      <c r="DDK59" s="12"/>
      <c r="DDL59" s="12"/>
      <c r="DDM59" s="12"/>
      <c r="DDN59" s="12"/>
      <c r="DDO59" s="12"/>
      <c r="DDP59" s="12"/>
      <c r="DDQ59" s="12"/>
      <c r="DDR59" s="12"/>
      <c r="DDS59" s="12"/>
      <c r="DDT59" s="12"/>
      <c r="DDU59" s="12"/>
      <c r="DDV59" s="12"/>
      <c r="DDW59" s="12"/>
      <c r="DDX59" s="12"/>
      <c r="DDY59" s="12"/>
      <c r="DDZ59" s="12"/>
      <c r="DEA59" s="12"/>
      <c r="DEB59" s="12"/>
      <c r="DEC59" s="12"/>
      <c r="DED59" s="12"/>
      <c r="DEE59" s="12"/>
      <c r="DEF59" s="12"/>
      <c r="DEG59" s="12"/>
      <c r="DEH59" s="12"/>
      <c r="DEI59" s="12"/>
      <c r="DEJ59" s="12"/>
      <c r="DEK59" s="12"/>
      <c r="DEL59" s="12"/>
      <c r="DEM59" s="12"/>
      <c r="DEN59" s="12"/>
      <c r="DEO59" s="12"/>
      <c r="DEP59" s="12"/>
      <c r="DEQ59" s="12"/>
      <c r="DER59" s="12"/>
      <c r="DES59" s="12"/>
      <c r="DET59" s="12"/>
      <c r="DEU59" s="12"/>
      <c r="DEV59" s="12"/>
      <c r="DEW59" s="12"/>
      <c r="DEX59" s="12"/>
      <c r="DEY59" s="12"/>
      <c r="DEZ59" s="12"/>
      <c r="DFA59" s="12"/>
      <c r="DFB59" s="12"/>
      <c r="DFC59" s="12"/>
      <c r="DFD59" s="12"/>
      <c r="DFE59" s="12"/>
      <c r="DFF59" s="12"/>
      <c r="DFG59" s="12"/>
      <c r="DFH59" s="12"/>
      <c r="DFI59" s="12"/>
      <c r="DFJ59" s="12"/>
      <c r="DFK59" s="12"/>
      <c r="DFL59" s="12"/>
      <c r="DFM59" s="12"/>
      <c r="DFN59" s="12"/>
      <c r="DFO59" s="12"/>
      <c r="DFP59" s="12"/>
      <c r="DFQ59" s="12"/>
      <c r="DFR59" s="12"/>
      <c r="DFS59" s="12"/>
      <c r="DFT59" s="12"/>
      <c r="DFU59" s="12"/>
      <c r="DFV59" s="12"/>
      <c r="DFW59" s="12"/>
      <c r="DFX59" s="12"/>
      <c r="DFY59" s="12"/>
      <c r="DFZ59" s="12"/>
      <c r="DGA59" s="12"/>
      <c r="DGB59" s="12"/>
      <c r="DGC59" s="12"/>
      <c r="DGD59" s="12"/>
      <c r="DGE59" s="12"/>
      <c r="DGF59" s="12"/>
      <c r="DGG59" s="12"/>
      <c r="DGH59" s="12"/>
      <c r="DGI59" s="12"/>
      <c r="DGJ59" s="12"/>
      <c r="DGK59" s="12"/>
      <c r="DGL59" s="12"/>
      <c r="DGM59" s="12"/>
      <c r="DGN59" s="12"/>
      <c r="DGO59" s="12"/>
      <c r="DGP59" s="12"/>
      <c r="DGQ59" s="12"/>
      <c r="DGR59" s="12"/>
      <c r="DGS59" s="12"/>
      <c r="DGT59" s="12"/>
      <c r="DGU59" s="12"/>
      <c r="DGV59" s="12"/>
      <c r="DGW59" s="12"/>
      <c r="DGX59" s="12"/>
      <c r="DGY59" s="12"/>
      <c r="DGZ59" s="12"/>
      <c r="DHA59" s="12"/>
      <c r="DHB59" s="12"/>
      <c r="DHC59" s="12"/>
      <c r="DHD59" s="12"/>
      <c r="DHE59" s="12"/>
      <c r="DHF59" s="12"/>
      <c r="DHG59" s="12"/>
      <c r="DHH59" s="12"/>
      <c r="DHI59" s="12"/>
      <c r="DHJ59" s="12"/>
      <c r="DHK59" s="12"/>
      <c r="DHL59" s="12"/>
      <c r="DHM59" s="12"/>
      <c r="DHN59" s="12"/>
      <c r="DHO59" s="12"/>
      <c r="DHP59" s="12"/>
      <c r="DHQ59" s="12"/>
      <c r="DHR59" s="12"/>
      <c r="DHS59" s="12"/>
      <c r="DHT59" s="12"/>
      <c r="DHU59" s="12"/>
      <c r="DHV59" s="12"/>
      <c r="DHW59" s="12"/>
      <c r="DHX59" s="12"/>
      <c r="DHY59" s="12"/>
      <c r="DHZ59" s="12"/>
      <c r="DIA59" s="12"/>
      <c r="DIB59" s="12"/>
      <c r="DIC59" s="12"/>
      <c r="DID59" s="12"/>
      <c r="DIE59" s="12"/>
      <c r="DIF59" s="12"/>
      <c r="DIG59" s="12"/>
      <c r="DIH59" s="12"/>
      <c r="DII59" s="12"/>
      <c r="DIJ59" s="12"/>
      <c r="DIK59" s="12"/>
      <c r="DIL59" s="12"/>
      <c r="DIM59" s="12"/>
      <c r="DIN59" s="12"/>
      <c r="DIO59" s="12"/>
      <c r="DIP59" s="12"/>
      <c r="DIQ59" s="12"/>
      <c r="DIR59" s="12"/>
      <c r="DIS59" s="12"/>
      <c r="DIT59" s="12"/>
      <c r="DIU59" s="12"/>
      <c r="DIV59" s="12"/>
      <c r="DIW59" s="12"/>
      <c r="DIX59" s="12"/>
      <c r="DIY59" s="12"/>
      <c r="DIZ59" s="12"/>
      <c r="DJA59" s="12"/>
      <c r="DJB59" s="12"/>
      <c r="DJC59" s="12"/>
      <c r="DJD59" s="12"/>
      <c r="DJE59" s="12"/>
      <c r="DJF59" s="12"/>
      <c r="DJG59" s="12"/>
      <c r="DJH59" s="12"/>
      <c r="DJI59" s="12"/>
      <c r="DJJ59" s="12"/>
      <c r="DJK59" s="12"/>
      <c r="DJL59" s="12"/>
      <c r="DJM59" s="12"/>
      <c r="DJN59" s="12"/>
      <c r="DJO59" s="12"/>
      <c r="DJP59" s="12"/>
      <c r="DJQ59" s="12"/>
      <c r="DJR59" s="12"/>
      <c r="DJS59" s="12"/>
      <c r="DJT59" s="12"/>
      <c r="DJU59" s="12"/>
      <c r="DJV59" s="12"/>
      <c r="DJW59" s="12"/>
      <c r="DJX59" s="12"/>
      <c r="DJY59" s="12"/>
      <c r="DJZ59" s="12"/>
      <c r="DKA59" s="12"/>
      <c r="DKB59" s="12"/>
      <c r="DKC59" s="12"/>
      <c r="DKD59" s="12"/>
      <c r="DKE59" s="12"/>
      <c r="DKF59" s="12"/>
      <c r="DKG59" s="12"/>
      <c r="DKH59" s="12"/>
      <c r="DKI59" s="12"/>
      <c r="DKJ59" s="12"/>
      <c r="DKK59" s="12"/>
      <c r="DKL59" s="12"/>
      <c r="DKM59" s="12"/>
      <c r="DKN59" s="12"/>
      <c r="DKO59" s="12"/>
      <c r="DKP59" s="12"/>
      <c r="DKQ59" s="12"/>
      <c r="DKR59" s="12"/>
      <c r="DKS59" s="12"/>
      <c r="DKT59" s="12"/>
      <c r="DKU59" s="12"/>
      <c r="DKV59" s="12"/>
      <c r="DKW59" s="12"/>
      <c r="DKX59" s="12"/>
      <c r="DKY59" s="12"/>
      <c r="DKZ59" s="12"/>
      <c r="DLA59" s="12"/>
      <c r="DLB59" s="12"/>
      <c r="DLC59" s="12"/>
      <c r="DLD59" s="12"/>
      <c r="DLE59" s="12"/>
      <c r="DLF59" s="12"/>
      <c r="DLG59" s="12"/>
      <c r="DLH59" s="12"/>
      <c r="DLI59" s="12"/>
      <c r="DLJ59" s="12"/>
      <c r="DLK59" s="12"/>
      <c r="DLL59" s="12"/>
      <c r="DLM59" s="12"/>
      <c r="DLN59" s="12"/>
      <c r="DLO59" s="12"/>
      <c r="DLP59" s="12"/>
      <c r="DLQ59" s="12"/>
      <c r="DLR59" s="12"/>
      <c r="DLS59" s="12"/>
      <c r="DLT59" s="12"/>
      <c r="DLU59" s="12"/>
      <c r="DLV59" s="12"/>
      <c r="DLW59" s="12"/>
      <c r="DLX59" s="12"/>
      <c r="DLY59" s="12"/>
      <c r="DLZ59" s="12"/>
      <c r="DMA59" s="12"/>
      <c r="DMB59" s="12"/>
      <c r="DMC59" s="12"/>
      <c r="DMD59" s="12"/>
      <c r="DME59" s="12"/>
      <c r="DMF59" s="12"/>
      <c r="DMG59" s="12"/>
      <c r="DMH59" s="12"/>
      <c r="DMI59" s="12"/>
      <c r="DMJ59" s="12"/>
      <c r="DMK59" s="12"/>
      <c r="DML59" s="12"/>
      <c r="DMM59" s="12"/>
      <c r="DMN59" s="12"/>
      <c r="DMO59" s="12"/>
      <c r="DMP59" s="12"/>
      <c r="DMQ59" s="12"/>
      <c r="DMR59" s="12"/>
      <c r="DMS59" s="12"/>
      <c r="DMT59" s="12"/>
      <c r="DMU59" s="12"/>
      <c r="DMV59" s="12"/>
      <c r="DMW59" s="12"/>
      <c r="DMX59" s="12"/>
      <c r="DMY59" s="12"/>
      <c r="DMZ59" s="12"/>
      <c r="DNA59" s="12"/>
      <c r="DNB59" s="12"/>
      <c r="DNC59" s="12"/>
      <c r="DND59" s="12"/>
      <c r="DNE59" s="12"/>
      <c r="DNF59" s="12"/>
      <c r="DNG59" s="12"/>
      <c r="DNH59" s="12"/>
      <c r="DNI59" s="12"/>
      <c r="DNJ59" s="12"/>
      <c r="DNK59" s="12"/>
      <c r="DNL59" s="12"/>
      <c r="DNM59" s="12"/>
      <c r="DNN59" s="12"/>
      <c r="DNO59" s="12"/>
      <c r="DNP59" s="12"/>
      <c r="DNQ59" s="12"/>
      <c r="DNR59" s="12"/>
      <c r="DNS59" s="12"/>
      <c r="DNT59" s="12"/>
      <c r="DNU59" s="12"/>
      <c r="DNV59" s="12"/>
      <c r="DNW59" s="12"/>
      <c r="DNX59" s="12"/>
      <c r="DNY59" s="12"/>
      <c r="DNZ59" s="12"/>
      <c r="DOA59" s="12"/>
      <c r="DOB59" s="12"/>
      <c r="DOC59" s="12"/>
      <c r="DOD59" s="12"/>
      <c r="DOE59" s="12"/>
      <c r="DOF59" s="12"/>
      <c r="DOG59" s="12"/>
      <c r="DOH59" s="12"/>
      <c r="DOI59" s="12"/>
      <c r="DOJ59" s="12"/>
      <c r="DOK59" s="12"/>
      <c r="DOL59" s="12"/>
      <c r="DOM59" s="12"/>
      <c r="DON59" s="12"/>
      <c r="DOO59" s="12"/>
      <c r="DOP59" s="12"/>
      <c r="DOQ59" s="12"/>
      <c r="DOR59" s="12"/>
      <c r="DOS59" s="12"/>
      <c r="DOT59" s="12"/>
      <c r="DOU59" s="12"/>
      <c r="DOV59" s="12"/>
      <c r="DOW59" s="12"/>
      <c r="DOX59" s="12"/>
      <c r="DOY59" s="12"/>
      <c r="DOZ59" s="12"/>
      <c r="DPA59" s="12"/>
      <c r="DPB59" s="12"/>
      <c r="DPC59" s="12"/>
      <c r="DPD59" s="12"/>
      <c r="DPE59" s="12"/>
      <c r="DPF59" s="12"/>
      <c r="DPG59" s="12"/>
      <c r="DPH59" s="12"/>
      <c r="DPI59" s="12"/>
      <c r="DPJ59" s="12"/>
      <c r="DPK59" s="12"/>
      <c r="DPL59" s="12"/>
      <c r="DPM59" s="12"/>
      <c r="DPN59" s="12"/>
      <c r="DPO59" s="12"/>
      <c r="DPP59" s="12"/>
      <c r="DPQ59" s="12"/>
      <c r="DPR59" s="12"/>
      <c r="DPS59" s="12"/>
      <c r="DPT59" s="12"/>
      <c r="DPU59" s="12"/>
      <c r="DPV59" s="12"/>
      <c r="DPW59" s="12"/>
      <c r="DPX59" s="12"/>
      <c r="DPY59" s="12"/>
      <c r="DPZ59" s="12"/>
      <c r="DQA59" s="12"/>
      <c r="DQB59" s="12"/>
      <c r="DQC59" s="12"/>
      <c r="DQD59" s="12"/>
      <c r="DQE59" s="12"/>
      <c r="DQF59" s="12"/>
      <c r="DQG59" s="12"/>
      <c r="DQH59" s="12"/>
      <c r="DQI59" s="12"/>
      <c r="DQJ59" s="12"/>
      <c r="DQK59" s="12"/>
      <c r="DQL59" s="12"/>
      <c r="DQM59" s="12"/>
      <c r="DQN59" s="12"/>
      <c r="DQO59" s="12"/>
      <c r="DQP59" s="12"/>
      <c r="DQQ59" s="12"/>
      <c r="DQR59" s="12"/>
      <c r="DQS59" s="12"/>
      <c r="DQT59" s="12"/>
      <c r="DQU59" s="12"/>
      <c r="DQV59" s="12"/>
      <c r="DQW59" s="12"/>
      <c r="DQX59" s="12"/>
      <c r="DQY59" s="12"/>
      <c r="DQZ59" s="12"/>
      <c r="DRA59" s="12"/>
      <c r="DRB59" s="12"/>
      <c r="DRC59" s="12"/>
      <c r="DRD59" s="12"/>
      <c r="DRE59" s="12"/>
      <c r="DRF59" s="12"/>
      <c r="DRG59" s="12"/>
      <c r="DRH59" s="12"/>
      <c r="DRI59" s="12"/>
      <c r="DRJ59" s="12"/>
      <c r="DRK59" s="12"/>
      <c r="DRL59" s="12"/>
      <c r="DRM59" s="12"/>
      <c r="DRN59" s="12"/>
      <c r="DRO59" s="12"/>
      <c r="DRP59" s="12"/>
      <c r="DRQ59" s="12"/>
      <c r="DRR59" s="12"/>
      <c r="DRS59" s="12"/>
      <c r="DRT59" s="12"/>
      <c r="DRU59" s="12"/>
      <c r="DRV59" s="12"/>
      <c r="DRW59" s="12"/>
      <c r="DRX59" s="12"/>
      <c r="DRY59" s="12"/>
      <c r="DRZ59" s="12"/>
      <c r="DSA59" s="12"/>
      <c r="DSB59" s="12"/>
      <c r="DSC59" s="12"/>
      <c r="DSD59" s="12"/>
      <c r="DSE59" s="12"/>
      <c r="DSF59" s="12"/>
      <c r="DSG59" s="12"/>
      <c r="DSH59" s="12"/>
      <c r="DSI59" s="12"/>
      <c r="DSJ59" s="12"/>
      <c r="DSK59" s="12"/>
      <c r="DSL59" s="12"/>
      <c r="DSM59" s="12"/>
      <c r="DSN59" s="12"/>
      <c r="DSO59" s="12"/>
      <c r="DSP59" s="12"/>
      <c r="DSQ59" s="12"/>
      <c r="DSR59" s="12"/>
      <c r="DSS59" s="12"/>
      <c r="DST59" s="12"/>
      <c r="DSU59" s="12"/>
      <c r="DSV59" s="12"/>
      <c r="DSW59" s="12"/>
      <c r="DSX59" s="12"/>
      <c r="DSY59" s="12"/>
      <c r="DSZ59" s="12"/>
      <c r="DTA59" s="12"/>
      <c r="DTB59" s="12"/>
      <c r="DTC59" s="12"/>
      <c r="DTD59" s="12"/>
      <c r="DTE59" s="12"/>
      <c r="DTF59" s="12"/>
      <c r="DTG59" s="12"/>
      <c r="DTH59" s="12"/>
      <c r="DTI59" s="12"/>
      <c r="DTJ59" s="12"/>
      <c r="DTK59" s="12"/>
      <c r="DTL59" s="12"/>
      <c r="DTM59" s="12"/>
      <c r="DTN59" s="12"/>
      <c r="DTO59" s="12"/>
      <c r="DTP59" s="12"/>
      <c r="DTQ59" s="12"/>
      <c r="DTR59" s="12"/>
      <c r="DTS59" s="12"/>
      <c r="DTT59" s="12"/>
      <c r="DTU59" s="12"/>
      <c r="DTV59" s="12"/>
      <c r="DTW59" s="12"/>
      <c r="DTX59" s="12"/>
      <c r="DTY59" s="12"/>
      <c r="DTZ59" s="12"/>
      <c r="DUA59" s="12"/>
      <c r="DUB59" s="12"/>
      <c r="DUC59" s="12"/>
      <c r="DUD59" s="12"/>
      <c r="DUE59" s="12"/>
      <c r="DUF59" s="12"/>
      <c r="DUG59" s="12"/>
      <c r="DUH59" s="12"/>
      <c r="DUI59" s="12"/>
      <c r="DUJ59" s="12"/>
      <c r="DUK59" s="12"/>
      <c r="DUL59" s="12"/>
      <c r="DUM59" s="12"/>
      <c r="DUN59" s="12"/>
      <c r="DUO59" s="12"/>
      <c r="DUP59" s="12"/>
      <c r="DUQ59" s="12"/>
      <c r="DUR59" s="12"/>
      <c r="DUS59" s="12"/>
      <c r="DUT59" s="12"/>
      <c r="DUU59" s="12"/>
      <c r="DUV59" s="12"/>
      <c r="DUW59" s="12"/>
      <c r="DUX59" s="12"/>
      <c r="DUY59" s="12"/>
      <c r="DUZ59" s="12"/>
      <c r="DVA59" s="12"/>
      <c r="DVB59" s="12"/>
      <c r="DVC59" s="12"/>
      <c r="DVD59" s="12"/>
      <c r="DVE59" s="12"/>
      <c r="DVF59" s="12"/>
      <c r="DVG59" s="12"/>
      <c r="DVH59" s="12"/>
      <c r="DVI59" s="12"/>
      <c r="DVJ59" s="12"/>
      <c r="DVK59" s="12"/>
      <c r="DVL59" s="12"/>
      <c r="DVM59" s="12"/>
      <c r="DVN59" s="12"/>
      <c r="DVO59" s="12"/>
      <c r="DVP59" s="12"/>
      <c r="DVQ59" s="12"/>
      <c r="DVR59" s="12"/>
      <c r="DVS59" s="12"/>
      <c r="DVT59" s="12"/>
      <c r="DVU59" s="12"/>
      <c r="DVV59" s="12"/>
      <c r="DVW59" s="12"/>
      <c r="DVX59" s="12"/>
      <c r="DVY59" s="12"/>
      <c r="DVZ59" s="12"/>
      <c r="DWA59" s="12"/>
      <c r="DWB59" s="12"/>
      <c r="DWC59" s="12"/>
      <c r="DWD59" s="12"/>
      <c r="DWE59" s="12"/>
      <c r="DWF59" s="12"/>
      <c r="DWG59" s="12"/>
      <c r="DWH59" s="12"/>
      <c r="DWI59" s="12"/>
      <c r="DWJ59" s="12"/>
      <c r="DWK59" s="12"/>
      <c r="DWL59" s="12"/>
      <c r="DWM59" s="12"/>
      <c r="DWN59" s="12"/>
      <c r="DWO59" s="12"/>
      <c r="DWP59" s="12"/>
      <c r="DWQ59" s="12"/>
      <c r="DWR59" s="12"/>
      <c r="DWS59" s="12"/>
      <c r="DWT59" s="12"/>
      <c r="DWU59" s="12"/>
      <c r="DWV59" s="12"/>
      <c r="DWW59" s="12"/>
      <c r="DWX59" s="12"/>
      <c r="DWY59" s="12"/>
      <c r="DWZ59" s="12"/>
      <c r="DXA59" s="12"/>
      <c r="DXB59" s="12"/>
      <c r="DXC59" s="12"/>
      <c r="DXD59" s="12"/>
      <c r="DXE59" s="12"/>
      <c r="DXF59" s="12"/>
      <c r="DXG59" s="12"/>
      <c r="DXH59" s="12"/>
      <c r="DXI59" s="12"/>
      <c r="DXJ59" s="12"/>
      <c r="DXK59" s="12"/>
      <c r="DXL59" s="12"/>
      <c r="DXM59" s="12"/>
      <c r="DXN59" s="12"/>
      <c r="DXO59" s="12"/>
      <c r="DXP59" s="12"/>
      <c r="DXQ59" s="12"/>
      <c r="DXR59" s="12"/>
      <c r="DXS59" s="12"/>
      <c r="DXT59" s="12"/>
      <c r="DXU59" s="12"/>
      <c r="DXV59" s="12"/>
      <c r="DXW59" s="12"/>
      <c r="DXX59" s="12"/>
      <c r="DXY59" s="12"/>
      <c r="DXZ59" s="12"/>
      <c r="DYA59" s="12"/>
      <c r="DYB59" s="12"/>
      <c r="DYC59" s="12"/>
      <c r="DYD59" s="12"/>
      <c r="DYE59" s="12"/>
      <c r="DYF59" s="12"/>
      <c r="DYG59" s="12"/>
      <c r="DYH59" s="12"/>
      <c r="DYI59" s="12"/>
      <c r="DYJ59" s="12"/>
      <c r="DYK59" s="12"/>
      <c r="DYL59" s="12"/>
      <c r="DYM59" s="12"/>
      <c r="DYN59" s="12"/>
      <c r="DYO59" s="12"/>
      <c r="DYP59" s="12"/>
      <c r="DYQ59" s="12"/>
      <c r="DYR59" s="12"/>
      <c r="DYS59" s="12"/>
      <c r="DYT59" s="12"/>
      <c r="DYU59" s="12"/>
      <c r="DYV59" s="12"/>
      <c r="DYW59" s="12"/>
      <c r="DYX59" s="12"/>
      <c r="DYY59" s="12"/>
      <c r="DYZ59" s="12"/>
      <c r="DZA59" s="12"/>
      <c r="DZB59" s="12"/>
      <c r="DZC59" s="12"/>
      <c r="DZD59" s="12"/>
      <c r="DZE59" s="12"/>
      <c r="DZF59" s="12"/>
      <c r="DZG59" s="12"/>
      <c r="DZH59" s="12"/>
      <c r="DZI59" s="12"/>
      <c r="DZJ59" s="12"/>
      <c r="DZK59" s="12"/>
      <c r="DZL59" s="12"/>
      <c r="DZM59" s="12"/>
      <c r="DZN59" s="12"/>
      <c r="DZO59" s="12"/>
      <c r="DZP59" s="12"/>
      <c r="DZQ59" s="12"/>
      <c r="DZR59" s="12"/>
      <c r="DZS59" s="12"/>
      <c r="DZT59" s="12"/>
      <c r="DZU59" s="12"/>
      <c r="DZV59" s="12"/>
      <c r="DZW59" s="12"/>
      <c r="DZX59" s="12"/>
      <c r="DZY59" s="12"/>
      <c r="DZZ59" s="12"/>
      <c r="EAA59" s="12"/>
      <c r="EAB59" s="12"/>
      <c r="EAC59" s="12"/>
      <c r="EAD59" s="12"/>
      <c r="EAE59" s="12"/>
      <c r="EAF59" s="12"/>
      <c r="EAG59" s="12"/>
      <c r="EAH59" s="12"/>
      <c r="EAI59" s="12"/>
      <c r="EAJ59" s="12"/>
      <c r="EAK59" s="12"/>
      <c r="EAL59" s="12"/>
      <c r="EAM59" s="12"/>
      <c r="EAN59" s="12"/>
      <c r="EAO59" s="12"/>
      <c r="EAP59" s="12"/>
      <c r="EAQ59" s="12"/>
      <c r="EAR59" s="12"/>
      <c r="EAS59" s="12"/>
      <c r="EAT59" s="12"/>
      <c r="EAU59" s="12"/>
      <c r="EAV59" s="12"/>
      <c r="EAW59" s="12"/>
      <c r="EAX59" s="12"/>
      <c r="EAY59" s="12"/>
      <c r="EAZ59" s="12"/>
      <c r="EBA59" s="12"/>
      <c r="EBB59" s="12"/>
      <c r="EBC59" s="12"/>
      <c r="EBD59" s="12"/>
      <c r="EBE59" s="12"/>
      <c r="EBF59" s="12"/>
      <c r="EBG59" s="12"/>
      <c r="EBH59" s="12"/>
      <c r="EBI59" s="12"/>
      <c r="EBJ59" s="12"/>
      <c r="EBK59" s="12"/>
      <c r="EBL59" s="12"/>
      <c r="EBM59" s="12"/>
      <c r="EBN59" s="12"/>
      <c r="EBO59" s="12"/>
      <c r="EBP59" s="12"/>
      <c r="EBQ59" s="12"/>
      <c r="EBR59" s="12"/>
      <c r="EBS59" s="12"/>
      <c r="EBT59" s="12"/>
      <c r="EBU59" s="12"/>
      <c r="EBV59" s="12"/>
      <c r="EBW59" s="12"/>
      <c r="EBX59" s="12"/>
      <c r="EBY59" s="12"/>
      <c r="EBZ59" s="12"/>
      <c r="ECA59" s="12"/>
      <c r="ECB59" s="12"/>
      <c r="ECC59" s="12"/>
      <c r="ECD59" s="12"/>
      <c r="ECE59" s="12"/>
      <c r="ECF59" s="12"/>
      <c r="ECG59" s="12"/>
      <c r="ECH59" s="12"/>
      <c r="ECI59" s="12"/>
      <c r="ECJ59" s="12"/>
      <c r="ECK59" s="12"/>
      <c r="ECL59" s="12"/>
      <c r="ECM59" s="12"/>
      <c r="ECN59" s="12"/>
      <c r="ECO59" s="12"/>
      <c r="ECP59" s="12"/>
      <c r="ECQ59" s="12"/>
      <c r="ECR59" s="12"/>
      <c r="ECS59" s="12"/>
      <c r="ECT59" s="12"/>
      <c r="ECU59" s="12"/>
      <c r="ECV59" s="12"/>
      <c r="ECW59" s="12"/>
      <c r="ECX59" s="12"/>
      <c r="ECY59" s="12"/>
      <c r="ECZ59" s="12"/>
      <c r="EDA59" s="12"/>
      <c r="EDB59" s="12"/>
      <c r="EDC59" s="12"/>
      <c r="EDD59" s="12"/>
      <c r="EDE59" s="12"/>
      <c r="EDF59" s="12"/>
      <c r="EDG59" s="12"/>
      <c r="EDH59" s="12"/>
      <c r="EDI59" s="12"/>
      <c r="EDJ59" s="12"/>
      <c r="EDK59" s="12"/>
      <c r="EDL59" s="12"/>
      <c r="EDM59" s="12"/>
      <c r="EDN59" s="12"/>
      <c r="EDO59" s="12"/>
      <c r="EDP59" s="12"/>
      <c r="EDQ59" s="12"/>
      <c r="EDR59" s="12"/>
      <c r="EDS59" s="12"/>
      <c r="EDT59" s="12"/>
      <c r="EDU59" s="12"/>
      <c r="EDV59" s="12"/>
      <c r="EDW59" s="12"/>
      <c r="EDX59" s="12"/>
      <c r="EDY59" s="12"/>
      <c r="EDZ59" s="12"/>
      <c r="EEA59" s="12"/>
      <c r="EEB59" s="12"/>
      <c r="EEC59" s="12"/>
      <c r="EED59" s="12"/>
      <c r="EEE59" s="12"/>
      <c r="EEF59" s="12"/>
      <c r="EEG59" s="12"/>
      <c r="EEH59" s="12"/>
      <c r="EEI59" s="12"/>
      <c r="EEJ59" s="12"/>
      <c r="EEK59" s="12"/>
      <c r="EEL59" s="12"/>
      <c r="EEM59" s="12"/>
      <c r="EEN59" s="12"/>
      <c r="EEO59" s="12"/>
      <c r="EEP59" s="12"/>
      <c r="EEQ59" s="12"/>
      <c r="EER59" s="12"/>
      <c r="EES59" s="12"/>
      <c r="EET59" s="12"/>
      <c r="EEU59" s="12"/>
      <c r="EEV59" s="12"/>
      <c r="EEW59" s="12"/>
      <c r="EEX59" s="12"/>
      <c r="EEY59" s="12"/>
      <c r="EEZ59" s="12"/>
      <c r="EFA59" s="12"/>
      <c r="EFB59" s="12"/>
      <c r="EFC59" s="12"/>
      <c r="EFD59" s="12"/>
      <c r="EFE59" s="12"/>
      <c r="EFF59" s="12"/>
      <c r="EFG59" s="12"/>
      <c r="EFH59" s="12"/>
      <c r="EFI59" s="12"/>
      <c r="EFJ59" s="12"/>
      <c r="EFK59" s="12"/>
      <c r="EFL59" s="12"/>
      <c r="EFM59" s="12"/>
      <c r="EFN59" s="12"/>
      <c r="EFO59" s="12"/>
      <c r="EFP59" s="12"/>
      <c r="EFQ59" s="12"/>
      <c r="EFR59" s="12"/>
      <c r="EFS59" s="12"/>
      <c r="EFT59" s="12"/>
      <c r="EFU59" s="12"/>
      <c r="EFV59" s="12"/>
      <c r="EFW59" s="12"/>
      <c r="EFX59" s="12"/>
      <c r="EFY59" s="12"/>
      <c r="EFZ59" s="12"/>
      <c r="EGA59" s="12"/>
      <c r="EGB59" s="12"/>
      <c r="EGC59" s="12"/>
      <c r="EGD59" s="12"/>
      <c r="EGE59" s="12"/>
      <c r="EGF59" s="12"/>
      <c r="EGG59" s="12"/>
      <c r="EGH59" s="12"/>
      <c r="EGI59" s="12"/>
      <c r="EGJ59" s="12"/>
      <c r="EGK59" s="12"/>
      <c r="EGL59" s="12"/>
      <c r="EGM59" s="12"/>
      <c r="EGN59" s="12"/>
      <c r="EGO59" s="12"/>
      <c r="EGP59" s="12"/>
      <c r="EGQ59" s="12"/>
      <c r="EGR59" s="12"/>
      <c r="EGS59" s="12"/>
      <c r="EGT59" s="12"/>
      <c r="EGU59" s="12"/>
      <c r="EGV59" s="12"/>
      <c r="EGW59" s="12"/>
      <c r="EGX59" s="12"/>
      <c r="EGY59" s="12"/>
      <c r="EGZ59" s="12"/>
      <c r="EHA59" s="12"/>
      <c r="EHB59" s="12"/>
      <c r="EHC59" s="12"/>
      <c r="EHD59" s="12"/>
      <c r="EHE59" s="12"/>
      <c r="EHF59" s="12"/>
      <c r="EHG59" s="12"/>
      <c r="EHH59" s="12"/>
      <c r="EHI59" s="12"/>
      <c r="EHJ59" s="12"/>
      <c r="EHK59" s="12"/>
      <c r="EHL59" s="12"/>
      <c r="EHM59" s="12"/>
      <c r="EHN59" s="12"/>
      <c r="EHO59" s="12"/>
      <c r="EHP59" s="12"/>
      <c r="EHQ59" s="12"/>
      <c r="EHR59" s="12"/>
      <c r="EHS59" s="12"/>
      <c r="EHT59" s="12"/>
      <c r="EHU59" s="12"/>
      <c r="EHV59" s="12"/>
      <c r="EHW59" s="12"/>
      <c r="EHX59" s="12"/>
      <c r="EHY59" s="12"/>
      <c r="EHZ59" s="12"/>
      <c r="EIA59" s="12"/>
      <c r="EIB59" s="12"/>
      <c r="EIC59" s="12"/>
      <c r="EID59" s="12"/>
      <c r="EIE59" s="12"/>
      <c r="EIF59" s="12"/>
      <c r="EIG59" s="12"/>
      <c r="EIH59" s="12"/>
      <c r="EII59" s="12"/>
      <c r="EIJ59" s="12"/>
      <c r="EIK59" s="12"/>
      <c r="EIL59" s="12"/>
      <c r="EIM59" s="12"/>
      <c r="EIN59" s="12"/>
      <c r="EIO59" s="12"/>
      <c r="EIP59" s="12"/>
      <c r="EIQ59" s="12"/>
      <c r="EIR59" s="12"/>
      <c r="EIS59" s="12"/>
      <c r="EIT59" s="12"/>
      <c r="EIU59" s="12"/>
      <c r="EIV59" s="12"/>
      <c r="EIW59" s="12"/>
      <c r="EIX59" s="12"/>
      <c r="EIY59" s="12"/>
      <c r="EIZ59" s="12"/>
      <c r="EJA59" s="12"/>
      <c r="EJB59" s="12"/>
      <c r="EJC59" s="12"/>
      <c r="EJD59" s="12"/>
      <c r="EJE59" s="12"/>
      <c r="EJF59" s="12"/>
      <c r="EJG59" s="12"/>
      <c r="EJH59" s="12"/>
      <c r="EJI59" s="12"/>
      <c r="EJJ59" s="12"/>
      <c r="EJK59" s="12"/>
      <c r="EJL59" s="12"/>
      <c r="EJM59" s="12"/>
      <c r="EJN59" s="12"/>
      <c r="EJO59" s="12"/>
      <c r="EJP59" s="12"/>
      <c r="EJQ59" s="12"/>
      <c r="EJR59" s="12"/>
      <c r="EJS59" s="12"/>
      <c r="EJT59" s="12"/>
      <c r="EJU59" s="12"/>
      <c r="EJV59" s="12"/>
      <c r="EJW59" s="12"/>
      <c r="EJX59" s="12"/>
      <c r="EJY59" s="12"/>
      <c r="EJZ59" s="12"/>
      <c r="EKA59" s="12"/>
      <c r="EKB59" s="12"/>
      <c r="EKC59" s="12"/>
      <c r="EKD59" s="12"/>
      <c r="EKE59" s="12"/>
      <c r="EKF59" s="12"/>
      <c r="EKG59" s="12"/>
      <c r="EKH59" s="12"/>
      <c r="EKI59" s="12"/>
      <c r="EKJ59" s="12"/>
      <c r="EKK59" s="12"/>
      <c r="EKL59" s="12"/>
      <c r="EKM59" s="12"/>
      <c r="EKN59" s="12"/>
      <c r="EKO59" s="12"/>
      <c r="EKP59" s="12"/>
      <c r="EKQ59" s="12"/>
      <c r="EKR59" s="12"/>
      <c r="EKS59" s="12"/>
      <c r="EKT59" s="12"/>
      <c r="EKU59" s="12"/>
      <c r="EKV59" s="12"/>
      <c r="EKW59" s="12"/>
      <c r="EKX59" s="12"/>
      <c r="EKY59" s="12"/>
      <c r="EKZ59" s="12"/>
      <c r="ELA59" s="12"/>
      <c r="ELB59" s="12"/>
      <c r="ELC59" s="12"/>
      <c r="ELD59" s="12"/>
      <c r="ELE59" s="12"/>
      <c r="ELF59" s="12"/>
      <c r="ELG59" s="12"/>
      <c r="ELH59" s="12"/>
      <c r="ELI59" s="12"/>
      <c r="ELJ59" s="12"/>
      <c r="ELK59" s="12"/>
      <c r="ELL59" s="12"/>
      <c r="ELM59" s="12"/>
      <c r="ELN59" s="12"/>
      <c r="ELO59" s="12"/>
      <c r="ELP59" s="12"/>
      <c r="ELQ59" s="12"/>
      <c r="ELR59" s="12"/>
      <c r="ELS59" s="12"/>
      <c r="ELT59" s="12"/>
      <c r="ELU59" s="12"/>
      <c r="ELV59" s="12"/>
      <c r="ELW59" s="12"/>
      <c r="ELX59" s="12"/>
      <c r="ELY59" s="12"/>
      <c r="ELZ59" s="12"/>
      <c r="EMA59" s="12"/>
      <c r="EMB59" s="12"/>
      <c r="EMC59" s="12"/>
      <c r="EMD59" s="12"/>
      <c r="EME59" s="12"/>
      <c r="EMF59" s="12"/>
      <c r="EMG59" s="12"/>
      <c r="EMH59" s="12"/>
      <c r="EMI59" s="12"/>
      <c r="EMJ59" s="12"/>
      <c r="EMK59" s="12"/>
      <c r="EML59" s="12"/>
      <c r="EMM59" s="12"/>
      <c r="EMN59" s="12"/>
      <c r="EMO59" s="12"/>
      <c r="EMP59" s="12"/>
      <c r="EMQ59" s="12"/>
      <c r="EMR59" s="12"/>
      <c r="EMS59" s="12"/>
      <c r="EMT59" s="12"/>
      <c r="EMU59" s="12"/>
      <c r="EMV59" s="12"/>
      <c r="EMW59" s="12"/>
      <c r="EMX59" s="12"/>
      <c r="EMY59" s="12"/>
      <c r="EMZ59" s="12"/>
      <c r="ENA59" s="12"/>
      <c r="ENB59" s="12"/>
      <c r="ENC59" s="12"/>
      <c r="END59" s="12"/>
      <c r="ENE59" s="12"/>
      <c r="ENF59" s="12"/>
      <c r="ENG59" s="12"/>
      <c r="ENH59" s="12"/>
      <c r="ENI59" s="12"/>
      <c r="ENJ59" s="12"/>
      <c r="ENK59" s="12"/>
      <c r="ENL59" s="12"/>
      <c r="ENM59" s="12"/>
      <c r="ENN59" s="12"/>
      <c r="ENO59" s="12"/>
      <c r="ENP59" s="12"/>
      <c r="ENQ59" s="12"/>
      <c r="ENR59" s="12"/>
      <c r="ENS59" s="12"/>
      <c r="ENT59" s="12"/>
      <c r="ENU59" s="12"/>
      <c r="ENV59" s="12"/>
      <c r="ENW59" s="12"/>
      <c r="ENX59" s="12"/>
      <c r="ENY59" s="12"/>
      <c r="ENZ59" s="12"/>
      <c r="EOA59" s="12"/>
      <c r="EOB59" s="12"/>
      <c r="EOC59" s="12"/>
      <c r="EOD59" s="12"/>
      <c r="EOE59" s="12"/>
      <c r="EOF59" s="12"/>
      <c r="EOG59" s="12"/>
      <c r="EOH59" s="12"/>
      <c r="EOI59" s="12"/>
      <c r="EOJ59" s="12"/>
      <c r="EOK59" s="12"/>
      <c r="EOL59" s="12"/>
      <c r="EOM59" s="12"/>
      <c r="EON59" s="12"/>
      <c r="EOO59" s="12"/>
      <c r="EOP59" s="12"/>
      <c r="EOQ59" s="12"/>
      <c r="EOR59" s="12"/>
      <c r="EOS59" s="12"/>
      <c r="EOT59" s="12"/>
      <c r="EOU59" s="12"/>
      <c r="EOV59" s="12"/>
      <c r="EOW59" s="12"/>
      <c r="EOX59" s="12"/>
      <c r="EOY59" s="12"/>
      <c r="EOZ59" s="12"/>
      <c r="EPA59" s="12"/>
      <c r="EPB59" s="12"/>
      <c r="EPC59" s="12"/>
      <c r="EPD59" s="12"/>
      <c r="EPE59" s="12"/>
      <c r="EPF59" s="12"/>
      <c r="EPG59" s="12"/>
      <c r="EPH59" s="12"/>
      <c r="EPI59" s="12"/>
      <c r="EPJ59" s="12"/>
      <c r="EPK59" s="12"/>
      <c r="EPL59" s="12"/>
      <c r="EPM59" s="12"/>
      <c r="EPN59" s="12"/>
      <c r="EPO59" s="12"/>
      <c r="EPP59" s="12"/>
      <c r="EPQ59" s="12"/>
      <c r="EPR59" s="12"/>
      <c r="EPS59" s="12"/>
      <c r="EPT59" s="12"/>
      <c r="EPU59" s="12"/>
      <c r="EPV59" s="12"/>
      <c r="EPW59" s="12"/>
      <c r="EPX59" s="12"/>
      <c r="EPY59" s="12"/>
      <c r="EPZ59" s="12"/>
      <c r="EQA59" s="12"/>
      <c r="EQB59" s="12"/>
      <c r="EQC59" s="12"/>
      <c r="EQD59" s="12"/>
      <c r="EQE59" s="12"/>
      <c r="EQF59" s="12"/>
      <c r="EQG59" s="12"/>
      <c r="EQH59" s="12"/>
      <c r="EQI59" s="12"/>
      <c r="EQJ59" s="12"/>
      <c r="EQK59" s="12"/>
      <c r="EQL59" s="12"/>
      <c r="EQM59" s="12"/>
      <c r="EQN59" s="12"/>
      <c r="EQO59" s="12"/>
      <c r="EQP59" s="12"/>
      <c r="EQQ59" s="12"/>
      <c r="EQR59" s="12"/>
      <c r="EQS59" s="12"/>
      <c r="EQT59" s="12"/>
      <c r="EQU59" s="12"/>
      <c r="EQV59" s="12"/>
      <c r="EQW59" s="12"/>
      <c r="EQX59" s="12"/>
      <c r="EQY59" s="12"/>
      <c r="EQZ59" s="12"/>
      <c r="ERA59" s="12"/>
      <c r="ERB59" s="12"/>
      <c r="ERC59" s="12"/>
      <c r="ERD59" s="12"/>
      <c r="ERE59" s="12"/>
      <c r="ERF59" s="12"/>
      <c r="ERG59" s="12"/>
      <c r="ERH59" s="12"/>
      <c r="ERI59" s="12"/>
      <c r="ERJ59" s="12"/>
      <c r="ERK59" s="12"/>
      <c r="ERL59" s="12"/>
      <c r="ERM59" s="12"/>
      <c r="ERN59" s="12"/>
      <c r="ERO59" s="12"/>
      <c r="ERP59" s="12"/>
      <c r="ERQ59" s="12"/>
      <c r="ERR59" s="12"/>
      <c r="ERS59" s="12"/>
      <c r="ERT59" s="12"/>
      <c r="ERU59" s="12"/>
      <c r="ERV59" s="12"/>
      <c r="ERW59" s="12"/>
      <c r="ERX59" s="12"/>
      <c r="ERY59" s="12"/>
      <c r="ERZ59" s="12"/>
      <c r="ESA59" s="12"/>
      <c r="ESB59" s="12"/>
      <c r="ESC59" s="12"/>
      <c r="ESD59" s="12"/>
      <c r="ESE59" s="12"/>
      <c r="ESF59" s="12"/>
      <c r="ESG59" s="12"/>
      <c r="ESH59" s="12"/>
      <c r="ESI59" s="12"/>
      <c r="ESJ59" s="12"/>
      <c r="ESK59" s="12"/>
      <c r="ESL59" s="12"/>
      <c r="ESM59" s="12"/>
      <c r="ESN59" s="12"/>
      <c r="ESO59" s="12"/>
      <c r="ESP59" s="12"/>
      <c r="ESQ59" s="12"/>
      <c r="ESR59" s="12"/>
      <c r="ESS59" s="12"/>
      <c r="EST59" s="12"/>
      <c r="ESU59" s="12"/>
      <c r="ESV59" s="12"/>
      <c r="ESW59" s="12"/>
      <c r="ESX59" s="12"/>
      <c r="ESY59" s="12"/>
      <c r="ESZ59" s="12"/>
      <c r="ETA59" s="12"/>
      <c r="ETB59" s="12"/>
      <c r="ETC59" s="12"/>
      <c r="ETD59" s="12"/>
      <c r="ETE59" s="12"/>
      <c r="ETF59" s="12"/>
      <c r="ETG59" s="12"/>
      <c r="ETH59" s="12"/>
      <c r="ETI59" s="12"/>
      <c r="ETJ59" s="12"/>
      <c r="ETK59" s="12"/>
      <c r="ETL59" s="12"/>
      <c r="ETM59" s="12"/>
      <c r="ETN59" s="12"/>
      <c r="ETO59" s="12"/>
      <c r="ETP59" s="12"/>
      <c r="ETQ59" s="12"/>
      <c r="ETR59" s="12"/>
      <c r="ETS59" s="12"/>
      <c r="ETT59" s="12"/>
      <c r="ETU59" s="12"/>
      <c r="ETV59" s="12"/>
      <c r="ETW59" s="12"/>
      <c r="ETX59" s="12"/>
      <c r="ETY59" s="12"/>
      <c r="ETZ59" s="12"/>
      <c r="EUA59" s="12"/>
      <c r="EUB59" s="12"/>
      <c r="EUC59" s="12"/>
      <c r="EUD59" s="12"/>
      <c r="EUE59" s="12"/>
      <c r="EUF59" s="12"/>
      <c r="EUG59" s="12"/>
      <c r="EUH59" s="12"/>
      <c r="EUI59" s="12"/>
      <c r="EUJ59" s="12"/>
      <c r="EUK59" s="12"/>
      <c r="EUL59" s="12"/>
      <c r="EUM59" s="12"/>
      <c r="EUN59" s="12"/>
      <c r="EUO59" s="12"/>
      <c r="EUP59" s="12"/>
      <c r="EUQ59" s="12"/>
      <c r="EUR59" s="12"/>
      <c r="EUS59" s="12"/>
      <c r="EUT59" s="12"/>
      <c r="EUU59" s="12"/>
      <c r="EUV59" s="12"/>
      <c r="EUW59" s="12"/>
      <c r="EUX59" s="12"/>
      <c r="EUY59" s="12"/>
      <c r="EUZ59" s="12"/>
      <c r="EVA59" s="12"/>
      <c r="EVB59" s="12"/>
      <c r="EVC59" s="12"/>
      <c r="EVD59" s="12"/>
      <c r="EVE59" s="12"/>
      <c r="EVF59" s="12"/>
      <c r="EVG59" s="12"/>
      <c r="EVH59" s="12"/>
      <c r="EVI59" s="12"/>
      <c r="EVJ59" s="12"/>
      <c r="EVK59" s="12"/>
      <c r="EVL59" s="12"/>
      <c r="EVM59" s="12"/>
      <c r="EVN59" s="12"/>
      <c r="EVO59" s="12"/>
      <c r="EVP59" s="12"/>
      <c r="EVQ59" s="12"/>
      <c r="EVR59" s="12"/>
      <c r="EVS59" s="12"/>
      <c r="EVT59" s="12"/>
      <c r="EVU59" s="12"/>
      <c r="EVV59" s="12"/>
      <c r="EVW59" s="12"/>
      <c r="EVX59" s="12"/>
      <c r="EVY59" s="12"/>
      <c r="EVZ59" s="12"/>
      <c r="EWA59" s="12"/>
      <c r="EWB59" s="12"/>
      <c r="EWC59" s="12"/>
      <c r="EWD59" s="12"/>
      <c r="EWE59" s="12"/>
      <c r="EWF59" s="12"/>
      <c r="EWG59" s="12"/>
      <c r="EWH59" s="12"/>
      <c r="EWI59" s="12"/>
      <c r="EWJ59" s="12"/>
      <c r="EWK59" s="12"/>
      <c r="EWL59" s="12"/>
      <c r="EWM59" s="12"/>
      <c r="EWN59" s="12"/>
      <c r="EWO59" s="12"/>
      <c r="EWP59" s="12"/>
      <c r="EWQ59" s="12"/>
      <c r="EWR59" s="12"/>
      <c r="EWS59" s="12"/>
      <c r="EWT59" s="12"/>
      <c r="EWU59" s="12"/>
      <c r="EWV59" s="12"/>
      <c r="EWW59" s="12"/>
      <c r="EWX59" s="12"/>
      <c r="EWY59" s="12"/>
      <c r="EWZ59" s="12"/>
      <c r="EXA59" s="12"/>
      <c r="EXB59" s="12"/>
      <c r="EXC59" s="12"/>
      <c r="EXD59" s="12"/>
      <c r="EXE59" s="12"/>
      <c r="EXF59" s="12"/>
      <c r="EXG59" s="12"/>
      <c r="EXH59" s="12"/>
      <c r="EXI59" s="12"/>
      <c r="EXJ59" s="12"/>
      <c r="EXK59" s="12"/>
      <c r="EXL59" s="12"/>
      <c r="EXM59" s="12"/>
      <c r="EXN59" s="12"/>
      <c r="EXO59" s="12"/>
      <c r="EXP59" s="12"/>
      <c r="EXQ59" s="12"/>
      <c r="EXR59" s="12"/>
      <c r="EXS59" s="12"/>
      <c r="EXT59" s="12"/>
      <c r="EXU59" s="12"/>
      <c r="EXV59" s="12"/>
      <c r="EXW59" s="12"/>
      <c r="EXX59" s="12"/>
      <c r="EXY59" s="12"/>
      <c r="EXZ59" s="12"/>
      <c r="EYA59" s="12"/>
      <c r="EYB59" s="12"/>
      <c r="EYC59" s="12"/>
      <c r="EYD59" s="12"/>
      <c r="EYE59" s="12"/>
      <c r="EYF59" s="12"/>
      <c r="EYG59" s="12"/>
      <c r="EYH59" s="12"/>
      <c r="EYI59" s="12"/>
      <c r="EYJ59" s="12"/>
      <c r="EYK59" s="12"/>
      <c r="EYL59" s="12"/>
      <c r="EYM59" s="12"/>
      <c r="EYN59" s="12"/>
      <c r="EYO59" s="12"/>
      <c r="EYP59" s="12"/>
      <c r="EYQ59" s="12"/>
      <c r="EYR59" s="12"/>
      <c r="EYS59" s="12"/>
      <c r="EYT59" s="12"/>
      <c r="EYU59" s="12"/>
      <c r="EYV59" s="12"/>
      <c r="EYW59" s="12"/>
      <c r="EYX59" s="12"/>
      <c r="EYY59" s="12"/>
      <c r="EYZ59" s="12"/>
      <c r="EZA59" s="12"/>
      <c r="EZB59" s="12"/>
      <c r="EZC59" s="12"/>
      <c r="EZD59" s="12"/>
      <c r="EZE59" s="12"/>
      <c r="EZF59" s="12"/>
      <c r="EZG59" s="12"/>
      <c r="EZH59" s="12"/>
      <c r="EZI59" s="12"/>
      <c r="EZJ59" s="12"/>
      <c r="EZK59" s="12"/>
      <c r="EZL59" s="12"/>
      <c r="EZM59" s="12"/>
      <c r="EZN59" s="12"/>
      <c r="EZO59" s="12"/>
      <c r="EZP59" s="12"/>
      <c r="EZQ59" s="12"/>
      <c r="EZR59" s="12"/>
      <c r="EZS59" s="12"/>
      <c r="EZT59" s="12"/>
      <c r="EZU59" s="12"/>
      <c r="EZV59" s="12"/>
      <c r="EZW59" s="12"/>
      <c r="EZX59" s="12"/>
      <c r="EZY59" s="12"/>
      <c r="EZZ59" s="12"/>
      <c r="FAA59" s="12"/>
      <c r="FAB59" s="12"/>
      <c r="FAC59" s="12"/>
      <c r="FAD59" s="12"/>
      <c r="FAE59" s="12"/>
      <c r="FAF59" s="12"/>
      <c r="FAG59" s="12"/>
      <c r="FAH59" s="12"/>
      <c r="FAI59" s="12"/>
      <c r="FAJ59" s="12"/>
      <c r="FAK59" s="12"/>
      <c r="FAL59" s="12"/>
      <c r="FAM59" s="12"/>
      <c r="FAN59" s="12"/>
      <c r="FAO59" s="12"/>
      <c r="FAP59" s="12"/>
      <c r="FAQ59" s="12"/>
      <c r="FAR59" s="12"/>
      <c r="FAS59" s="12"/>
      <c r="FAT59" s="12"/>
      <c r="FAU59" s="12"/>
      <c r="FAV59" s="12"/>
      <c r="FAW59" s="12"/>
      <c r="FAX59" s="12"/>
      <c r="FAY59" s="12"/>
      <c r="FAZ59" s="12"/>
      <c r="FBA59" s="12"/>
      <c r="FBB59" s="12"/>
      <c r="FBC59" s="12"/>
      <c r="FBD59" s="12"/>
      <c r="FBE59" s="12"/>
      <c r="FBF59" s="12"/>
      <c r="FBG59" s="12"/>
      <c r="FBH59" s="12"/>
      <c r="FBI59" s="12"/>
      <c r="FBJ59" s="12"/>
      <c r="FBK59" s="12"/>
      <c r="FBL59" s="12"/>
      <c r="FBM59" s="12"/>
      <c r="FBN59" s="12"/>
      <c r="FBO59" s="12"/>
      <c r="FBP59" s="12"/>
      <c r="FBQ59" s="12"/>
      <c r="FBR59" s="12"/>
      <c r="FBS59" s="12"/>
      <c r="FBT59" s="12"/>
      <c r="FBU59" s="12"/>
      <c r="FBV59" s="12"/>
      <c r="FBW59" s="12"/>
      <c r="FBX59" s="12"/>
      <c r="FBY59" s="12"/>
      <c r="FBZ59" s="12"/>
      <c r="FCA59" s="12"/>
      <c r="FCB59" s="12"/>
      <c r="FCC59" s="12"/>
      <c r="FCD59" s="12"/>
      <c r="FCE59" s="12"/>
      <c r="FCF59" s="12"/>
      <c r="FCG59" s="12"/>
      <c r="FCH59" s="12"/>
      <c r="FCI59" s="12"/>
      <c r="FCJ59" s="12"/>
      <c r="FCK59" s="12"/>
      <c r="FCL59" s="12"/>
      <c r="FCM59" s="12"/>
      <c r="FCN59" s="12"/>
      <c r="FCO59" s="12"/>
      <c r="FCP59" s="12"/>
      <c r="FCQ59" s="12"/>
      <c r="FCR59" s="12"/>
      <c r="FCS59" s="12"/>
      <c r="FCT59" s="12"/>
      <c r="FCU59" s="12"/>
      <c r="FCV59" s="12"/>
      <c r="FCW59" s="12"/>
      <c r="FCX59" s="12"/>
      <c r="FCY59" s="12"/>
      <c r="FCZ59" s="12"/>
      <c r="FDA59" s="12"/>
      <c r="FDB59" s="12"/>
      <c r="FDC59" s="12"/>
      <c r="FDD59" s="12"/>
      <c r="FDE59" s="12"/>
      <c r="FDF59" s="12"/>
      <c r="FDG59" s="12"/>
      <c r="FDH59" s="12"/>
      <c r="FDI59" s="12"/>
      <c r="FDJ59" s="12"/>
      <c r="FDK59" s="12"/>
      <c r="FDL59" s="12"/>
      <c r="FDM59" s="12"/>
      <c r="FDN59" s="12"/>
      <c r="FDO59" s="12"/>
      <c r="FDP59" s="12"/>
      <c r="FDQ59" s="12"/>
      <c r="FDR59" s="12"/>
      <c r="FDS59" s="12"/>
      <c r="FDT59" s="12"/>
      <c r="FDU59" s="12"/>
      <c r="FDV59" s="12"/>
      <c r="FDW59" s="12"/>
      <c r="FDX59" s="12"/>
      <c r="FDY59" s="12"/>
      <c r="FDZ59" s="12"/>
      <c r="FEA59" s="12"/>
      <c r="FEB59" s="12"/>
      <c r="FEC59" s="12"/>
      <c r="FED59" s="12"/>
      <c r="FEE59" s="12"/>
      <c r="FEF59" s="12"/>
      <c r="FEG59" s="12"/>
      <c r="FEH59" s="12"/>
      <c r="FEI59" s="12"/>
      <c r="FEJ59" s="12"/>
      <c r="FEK59" s="12"/>
      <c r="FEL59" s="12"/>
      <c r="FEM59" s="12"/>
      <c r="FEN59" s="12"/>
      <c r="FEO59" s="12"/>
      <c r="FEP59" s="12"/>
      <c r="FEQ59" s="12"/>
      <c r="FER59" s="12"/>
      <c r="FES59" s="12"/>
      <c r="FET59" s="12"/>
      <c r="FEU59" s="12"/>
      <c r="FEV59" s="12"/>
      <c r="FEW59" s="12"/>
      <c r="FEX59" s="12"/>
      <c r="FEY59" s="12"/>
      <c r="FEZ59" s="12"/>
      <c r="FFA59" s="12"/>
      <c r="FFB59" s="12"/>
      <c r="FFC59" s="12"/>
      <c r="FFD59" s="12"/>
      <c r="FFE59" s="12"/>
      <c r="FFF59" s="12"/>
      <c r="FFG59" s="12"/>
      <c r="FFH59" s="12"/>
      <c r="FFI59" s="12"/>
      <c r="FFJ59" s="12"/>
      <c r="FFK59" s="12"/>
      <c r="FFL59" s="12"/>
      <c r="FFM59" s="12"/>
      <c r="FFN59" s="12"/>
      <c r="FFO59" s="12"/>
      <c r="FFP59" s="12"/>
      <c r="FFQ59" s="12"/>
      <c r="FFR59" s="12"/>
      <c r="FFS59" s="12"/>
      <c r="FFT59" s="12"/>
      <c r="FFU59" s="12"/>
      <c r="FFV59" s="12"/>
      <c r="FFW59" s="12"/>
      <c r="FFX59" s="12"/>
      <c r="FFY59" s="12"/>
      <c r="FFZ59" s="12"/>
      <c r="FGA59" s="12"/>
      <c r="FGB59" s="12"/>
      <c r="FGC59" s="12"/>
      <c r="FGD59" s="12"/>
      <c r="FGE59" s="12"/>
      <c r="FGF59" s="12"/>
      <c r="FGG59" s="12"/>
      <c r="FGH59" s="12"/>
      <c r="FGI59" s="12"/>
      <c r="FGJ59" s="12"/>
      <c r="FGK59" s="12"/>
      <c r="FGL59" s="12"/>
      <c r="FGM59" s="12"/>
      <c r="FGN59" s="12"/>
      <c r="FGO59" s="12"/>
      <c r="FGP59" s="12"/>
      <c r="FGQ59" s="12"/>
      <c r="FGR59" s="12"/>
      <c r="FGS59" s="12"/>
      <c r="FGT59" s="12"/>
      <c r="FGU59" s="12"/>
      <c r="FGV59" s="12"/>
      <c r="FGW59" s="12"/>
      <c r="FGX59" s="12"/>
      <c r="FGY59" s="12"/>
      <c r="FGZ59" s="12"/>
      <c r="FHA59" s="12"/>
      <c r="FHB59" s="12"/>
      <c r="FHC59" s="12"/>
      <c r="FHD59" s="12"/>
      <c r="FHE59" s="12"/>
      <c r="FHF59" s="12"/>
      <c r="FHG59" s="12"/>
      <c r="FHH59" s="12"/>
      <c r="FHI59" s="12"/>
      <c r="FHJ59" s="12"/>
      <c r="FHK59" s="12"/>
      <c r="FHL59" s="12"/>
      <c r="FHM59" s="12"/>
      <c r="FHN59" s="12"/>
      <c r="FHO59" s="12"/>
      <c r="FHP59" s="12"/>
      <c r="FHQ59" s="12"/>
      <c r="FHR59" s="12"/>
      <c r="FHS59" s="12"/>
      <c r="FHT59" s="12"/>
      <c r="FHU59" s="12"/>
      <c r="FHV59" s="12"/>
      <c r="FHW59" s="12"/>
      <c r="FHX59" s="12"/>
      <c r="FHY59" s="12"/>
      <c r="FHZ59" s="12"/>
      <c r="FIA59" s="12"/>
      <c r="FIB59" s="12"/>
      <c r="FIC59" s="12"/>
      <c r="FID59" s="12"/>
      <c r="FIE59" s="12"/>
      <c r="FIF59" s="12"/>
      <c r="FIG59" s="12"/>
      <c r="FIH59" s="12"/>
      <c r="FII59" s="12"/>
      <c r="FIJ59" s="12"/>
      <c r="FIK59" s="12"/>
      <c r="FIL59" s="12"/>
      <c r="FIM59" s="12"/>
      <c r="FIN59" s="12"/>
      <c r="FIO59" s="12"/>
      <c r="FIP59" s="12"/>
      <c r="FIQ59" s="12"/>
      <c r="FIR59" s="12"/>
      <c r="FIS59" s="12"/>
      <c r="FIT59" s="12"/>
      <c r="FIU59" s="12"/>
      <c r="FIV59" s="12"/>
      <c r="FIW59" s="12"/>
      <c r="FIX59" s="12"/>
      <c r="FIY59" s="12"/>
      <c r="FIZ59" s="12"/>
      <c r="FJA59" s="12"/>
      <c r="FJB59" s="12"/>
      <c r="FJC59" s="12"/>
      <c r="FJD59" s="12"/>
      <c r="FJE59" s="12"/>
      <c r="FJF59" s="12"/>
      <c r="FJG59" s="12"/>
      <c r="FJH59" s="12"/>
      <c r="FJI59" s="12"/>
      <c r="FJJ59" s="12"/>
      <c r="FJK59" s="12"/>
      <c r="FJL59" s="12"/>
      <c r="FJM59" s="12"/>
      <c r="FJN59" s="12"/>
      <c r="FJO59" s="12"/>
      <c r="FJP59" s="12"/>
      <c r="FJQ59" s="12"/>
      <c r="FJR59" s="12"/>
      <c r="FJS59" s="12"/>
      <c r="FJT59" s="12"/>
      <c r="FJU59" s="12"/>
      <c r="FJV59" s="12"/>
      <c r="FJW59" s="12"/>
      <c r="FJX59" s="12"/>
      <c r="FJY59" s="12"/>
      <c r="FJZ59" s="12"/>
      <c r="FKA59" s="12"/>
      <c r="FKB59" s="12"/>
      <c r="FKC59" s="12"/>
      <c r="FKD59" s="12"/>
      <c r="FKE59" s="12"/>
      <c r="FKF59" s="12"/>
      <c r="FKG59" s="12"/>
      <c r="FKH59" s="12"/>
      <c r="FKI59" s="12"/>
      <c r="FKJ59" s="12"/>
      <c r="FKK59" s="12"/>
      <c r="FKL59" s="12"/>
      <c r="FKM59" s="12"/>
      <c r="FKN59" s="12"/>
      <c r="FKO59" s="12"/>
      <c r="FKP59" s="12"/>
      <c r="FKQ59" s="12"/>
      <c r="FKR59" s="12"/>
      <c r="FKS59" s="12"/>
      <c r="FKT59" s="12"/>
      <c r="FKU59" s="12"/>
      <c r="FKV59" s="12"/>
      <c r="FKW59" s="12"/>
      <c r="FKX59" s="12"/>
      <c r="FKY59" s="12"/>
      <c r="FKZ59" s="12"/>
      <c r="FLA59" s="12"/>
      <c r="FLB59" s="12"/>
      <c r="FLC59" s="12"/>
      <c r="FLD59" s="12"/>
      <c r="FLE59" s="12"/>
      <c r="FLF59" s="12"/>
      <c r="FLG59" s="12"/>
      <c r="FLH59" s="12"/>
      <c r="FLI59" s="12"/>
      <c r="FLJ59" s="12"/>
      <c r="FLK59" s="12"/>
      <c r="FLL59" s="12"/>
      <c r="FLM59" s="12"/>
      <c r="FLN59" s="12"/>
      <c r="FLO59" s="12"/>
      <c r="FLP59" s="12"/>
      <c r="FLQ59" s="12"/>
      <c r="FLR59" s="12"/>
      <c r="FLS59" s="12"/>
      <c r="FLT59" s="12"/>
      <c r="FLU59" s="12"/>
      <c r="FLV59" s="12"/>
      <c r="FLW59" s="12"/>
      <c r="FLX59" s="12"/>
      <c r="FLY59" s="12"/>
      <c r="FLZ59" s="12"/>
      <c r="FMA59" s="12"/>
      <c r="FMB59" s="12"/>
      <c r="FMC59" s="12"/>
      <c r="FMD59" s="12"/>
      <c r="FME59" s="12"/>
      <c r="FMF59" s="12"/>
      <c r="FMG59" s="12"/>
      <c r="FMH59" s="12"/>
      <c r="FMI59" s="12"/>
      <c r="FMJ59" s="12"/>
      <c r="FMK59" s="12"/>
      <c r="FML59" s="12"/>
      <c r="FMM59" s="12"/>
      <c r="FMN59" s="12"/>
      <c r="FMO59" s="12"/>
      <c r="FMP59" s="12"/>
      <c r="FMQ59" s="12"/>
      <c r="FMR59" s="12"/>
      <c r="FMS59" s="12"/>
      <c r="FMT59" s="12"/>
      <c r="FMU59" s="12"/>
      <c r="FMV59" s="12"/>
      <c r="FMW59" s="12"/>
      <c r="FMX59" s="12"/>
      <c r="FMY59" s="12"/>
      <c r="FMZ59" s="12"/>
      <c r="FNA59" s="12"/>
      <c r="FNB59" s="12"/>
      <c r="FNC59" s="12"/>
      <c r="FND59" s="12"/>
      <c r="FNE59" s="12"/>
      <c r="FNF59" s="12"/>
      <c r="FNG59" s="12"/>
      <c r="FNH59" s="12"/>
      <c r="FNI59" s="12"/>
      <c r="FNJ59" s="12"/>
      <c r="FNK59" s="12"/>
      <c r="FNL59" s="12"/>
      <c r="FNM59" s="12"/>
      <c r="FNN59" s="12"/>
      <c r="FNO59" s="12"/>
      <c r="FNP59" s="12"/>
      <c r="FNQ59" s="12"/>
      <c r="FNR59" s="12"/>
      <c r="FNS59" s="12"/>
      <c r="FNT59" s="12"/>
      <c r="FNU59" s="12"/>
      <c r="FNV59" s="12"/>
      <c r="FNW59" s="12"/>
      <c r="FNX59" s="12"/>
      <c r="FNY59" s="12"/>
      <c r="FNZ59" s="12"/>
      <c r="FOA59" s="12"/>
      <c r="FOB59" s="12"/>
      <c r="FOC59" s="12"/>
      <c r="FOD59" s="12"/>
      <c r="FOE59" s="12"/>
      <c r="FOF59" s="12"/>
      <c r="FOG59" s="12"/>
      <c r="FOH59" s="12"/>
      <c r="FOI59" s="12"/>
      <c r="FOJ59" s="12"/>
      <c r="FOK59" s="12"/>
      <c r="FOL59" s="12"/>
      <c r="FOM59" s="12"/>
      <c r="FON59" s="12"/>
      <c r="FOO59" s="12"/>
      <c r="FOP59" s="12"/>
      <c r="FOQ59" s="12"/>
      <c r="FOR59" s="12"/>
      <c r="FOS59" s="12"/>
      <c r="FOT59" s="12"/>
      <c r="FOU59" s="12"/>
      <c r="FOV59" s="12"/>
      <c r="FOW59" s="12"/>
      <c r="FOX59" s="12"/>
      <c r="FOY59" s="12"/>
      <c r="FOZ59" s="12"/>
      <c r="FPA59" s="12"/>
      <c r="FPB59" s="12"/>
      <c r="FPC59" s="12"/>
      <c r="FPD59" s="12"/>
      <c r="FPE59" s="12"/>
      <c r="FPF59" s="12"/>
      <c r="FPG59" s="12"/>
      <c r="FPH59" s="12"/>
      <c r="FPI59" s="12"/>
      <c r="FPJ59" s="12"/>
      <c r="FPK59" s="12"/>
      <c r="FPL59" s="12"/>
      <c r="FPM59" s="12"/>
      <c r="FPN59" s="12"/>
      <c r="FPO59" s="12"/>
      <c r="FPP59" s="12"/>
      <c r="FPQ59" s="12"/>
      <c r="FPR59" s="12"/>
      <c r="FPS59" s="12"/>
      <c r="FPT59" s="12"/>
      <c r="FPU59" s="12"/>
      <c r="FPV59" s="12"/>
      <c r="FPW59" s="12"/>
      <c r="FPX59" s="12"/>
      <c r="FPY59" s="12"/>
      <c r="FPZ59" s="12"/>
      <c r="FQA59" s="12"/>
      <c r="FQB59" s="12"/>
      <c r="FQC59" s="12"/>
      <c r="FQD59" s="12"/>
      <c r="FQE59" s="12"/>
      <c r="FQF59" s="12"/>
      <c r="FQG59" s="12"/>
      <c r="FQH59" s="12"/>
      <c r="FQI59" s="12"/>
      <c r="FQJ59" s="12"/>
      <c r="FQK59" s="12"/>
      <c r="FQL59" s="12"/>
      <c r="FQM59" s="12"/>
      <c r="FQN59" s="12"/>
      <c r="FQO59" s="12"/>
      <c r="FQP59" s="12"/>
      <c r="FQQ59" s="12"/>
      <c r="FQR59" s="12"/>
      <c r="FQS59" s="12"/>
      <c r="FQT59" s="12"/>
      <c r="FQU59" s="12"/>
      <c r="FQV59" s="12"/>
      <c r="FQW59" s="12"/>
      <c r="FQX59" s="12"/>
      <c r="FQY59" s="12"/>
      <c r="FQZ59" s="12"/>
      <c r="FRA59" s="12"/>
      <c r="FRB59" s="12"/>
      <c r="FRC59" s="12"/>
      <c r="FRD59" s="12"/>
      <c r="FRE59" s="12"/>
      <c r="FRF59" s="12"/>
      <c r="FRG59" s="12"/>
      <c r="FRH59" s="12"/>
      <c r="FRI59" s="12"/>
      <c r="FRJ59" s="12"/>
      <c r="FRK59" s="12"/>
      <c r="FRL59" s="12"/>
      <c r="FRM59" s="12"/>
      <c r="FRN59" s="12"/>
      <c r="FRO59" s="12"/>
      <c r="FRP59" s="12"/>
      <c r="FRQ59" s="12"/>
      <c r="FRR59" s="12"/>
      <c r="FRS59" s="12"/>
      <c r="FRT59" s="12"/>
      <c r="FRU59" s="12"/>
      <c r="FRV59" s="12"/>
      <c r="FRW59" s="12"/>
      <c r="FRX59" s="12"/>
      <c r="FRY59" s="12"/>
      <c r="FRZ59" s="12"/>
      <c r="FSA59" s="12"/>
      <c r="FSB59" s="12"/>
      <c r="FSC59" s="12"/>
      <c r="FSD59" s="12"/>
      <c r="FSE59" s="12"/>
      <c r="FSF59" s="12"/>
      <c r="FSG59" s="12"/>
      <c r="FSH59" s="12"/>
      <c r="FSI59" s="12"/>
      <c r="FSJ59" s="12"/>
      <c r="FSK59" s="12"/>
      <c r="FSL59" s="12"/>
      <c r="FSM59" s="12"/>
      <c r="FSN59" s="12"/>
      <c r="FSO59" s="12"/>
      <c r="FSP59" s="12"/>
      <c r="FSQ59" s="12"/>
      <c r="FSR59" s="12"/>
      <c r="FSS59" s="12"/>
      <c r="FST59" s="12"/>
      <c r="FSU59" s="12"/>
      <c r="FSV59" s="12"/>
      <c r="FSW59" s="12"/>
      <c r="FSX59" s="12"/>
      <c r="FSY59" s="12"/>
      <c r="FSZ59" s="12"/>
      <c r="FTA59" s="12"/>
      <c r="FTB59" s="12"/>
      <c r="FTC59" s="12"/>
      <c r="FTD59" s="12"/>
      <c r="FTE59" s="12"/>
      <c r="FTF59" s="12"/>
      <c r="FTG59" s="12"/>
      <c r="FTH59" s="12"/>
      <c r="FTI59" s="12"/>
      <c r="FTJ59" s="12"/>
      <c r="FTK59" s="12"/>
      <c r="FTL59" s="12"/>
      <c r="FTM59" s="12"/>
      <c r="FTN59" s="12"/>
      <c r="FTO59" s="12"/>
      <c r="FTP59" s="12"/>
      <c r="FTQ59" s="12"/>
      <c r="FTR59" s="12"/>
      <c r="FTS59" s="12"/>
      <c r="FTT59" s="12"/>
      <c r="FTU59" s="12"/>
      <c r="FTV59" s="12"/>
      <c r="FTW59" s="12"/>
      <c r="FTX59" s="12"/>
      <c r="FTY59" s="12"/>
      <c r="FTZ59" s="12"/>
      <c r="FUA59" s="12"/>
      <c r="FUB59" s="12"/>
      <c r="FUC59" s="12"/>
      <c r="FUD59" s="12"/>
      <c r="FUE59" s="12"/>
      <c r="FUF59" s="12"/>
      <c r="FUG59" s="12"/>
      <c r="FUH59" s="12"/>
      <c r="FUI59" s="12"/>
      <c r="FUJ59" s="12"/>
      <c r="FUK59" s="12"/>
      <c r="FUL59" s="12"/>
      <c r="FUM59" s="12"/>
      <c r="FUN59" s="12"/>
      <c r="FUO59" s="12"/>
      <c r="FUP59" s="12"/>
      <c r="FUQ59" s="12"/>
      <c r="FUR59" s="12"/>
      <c r="FUS59" s="12"/>
      <c r="FUT59" s="12"/>
      <c r="FUU59" s="12"/>
      <c r="FUV59" s="12"/>
      <c r="FUW59" s="12"/>
      <c r="FUX59" s="12"/>
      <c r="FUY59" s="12"/>
      <c r="FUZ59" s="12"/>
      <c r="FVA59" s="12"/>
      <c r="FVB59" s="12"/>
      <c r="FVC59" s="12"/>
      <c r="FVD59" s="12"/>
      <c r="FVE59" s="12"/>
      <c r="FVF59" s="12"/>
      <c r="FVG59" s="12"/>
      <c r="FVH59" s="12"/>
      <c r="FVI59" s="12"/>
      <c r="FVJ59" s="12"/>
      <c r="FVK59" s="12"/>
      <c r="FVL59" s="12"/>
      <c r="FVM59" s="12"/>
      <c r="FVN59" s="12"/>
      <c r="FVO59" s="12"/>
      <c r="FVP59" s="12"/>
      <c r="FVQ59" s="12"/>
      <c r="FVR59" s="12"/>
      <c r="FVS59" s="12"/>
      <c r="FVT59" s="12"/>
      <c r="FVU59" s="12"/>
      <c r="FVV59" s="12"/>
      <c r="FVW59" s="12"/>
      <c r="FVX59" s="12"/>
      <c r="FVY59" s="12"/>
      <c r="FVZ59" s="12"/>
      <c r="FWA59" s="12"/>
      <c r="FWB59" s="12"/>
      <c r="FWC59" s="12"/>
      <c r="FWD59" s="12"/>
      <c r="FWE59" s="12"/>
      <c r="FWF59" s="12"/>
      <c r="FWG59" s="12"/>
      <c r="FWH59" s="12"/>
      <c r="FWI59" s="12"/>
      <c r="FWJ59" s="12"/>
      <c r="FWK59" s="12"/>
      <c r="FWL59" s="12"/>
      <c r="FWM59" s="12"/>
      <c r="FWN59" s="12"/>
      <c r="FWO59" s="12"/>
      <c r="FWP59" s="12"/>
      <c r="FWQ59" s="12"/>
      <c r="FWR59" s="12"/>
      <c r="FWS59" s="12"/>
      <c r="FWT59" s="12"/>
      <c r="FWU59" s="12"/>
      <c r="FWV59" s="12"/>
      <c r="FWW59" s="12"/>
      <c r="FWX59" s="12"/>
      <c r="FWY59" s="12"/>
      <c r="FWZ59" s="12"/>
      <c r="FXA59" s="12"/>
      <c r="FXB59" s="12"/>
      <c r="FXC59" s="12"/>
      <c r="FXD59" s="12"/>
      <c r="FXE59" s="12"/>
      <c r="FXF59" s="12"/>
      <c r="FXG59" s="12"/>
      <c r="FXH59" s="12"/>
      <c r="FXI59" s="12"/>
      <c r="FXJ59" s="12"/>
      <c r="FXK59" s="12"/>
      <c r="FXL59" s="12"/>
      <c r="FXM59" s="12"/>
      <c r="FXN59" s="12"/>
      <c r="FXO59" s="12"/>
      <c r="FXP59" s="12"/>
      <c r="FXQ59" s="12"/>
      <c r="FXR59" s="12"/>
      <c r="FXS59" s="12"/>
      <c r="FXT59" s="12"/>
      <c r="FXU59" s="12"/>
      <c r="FXV59" s="12"/>
      <c r="FXW59" s="12"/>
      <c r="FXX59" s="12"/>
      <c r="FXY59" s="12"/>
      <c r="FXZ59" s="12"/>
      <c r="FYA59" s="12"/>
      <c r="FYB59" s="12"/>
      <c r="FYC59" s="12"/>
      <c r="FYD59" s="12"/>
      <c r="FYE59" s="12"/>
      <c r="FYF59" s="12"/>
      <c r="FYG59" s="12"/>
      <c r="FYH59" s="12"/>
      <c r="FYI59" s="12"/>
      <c r="FYJ59" s="12"/>
      <c r="FYK59" s="12"/>
      <c r="FYL59" s="12"/>
      <c r="FYM59" s="12"/>
      <c r="FYN59" s="12"/>
      <c r="FYO59" s="12"/>
      <c r="FYP59" s="12"/>
      <c r="FYQ59" s="12"/>
      <c r="FYR59" s="12"/>
      <c r="FYS59" s="12"/>
      <c r="FYT59" s="12"/>
      <c r="FYU59" s="12"/>
      <c r="FYV59" s="12"/>
      <c r="FYW59" s="12"/>
      <c r="FYX59" s="12"/>
      <c r="FYY59" s="12"/>
      <c r="FYZ59" s="12"/>
      <c r="FZA59" s="12"/>
      <c r="FZB59" s="12"/>
      <c r="FZC59" s="12"/>
      <c r="FZD59" s="12"/>
      <c r="FZE59" s="12"/>
      <c r="FZF59" s="12"/>
      <c r="FZG59" s="12"/>
      <c r="FZH59" s="12"/>
      <c r="FZI59" s="12"/>
      <c r="FZJ59" s="12"/>
      <c r="FZK59" s="12"/>
      <c r="FZL59" s="12"/>
      <c r="FZM59" s="12"/>
      <c r="FZN59" s="12"/>
      <c r="FZO59" s="12"/>
      <c r="FZP59" s="12"/>
      <c r="FZQ59" s="12"/>
      <c r="FZR59" s="12"/>
      <c r="FZS59" s="12"/>
      <c r="FZT59" s="12"/>
      <c r="FZU59" s="12"/>
      <c r="FZV59" s="12"/>
      <c r="FZW59" s="12"/>
      <c r="FZX59" s="12"/>
      <c r="FZY59" s="12"/>
      <c r="FZZ59" s="12"/>
      <c r="GAA59" s="12"/>
      <c r="GAB59" s="12"/>
      <c r="GAC59" s="12"/>
      <c r="GAD59" s="12"/>
      <c r="GAE59" s="12"/>
      <c r="GAF59" s="12"/>
      <c r="GAG59" s="12"/>
      <c r="GAH59" s="12"/>
      <c r="GAI59" s="12"/>
      <c r="GAJ59" s="12"/>
      <c r="GAK59" s="12"/>
      <c r="GAL59" s="12"/>
      <c r="GAM59" s="12"/>
      <c r="GAN59" s="12"/>
      <c r="GAO59" s="12"/>
      <c r="GAP59" s="12"/>
      <c r="GAQ59" s="12"/>
      <c r="GAR59" s="12"/>
      <c r="GAS59" s="12"/>
      <c r="GAT59" s="12"/>
      <c r="GAU59" s="12"/>
      <c r="GAV59" s="12"/>
      <c r="GAW59" s="12"/>
      <c r="GAX59" s="12"/>
      <c r="GAY59" s="12"/>
      <c r="GAZ59" s="12"/>
      <c r="GBA59" s="12"/>
      <c r="GBB59" s="12"/>
      <c r="GBC59" s="12"/>
      <c r="GBD59" s="12"/>
      <c r="GBE59" s="12"/>
      <c r="GBF59" s="12"/>
      <c r="GBG59" s="12"/>
      <c r="GBH59" s="12"/>
      <c r="GBI59" s="12"/>
      <c r="GBJ59" s="12"/>
      <c r="GBK59" s="12"/>
      <c r="GBL59" s="12"/>
      <c r="GBM59" s="12"/>
      <c r="GBN59" s="12"/>
      <c r="GBO59" s="12"/>
      <c r="GBP59" s="12"/>
      <c r="GBQ59" s="12"/>
      <c r="GBR59" s="12"/>
      <c r="GBS59" s="12"/>
      <c r="GBT59" s="12"/>
      <c r="GBU59" s="12"/>
      <c r="GBV59" s="12"/>
      <c r="GBW59" s="12"/>
      <c r="GBX59" s="12"/>
      <c r="GBY59" s="12"/>
      <c r="GBZ59" s="12"/>
      <c r="GCA59" s="12"/>
      <c r="GCB59" s="12"/>
      <c r="GCC59" s="12"/>
      <c r="GCD59" s="12"/>
      <c r="GCE59" s="12"/>
      <c r="GCF59" s="12"/>
      <c r="GCG59" s="12"/>
      <c r="GCH59" s="12"/>
      <c r="GCI59" s="12"/>
      <c r="GCJ59" s="12"/>
      <c r="GCK59" s="12"/>
      <c r="GCL59" s="12"/>
      <c r="GCM59" s="12"/>
      <c r="GCN59" s="12"/>
      <c r="GCO59" s="12"/>
      <c r="GCP59" s="12"/>
      <c r="GCQ59" s="12"/>
      <c r="GCR59" s="12"/>
      <c r="GCS59" s="12"/>
      <c r="GCT59" s="12"/>
      <c r="GCU59" s="12"/>
      <c r="GCV59" s="12"/>
      <c r="GCW59" s="12"/>
      <c r="GCX59" s="12"/>
      <c r="GCY59" s="12"/>
      <c r="GCZ59" s="12"/>
      <c r="GDA59" s="12"/>
      <c r="GDB59" s="12"/>
      <c r="GDC59" s="12"/>
      <c r="GDD59" s="12"/>
      <c r="GDE59" s="12"/>
      <c r="GDF59" s="12"/>
      <c r="GDG59" s="12"/>
      <c r="GDH59" s="12"/>
      <c r="GDI59" s="12"/>
      <c r="GDJ59" s="12"/>
      <c r="GDK59" s="12"/>
      <c r="GDL59" s="12"/>
      <c r="GDM59" s="12"/>
      <c r="GDN59" s="12"/>
      <c r="GDO59" s="12"/>
      <c r="GDP59" s="12"/>
      <c r="GDQ59" s="12"/>
      <c r="GDR59" s="12"/>
      <c r="GDS59" s="12"/>
      <c r="GDT59" s="12"/>
      <c r="GDU59" s="12"/>
      <c r="GDV59" s="12"/>
      <c r="GDW59" s="12"/>
      <c r="GDX59" s="12"/>
      <c r="GDY59" s="12"/>
      <c r="GDZ59" s="12"/>
      <c r="GEA59" s="12"/>
      <c r="GEB59" s="12"/>
      <c r="GEC59" s="12"/>
      <c r="GED59" s="12"/>
      <c r="GEE59" s="12"/>
      <c r="GEF59" s="12"/>
      <c r="GEG59" s="12"/>
      <c r="GEH59" s="12"/>
      <c r="GEI59" s="12"/>
      <c r="GEJ59" s="12"/>
      <c r="GEK59" s="12"/>
      <c r="GEL59" s="12"/>
      <c r="GEM59" s="12"/>
      <c r="GEN59" s="12"/>
      <c r="GEO59" s="12"/>
      <c r="GEP59" s="12"/>
      <c r="GEQ59" s="12"/>
      <c r="GER59" s="12"/>
      <c r="GES59" s="12"/>
      <c r="GET59" s="12"/>
      <c r="GEU59" s="12"/>
      <c r="GEV59" s="12"/>
      <c r="GEW59" s="12"/>
      <c r="GEX59" s="12"/>
      <c r="GEY59" s="12"/>
      <c r="GEZ59" s="12"/>
      <c r="GFA59" s="12"/>
      <c r="GFB59" s="12"/>
      <c r="GFC59" s="12"/>
      <c r="GFD59" s="12"/>
      <c r="GFE59" s="12"/>
      <c r="GFF59" s="12"/>
      <c r="GFG59" s="12"/>
      <c r="GFH59" s="12"/>
      <c r="GFI59" s="12"/>
      <c r="GFJ59" s="12"/>
      <c r="GFK59" s="12"/>
      <c r="GFL59" s="12"/>
      <c r="GFM59" s="12"/>
      <c r="GFN59" s="12"/>
      <c r="GFO59" s="12"/>
      <c r="GFP59" s="12"/>
      <c r="GFQ59" s="12"/>
      <c r="GFR59" s="12"/>
      <c r="GFS59" s="12"/>
      <c r="GFT59" s="12"/>
      <c r="GFU59" s="12"/>
      <c r="GFV59" s="12"/>
      <c r="GFW59" s="12"/>
      <c r="GFX59" s="12"/>
      <c r="GFY59" s="12"/>
      <c r="GFZ59" s="12"/>
      <c r="GGA59" s="12"/>
      <c r="GGB59" s="12"/>
      <c r="GGC59" s="12"/>
      <c r="GGD59" s="12"/>
      <c r="GGE59" s="12"/>
      <c r="GGF59" s="12"/>
      <c r="GGG59" s="12"/>
      <c r="GGH59" s="12"/>
      <c r="GGI59" s="12"/>
      <c r="GGJ59" s="12"/>
      <c r="GGK59" s="12"/>
      <c r="GGL59" s="12"/>
      <c r="GGM59" s="12"/>
      <c r="GGN59" s="12"/>
      <c r="GGO59" s="12"/>
      <c r="GGP59" s="12"/>
      <c r="GGQ59" s="12"/>
      <c r="GGR59" s="12"/>
      <c r="GGS59" s="12"/>
      <c r="GGT59" s="12"/>
      <c r="GGU59" s="12"/>
      <c r="GGV59" s="12"/>
      <c r="GGW59" s="12"/>
      <c r="GGX59" s="12"/>
      <c r="GGY59" s="12"/>
      <c r="GGZ59" s="12"/>
      <c r="GHA59" s="12"/>
      <c r="GHB59" s="12"/>
      <c r="GHC59" s="12"/>
      <c r="GHD59" s="12"/>
      <c r="GHE59" s="12"/>
      <c r="GHF59" s="12"/>
      <c r="GHG59" s="12"/>
      <c r="GHH59" s="12"/>
      <c r="GHI59" s="12"/>
      <c r="GHJ59" s="12"/>
      <c r="GHK59" s="12"/>
      <c r="GHL59" s="12"/>
      <c r="GHM59" s="12"/>
      <c r="GHN59" s="12"/>
      <c r="GHO59" s="12"/>
      <c r="GHP59" s="12"/>
      <c r="GHQ59" s="12"/>
      <c r="GHR59" s="12"/>
      <c r="GHS59" s="12"/>
      <c r="GHT59" s="12"/>
      <c r="GHU59" s="12"/>
      <c r="GHV59" s="12"/>
      <c r="GHW59" s="12"/>
      <c r="GHX59" s="12"/>
      <c r="GHY59" s="12"/>
      <c r="GHZ59" s="12"/>
      <c r="GIA59" s="12"/>
      <c r="GIB59" s="12"/>
      <c r="GIC59" s="12"/>
      <c r="GID59" s="12"/>
      <c r="GIE59" s="12"/>
      <c r="GIF59" s="12"/>
      <c r="GIG59" s="12"/>
      <c r="GIH59" s="12"/>
      <c r="GII59" s="12"/>
      <c r="GIJ59" s="12"/>
      <c r="GIK59" s="12"/>
      <c r="GIL59" s="12"/>
      <c r="GIM59" s="12"/>
      <c r="GIN59" s="12"/>
      <c r="GIO59" s="12"/>
      <c r="GIP59" s="12"/>
      <c r="GIQ59" s="12"/>
      <c r="GIR59" s="12"/>
      <c r="GIS59" s="12"/>
      <c r="GIT59" s="12"/>
      <c r="GIU59" s="12"/>
      <c r="GIV59" s="12"/>
      <c r="GIW59" s="12"/>
      <c r="GIX59" s="12"/>
      <c r="GIY59" s="12"/>
      <c r="GIZ59" s="12"/>
      <c r="GJA59" s="12"/>
      <c r="GJB59" s="12"/>
      <c r="GJC59" s="12"/>
      <c r="GJD59" s="12"/>
      <c r="GJE59" s="12"/>
      <c r="GJF59" s="12"/>
      <c r="GJG59" s="12"/>
      <c r="GJH59" s="12"/>
      <c r="GJI59" s="12"/>
      <c r="GJJ59" s="12"/>
      <c r="GJK59" s="12"/>
      <c r="GJL59" s="12"/>
      <c r="GJM59" s="12"/>
      <c r="GJN59" s="12"/>
      <c r="GJO59" s="12"/>
      <c r="GJP59" s="12"/>
      <c r="GJQ59" s="12"/>
      <c r="GJR59" s="12"/>
      <c r="GJS59" s="12"/>
      <c r="GJT59" s="12"/>
      <c r="GJU59" s="12"/>
      <c r="GJV59" s="12"/>
      <c r="GJW59" s="12"/>
      <c r="GJX59" s="12"/>
      <c r="GJY59" s="12"/>
      <c r="GJZ59" s="12"/>
      <c r="GKA59" s="12"/>
      <c r="GKB59" s="12"/>
      <c r="GKC59" s="12"/>
      <c r="GKD59" s="12"/>
      <c r="GKE59" s="12"/>
      <c r="GKF59" s="12"/>
      <c r="GKG59" s="12"/>
      <c r="GKH59" s="12"/>
      <c r="GKI59" s="12"/>
      <c r="GKJ59" s="12"/>
      <c r="GKK59" s="12"/>
      <c r="GKL59" s="12"/>
      <c r="GKM59" s="12"/>
      <c r="GKN59" s="12"/>
      <c r="GKO59" s="12"/>
      <c r="GKP59" s="12"/>
      <c r="GKQ59" s="12"/>
      <c r="GKR59" s="12"/>
      <c r="GKS59" s="12"/>
      <c r="GKT59" s="12"/>
      <c r="GKU59" s="12"/>
      <c r="GKV59" s="12"/>
      <c r="GKW59" s="12"/>
      <c r="GKX59" s="12"/>
      <c r="GKY59" s="12"/>
      <c r="GKZ59" s="12"/>
      <c r="GLA59" s="12"/>
      <c r="GLB59" s="12"/>
      <c r="GLC59" s="12"/>
      <c r="GLD59" s="12"/>
      <c r="GLE59" s="12"/>
      <c r="GLF59" s="12"/>
      <c r="GLG59" s="12"/>
      <c r="GLH59" s="12"/>
      <c r="GLI59" s="12"/>
      <c r="GLJ59" s="12"/>
      <c r="GLK59" s="12"/>
      <c r="GLL59" s="12"/>
      <c r="GLM59" s="12"/>
      <c r="GLN59" s="12"/>
      <c r="GLO59" s="12"/>
      <c r="GLP59" s="12"/>
      <c r="GLQ59" s="12"/>
      <c r="GLR59" s="12"/>
      <c r="GLS59" s="12"/>
      <c r="GLT59" s="12"/>
      <c r="GLU59" s="12"/>
      <c r="GLV59" s="12"/>
      <c r="GLW59" s="12"/>
      <c r="GLX59" s="12"/>
      <c r="GLY59" s="12"/>
      <c r="GLZ59" s="12"/>
      <c r="GMA59" s="12"/>
      <c r="GMB59" s="12"/>
      <c r="GMC59" s="12"/>
      <c r="GMD59" s="12"/>
      <c r="GME59" s="12"/>
      <c r="GMF59" s="12"/>
      <c r="GMG59" s="12"/>
      <c r="GMH59" s="12"/>
      <c r="GMI59" s="12"/>
      <c r="GMJ59" s="12"/>
      <c r="GMK59" s="12"/>
      <c r="GML59" s="12"/>
      <c r="GMM59" s="12"/>
      <c r="GMN59" s="12"/>
      <c r="GMO59" s="12"/>
      <c r="GMP59" s="12"/>
      <c r="GMQ59" s="12"/>
      <c r="GMR59" s="12"/>
      <c r="GMS59" s="12"/>
      <c r="GMT59" s="12"/>
      <c r="GMU59" s="12"/>
      <c r="GMV59" s="12"/>
      <c r="GMW59" s="12"/>
      <c r="GMX59" s="12"/>
      <c r="GMY59" s="12"/>
      <c r="GMZ59" s="12"/>
      <c r="GNA59" s="12"/>
      <c r="GNB59" s="12"/>
      <c r="GNC59" s="12"/>
      <c r="GND59" s="12"/>
      <c r="GNE59" s="12"/>
      <c r="GNF59" s="12"/>
      <c r="GNG59" s="12"/>
      <c r="GNH59" s="12"/>
      <c r="GNI59" s="12"/>
      <c r="GNJ59" s="12"/>
      <c r="GNK59" s="12"/>
      <c r="GNL59" s="12"/>
      <c r="GNM59" s="12"/>
      <c r="GNN59" s="12"/>
      <c r="GNO59" s="12"/>
      <c r="GNP59" s="12"/>
      <c r="GNQ59" s="12"/>
      <c r="GNR59" s="12"/>
      <c r="GNS59" s="12"/>
      <c r="GNT59" s="12"/>
      <c r="GNU59" s="12"/>
      <c r="GNV59" s="12"/>
      <c r="GNW59" s="12"/>
      <c r="GNX59" s="12"/>
      <c r="GNY59" s="12"/>
      <c r="GNZ59" s="12"/>
      <c r="GOA59" s="12"/>
      <c r="GOB59" s="12"/>
      <c r="GOC59" s="12"/>
      <c r="GOD59" s="12"/>
      <c r="GOE59" s="12"/>
      <c r="GOF59" s="12"/>
      <c r="GOG59" s="12"/>
      <c r="GOH59" s="12"/>
      <c r="GOI59" s="12"/>
      <c r="GOJ59" s="12"/>
      <c r="GOK59" s="12"/>
      <c r="GOL59" s="12"/>
      <c r="GOM59" s="12"/>
      <c r="GON59" s="12"/>
      <c r="GOO59" s="12"/>
      <c r="GOP59" s="12"/>
      <c r="GOQ59" s="12"/>
      <c r="GOR59" s="12"/>
      <c r="GOS59" s="12"/>
      <c r="GOT59" s="12"/>
      <c r="GOU59" s="12"/>
      <c r="GOV59" s="12"/>
      <c r="GOW59" s="12"/>
      <c r="GOX59" s="12"/>
      <c r="GOY59" s="12"/>
      <c r="GOZ59" s="12"/>
      <c r="GPA59" s="12"/>
      <c r="GPB59" s="12"/>
      <c r="GPC59" s="12"/>
      <c r="GPD59" s="12"/>
      <c r="GPE59" s="12"/>
      <c r="GPF59" s="12"/>
      <c r="GPG59" s="12"/>
      <c r="GPH59" s="12"/>
      <c r="GPI59" s="12"/>
      <c r="GPJ59" s="12"/>
      <c r="GPK59" s="12"/>
      <c r="GPL59" s="12"/>
      <c r="GPM59" s="12"/>
      <c r="GPN59" s="12"/>
      <c r="GPO59" s="12"/>
      <c r="GPP59" s="12"/>
      <c r="GPQ59" s="12"/>
      <c r="GPR59" s="12"/>
      <c r="GPS59" s="12"/>
      <c r="GPT59" s="12"/>
      <c r="GPU59" s="12"/>
      <c r="GPV59" s="12"/>
      <c r="GPW59" s="12"/>
      <c r="GPX59" s="12"/>
      <c r="GPY59" s="12"/>
      <c r="GPZ59" s="12"/>
      <c r="GQA59" s="12"/>
      <c r="GQB59" s="12"/>
      <c r="GQC59" s="12"/>
      <c r="GQD59" s="12"/>
      <c r="GQE59" s="12"/>
      <c r="GQF59" s="12"/>
      <c r="GQG59" s="12"/>
      <c r="GQH59" s="12"/>
      <c r="GQI59" s="12"/>
      <c r="GQJ59" s="12"/>
      <c r="GQK59" s="12"/>
      <c r="GQL59" s="12"/>
      <c r="GQM59" s="12"/>
      <c r="GQN59" s="12"/>
      <c r="GQO59" s="12"/>
      <c r="GQP59" s="12"/>
      <c r="GQQ59" s="12"/>
      <c r="GQR59" s="12"/>
      <c r="GQS59" s="12"/>
      <c r="GQT59" s="12"/>
      <c r="GQU59" s="12"/>
      <c r="GQV59" s="12"/>
      <c r="GQW59" s="12"/>
      <c r="GQX59" s="12"/>
      <c r="GQY59" s="12"/>
      <c r="GQZ59" s="12"/>
      <c r="GRA59" s="12"/>
      <c r="GRB59" s="12"/>
      <c r="GRC59" s="12"/>
      <c r="GRD59" s="12"/>
      <c r="GRE59" s="12"/>
      <c r="GRF59" s="12"/>
      <c r="GRG59" s="12"/>
      <c r="GRH59" s="12"/>
      <c r="GRI59" s="12"/>
      <c r="GRJ59" s="12"/>
      <c r="GRK59" s="12"/>
      <c r="GRL59" s="12"/>
      <c r="GRM59" s="12"/>
      <c r="GRN59" s="12"/>
      <c r="GRO59" s="12"/>
      <c r="GRP59" s="12"/>
      <c r="GRQ59" s="12"/>
      <c r="GRR59" s="12"/>
      <c r="GRS59" s="12"/>
      <c r="GRT59" s="12"/>
      <c r="GRU59" s="12"/>
      <c r="GRV59" s="12"/>
      <c r="GRW59" s="12"/>
      <c r="GRX59" s="12"/>
      <c r="GRY59" s="12"/>
      <c r="GRZ59" s="12"/>
      <c r="GSA59" s="12"/>
      <c r="GSB59" s="12"/>
      <c r="GSC59" s="12"/>
      <c r="GSD59" s="12"/>
      <c r="GSE59" s="12"/>
      <c r="GSF59" s="12"/>
      <c r="GSG59" s="12"/>
      <c r="GSH59" s="12"/>
      <c r="GSI59" s="12"/>
      <c r="GSJ59" s="12"/>
      <c r="GSK59" s="12"/>
      <c r="GSL59" s="12"/>
      <c r="GSM59" s="12"/>
      <c r="GSN59" s="12"/>
      <c r="GSO59" s="12"/>
      <c r="GSP59" s="12"/>
      <c r="GSQ59" s="12"/>
      <c r="GSR59" s="12"/>
      <c r="GSS59" s="12"/>
      <c r="GST59" s="12"/>
      <c r="GSU59" s="12"/>
      <c r="GSV59" s="12"/>
      <c r="GSW59" s="12"/>
      <c r="GSX59" s="12"/>
      <c r="GSY59" s="12"/>
      <c r="GSZ59" s="12"/>
      <c r="GTA59" s="12"/>
      <c r="GTB59" s="12"/>
      <c r="GTC59" s="12"/>
      <c r="GTD59" s="12"/>
      <c r="GTE59" s="12"/>
      <c r="GTF59" s="12"/>
      <c r="GTG59" s="12"/>
      <c r="GTH59" s="12"/>
      <c r="GTI59" s="12"/>
      <c r="GTJ59" s="12"/>
      <c r="GTK59" s="12"/>
      <c r="GTL59" s="12"/>
      <c r="GTM59" s="12"/>
      <c r="GTN59" s="12"/>
      <c r="GTO59" s="12"/>
      <c r="GTP59" s="12"/>
      <c r="GTQ59" s="12"/>
      <c r="GTR59" s="12"/>
      <c r="GTS59" s="12"/>
      <c r="GTT59" s="12"/>
      <c r="GTU59" s="12"/>
      <c r="GTV59" s="12"/>
      <c r="GTW59" s="12"/>
      <c r="GTX59" s="12"/>
      <c r="GTY59" s="12"/>
      <c r="GTZ59" s="12"/>
      <c r="GUA59" s="12"/>
      <c r="GUB59" s="12"/>
      <c r="GUC59" s="12"/>
      <c r="GUD59" s="12"/>
      <c r="GUE59" s="12"/>
      <c r="GUF59" s="12"/>
      <c r="GUG59" s="12"/>
      <c r="GUH59" s="12"/>
      <c r="GUI59" s="12"/>
      <c r="GUJ59" s="12"/>
      <c r="GUK59" s="12"/>
      <c r="GUL59" s="12"/>
      <c r="GUM59" s="12"/>
      <c r="GUN59" s="12"/>
      <c r="GUO59" s="12"/>
      <c r="GUP59" s="12"/>
      <c r="GUQ59" s="12"/>
      <c r="GUR59" s="12"/>
      <c r="GUS59" s="12"/>
      <c r="GUT59" s="12"/>
      <c r="GUU59" s="12"/>
      <c r="GUV59" s="12"/>
      <c r="GUW59" s="12"/>
      <c r="GUX59" s="12"/>
      <c r="GUY59" s="12"/>
      <c r="GUZ59" s="12"/>
      <c r="GVA59" s="12"/>
      <c r="GVB59" s="12"/>
      <c r="GVC59" s="12"/>
      <c r="GVD59" s="12"/>
      <c r="GVE59" s="12"/>
      <c r="GVF59" s="12"/>
      <c r="GVG59" s="12"/>
      <c r="GVH59" s="12"/>
      <c r="GVI59" s="12"/>
      <c r="GVJ59" s="12"/>
      <c r="GVK59" s="12"/>
      <c r="GVL59" s="12"/>
      <c r="GVM59" s="12"/>
      <c r="GVN59" s="12"/>
      <c r="GVO59" s="12"/>
      <c r="GVP59" s="12"/>
      <c r="GVQ59" s="12"/>
      <c r="GVR59" s="12"/>
      <c r="GVS59" s="12"/>
      <c r="GVT59" s="12"/>
      <c r="GVU59" s="12"/>
      <c r="GVV59" s="12"/>
      <c r="GVW59" s="12"/>
      <c r="GVX59" s="12"/>
      <c r="GVY59" s="12"/>
      <c r="GVZ59" s="12"/>
      <c r="GWA59" s="12"/>
      <c r="GWB59" s="12"/>
      <c r="GWC59" s="12"/>
      <c r="GWD59" s="12"/>
      <c r="GWE59" s="12"/>
      <c r="GWF59" s="12"/>
      <c r="GWG59" s="12"/>
      <c r="GWH59" s="12"/>
      <c r="GWI59" s="12"/>
      <c r="GWJ59" s="12"/>
      <c r="GWK59" s="12"/>
      <c r="GWL59" s="12"/>
      <c r="GWM59" s="12"/>
      <c r="GWN59" s="12"/>
      <c r="GWO59" s="12"/>
      <c r="GWP59" s="12"/>
      <c r="GWQ59" s="12"/>
      <c r="GWR59" s="12"/>
      <c r="GWS59" s="12"/>
      <c r="GWT59" s="12"/>
      <c r="GWU59" s="12"/>
      <c r="GWV59" s="12"/>
      <c r="GWW59" s="12"/>
      <c r="GWX59" s="12"/>
      <c r="GWY59" s="12"/>
      <c r="GWZ59" s="12"/>
      <c r="GXA59" s="12"/>
      <c r="GXB59" s="12"/>
      <c r="GXC59" s="12"/>
      <c r="GXD59" s="12"/>
      <c r="GXE59" s="12"/>
      <c r="GXF59" s="12"/>
      <c r="GXG59" s="12"/>
      <c r="GXH59" s="12"/>
      <c r="GXI59" s="12"/>
      <c r="GXJ59" s="12"/>
      <c r="GXK59" s="12"/>
      <c r="GXL59" s="12"/>
      <c r="GXM59" s="12"/>
      <c r="GXN59" s="12"/>
      <c r="GXO59" s="12"/>
      <c r="GXP59" s="12"/>
      <c r="GXQ59" s="12"/>
      <c r="GXR59" s="12"/>
      <c r="GXS59" s="12"/>
      <c r="GXT59" s="12"/>
      <c r="GXU59" s="12"/>
      <c r="GXV59" s="12"/>
      <c r="GXW59" s="12"/>
      <c r="GXX59" s="12"/>
      <c r="GXY59" s="12"/>
      <c r="GXZ59" s="12"/>
      <c r="GYA59" s="12"/>
      <c r="GYB59" s="12"/>
      <c r="GYC59" s="12"/>
      <c r="GYD59" s="12"/>
      <c r="GYE59" s="12"/>
      <c r="GYF59" s="12"/>
      <c r="GYG59" s="12"/>
      <c r="GYH59" s="12"/>
      <c r="GYI59" s="12"/>
      <c r="GYJ59" s="12"/>
      <c r="GYK59" s="12"/>
      <c r="GYL59" s="12"/>
      <c r="GYM59" s="12"/>
      <c r="GYN59" s="12"/>
      <c r="GYO59" s="12"/>
      <c r="GYP59" s="12"/>
      <c r="GYQ59" s="12"/>
      <c r="GYR59" s="12"/>
      <c r="GYS59" s="12"/>
      <c r="GYT59" s="12"/>
      <c r="GYU59" s="12"/>
      <c r="GYV59" s="12"/>
      <c r="GYW59" s="12"/>
      <c r="GYX59" s="12"/>
      <c r="GYY59" s="12"/>
      <c r="GYZ59" s="12"/>
      <c r="GZA59" s="12"/>
      <c r="GZB59" s="12"/>
      <c r="GZC59" s="12"/>
      <c r="GZD59" s="12"/>
      <c r="GZE59" s="12"/>
      <c r="GZF59" s="12"/>
      <c r="GZG59" s="12"/>
      <c r="GZH59" s="12"/>
      <c r="GZI59" s="12"/>
      <c r="GZJ59" s="12"/>
      <c r="GZK59" s="12"/>
      <c r="GZL59" s="12"/>
      <c r="GZM59" s="12"/>
      <c r="GZN59" s="12"/>
      <c r="GZO59" s="12"/>
      <c r="GZP59" s="12"/>
      <c r="GZQ59" s="12"/>
      <c r="GZR59" s="12"/>
      <c r="GZS59" s="12"/>
      <c r="GZT59" s="12"/>
      <c r="GZU59" s="12"/>
      <c r="GZV59" s="12"/>
      <c r="GZW59" s="12"/>
      <c r="GZX59" s="12"/>
      <c r="GZY59" s="12"/>
      <c r="GZZ59" s="12"/>
      <c r="HAA59" s="12"/>
      <c r="HAB59" s="12"/>
      <c r="HAC59" s="12"/>
      <c r="HAD59" s="12"/>
      <c r="HAE59" s="12"/>
      <c r="HAF59" s="12"/>
      <c r="HAG59" s="12"/>
      <c r="HAH59" s="12"/>
      <c r="HAI59" s="12"/>
      <c r="HAJ59" s="12"/>
      <c r="HAK59" s="12"/>
      <c r="HAL59" s="12"/>
      <c r="HAM59" s="12"/>
      <c r="HAN59" s="12"/>
      <c r="HAO59" s="12"/>
      <c r="HAP59" s="12"/>
      <c r="HAQ59" s="12"/>
      <c r="HAR59" s="12"/>
      <c r="HAS59" s="12"/>
      <c r="HAT59" s="12"/>
      <c r="HAU59" s="12"/>
      <c r="HAV59" s="12"/>
      <c r="HAW59" s="12"/>
      <c r="HAX59" s="12"/>
      <c r="HAY59" s="12"/>
      <c r="HAZ59" s="12"/>
      <c r="HBA59" s="12"/>
      <c r="HBB59" s="12"/>
      <c r="HBC59" s="12"/>
      <c r="HBD59" s="12"/>
      <c r="HBE59" s="12"/>
      <c r="HBF59" s="12"/>
      <c r="HBG59" s="12"/>
      <c r="HBH59" s="12"/>
      <c r="HBI59" s="12"/>
      <c r="HBJ59" s="12"/>
      <c r="HBK59" s="12"/>
      <c r="HBL59" s="12"/>
      <c r="HBM59" s="12"/>
      <c r="HBN59" s="12"/>
      <c r="HBO59" s="12"/>
      <c r="HBP59" s="12"/>
      <c r="HBQ59" s="12"/>
      <c r="HBR59" s="12"/>
      <c r="HBS59" s="12"/>
      <c r="HBT59" s="12"/>
      <c r="HBU59" s="12"/>
      <c r="HBV59" s="12"/>
      <c r="HBW59" s="12"/>
      <c r="HBX59" s="12"/>
      <c r="HBY59" s="12"/>
      <c r="HBZ59" s="12"/>
      <c r="HCA59" s="12"/>
      <c r="HCB59" s="12"/>
      <c r="HCC59" s="12"/>
      <c r="HCD59" s="12"/>
      <c r="HCE59" s="12"/>
      <c r="HCF59" s="12"/>
      <c r="HCG59" s="12"/>
      <c r="HCH59" s="12"/>
      <c r="HCI59" s="12"/>
      <c r="HCJ59" s="12"/>
      <c r="HCK59" s="12"/>
      <c r="HCL59" s="12"/>
      <c r="HCM59" s="12"/>
      <c r="HCN59" s="12"/>
      <c r="HCO59" s="12"/>
      <c r="HCP59" s="12"/>
      <c r="HCQ59" s="12"/>
      <c r="HCR59" s="12"/>
      <c r="HCS59" s="12"/>
      <c r="HCT59" s="12"/>
      <c r="HCU59" s="12"/>
      <c r="HCV59" s="12"/>
      <c r="HCW59" s="12"/>
      <c r="HCX59" s="12"/>
      <c r="HCY59" s="12"/>
      <c r="HCZ59" s="12"/>
      <c r="HDA59" s="12"/>
      <c r="HDB59" s="12"/>
      <c r="HDC59" s="12"/>
      <c r="HDD59" s="12"/>
      <c r="HDE59" s="12"/>
      <c r="HDF59" s="12"/>
      <c r="HDG59" s="12"/>
      <c r="HDH59" s="12"/>
      <c r="HDI59" s="12"/>
      <c r="HDJ59" s="12"/>
      <c r="HDK59" s="12"/>
      <c r="HDL59" s="12"/>
      <c r="HDM59" s="12"/>
      <c r="HDN59" s="12"/>
      <c r="HDO59" s="12"/>
      <c r="HDP59" s="12"/>
      <c r="HDQ59" s="12"/>
      <c r="HDR59" s="12"/>
      <c r="HDS59" s="12"/>
      <c r="HDT59" s="12"/>
      <c r="HDU59" s="12"/>
      <c r="HDV59" s="12"/>
      <c r="HDW59" s="12"/>
      <c r="HDX59" s="12"/>
      <c r="HDY59" s="12"/>
      <c r="HDZ59" s="12"/>
      <c r="HEA59" s="12"/>
      <c r="HEB59" s="12"/>
      <c r="HEC59" s="12"/>
      <c r="HED59" s="12"/>
      <c r="HEE59" s="12"/>
      <c r="HEF59" s="12"/>
      <c r="HEG59" s="12"/>
      <c r="HEH59" s="12"/>
      <c r="HEI59" s="12"/>
      <c r="HEJ59" s="12"/>
      <c r="HEK59" s="12"/>
      <c r="HEL59" s="12"/>
      <c r="HEM59" s="12"/>
      <c r="HEN59" s="12"/>
      <c r="HEO59" s="12"/>
      <c r="HEP59" s="12"/>
      <c r="HEQ59" s="12"/>
      <c r="HER59" s="12"/>
      <c r="HES59" s="12"/>
      <c r="HET59" s="12"/>
      <c r="HEU59" s="12"/>
      <c r="HEV59" s="12"/>
      <c r="HEW59" s="12"/>
      <c r="HEX59" s="12"/>
      <c r="HEY59" s="12"/>
      <c r="HEZ59" s="12"/>
      <c r="HFA59" s="12"/>
      <c r="HFB59" s="12"/>
      <c r="HFC59" s="12"/>
      <c r="HFD59" s="12"/>
      <c r="HFE59" s="12"/>
      <c r="HFF59" s="12"/>
      <c r="HFG59" s="12"/>
      <c r="HFH59" s="12"/>
      <c r="HFI59" s="12"/>
      <c r="HFJ59" s="12"/>
      <c r="HFK59" s="12"/>
      <c r="HFL59" s="12"/>
      <c r="HFM59" s="12"/>
      <c r="HFN59" s="12"/>
      <c r="HFO59" s="12"/>
      <c r="HFP59" s="12"/>
      <c r="HFQ59" s="12"/>
      <c r="HFR59" s="12"/>
      <c r="HFS59" s="12"/>
      <c r="HFT59" s="12"/>
      <c r="HFU59" s="12"/>
      <c r="HFV59" s="12"/>
      <c r="HFW59" s="12"/>
      <c r="HFX59" s="12"/>
      <c r="HFY59" s="12"/>
      <c r="HFZ59" s="12"/>
      <c r="HGA59" s="12"/>
      <c r="HGB59" s="12"/>
      <c r="HGC59" s="12"/>
      <c r="HGD59" s="12"/>
      <c r="HGE59" s="12"/>
      <c r="HGF59" s="12"/>
      <c r="HGG59" s="12"/>
      <c r="HGH59" s="12"/>
      <c r="HGI59" s="12"/>
      <c r="HGJ59" s="12"/>
      <c r="HGK59" s="12"/>
      <c r="HGL59" s="12"/>
      <c r="HGM59" s="12"/>
      <c r="HGN59" s="12"/>
      <c r="HGO59" s="12"/>
      <c r="HGP59" s="12"/>
      <c r="HGQ59" s="12"/>
      <c r="HGR59" s="12"/>
      <c r="HGS59" s="12"/>
      <c r="HGT59" s="12"/>
      <c r="HGU59" s="12"/>
      <c r="HGV59" s="12"/>
      <c r="HGW59" s="12"/>
      <c r="HGX59" s="12"/>
      <c r="HGY59" s="12"/>
      <c r="HGZ59" s="12"/>
      <c r="HHA59" s="12"/>
      <c r="HHB59" s="12"/>
      <c r="HHC59" s="12"/>
      <c r="HHD59" s="12"/>
      <c r="HHE59" s="12"/>
      <c r="HHF59" s="12"/>
      <c r="HHG59" s="12"/>
      <c r="HHH59" s="12"/>
      <c r="HHI59" s="12"/>
      <c r="HHJ59" s="12"/>
      <c r="HHK59" s="12"/>
      <c r="HHL59" s="12"/>
      <c r="HHM59" s="12"/>
      <c r="HHN59" s="12"/>
      <c r="HHO59" s="12"/>
      <c r="HHP59" s="12"/>
      <c r="HHQ59" s="12"/>
      <c r="HHR59" s="12"/>
      <c r="HHS59" s="12"/>
      <c r="HHT59" s="12"/>
      <c r="HHU59" s="12"/>
      <c r="HHV59" s="12"/>
      <c r="HHW59" s="12"/>
      <c r="HHX59" s="12"/>
      <c r="HHY59" s="12"/>
      <c r="HHZ59" s="12"/>
      <c r="HIA59" s="12"/>
      <c r="HIB59" s="12"/>
      <c r="HIC59" s="12"/>
      <c r="HID59" s="12"/>
      <c r="HIE59" s="12"/>
      <c r="HIF59" s="12"/>
      <c r="HIG59" s="12"/>
      <c r="HIH59" s="12"/>
      <c r="HII59" s="12"/>
      <c r="HIJ59" s="12"/>
      <c r="HIK59" s="12"/>
      <c r="HIL59" s="12"/>
      <c r="HIM59" s="12"/>
      <c r="HIN59" s="12"/>
      <c r="HIO59" s="12"/>
      <c r="HIP59" s="12"/>
      <c r="HIQ59" s="12"/>
      <c r="HIR59" s="12"/>
      <c r="HIS59" s="12"/>
      <c r="HIT59" s="12"/>
      <c r="HIU59" s="12"/>
      <c r="HIV59" s="12"/>
      <c r="HIW59" s="12"/>
      <c r="HIX59" s="12"/>
      <c r="HIY59" s="12"/>
      <c r="HIZ59" s="12"/>
      <c r="HJA59" s="12"/>
      <c r="HJB59" s="12"/>
      <c r="HJC59" s="12"/>
      <c r="HJD59" s="12"/>
      <c r="HJE59" s="12"/>
      <c r="HJF59" s="12"/>
      <c r="HJG59" s="12"/>
      <c r="HJH59" s="12"/>
      <c r="HJI59" s="12"/>
      <c r="HJJ59" s="12"/>
      <c r="HJK59" s="12"/>
      <c r="HJL59" s="12"/>
      <c r="HJM59" s="12"/>
      <c r="HJN59" s="12"/>
      <c r="HJO59" s="12"/>
      <c r="HJP59" s="12"/>
      <c r="HJQ59" s="12"/>
      <c r="HJR59" s="12"/>
      <c r="HJS59" s="12"/>
      <c r="HJT59" s="12"/>
      <c r="HJU59" s="12"/>
      <c r="HJV59" s="12"/>
      <c r="HJW59" s="12"/>
      <c r="HJX59" s="12"/>
      <c r="HJY59" s="12"/>
      <c r="HJZ59" s="12"/>
      <c r="HKA59" s="12"/>
      <c r="HKB59" s="12"/>
      <c r="HKC59" s="12"/>
      <c r="HKD59" s="12"/>
      <c r="HKE59" s="12"/>
      <c r="HKF59" s="12"/>
      <c r="HKG59" s="12"/>
      <c r="HKH59" s="12"/>
      <c r="HKI59" s="12"/>
      <c r="HKJ59" s="12"/>
      <c r="HKK59" s="12"/>
      <c r="HKL59" s="12"/>
      <c r="HKM59" s="12"/>
      <c r="HKN59" s="12"/>
      <c r="HKO59" s="12"/>
      <c r="HKP59" s="12"/>
      <c r="HKQ59" s="12"/>
      <c r="HKR59" s="12"/>
      <c r="HKS59" s="12"/>
      <c r="HKT59" s="12"/>
      <c r="HKU59" s="12"/>
      <c r="HKV59" s="12"/>
      <c r="HKW59" s="12"/>
      <c r="HKX59" s="12"/>
      <c r="HKY59" s="12"/>
      <c r="HKZ59" s="12"/>
      <c r="HLA59" s="12"/>
      <c r="HLB59" s="12"/>
      <c r="HLC59" s="12"/>
      <c r="HLD59" s="12"/>
      <c r="HLE59" s="12"/>
      <c r="HLF59" s="12"/>
      <c r="HLG59" s="12"/>
      <c r="HLH59" s="12"/>
      <c r="HLI59" s="12"/>
      <c r="HLJ59" s="12"/>
      <c r="HLK59" s="12"/>
      <c r="HLL59" s="12"/>
      <c r="HLM59" s="12"/>
      <c r="HLN59" s="12"/>
      <c r="HLO59" s="12"/>
      <c r="HLP59" s="12"/>
      <c r="HLQ59" s="12"/>
      <c r="HLR59" s="12"/>
      <c r="HLS59" s="12"/>
      <c r="HLT59" s="12"/>
      <c r="HLU59" s="12"/>
      <c r="HLV59" s="12"/>
      <c r="HLW59" s="12"/>
      <c r="HLX59" s="12"/>
      <c r="HLY59" s="12"/>
      <c r="HLZ59" s="12"/>
      <c r="HMA59" s="12"/>
      <c r="HMB59" s="12"/>
      <c r="HMC59" s="12"/>
      <c r="HMD59" s="12"/>
      <c r="HME59" s="12"/>
      <c r="HMF59" s="12"/>
      <c r="HMG59" s="12"/>
      <c r="HMH59" s="12"/>
      <c r="HMI59" s="12"/>
      <c r="HMJ59" s="12"/>
      <c r="HMK59" s="12"/>
      <c r="HML59" s="12"/>
      <c r="HMM59" s="12"/>
      <c r="HMN59" s="12"/>
      <c r="HMO59" s="12"/>
      <c r="HMP59" s="12"/>
      <c r="HMQ59" s="12"/>
      <c r="HMR59" s="12"/>
      <c r="HMS59" s="12"/>
      <c r="HMT59" s="12"/>
      <c r="HMU59" s="12"/>
      <c r="HMV59" s="12"/>
      <c r="HMW59" s="12"/>
      <c r="HMX59" s="12"/>
      <c r="HMY59" s="12"/>
      <c r="HMZ59" s="12"/>
      <c r="HNA59" s="12"/>
      <c r="HNB59" s="12"/>
      <c r="HNC59" s="12"/>
      <c r="HND59" s="12"/>
      <c r="HNE59" s="12"/>
      <c r="HNF59" s="12"/>
      <c r="HNG59" s="12"/>
      <c r="HNH59" s="12"/>
      <c r="HNI59" s="12"/>
      <c r="HNJ59" s="12"/>
      <c r="HNK59" s="12"/>
      <c r="HNL59" s="12"/>
      <c r="HNM59" s="12"/>
      <c r="HNN59" s="12"/>
      <c r="HNO59" s="12"/>
      <c r="HNP59" s="12"/>
      <c r="HNQ59" s="12"/>
      <c r="HNR59" s="12"/>
      <c r="HNS59" s="12"/>
      <c r="HNT59" s="12"/>
      <c r="HNU59" s="12"/>
      <c r="HNV59" s="12"/>
      <c r="HNW59" s="12"/>
      <c r="HNX59" s="12"/>
      <c r="HNY59" s="12"/>
      <c r="HNZ59" s="12"/>
      <c r="HOA59" s="12"/>
      <c r="HOB59" s="12"/>
      <c r="HOC59" s="12"/>
      <c r="HOD59" s="12"/>
      <c r="HOE59" s="12"/>
      <c r="HOF59" s="12"/>
      <c r="HOG59" s="12"/>
      <c r="HOH59" s="12"/>
      <c r="HOI59" s="12"/>
      <c r="HOJ59" s="12"/>
      <c r="HOK59" s="12"/>
      <c r="HOL59" s="12"/>
      <c r="HOM59" s="12"/>
      <c r="HON59" s="12"/>
      <c r="HOO59" s="12"/>
      <c r="HOP59" s="12"/>
      <c r="HOQ59" s="12"/>
      <c r="HOR59" s="12"/>
      <c r="HOS59" s="12"/>
      <c r="HOT59" s="12"/>
      <c r="HOU59" s="12"/>
      <c r="HOV59" s="12"/>
      <c r="HOW59" s="12"/>
      <c r="HOX59" s="12"/>
      <c r="HOY59" s="12"/>
      <c r="HOZ59" s="12"/>
      <c r="HPA59" s="12"/>
      <c r="HPB59" s="12"/>
      <c r="HPC59" s="12"/>
      <c r="HPD59" s="12"/>
      <c r="HPE59" s="12"/>
      <c r="HPF59" s="12"/>
      <c r="HPG59" s="12"/>
      <c r="HPH59" s="12"/>
      <c r="HPI59" s="12"/>
      <c r="HPJ59" s="12"/>
      <c r="HPK59" s="12"/>
      <c r="HPL59" s="12"/>
      <c r="HPM59" s="12"/>
      <c r="HPN59" s="12"/>
      <c r="HPO59" s="12"/>
      <c r="HPP59" s="12"/>
      <c r="HPQ59" s="12"/>
      <c r="HPR59" s="12"/>
      <c r="HPS59" s="12"/>
      <c r="HPT59" s="12"/>
      <c r="HPU59" s="12"/>
      <c r="HPV59" s="12"/>
      <c r="HPW59" s="12"/>
      <c r="HPX59" s="12"/>
      <c r="HPY59" s="12"/>
      <c r="HPZ59" s="12"/>
      <c r="HQA59" s="12"/>
      <c r="HQB59" s="12"/>
      <c r="HQC59" s="12"/>
      <c r="HQD59" s="12"/>
      <c r="HQE59" s="12"/>
      <c r="HQF59" s="12"/>
      <c r="HQG59" s="12"/>
      <c r="HQH59" s="12"/>
      <c r="HQI59" s="12"/>
      <c r="HQJ59" s="12"/>
      <c r="HQK59" s="12"/>
      <c r="HQL59" s="12"/>
      <c r="HQM59" s="12"/>
      <c r="HQN59" s="12"/>
      <c r="HQO59" s="12"/>
      <c r="HQP59" s="12"/>
      <c r="HQQ59" s="12"/>
      <c r="HQR59" s="12"/>
      <c r="HQS59" s="12"/>
      <c r="HQT59" s="12"/>
      <c r="HQU59" s="12"/>
      <c r="HQV59" s="12"/>
      <c r="HQW59" s="12"/>
      <c r="HQX59" s="12"/>
      <c r="HQY59" s="12"/>
      <c r="HQZ59" s="12"/>
      <c r="HRA59" s="12"/>
      <c r="HRB59" s="12"/>
      <c r="HRC59" s="12"/>
      <c r="HRD59" s="12"/>
      <c r="HRE59" s="12"/>
      <c r="HRF59" s="12"/>
      <c r="HRG59" s="12"/>
      <c r="HRH59" s="12"/>
      <c r="HRI59" s="12"/>
      <c r="HRJ59" s="12"/>
      <c r="HRK59" s="12"/>
      <c r="HRL59" s="12"/>
      <c r="HRM59" s="12"/>
      <c r="HRN59" s="12"/>
      <c r="HRO59" s="12"/>
      <c r="HRP59" s="12"/>
      <c r="HRQ59" s="12"/>
      <c r="HRR59" s="12"/>
      <c r="HRS59" s="12"/>
      <c r="HRT59" s="12"/>
      <c r="HRU59" s="12"/>
      <c r="HRV59" s="12"/>
      <c r="HRW59" s="12"/>
      <c r="HRX59" s="12"/>
      <c r="HRY59" s="12"/>
      <c r="HRZ59" s="12"/>
      <c r="HSA59" s="12"/>
      <c r="HSB59" s="12"/>
      <c r="HSC59" s="12"/>
      <c r="HSD59" s="12"/>
      <c r="HSE59" s="12"/>
      <c r="HSF59" s="12"/>
      <c r="HSG59" s="12"/>
      <c r="HSH59" s="12"/>
      <c r="HSI59" s="12"/>
      <c r="HSJ59" s="12"/>
      <c r="HSK59" s="12"/>
      <c r="HSL59" s="12"/>
      <c r="HSM59" s="12"/>
      <c r="HSN59" s="12"/>
      <c r="HSO59" s="12"/>
      <c r="HSP59" s="12"/>
      <c r="HSQ59" s="12"/>
      <c r="HSR59" s="12"/>
      <c r="HSS59" s="12"/>
      <c r="HST59" s="12"/>
      <c r="HSU59" s="12"/>
      <c r="HSV59" s="12"/>
      <c r="HSW59" s="12"/>
      <c r="HSX59" s="12"/>
      <c r="HSY59" s="12"/>
      <c r="HSZ59" s="12"/>
      <c r="HTA59" s="12"/>
      <c r="HTB59" s="12"/>
      <c r="HTC59" s="12"/>
      <c r="HTD59" s="12"/>
      <c r="HTE59" s="12"/>
      <c r="HTF59" s="12"/>
      <c r="HTG59" s="12"/>
      <c r="HTH59" s="12"/>
      <c r="HTI59" s="12"/>
      <c r="HTJ59" s="12"/>
      <c r="HTK59" s="12"/>
      <c r="HTL59" s="12"/>
      <c r="HTM59" s="12"/>
      <c r="HTN59" s="12"/>
      <c r="HTO59" s="12"/>
      <c r="HTP59" s="12"/>
      <c r="HTQ59" s="12"/>
      <c r="HTR59" s="12"/>
      <c r="HTS59" s="12"/>
      <c r="HTT59" s="12"/>
      <c r="HTU59" s="12"/>
      <c r="HTV59" s="12"/>
      <c r="HTW59" s="12"/>
      <c r="HTX59" s="12"/>
      <c r="HTY59" s="12"/>
      <c r="HTZ59" s="12"/>
      <c r="HUA59" s="12"/>
      <c r="HUB59" s="12"/>
      <c r="HUC59" s="12"/>
      <c r="HUD59" s="12"/>
      <c r="HUE59" s="12"/>
      <c r="HUF59" s="12"/>
      <c r="HUG59" s="12"/>
      <c r="HUH59" s="12"/>
      <c r="HUI59" s="12"/>
      <c r="HUJ59" s="12"/>
      <c r="HUK59" s="12"/>
      <c r="HUL59" s="12"/>
      <c r="HUM59" s="12"/>
      <c r="HUN59" s="12"/>
      <c r="HUO59" s="12"/>
      <c r="HUP59" s="12"/>
      <c r="HUQ59" s="12"/>
      <c r="HUR59" s="12"/>
      <c r="HUS59" s="12"/>
      <c r="HUT59" s="12"/>
      <c r="HUU59" s="12"/>
      <c r="HUV59" s="12"/>
      <c r="HUW59" s="12"/>
      <c r="HUX59" s="12"/>
      <c r="HUY59" s="12"/>
      <c r="HUZ59" s="12"/>
      <c r="HVA59" s="12"/>
      <c r="HVB59" s="12"/>
      <c r="HVC59" s="12"/>
      <c r="HVD59" s="12"/>
      <c r="HVE59" s="12"/>
      <c r="HVF59" s="12"/>
      <c r="HVG59" s="12"/>
      <c r="HVH59" s="12"/>
      <c r="HVI59" s="12"/>
      <c r="HVJ59" s="12"/>
      <c r="HVK59" s="12"/>
      <c r="HVL59" s="12"/>
      <c r="HVM59" s="12"/>
      <c r="HVN59" s="12"/>
      <c r="HVO59" s="12"/>
      <c r="HVP59" s="12"/>
      <c r="HVQ59" s="12"/>
      <c r="HVR59" s="12"/>
      <c r="HVS59" s="12"/>
      <c r="HVT59" s="12"/>
      <c r="HVU59" s="12"/>
      <c r="HVV59" s="12"/>
      <c r="HVW59" s="12"/>
      <c r="HVX59" s="12"/>
      <c r="HVY59" s="12"/>
      <c r="HVZ59" s="12"/>
      <c r="HWA59" s="12"/>
      <c r="HWB59" s="12"/>
      <c r="HWC59" s="12"/>
      <c r="HWD59" s="12"/>
      <c r="HWE59" s="12"/>
      <c r="HWF59" s="12"/>
      <c r="HWG59" s="12"/>
      <c r="HWH59" s="12"/>
      <c r="HWI59" s="12"/>
      <c r="HWJ59" s="12"/>
      <c r="HWK59" s="12"/>
      <c r="HWL59" s="12"/>
      <c r="HWM59" s="12"/>
      <c r="HWN59" s="12"/>
      <c r="HWO59" s="12"/>
      <c r="HWP59" s="12"/>
      <c r="HWQ59" s="12"/>
      <c r="HWR59" s="12"/>
      <c r="HWS59" s="12"/>
      <c r="HWT59" s="12"/>
      <c r="HWU59" s="12"/>
      <c r="HWV59" s="12"/>
      <c r="HWW59" s="12"/>
      <c r="HWX59" s="12"/>
      <c r="HWY59" s="12"/>
      <c r="HWZ59" s="12"/>
      <c r="HXA59" s="12"/>
      <c r="HXB59" s="12"/>
      <c r="HXC59" s="12"/>
      <c r="HXD59" s="12"/>
      <c r="HXE59" s="12"/>
      <c r="HXF59" s="12"/>
      <c r="HXG59" s="12"/>
      <c r="HXH59" s="12"/>
      <c r="HXI59" s="12"/>
      <c r="HXJ59" s="12"/>
      <c r="HXK59" s="12"/>
      <c r="HXL59" s="12"/>
      <c r="HXM59" s="12"/>
      <c r="HXN59" s="12"/>
      <c r="HXO59" s="12"/>
      <c r="HXP59" s="12"/>
      <c r="HXQ59" s="12"/>
      <c r="HXR59" s="12"/>
      <c r="HXS59" s="12"/>
      <c r="HXT59" s="12"/>
      <c r="HXU59" s="12"/>
      <c r="HXV59" s="12"/>
      <c r="HXW59" s="12"/>
      <c r="HXX59" s="12"/>
      <c r="HXY59" s="12"/>
      <c r="HXZ59" s="12"/>
      <c r="HYA59" s="12"/>
      <c r="HYB59" s="12"/>
      <c r="HYC59" s="12"/>
      <c r="HYD59" s="12"/>
      <c r="HYE59" s="12"/>
      <c r="HYF59" s="12"/>
      <c r="HYG59" s="12"/>
      <c r="HYH59" s="12"/>
      <c r="HYI59" s="12"/>
      <c r="HYJ59" s="12"/>
      <c r="HYK59" s="12"/>
      <c r="HYL59" s="12"/>
      <c r="HYM59" s="12"/>
      <c r="HYN59" s="12"/>
      <c r="HYO59" s="12"/>
      <c r="HYP59" s="12"/>
      <c r="HYQ59" s="12"/>
      <c r="HYR59" s="12"/>
      <c r="HYS59" s="12"/>
      <c r="HYT59" s="12"/>
      <c r="HYU59" s="12"/>
      <c r="HYV59" s="12"/>
      <c r="HYW59" s="12"/>
      <c r="HYX59" s="12"/>
      <c r="HYY59" s="12"/>
      <c r="HYZ59" s="12"/>
      <c r="HZA59" s="12"/>
      <c r="HZB59" s="12"/>
      <c r="HZC59" s="12"/>
      <c r="HZD59" s="12"/>
      <c r="HZE59" s="12"/>
      <c r="HZF59" s="12"/>
      <c r="HZG59" s="12"/>
      <c r="HZH59" s="12"/>
      <c r="HZI59" s="12"/>
      <c r="HZJ59" s="12"/>
      <c r="HZK59" s="12"/>
      <c r="HZL59" s="12"/>
      <c r="HZM59" s="12"/>
      <c r="HZN59" s="12"/>
      <c r="HZO59" s="12"/>
      <c r="HZP59" s="12"/>
      <c r="HZQ59" s="12"/>
      <c r="HZR59" s="12"/>
      <c r="HZS59" s="12"/>
      <c r="HZT59" s="12"/>
      <c r="HZU59" s="12"/>
      <c r="HZV59" s="12"/>
      <c r="HZW59" s="12"/>
      <c r="HZX59" s="12"/>
      <c r="HZY59" s="12"/>
      <c r="HZZ59" s="12"/>
      <c r="IAA59" s="12"/>
      <c r="IAB59" s="12"/>
      <c r="IAC59" s="12"/>
      <c r="IAD59" s="12"/>
      <c r="IAE59" s="12"/>
      <c r="IAF59" s="12"/>
      <c r="IAG59" s="12"/>
      <c r="IAH59" s="12"/>
      <c r="IAI59" s="12"/>
      <c r="IAJ59" s="12"/>
      <c r="IAK59" s="12"/>
      <c r="IAL59" s="12"/>
      <c r="IAM59" s="12"/>
      <c r="IAN59" s="12"/>
      <c r="IAO59" s="12"/>
      <c r="IAP59" s="12"/>
      <c r="IAQ59" s="12"/>
      <c r="IAR59" s="12"/>
      <c r="IAS59" s="12"/>
      <c r="IAT59" s="12"/>
      <c r="IAU59" s="12"/>
      <c r="IAV59" s="12"/>
      <c r="IAW59" s="12"/>
      <c r="IAX59" s="12"/>
      <c r="IAY59" s="12"/>
      <c r="IAZ59" s="12"/>
      <c r="IBA59" s="12"/>
      <c r="IBB59" s="12"/>
      <c r="IBC59" s="12"/>
      <c r="IBD59" s="12"/>
      <c r="IBE59" s="12"/>
      <c r="IBF59" s="12"/>
      <c r="IBG59" s="12"/>
      <c r="IBH59" s="12"/>
      <c r="IBI59" s="12"/>
      <c r="IBJ59" s="12"/>
      <c r="IBK59" s="12"/>
      <c r="IBL59" s="12"/>
      <c r="IBM59" s="12"/>
      <c r="IBN59" s="12"/>
      <c r="IBO59" s="12"/>
      <c r="IBP59" s="12"/>
      <c r="IBQ59" s="12"/>
      <c r="IBR59" s="12"/>
      <c r="IBS59" s="12"/>
      <c r="IBT59" s="12"/>
      <c r="IBU59" s="12"/>
      <c r="IBV59" s="12"/>
      <c r="IBW59" s="12"/>
      <c r="IBX59" s="12"/>
      <c r="IBY59" s="12"/>
      <c r="IBZ59" s="12"/>
      <c r="ICA59" s="12"/>
      <c r="ICB59" s="12"/>
      <c r="ICC59" s="12"/>
      <c r="ICD59" s="12"/>
      <c r="ICE59" s="12"/>
      <c r="ICF59" s="12"/>
      <c r="ICG59" s="12"/>
      <c r="ICH59" s="12"/>
      <c r="ICI59" s="12"/>
      <c r="ICJ59" s="12"/>
      <c r="ICK59" s="12"/>
      <c r="ICL59" s="12"/>
      <c r="ICM59" s="12"/>
      <c r="ICN59" s="12"/>
      <c r="ICO59" s="12"/>
      <c r="ICP59" s="12"/>
      <c r="ICQ59" s="12"/>
      <c r="ICR59" s="12"/>
      <c r="ICS59" s="12"/>
      <c r="ICT59" s="12"/>
      <c r="ICU59" s="12"/>
      <c r="ICV59" s="12"/>
      <c r="ICW59" s="12"/>
      <c r="ICX59" s="12"/>
      <c r="ICY59" s="12"/>
      <c r="ICZ59" s="12"/>
      <c r="IDA59" s="12"/>
      <c r="IDB59" s="12"/>
      <c r="IDC59" s="12"/>
      <c r="IDD59" s="12"/>
      <c r="IDE59" s="12"/>
      <c r="IDF59" s="12"/>
      <c r="IDG59" s="12"/>
      <c r="IDH59" s="12"/>
      <c r="IDI59" s="12"/>
      <c r="IDJ59" s="12"/>
      <c r="IDK59" s="12"/>
      <c r="IDL59" s="12"/>
      <c r="IDM59" s="12"/>
      <c r="IDN59" s="12"/>
      <c r="IDO59" s="12"/>
      <c r="IDP59" s="12"/>
      <c r="IDQ59" s="12"/>
      <c r="IDR59" s="12"/>
      <c r="IDS59" s="12"/>
      <c r="IDT59" s="12"/>
      <c r="IDU59" s="12"/>
      <c r="IDV59" s="12"/>
      <c r="IDW59" s="12"/>
      <c r="IDX59" s="12"/>
      <c r="IDY59" s="12"/>
      <c r="IDZ59" s="12"/>
      <c r="IEA59" s="12"/>
      <c r="IEB59" s="12"/>
      <c r="IEC59" s="12"/>
      <c r="IED59" s="12"/>
      <c r="IEE59" s="12"/>
      <c r="IEF59" s="12"/>
      <c r="IEG59" s="12"/>
      <c r="IEH59" s="12"/>
      <c r="IEI59" s="12"/>
      <c r="IEJ59" s="12"/>
      <c r="IEK59" s="12"/>
      <c r="IEL59" s="12"/>
      <c r="IEM59" s="12"/>
      <c r="IEN59" s="12"/>
      <c r="IEO59" s="12"/>
      <c r="IEP59" s="12"/>
      <c r="IEQ59" s="12"/>
      <c r="IER59" s="12"/>
      <c r="IES59" s="12"/>
      <c r="IET59" s="12"/>
      <c r="IEU59" s="12"/>
      <c r="IEV59" s="12"/>
      <c r="IEW59" s="12"/>
      <c r="IEX59" s="12"/>
      <c r="IEY59" s="12"/>
      <c r="IEZ59" s="12"/>
      <c r="IFA59" s="12"/>
      <c r="IFB59" s="12"/>
      <c r="IFC59" s="12"/>
      <c r="IFD59" s="12"/>
      <c r="IFE59" s="12"/>
      <c r="IFF59" s="12"/>
      <c r="IFG59" s="12"/>
      <c r="IFH59" s="12"/>
      <c r="IFI59" s="12"/>
      <c r="IFJ59" s="12"/>
      <c r="IFK59" s="12"/>
      <c r="IFL59" s="12"/>
      <c r="IFM59" s="12"/>
      <c r="IFN59" s="12"/>
      <c r="IFO59" s="12"/>
      <c r="IFP59" s="12"/>
      <c r="IFQ59" s="12"/>
      <c r="IFR59" s="12"/>
      <c r="IFS59" s="12"/>
      <c r="IFT59" s="12"/>
      <c r="IFU59" s="12"/>
      <c r="IFV59" s="12"/>
      <c r="IFW59" s="12"/>
      <c r="IFX59" s="12"/>
      <c r="IFY59" s="12"/>
      <c r="IFZ59" s="12"/>
      <c r="IGA59" s="12"/>
      <c r="IGB59" s="12"/>
      <c r="IGC59" s="12"/>
      <c r="IGD59" s="12"/>
      <c r="IGE59" s="12"/>
      <c r="IGF59" s="12"/>
      <c r="IGG59" s="12"/>
      <c r="IGH59" s="12"/>
      <c r="IGI59" s="12"/>
      <c r="IGJ59" s="12"/>
      <c r="IGK59" s="12"/>
      <c r="IGL59" s="12"/>
      <c r="IGM59" s="12"/>
      <c r="IGN59" s="12"/>
      <c r="IGO59" s="12"/>
      <c r="IGP59" s="12"/>
      <c r="IGQ59" s="12"/>
      <c r="IGR59" s="12"/>
      <c r="IGS59" s="12"/>
      <c r="IGT59" s="12"/>
      <c r="IGU59" s="12"/>
      <c r="IGV59" s="12"/>
      <c r="IGW59" s="12"/>
      <c r="IGX59" s="12"/>
      <c r="IGY59" s="12"/>
      <c r="IGZ59" s="12"/>
      <c r="IHA59" s="12"/>
      <c r="IHB59" s="12"/>
      <c r="IHC59" s="12"/>
      <c r="IHD59" s="12"/>
      <c r="IHE59" s="12"/>
      <c r="IHF59" s="12"/>
      <c r="IHG59" s="12"/>
      <c r="IHH59" s="12"/>
      <c r="IHI59" s="12"/>
      <c r="IHJ59" s="12"/>
      <c r="IHK59" s="12"/>
      <c r="IHL59" s="12"/>
      <c r="IHM59" s="12"/>
      <c r="IHN59" s="12"/>
      <c r="IHO59" s="12"/>
      <c r="IHP59" s="12"/>
      <c r="IHQ59" s="12"/>
      <c r="IHR59" s="12"/>
      <c r="IHS59" s="12"/>
      <c r="IHT59" s="12"/>
      <c r="IHU59" s="12"/>
      <c r="IHV59" s="12"/>
      <c r="IHW59" s="12"/>
      <c r="IHX59" s="12"/>
      <c r="IHY59" s="12"/>
      <c r="IHZ59" s="12"/>
      <c r="IIA59" s="12"/>
      <c r="IIB59" s="12"/>
      <c r="IIC59" s="12"/>
      <c r="IID59" s="12"/>
      <c r="IIE59" s="12"/>
      <c r="IIF59" s="12"/>
      <c r="IIG59" s="12"/>
      <c r="IIH59" s="12"/>
      <c r="III59" s="12"/>
      <c r="IIJ59" s="12"/>
      <c r="IIK59" s="12"/>
      <c r="IIL59" s="12"/>
      <c r="IIM59" s="12"/>
      <c r="IIN59" s="12"/>
      <c r="IIO59" s="12"/>
      <c r="IIP59" s="12"/>
      <c r="IIQ59" s="12"/>
      <c r="IIR59" s="12"/>
      <c r="IIS59" s="12"/>
      <c r="IIT59" s="12"/>
      <c r="IIU59" s="12"/>
      <c r="IIV59" s="12"/>
      <c r="IIW59" s="12"/>
      <c r="IIX59" s="12"/>
      <c r="IIY59" s="12"/>
      <c r="IIZ59" s="12"/>
      <c r="IJA59" s="12"/>
      <c r="IJB59" s="12"/>
      <c r="IJC59" s="12"/>
      <c r="IJD59" s="12"/>
      <c r="IJE59" s="12"/>
      <c r="IJF59" s="12"/>
      <c r="IJG59" s="12"/>
      <c r="IJH59" s="12"/>
      <c r="IJI59" s="12"/>
      <c r="IJJ59" s="12"/>
      <c r="IJK59" s="12"/>
      <c r="IJL59" s="12"/>
      <c r="IJM59" s="12"/>
      <c r="IJN59" s="12"/>
      <c r="IJO59" s="12"/>
      <c r="IJP59" s="12"/>
      <c r="IJQ59" s="12"/>
      <c r="IJR59" s="12"/>
      <c r="IJS59" s="12"/>
      <c r="IJT59" s="12"/>
      <c r="IJU59" s="12"/>
      <c r="IJV59" s="12"/>
      <c r="IJW59" s="12"/>
      <c r="IJX59" s="12"/>
      <c r="IJY59" s="12"/>
      <c r="IJZ59" s="12"/>
      <c r="IKA59" s="12"/>
      <c r="IKB59" s="12"/>
      <c r="IKC59" s="12"/>
      <c r="IKD59" s="12"/>
      <c r="IKE59" s="12"/>
      <c r="IKF59" s="12"/>
      <c r="IKG59" s="12"/>
      <c r="IKH59" s="12"/>
      <c r="IKI59" s="12"/>
      <c r="IKJ59" s="12"/>
      <c r="IKK59" s="12"/>
      <c r="IKL59" s="12"/>
      <c r="IKM59" s="12"/>
      <c r="IKN59" s="12"/>
      <c r="IKO59" s="12"/>
      <c r="IKP59" s="12"/>
      <c r="IKQ59" s="12"/>
      <c r="IKR59" s="12"/>
      <c r="IKS59" s="12"/>
      <c r="IKT59" s="12"/>
      <c r="IKU59" s="12"/>
      <c r="IKV59" s="12"/>
      <c r="IKW59" s="12"/>
      <c r="IKX59" s="12"/>
      <c r="IKY59" s="12"/>
      <c r="IKZ59" s="12"/>
      <c r="ILA59" s="12"/>
      <c r="ILB59" s="12"/>
      <c r="ILC59" s="12"/>
      <c r="ILD59" s="12"/>
      <c r="ILE59" s="12"/>
      <c r="ILF59" s="12"/>
      <c r="ILG59" s="12"/>
      <c r="ILH59" s="12"/>
      <c r="ILI59" s="12"/>
      <c r="ILJ59" s="12"/>
      <c r="ILK59" s="12"/>
      <c r="ILL59" s="12"/>
      <c r="ILM59" s="12"/>
      <c r="ILN59" s="12"/>
      <c r="ILO59" s="12"/>
      <c r="ILP59" s="12"/>
      <c r="ILQ59" s="12"/>
      <c r="ILR59" s="12"/>
      <c r="ILS59" s="12"/>
      <c r="ILT59" s="12"/>
      <c r="ILU59" s="12"/>
      <c r="ILV59" s="12"/>
      <c r="ILW59" s="12"/>
      <c r="ILX59" s="12"/>
      <c r="ILY59" s="12"/>
      <c r="ILZ59" s="12"/>
      <c r="IMA59" s="12"/>
      <c r="IMB59" s="12"/>
      <c r="IMC59" s="12"/>
      <c r="IMD59" s="12"/>
      <c r="IME59" s="12"/>
      <c r="IMF59" s="12"/>
      <c r="IMG59" s="12"/>
      <c r="IMH59" s="12"/>
      <c r="IMI59" s="12"/>
      <c r="IMJ59" s="12"/>
      <c r="IMK59" s="12"/>
      <c r="IML59" s="12"/>
      <c r="IMM59" s="12"/>
      <c r="IMN59" s="12"/>
      <c r="IMO59" s="12"/>
      <c r="IMP59" s="12"/>
      <c r="IMQ59" s="12"/>
      <c r="IMR59" s="12"/>
      <c r="IMS59" s="12"/>
      <c r="IMT59" s="12"/>
      <c r="IMU59" s="12"/>
      <c r="IMV59" s="12"/>
      <c r="IMW59" s="12"/>
      <c r="IMX59" s="12"/>
      <c r="IMY59" s="12"/>
      <c r="IMZ59" s="12"/>
      <c r="INA59" s="12"/>
      <c r="INB59" s="12"/>
      <c r="INC59" s="12"/>
      <c r="IND59" s="12"/>
      <c r="INE59" s="12"/>
      <c r="INF59" s="12"/>
      <c r="ING59" s="12"/>
      <c r="INH59" s="12"/>
      <c r="INI59" s="12"/>
      <c r="INJ59" s="12"/>
      <c r="INK59" s="12"/>
      <c r="INL59" s="12"/>
      <c r="INM59" s="12"/>
      <c r="INN59" s="12"/>
      <c r="INO59" s="12"/>
      <c r="INP59" s="12"/>
      <c r="INQ59" s="12"/>
      <c r="INR59" s="12"/>
      <c r="INS59" s="12"/>
      <c r="INT59" s="12"/>
      <c r="INU59" s="12"/>
      <c r="INV59" s="12"/>
      <c r="INW59" s="12"/>
      <c r="INX59" s="12"/>
      <c r="INY59" s="12"/>
      <c r="INZ59" s="12"/>
      <c r="IOA59" s="12"/>
      <c r="IOB59" s="12"/>
      <c r="IOC59" s="12"/>
      <c r="IOD59" s="12"/>
      <c r="IOE59" s="12"/>
      <c r="IOF59" s="12"/>
      <c r="IOG59" s="12"/>
      <c r="IOH59" s="12"/>
      <c r="IOI59" s="12"/>
      <c r="IOJ59" s="12"/>
      <c r="IOK59" s="12"/>
      <c r="IOL59" s="12"/>
      <c r="IOM59" s="12"/>
      <c r="ION59" s="12"/>
      <c r="IOO59" s="12"/>
      <c r="IOP59" s="12"/>
      <c r="IOQ59" s="12"/>
      <c r="IOR59" s="12"/>
      <c r="IOS59" s="12"/>
      <c r="IOT59" s="12"/>
      <c r="IOU59" s="12"/>
      <c r="IOV59" s="12"/>
      <c r="IOW59" s="12"/>
      <c r="IOX59" s="12"/>
      <c r="IOY59" s="12"/>
      <c r="IOZ59" s="12"/>
      <c r="IPA59" s="12"/>
      <c r="IPB59" s="12"/>
      <c r="IPC59" s="12"/>
      <c r="IPD59" s="12"/>
      <c r="IPE59" s="12"/>
      <c r="IPF59" s="12"/>
      <c r="IPG59" s="12"/>
      <c r="IPH59" s="12"/>
      <c r="IPI59" s="12"/>
      <c r="IPJ59" s="12"/>
      <c r="IPK59" s="12"/>
      <c r="IPL59" s="12"/>
      <c r="IPM59" s="12"/>
      <c r="IPN59" s="12"/>
      <c r="IPO59" s="12"/>
      <c r="IPP59" s="12"/>
      <c r="IPQ59" s="12"/>
      <c r="IPR59" s="12"/>
      <c r="IPS59" s="12"/>
      <c r="IPT59" s="12"/>
      <c r="IPU59" s="12"/>
      <c r="IPV59" s="12"/>
      <c r="IPW59" s="12"/>
      <c r="IPX59" s="12"/>
      <c r="IPY59" s="12"/>
      <c r="IPZ59" s="12"/>
      <c r="IQA59" s="12"/>
      <c r="IQB59" s="12"/>
      <c r="IQC59" s="12"/>
      <c r="IQD59" s="12"/>
      <c r="IQE59" s="12"/>
      <c r="IQF59" s="12"/>
      <c r="IQG59" s="12"/>
      <c r="IQH59" s="12"/>
      <c r="IQI59" s="12"/>
      <c r="IQJ59" s="12"/>
      <c r="IQK59" s="12"/>
      <c r="IQL59" s="12"/>
      <c r="IQM59" s="12"/>
      <c r="IQN59" s="12"/>
      <c r="IQO59" s="12"/>
      <c r="IQP59" s="12"/>
      <c r="IQQ59" s="12"/>
      <c r="IQR59" s="12"/>
      <c r="IQS59" s="12"/>
      <c r="IQT59" s="12"/>
      <c r="IQU59" s="12"/>
      <c r="IQV59" s="12"/>
      <c r="IQW59" s="12"/>
      <c r="IQX59" s="12"/>
      <c r="IQY59" s="12"/>
      <c r="IQZ59" s="12"/>
      <c r="IRA59" s="12"/>
      <c r="IRB59" s="12"/>
      <c r="IRC59" s="12"/>
      <c r="IRD59" s="12"/>
      <c r="IRE59" s="12"/>
      <c r="IRF59" s="12"/>
      <c r="IRG59" s="12"/>
      <c r="IRH59" s="12"/>
      <c r="IRI59" s="12"/>
      <c r="IRJ59" s="12"/>
      <c r="IRK59" s="12"/>
      <c r="IRL59" s="12"/>
      <c r="IRM59" s="12"/>
      <c r="IRN59" s="12"/>
      <c r="IRO59" s="12"/>
      <c r="IRP59" s="12"/>
      <c r="IRQ59" s="12"/>
      <c r="IRR59" s="12"/>
      <c r="IRS59" s="12"/>
      <c r="IRT59" s="12"/>
      <c r="IRU59" s="12"/>
      <c r="IRV59" s="12"/>
      <c r="IRW59" s="12"/>
      <c r="IRX59" s="12"/>
      <c r="IRY59" s="12"/>
      <c r="IRZ59" s="12"/>
      <c r="ISA59" s="12"/>
      <c r="ISB59" s="12"/>
      <c r="ISC59" s="12"/>
      <c r="ISD59" s="12"/>
      <c r="ISE59" s="12"/>
      <c r="ISF59" s="12"/>
      <c r="ISG59" s="12"/>
      <c r="ISH59" s="12"/>
      <c r="ISI59" s="12"/>
      <c r="ISJ59" s="12"/>
      <c r="ISK59" s="12"/>
      <c r="ISL59" s="12"/>
      <c r="ISM59" s="12"/>
      <c r="ISN59" s="12"/>
      <c r="ISO59" s="12"/>
      <c r="ISP59" s="12"/>
      <c r="ISQ59" s="12"/>
      <c r="ISR59" s="12"/>
      <c r="ISS59" s="12"/>
      <c r="IST59" s="12"/>
      <c r="ISU59" s="12"/>
      <c r="ISV59" s="12"/>
      <c r="ISW59" s="12"/>
      <c r="ISX59" s="12"/>
      <c r="ISY59" s="12"/>
      <c r="ISZ59" s="12"/>
      <c r="ITA59" s="12"/>
      <c r="ITB59" s="12"/>
      <c r="ITC59" s="12"/>
      <c r="ITD59" s="12"/>
      <c r="ITE59" s="12"/>
      <c r="ITF59" s="12"/>
      <c r="ITG59" s="12"/>
      <c r="ITH59" s="12"/>
      <c r="ITI59" s="12"/>
      <c r="ITJ59" s="12"/>
      <c r="ITK59" s="12"/>
      <c r="ITL59" s="12"/>
      <c r="ITM59" s="12"/>
      <c r="ITN59" s="12"/>
      <c r="ITO59" s="12"/>
      <c r="ITP59" s="12"/>
      <c r="ITQ59" s="12"/>
      <c r="ITR59" s="12"/>
      <c r="ITS59" s="12"/>
      <c r="ITT59" s="12"/>
      <c r="ITU59" s="12"/>
      <c r="ITV59" s="12"/>
      <c r="ITW59" s="12"/>
      <c r="ITX59" s="12"/>
      <c r="ITY59" s="12"/>
      <c r="ITZ59" s="12"/>
      <c r="IUA59" s="12"/>
      <c r="IUB59" s="12"/>
      <c r="IUC59" s="12"/>
      <c r="IUD59" s="12"/>
      <c r="IUE59" s="12"/>
      <c r="IUF59" s="12"/>
      <c r="IUG59" s="12"/>
      <c r="IUH59" s="12"/>
      <c r="IUI59" s="12"/>
      <c r="IUJ59" s="12"/>
      <c r="IUK59" s="12"/>
      <c r="IUL59" s="12"/>
      <c r="IUM59" s="12"/>
      <c r="IUN59" s="12"/>
      <c r="IUO59" s="12"/>
      <c r="IUP59" s="12"/>
      <c r="IUQ59" s="12"/>
      <c r="IUR59" s="12"/>
      <c r="IUS59" s="12"/>
      <c r="IUT59" s="12"/>
      <c r="IUU59" s="12"/>
      <c r="IUV59" s="12"/>
      <c r="IUW59" s="12"/>
      <c r="IUX59" s="12"/>
      <c r="IUY59" s="12"/>
      <c r="IUZ59" s="12"/>
      <c r="IVA59" s="12"/>
      <c r="IVB59" s="12"/>
      <c r="IVC59" s="12"/>
      <c r="IVD59" s="12"/>
      <c r="IVE59" s="12"/>
      <c r="IVF59" s="12"/>
      <c r="IVG59" s="12"/>
      <c r="IVH59" s="12"/>
      <c r="IVI59" s="12"/>
      <c r="IVJ59" s="12"/>
      <c r="IVK59" s="12"/>
      <c r="IVL59" s="12"/>
      <c r="IVM59" s="12"/>
      <c r="IVN59" s="12"/>
      <c r="IVO59" s="12"/>
      <c r="IVP59" s="12"/>
      <c r="IVQ59" s="12"/>
      <c r="IVR59" s="12"/>
      <c r="IVS59" s="12"/>
      <c r="IVT59" s="12"/>
      <c r="IVU59" s="12"/>
      <c r="IVV59" s="12"/>
      <c r="IVW59" s="12"/>
      <c r="IVX59" s="12"/>
      <c r="IVY59" s="12"/>
      <c r="IVZ59" s="12"/>
      <c r="IWA59" s="12"/>
      <c r="IWB59" s="12"/>
      <c r="IWC59" s="12"/>
      <c r="IWD59" s="12"/>
      <c r="IWE59" s="12"/>
      <c r="IWF59" s="12"/>
      <c r="IWG59" s="12"/>
      <c r="IWH59" s="12"/>
      <c r="IWI59" s="12"/>
      <c r="IWJ59" s="12"/>
      <c r="IWK59" s="12"/>
      <c r="IWL59" s="12"/>
      <c r="IWM59" s="12"/>
      <c r="IWN59" s="12"/>
      <c r="IWO59" s="12"/>
      <c r="IWP59" s="12"/>
      <c r="IWQ59" s="12"/>
      <c r="IWR59" s="12"/>
      <c r="IWS59" s="12"/>
      <c r="IWT59" s="12"/>
      <c r="IWU59" s="12"/>
      <c r="IWV59" s="12"/>
      <c r="IWW59" s="12"/>
      <c r="IWX59" s="12"/>
      <c r="IWY59" s="12"/>
      <c r="IWZ59" s="12"/>
      <c r="IXA59" s="12"/>
      <c r="IXB59" s="12"/>
      <c r="IXC59" s="12"/>
      <c r="IXD59" s="12"/>
      <c r="IXE59" s="12"/>
      <c r="IXF59" s="12"/>
      <c r="IXG59" s="12"/>
      <c r="IXH59" s="12"/>
      <c r="IXI59" s="12"/>
      <c r="IXJ59" s="12"/>
      <c r="IXK59" s="12"/>
      <c r="IXL59" s="12"/>
      <c r="IXM59" s="12"/>
      <c r="IXN59" s="12"/>
      <c r="IXO59" s="12"/>
      <c r="IXP59" s="12"/>
      <c r="IXQ59" s="12"/>
      <c r="IXR59" s="12"/>
      <c r="IXS59" s="12"/>
      <c r="IXT59" s="12"/>
      <c r="IXU59" s="12"/>
      <c r="IXV59" s="12"/>
      <c r="IXW59" s="12"/>
      <c r="IXX59" s="12"/>
      <c r="IXY59" s="12"/>
      <c r="IXZ59" s="12"/>
      <c r="IYA59" s="12"/>
      <c r="IYB59" s="12"/>
      <c r="IYC59" s="12"/>
      <c r="IYD59" s="12"/>
      <c r="IYE59" s="12"/>
      <c r="IYF59" s="12"/>
      <c r="IYG59" s="12"/>
      <c r="IYH59" s="12"/>
      <c r="IYI59" s="12"/>
      <c r="IYJ59" s="12"/>
      <c r="IYK59" s="12"/>
      <c r="IYL59" s="12"/>
      <c r="IYM59" s="12"/>
      <c r="IYN59" s="12"/>
      <c r="IYO59" s="12"/>
      <c r="IYP59" s="12"/>
      <c r="IYQ59" s="12"/>
      <c r="IYR59" s="12"/>
      <c r="IYS59" s="12"/>
      <c r="IYT59" s="12"/>
      <c r="IYU59" s="12"/>
      <c r="IYV59" s="12"/>
      <c r="IYW59" s="12"/>
      <c r="IYX59" s="12"/>
      <c r="IYY59" s="12"/>
      <c r="IYZ59" s="12"/>
      <c r="IZA59" s="12"/>
      <c r="IZB59" s="12"/>
      <c r="IZC59" s="12"/>
      <c r="IZD59" s="12"/>
      <c r="IZE59" s="12"/>
      <c r="IZF59" s="12"/>
      <c r="IZG59" s="12"/>
      <c r="IZH59" s="12"/>
      <c r="IZI59" s="12"/>
      <c r="IZJ59" s="12"/>
      <c r="IZK59" s="12"/>
      <c r="IZL59" s="12"/>
      <c r="IZM59" s="12"/>
      <c r="IZN59" s="12"/>
      <c r="IZO59" s="12"/>
      <c r="IZP59" s="12"/>
      <c r="IZQ59" s="12"/>
      <c r="IZR59" s="12"/>
      <c r="IZS59" s="12"/>
      <c r="IZT59" s="12"/>
      <c r="IZU59" s="12"/>
      <c r="IZV59" s="12"/>
      <c r="IZW59" s="12"/>
      <c r="IZX59" s="12"/>
      <c r="IZY59" s="12"/>
      <c r="IZZ59" s="12"/>
      <c r="JAA59" s="12"/>
      <c r="JAB59" s="12"/>
      <c r="JAC59" s="12"/>
      <c r="JAD59" s="12"/>
      <c r="JAE59" s="12"/>
      <c r="JAF59" s="12"/>
      <c r="JAG59" s="12"/>
      <c r="JAH59" s="12"/>
      <c r="JAI59" s="12"/>
      <c r="JAJ59" s="12"/>
      <c r="JAK59" s="12"/>
      <c r="JAL59" s="12"/>
      <c r="JAM59" s="12"/>
      <c r="JAN59" s="12"/>
      <c r="JAO59" s="12"/>
      <c r="JAP59" s="12"/>
      <c r="JAQ59" s="12"/>
      <c r="JAR59" s="12"/>
      <c r="JAS59" s="12"/>
      <c r="JAT59" s="12"/>
      <c r="JAU59" s="12"/>
      <c r="JAV59" s="12"/>
      <c r="JAW59" s="12"/>
      <c r="JAX59" s="12"/>
      <c r="JAY59" s="12"/>
      <c r="JAZ59" s="12"/>
      <c r="JBA59" s="12"/>
      <c r="JBB59" s="12"/>
      <c r="JBC59" s="12"/>
      <c r="JBD59" s="12"/>
      <c r="JBE59" s="12"/>
      <c r="JBF59" s="12"/>
      <c r="JBG59" s="12"/>
      <c r="JBH59" s="12"/>
      <c r="JBI59" s="12"/>
      <c r="JBJ59" s="12"/>
      <c r="JBK59" s="12"/>
      <c r="JBL59" s="12"/>
      <c r="JBM59" s="12"/>
      <c r="JBN59" s="12"/>
      <c r="JBO59" s="12"/>
      <c r="JBP59" s="12"/>
      <c r="JBQ59" s="12"/>
      <c r="JBR59" s="12"/>
      <c r="JBS59" s="12"/>
      <c r="JBT59" s="12"/>
      <c r="JBU59" s="12"/>
      <c r="JBV59" s="12"/>
      <c r="JBW59" s="12"/>
      <c r="JBX59" s="12"/>
      <c r="JBY59" s="12"/>
      <c r="JBZ59" s="12"/>
      <c r="JCA59" s="12"/>
      <c r="JCB59" s="12"/>
      <c r="JCC59" s="12"/>
      <c r="JCD59" s="12"/>
      <c r="JCE59" s="12"/>
      <c r="JCF59" s="12"/>
      <c r="JCG59" s="12"/>
      <c r="JCH59" s="12"/>
      <c r="JCI59" s="12"/>
      <c r="JCJ59" s="12"/>
      <c r="JCK59" s="12"/>
      <c r="JCL59" s="12"/>
      <c r="JCM59" s="12"/>
      <c r="JCN59" s="12"/>
      <c r="JCO59" s="12"/>
      <c r="JCP59" s="12"/>
      <c r="JCQ59" s="12"/>
      <c r="JCR59" s="12"/>
      <c r="JCS59" s="12"/>
      <c r="JCT59" s="12"/>
      <c r="JCU59" s="12"/>
      <c r="JCV59" s="12"/>
      <c r="JCW59" s="12"/>
      <c r="JCX59" s="12"/>
      <c r="JCY59" s="12"/>
      <c r="JCZ59" s="12"/>
      <c r="JDA59" s="12"/>
      <c r="JDB59" s="12"/>
      <c r="JDC59" s="12"/>
      <c r="JDD59" s="12"/>
      <c r="JDE59" s="12"/>
      <c r="JDF59" s="12"/>
      <c r="JDG59" s="12"/>
      <c r="JDH59" s="12"/>
      <c r="JDI59" s="12"/>
      <c r="JDJ59" s="12"/>
      <c r="JDK59" s="12"/>
      <c r="JDL59" s="12"/>
      <c r="JDM59" s="12"/>
      <c r="JDN59" s="12"/>
      <c r="JDO59" s="12"/>
      <c r="JDP59" s="12"/>
      <c r="JDQ59" s="12"/>
      <c r="JDR59" s="12"/>
      <c r="JDS59" s="12"/>
      <c r="JDT59" s="12"/>
      <c r="JDU59" s="12"/>
      <c r="JDV59" s="12"/>
      <c r="JDW59" s="12"/>
      <c r="JDX59" s="12"/>
      <c r="JDY59" s="12"/>
      <c r="JDZ59" s="12"/>
      <c r="JEA59" s="12"/>
      <c r="JEB59" s="12"/>
      <c r="JEC59" s="12"/>
      <c r="JED59" s="12"/>
      <c r="JEE59" s="12"/>
      <c r="JEF59" s="12"/>
      <c r="JEG59" s="12"/>
      <c r="JEH59" s="12"/>
      <c r="JEI59" s="12"/>
      <c r="JEJ59" s="12"/>
      <c r="JEK59" s="12"/>
      <c r="JEL59" s="12"/>
      <c r="JEM59" s="12"/>
      <c r="JEN59" s="12"/>
      <c r="JEO59" s="12"/>
      <c r="JEP59" s="12"/>
      <c r="JEQ59" s="12"/>
      <c r="JER59" s="12"/>
      <c r="JES59" s="12"/>
      <c r="JET59" s="12"/>
      <c r="JEU59" s="12"/>
      <c r="JEV59" s="12"/>
      <c r="JEW59" s="12"/>
      <c r="JEX59" s="12"/>
      <c r="JEY59" s="12"/>
      <c r="JEZ59" s="12"/>
      <c r="JFA59" s="12"/>
      <c r="JFB59" s="12"/>
      <c r="JFC59" s="12"/>
      <c r="JFD59" s="12"/>
      <c r="JFE59" s="12"/>
      <c r="JFF59" s="12"/>
      <c r="JFG59" s="12"/>
      <c r="JFH59" s="12"/>
      <c r="JFI59" s="12"/>
      <c r="JFJ59" s="12"/>
      <c r="JFK59" s="12"/>
      <c r="JFL59" s="12"/>
      <c r="JFM59" s="12"/>
      <c r="JFN59" s="12"/>
      <c r="JFO59" s="12"/>
      <c r="JFP59" s="12"/>
      <c r="JFQ59" s="12"/>
      <c r="JFR59" s="12"/>
      <c r="JFS59" s="12"/>
      <c r="JFT59" s="12"/>
      <c r="JFU59" s="12"/>
      <c r="JFV59" s="12"/>
      <c r="JFW59" s="12"/>
      <c r="JFX59" s="12"/>
      <c r="JFY59" s="12"/>
      <c r="JFZ59" s="12"/>
      <c r="JGA59" s="12"/>
      <c r="JGB59" s="12"/>
      <c r="JGC59" s="12"/>
      <c r="JGD59" s="12"/>
      <c r="JGE59" s="12"/>
      <c r="JGF59" s="12"/>
      <c r="JGG59" s="12"/>
      <c r="JGH59" s="12"/>
      <c r="JGI59" s="12"/>
      <c r="JGJ59" s="12"/>
      <c r="JGK59" s="12"/>
      <c r="JGL59" s="12"/>
      <c r="JGM59" s="12"/>
      <c r="JGN59" s="12"/>
      <c r="JGO59" s="12"/>
      <c r="JGP59" s="12"/>
      <c r="JGQ59" s="12"/>
      <c r="JGR59" s="12"/>
      <c r="JGS59" s="12"/>
      <c r="JGT59" s="12"/>
      <c r="JGU59" s="12"/>
      <c r="JGV59" s="12"/>
      <c r="JGW59" s="12"/>
      <c r="JGX59" s="12"/>
      <c r="JGY59" s="12"/>
      <c r="JGZ59" s="12"/>
      <c r="JHA59" s="12"/>
      <c r="JHB59" s="12"/>
      <c r="JHC59" s="12"/>
      <c r="JHD59" s="12"/>
      <c r="JHE59" s="12"/>
      <c r="JHF59" s="12"/>
      <c r="JHG59" s="12"/>
      <c r="JHH59" s="12"/>
      <c r="JHI59" s="12"/>
      <c r="JHJ59" s="12"/>
      <c r="JHK59" s="12"/>
      <c r="JHL59" s="12"/>
      <c r="JHM59" s="12"/>
      <c r="JHN59" s="12"/>
      <c r="JHO59" s="12"/>
      <c r="JHP59" s="12"/>
      <c r="JHQ59" s="12"/>
      <c r="JHR59" s="12"/>
      <c r="JHS59" s="12"/>
      <c r="JHT59" s="12"/>
      <c r="JHU59" s="12"/>
      <c r="JHV59" s="12"/>
      <c r="JHW59" s="12"/>
      <c r="JHX59" s="12"/>
      <c r="JHY59" s="12"/>
      <c r="JHZ59" s="12"/>
      <c r="JIA59" s="12"/>
      <c r="JIB59" s="12"/>
      <c r="JIC59" s="12"/>
      <c r="JID59" s="12"/>
      <c r="JIE59" s="12"/>
      <c r="JIF59" s="12"/>
      <c r="JIG59" s="12"/>
      <c r="JIH59" s="12"/>
      <c r="JII59" s="12"/>
      <c r="JIJ59" s="12"/>
      <c r="JIK59" s="12"/>
      <c r="JIL59" s="12"/>
      <c r="JIM59" s="12"/>
      <c r="JIN59" s="12"/>
      <c r="JIO59" s="12"/>
      <c r="JIP59" s="12"/>
      <c r="JIQ59" s="12"/>
      <c r="JIR59" s="12"/>
      <c r="JIS59" s="12"/>
      <c r="JIT59" s="12"/>
      <c r="JIU59" s="12"/>
      <c r="JIV59" s="12"/>
      <c r="JIW59" s="12"/>
      <c r="JIX59" s="12"/>
      <c r="JIY59" s="12"/>
      <c r="JIZ59" s="12"/>
      <c r="JJA59" s="12"/>
      <c r="JJB59" s="12"/>
      <c r="JJC59" s="12"/>
      <c r="JJD59" s="12"/>
      <c r="JJE59" s="12"/>
      <c r="JJF59" s="12"/>
      <c r="JJG59" s="12"/>
      <c r="JJH59" s="12"/>
      <c r="JJI59" s="12"/>
      <c r="JJJ59" s="12"/>
      <c r="JJK59" s="12"/>
      <c r="JJL59" s="12"/>
      <c r="JJM59" s="12"/>
      <c r="JJN59" s="12"/>
      <c r="JJO59" s="12"/>
      <c r="JJP59" s="12"/>
      <c r="JJQ59" s="12"/>
      <c r="JJR59" s="12"/>
      <c r="JJS59" s="12"/>
      <c r="JJT59" s="12"/>
      <c r="JJU59" s="12"/>
      <c r="JJV59" s="12"/>
      <c r="JJW59" s="12"/>
      <c r="JJX59" s="12"/>
      <c r="JJY59" s="12"/>
      <c r="JJZ59" s="12"/>
      <c r="JKA59" s="12"/>
      <c r="JKB59" s="12"/>
      <c r="JKC59" s="12"/>
      <c r="JKD59" s="12"/>
      <c r="JKE59" s="12"/>
      <c r="JKF59" s="12"/>
      <c r="JKG59" s="12"/>
      <c r="JKH59" s="12"/>
      <c r="JKI59" s="12"/>
      <c r="JKJ59" s="12"/>
      <c r="JKK59" s="12"/>
      <c r="JKL59" s="12"/>
      <c r="JKM59" s="12"/>
      <c r="JKN59" s="12"/>
      <c r="JKO59" s="12"/>
      <c r="JKP59" s="12"/>
      <c r="JKQ59" s="12"/>
      <c r="JKR59" s="12"/>
      <c r="JKS59" s="12"/>
      <c r="JKT59" s="12"/>
      <c r="JKU59" s="12"/>
      <c r="JKV59" s="12"/>
      <c r="JKW59" s="12"/>
      <c r="JKX59" s="12"/>
      <c r="JKY59" s="12"/>
      <c r="JKZ59" s="12"/>
      <c r="JLA59" s="12"/>
      <c r="JLB59" s="12"/>
      <c r="JLC59" s="12"/>
      <c r="JLD59" s="12"/>
      <c r="JLE59" s="12"/>
      <c r="JLF59" s="12"/>
      <c r="JLG59" s="12"/>
      <c r="JLH59" s="12"/>
      <c r="JLI59" s="12"/>
      <c r="JLJ59" s="12"/>
      <c r="JLK59" s="12"/>
      <c r="JLL59" s="12"/>
      <c r="JLM59" s="12"/>
      <c r="JLN59" s="12"/>
      <c r="JLO59" s="12"/>
      <c r="JLP59" s="12"/>
      <c r="JLQ59" s="12"/>
      <c r="JLR59" s="12"/>
      <c r="JLS59" s="12"/>
      <c r="JLT59" s="12"/>
      <c r="JLU59" s="12"/>
      <c r="JLV59" s="12"/>
      <c r="JLW59" s="12"/>
      <c r="JLX59" s="12"/>
      <c r="JLY59" s="12"/>
      <c r="JLZ59" s="12"/>
      <c r="JMA59" s="12"/>
      <c r="JMB59" s="12"/>
      <c r="JMC59" s="12"/>
      <c r="JMD59" s="12"/>
      <c r="JME59" s="12"/>
      <c r="JMF59" s="12"/>
      <c r="JMG59" s="12"/>
      <c r="JMH59" s="12"/>
      <c r="JMI59" s="12"/>
      <c r="JMJ59" s="12"/>
      <c r="JMK59" s="12"/>
      <c r="JML59" s="12"/>
      <c r="JMM59" s="12"/>
      <c r="JMN59" s="12"/>
      <c r="JMO59" s="12"/>
      <c r="JMP59" s="12"/>
      <c r="JMQ59" s="12"/>
      <c r="JMR59" s="12"/>
      <c r="JMS59" s="12"/>
      <c r="JMT59" s="12"/>
      <c r="JMU59" s="12"/>
      <c r="JMV59" s="12"/>
      <c r="JMW59" s="12"/>
      <c r="JMX59" s="12"/>
      <c r="JMY59" s="12"/>
      <c r="JMZ59" s="12"/>
      <c r="JNA59" s="12"/>
      <c r="JNB59" s="12"/>
      <c r="JNC59" s="12"/>
      <c r="JND59" s="12"/>
      <c r="JNE59" s="12"/>
      <c r="JNF59" s="12"/>
      <c r="JNG59" s="12"/>
      <c r="JNH59" s="12"/>
      <c r="JNI59" s="12"/>
      <c r="JNJ59" s="12"/>
      <c r="JNK59" s="12"/>
      <c r="JNL59" s="12"/>
      <c r="JNM59" s="12"/>
      <c r="JNN59" s="12"/>
      <c r="JNO59" s="12"/>
      <c r="JNP59" s="12"/>
      <c r="JNQ59" s="12"/>
      <c r="JNR59" s="12"/>
      <c r="JNS59" s="12"/>
      <c r="JNT59" s="12"/>
      <c r="JNU59" s="12"/>
      <c r="JNV59" s="12"/>
      <c r="JNW59" s="12"/>
      <c r="JNX59" s="12"/>
      <c r="JNY59" s="12"/>
      <c r="JNZ59" s="12"/>
      <c r="JOA59" s="12"/>
      <c r="JOB59" s="12"/>
      <c r="JOC59" s="12"/>
      <c r="JOD59" s="12"/>
      <c r="JOE59" s="12"/>
      <c r="JOF59" s="12"/>
      <c r="JOG59" s="12"/>
      <c r="JOH59" s="12"/>
      <c r="JOI59" s="12"/>
      <c r="JOJ59" s="12"/>
      <c r="JOK59" s="12"/>
      <c r="JOL59" s="12"/>
      <c r="JOM59" s="12"/>
      <c r="JON59" s="12"/>
      <c r="JOO59" s="12"/>
      <c r="JOP59" s="12"/>
      <c r="JOQ59" s="12"/>
      <c r="JOR59" s="12"/>
      <c r="JOS59" s="12"/>
      <c r="JOT59" s="12"/>
      <c r="JOU59" s="12"/>
      <c r="JOV59" s="12"/>
      <c r="JOW59" s="12"/>
      <c r="JOX59" s="12"/>
      <c r="JOY59" s="12"/>
      <c r="JOZ59" s="12"/>
      <c r="JPA59" s="12"/>
      <c r="JPB59" s="12"/>
      <c r="JPC59" s="12"/>
      <c r="JPD59" s="12"/>
      <c r="JPE59" s="12"/>
      <c r="JPF59" s="12"/>
      <c r="JPG59" s="12"/>
      <c r="JPH59" s="12"/>
      <c r="JPI59" s="12"/>
      <c r="JPJ59" s="12"/>
      <c r="JPK59" s="12"/>
      <c r="JPL59" s="12"/>
      <c r="JPM59" s="12"/>
      <c r="JPN59" s="12"/>
      <c r="JPO59" s="12"/>
      <c r="JPP59" s="12"/>
      <c r="JPQ59" s="12"/>
      <c r="JPR59" s="12"/>
      <c r="JPS59" s="12"/>
      <c r="JPT59" s="12"/>
      <c r="JPU59" s="12"/>
      <c r="JPV59" s="12"/>
      <c r="JPW59" s="12"/>
      <c r="JPX59" s="12"/>
      <c r="JPY59" s="12"/>
      <c r="JPZ59" s="12"/>
      <c r="JQA59" s="12"/>
      <c r="JQB59" s="12"/>
      <c r="JQC59" s="12"/>
      <c r="JQD59" s="12"/>
      <c r="JQE59" s="12"/>
      <c r="JQF59" s="12"/>
      <c r="JQG59" s="12"/>
      <c r="JQH59" s="12"/>
      <c r="JQI59" s="12"/>
      <c r="JQJ59" s="12"/>
      <c r="JQK59" s="12"/>
      <c r="JQL59" s="12"/>
      <c r="JQM59" s="12"/>
      <c r="JQN59" s="12"/>
      <c r="JQO59" s="12"/>
      <c r="JQP59" s="12"/>
      <c r="JQQ59" s="12"/>
      <c r="JQR59" s="12"/>
      <c r="JQS59" s="12"/>
      <c r="JQT59" s="12"/>
      <c r="JQU59" s="12"/>
      <c r="JQV59" s="12"/>
      <c r="JQW59" s="12"/>
      <c r="JQX59" s="12"/>
      <c r="JQY59" s="12"/>
      <c r="JQZ59" s="12"/>
      <c r="JRA59" s="12"/>
      <c r="JRB59" s="12"/>
      <c r="JRC59" s="12"/>
      <c r="JRD59" s="12"/>
      <c r="JRE59" s="12"/>
      <c r="JRF59" s="12"/>
      <c r="JRG59" s="12"/>
      <c r="JRH59" s="12"/>
      <c r="JRI59" s="12"/>
      <c r="JRJ59" s="12"/>
      <c r="JRK59" s="12"/>
      <c r="JRL59" s="12"/>
      <c r="JRM59" s="12"/>
      <c r="JRN59" s="12"/>
      <c r="JRO59" s="12"/>
      <c r="JRP59" s="12"/>
      <c r="JRQ59" s="12"/>
      <c r="JRR59" s="12"/>
      <c r="JRS59" s="12"/>
      <c r="JRT59" s="12"/>
      <c r="JRU59" s="12"/>
      <c r="JRV59" s="12"/>
      <c r="JRW59" s="12"/>
      <c r="JRX59" s="12"/>
      <c r="JRY59" s="12"/>
      <c r="JRZ59" s="12"/>
      <c r="JSA59" s="12"/>
      <c r="JSB59" s="12"/>
      <c r="JSC59" s="12"/>
      <c r="JSD59" s="12"/>
      <c r="JSE59" s="12"/>
      <c r="JSF59" s="12"/>
      <c r="JSG59" s="12"/>
      <c r="JSH59" s="12"/>
      <c r="JSI59" s="12"/>
      <c r="JSJ59" s="12"/>
      <c r="JSK59" s="12"/>
      <c r="JSL59" s="12"/>
      <c r="JSM59" s="12"/>
      <c r="JSN59" s="12"/>
      <c r="JSO59" s="12"/>
      <c r="JSP59" s="12"/>
      <c r="JSQ59" s="12"/>
      <c r="JSR59" s="12"/>
      <c r="JSS59" s="12"/>
      <c r="JST59" s="12"/>
      <c r="JSU59" s="12"/>
      <c r="JSV59" s="12"/>
      <c r="JSW59" s="12"/>
      <c r="JSX59" s="12"/>
      <c r="JSY59" s="12"/>
      <c r="JSZ59" s="12"/>
      <c r="JTA59" s="12"/>
      <c r="JTB59" s="12"/>
      <c r="JTC59" s="12"/>
      <c r="JTD59" s="12"/>
      <c r="JTE59" s="12"/>
      <c r="JTF59" s="12"/>
      <c r="JTG59" s="12"/>
      <c r="JTH59" s="12"/>
      <c r="JTI59" s="12"/>
      <c r="JTJ59" s="12"/>
      <c r="JTK59" s="12"/>
      <c r="JTL59" s="12"/>
      <c r="JTM59" s="12"/>
      <c r="JTN59" s="12"/>
      <c r="JTO59" s="12"/>
      <c r="JTP59" s="12"/>
      <c r="JTQ59" s="12"/>
      <c r="JTR59" s="12"/>
      <c r="JTS59" s="12"/>
      <c r="JTT59" s="12"/>
      <c r="JTU59" s="12"/>
      <c r="JTV59" s="12"/>
      <c r="JTW59" s="12"/>
      <c r="JTX59" s="12"/>
      <c r="JTY59" s="12"/>
      <c r="JTZ59" s="12"/>
      <c r="JUA59" s="12"/>
      <c r="JUB59" s="12"/>
      <c r="JUC59" s="12"/>
      <c r="JUD59" s="12"/>
      <c r="JUE59" s="12"/>
      <c r="JUF59" s="12"/>
      <c r="JUG59" s="12"/>
      <c r="JUH59" s="12"/>
      <c r="JUI59" s="12"/>
      <c r="JUJ59" s="12"/>
      <c r="JUK59" s="12"/>
      <c r="JUL59" s="12"/>
      <c r="JUM59" s="12"/>
      <c r="JUN59" s="12"/>
      <c r="JUO59" s="12"/>
      <c r="JUP59" s="12"/>
      <c r="JUQ59" s="12"/>
      <c r="JUR59" s="12"/>
      <c r="JUS59" s="12"/>
      <c r="JUT59" s="12"/>
      <c r="JUU59" s="12"/>
      <c r="JUV59" s="12"/>
      <c r="JUW59" s="12"/>
      <c r="JUX59" s="12"/>
      <c r="JUY59" s="12"/>
      <c r="JUZ59" s="12"/>
      <c r="JVA59" s="12"/>
      <c r="JVB59" s="12"/>
      <c r="JVC59" s="12"/>
      <c r="JVD59" s="12"/>
      <c r="JVE59" s="12"/>
      <c r="JVF59" s="12"/>
      <c r="JVG59" s="12"/>
      <c r="JVH59" s="12"/>
      <c r="JVI59" s="12"/>
      <c r="JVJ59" s="12"/>
      <c r="JVK59" s="12"/>
      <c r="JVL59" s="12"/>
      <c r="JVM59" s="12"/>
      <c r="JVN59" s="12"/>
      <c r="JVO59" s="12"/>
      <c r="JVP59" s="12"/>
      <c r="JVQ59" s="12"/>
      <c r="JVR59" s="12"/>
      <c r="JVS59" s="12"/>
      <c r="JVT59" s="12"/>
      <c r="JVU59" s="12"/>
      <c r="JVV59" s="12"/>
      <c r="JVW59" s="12"/>
      <c r="JVX59" s="12"/>
      <c r="JVY59" s="12"/>
      <c r="JVZ59" s="12"/>
      <c r="JWA59" s="12"/>
      <c r="JWB59" s="12"/>
      <c r="JWC59" s="12"/>
      <c r="JWD59" s="12"/>
      <c r="JWE59" s="12"/>
      <c r="JWF59" s="12"/>
      <c r="JWG59" s="12"/>
      <c r="JWH59" s="12"/>
      <c r="JWI59" s="12"/>
      <c r="JWJ59" s="12"/>
      <c r="JWK59" s="12"/>
      <c r="JWL59" s="12"/>
      <c r="JWM59" s="12"/>
      <c r="JWN59" s="12"/>
      <c r="JWO59" s="12"/>
      <c r="JWP59" s="12"/>
      <c r="JWQ59" s="12"/>
      <c r="JWR59" s="12"/>
      <c r="JWS59" s="12"/>
      <c r="JWT59" s="12"/>
      <c r="JWU59" s="12"/>
      <c r="JWV59" s="12"/>
      <c r="JWW59" s="12"/>
      <c r="JWX59" s="12"/>
      <c r="JWY59" s="12"/>
      <c r="JWZ59" s="12"/>
      <c r="JXA59" s="12"/>
      <c r="JXB59" s="12"/>
      <c r="JXC59" s="12"/>
      <c r="JXD59" s="12"/>
      <c r="JXE59" s="12"/>
      <c r="JXF59" s="12"/>
      <c r="JXG59" s="12"/>
      <c r="JXH59" s="12"/>
      <c r="JXI59" s="12"/>
      <c r="JXJ59" s="12"/>
      <c r="JXK59" s="12"/>
      <c r="JXL59" s="12"/>
      <c r="JXM59" s="12"/>
      <c r="JXN59" s="12"/>
      <c r="JXO59" s="12"/>
      <c r="JXP59" s="12"/>
      <c r="JXQ59" s="12"/>
      <c r="JXR59" s="12"/>
      <c r="JXS59" s="12"/>
      <c r="JXT59" s="12"/>
      <c r="JXU59" s="12"/>
      <c r="JXV59" s="12"/>
      <c r="JXW59" s="12"/>
      <c r="JXX59" s="12"/>
      <c r="JXY59" s="12"/>
      <c r="JXZ59" s="12"/>
      <c r="JYA59" s="12"/>
      <c r="JYB59" s="12"/>
      <c r="JYC59" s="12"/>
      <c r="JYD59" s="12"/>
      <c r="JYE59" s="12"/>
      <c r="JYF59" s="12"/>
      <c r="JYG59" s="12"/>
      <c r="JYH59" s="12"/>
      <c r="JYI59" s="12"/>
      <c r="JYJ59" s="12"/>
      <c r="JYK59" s="12"/>
      <c r="JYL59" s="12"/>
      <c r="JYM59" s="12"/>
      <c r="JYN59" s="12"/>
      <c r="JYO59" s="12"/>
      <c r="JYP59" s="12"/>
      <c r="JYQ59" s="12"/>
      <c r="JYR59" s="12"/>
      <c r="JYS59" s="12"/>
      <c r="JYT59" s="12"/>
      <c r="JYU59" s="12"/>
      <c r="JYV59" s="12"/>
      <c r="JYW59" s="12"/>
      <c r="JYX59" s="12"/>
      <c r="JYY59" s="12"/>
      <c r="JYZ59" s="12"/>
      <c r="JZA59" s="12"/>
      <c r="JZB59" s="12"/>
      <c r="JZC59" s="12"/>
      <c r="JZD59" s="12"/>
      <c r="JZE59" s="12"/>
      <c r="JZF59" s="12"/>
      <c r="JZG59" s="12"/>
      <c r="JZH59" s="12"/>
      <c r="JZI59" s="12"/>
      <c r="JZJ59" s="12"/>
      <c r="JZK59" s="12"/>
      <c r="JZL59" s="12"/>
      <c r="JZM59" s="12"/>
      <c r="JZN59" s="12"/>
      <c r="JZO59" s="12"/>
      <c r="JZP59" s="12"/>
      <c r="JZQ59" s="12"/>
      <c r="JZR59" s="12"/>
      <c r="JZS59" s="12"/>
      <c r="JZT59" s="12"/>
      <c r="JZU59" s="12"/>
      <c r="JZV59" s="12"/>
      <c r="JZW59" s="12"/>
      <c r="JZX59" s="12"/>
      <c r="JZY59" s="12"/>
      <c r="JZZ59" s="12"/>
      <c r="KAA59" s="12"/>
      <c r="KAB59" s="12"/>
      <c r="KAC59" s="12"/>
      <c r="KAD59" s="12"/>
      <c r="KAE59" s="12"/>
      <c r="KAF59" s="12"/>
      <c r="KAG59" s="12"/>
      <c r="KAH59" s="12"/>
      <c r="KAI59" s="12"/>
      <c r="KAJ59" s="12"/>
      <c r="KAK59" s="12"/>
      <c r="KAL59" s="12"/>
      <c r="KAM59" s="12"/>
      <c r="KAN59" s="12"/>
      <c r="KAO59" s="12"/>
      <c r="KAP59" s="12"/>
      <c r="KAQ59" s="12"/>
      <c r="KAR59" s="12"/>
      <c r="KAS59" s="12"/>
      <c r="KAT59" s="12"/>
      <c r="KAU59" s="12"/>
      <c r="KAV59" s="12"/>
      <c r="KAW59" s="12"/>
      <c r="KAX59" s="12"/>
      <c r="KAY59" s="12"/>
      <c r="KAZ59" s="12"/>
      <c r="KBA59" s="12"/>
      <c r="KBB59" s="12"/>
      <c r="KBC59" s="12"/>
      <c r="KBD59" s="12"/>
      <c r="KBE59" s="12"/>
      <c r="KBF59" s="12"/>
      <c r="KBG59" s="12"/>
      <c r="KBH59" s="12"/>
      <c r="KBI59" s="12"/>
      <c r="KBJ59" s="12"/>
      <c r="KBK59" s="12"/>
      <c r="KBL59" s="12"/>
      <c r="KBM59" s="12"/>
      <c r="KBN59" s="12"/>
      <c r="KBO59" s="12"/>
      <c r="KBP59" s="12"/>
      <c r="KBQ59" s="12"/>
      <c r="KBR59" s="12"/>
      <c r="KBS59" s="12"/>
      <c r="KBT59" s="12"/>
      <c r="KBU59" s="12"/>
      <c r="KBV59" s="12"/>
      <c r="KBW59" s="12"/>
      <c r="KBX59" s="12"/>
      <c r="KBY59" s="12"/>
      <c r="KBZ59" s="12"/>
      <c r="KCA59" s="12"/>
      <c r="KCB59" s="12"/>
      <c r="KCC59" s="12"/>
      <c r="KCD59" s="12"/>
      <c r="KCE59" s="12"/>
      <c r="KCF59" s="12"/>
      <c r="KCG59" s="12"/>
      <c r="KCH59" s="12"/>
      <c r="KCI59" s="12"/>
      <c r="KCJ59" s="12"/>
      <c r="KCK59" s="12"/>
      <c r="KCL59" s="12"/>
      <c r="KCM59" s="12"/>
      <c r="KCN59" s="12"/>
      <c r="KCO59" s="12"/>
      <c r="KCP59" s="12"/>
      <c r="KCQ59" s="12"/>
      <c r="KCR59" s="12"/>
      <c r="KCS59" s="12"/>
      <c r="KCT59" s="12"/>
      <c r="KCU59" s="12"/>
      <c r="KCV59" s="12"/>
      <c r="KCW59" s="12"/>
      <c r="KCX59" s="12"/>
      <c r="KCY59" s="12"/>
      <c r="KCZ59" s="12"/>
      <c r="KDA59" s="12"/>
      <c r="KDB59" s="12"/>
      <c r="KDC59" s="12"/>
      <c r="KDD59" s="12"/>
      <c r="KDE59" s="12"/>
      <c r="KDF59" s="12"/>
      <c r="KDG59" s="12"/>
      <c r="KDH59" s="12"/>
      <c r="KDI59" s="12"/>
      <c r="KDJ59" s="12"/>
      <c r="KDK59" s="12"/>
      <c r="KDL59" s="12"/>
      <c r="KDM59" s="12"/>
      <c r="KDN59" s="12"/>
      <c r="KDO59" s="12"/>
      <c r="KDP59" s="12"/>
      <c r="KDQ59" s="12"/>
      <c r="KDR59" s="12"/>
      <c r="KDS59" s="12"/>
      <c r="KDT59" s="12"/>
      <c r="KDU59" s="12"/>
      <c r="KDV59" s="12"/>
      <c r="KDW59" s="12"/>
      <c r="KDX59" s="12"/>
      <c r="KDY59" s="12"/>
      <c r="KDZ59" s="12"/>
      <c r="KEA59" s="12"/>
      <c r="KEB59" s="12"/>
      <c r="KEC59" s="12"/>
      <c r="KED59" s="12"/>
      <c r="KEE59" s="12"/>
      <c r="KEF59" s="12"/>
      <c r="KEG59" s="12"/>
      <c r="KEH59" s="12"/>
      <c r="KEI59" s="12"/>
      <c r="KEJ59" s="12"/>
      <c r="KEK59" s="12"/>
      <c r="KEL59" s="12"/>
      <c r="KEM59" s="12"/>
      <c r="KEN59" s="12"/>
      <c r="KEO59" s="12"/>
      <c r="KEP59" s="12"/>
      <c r="KEQ59" s="12"/>
      <c r="KER59" s="12"/>
      <c r="KES59" s="12"/>
      <c r="KET59" s="12"/>
      <c r="KEU59" s="12"/>
      <c r="KEV59" s="12"/>
      <c r="KEW59" s="12"/>
      <c r="KEX59" s="12"/>
      <c r="KEY59" s="12"/>
      <c r="KEZ59" s="12"/>
      <c r="KFA59" s="12"/>
      <c r="KFB59" s="12"/>
      <c r="KFC59" s="12"/>
      <c r="KFD59" s="12"/>
      <c r="KFE59" s="12"/>
      <c r="KFF59" s="12"/>
      <c r="KFG59" s="12"/>
      <c r="KFH59" s="12"/>
      <c r="KFI59" s="12"/>
      <c r="KFJ59" s="12"/>
      <c r="KFK59" s="12"/>
      <c r="KFL59" s="12"/>
      <c r="KFM59" s="12"/>
      <c r="KFN59" s="12"/>
      <c r="KFO59" s="12"/>
      <c r="KFP59" s="12"/>
      <c r="KFQ59" s="12"/>
      <c r="KFR59" s="12"/>
      <c r="KFS59" s="12"/>
      <c r="KFT59" s="12"/>
      <c r="KFU59" s="12"/>
      <c r="KFV59" s="12"/>
      <c r="KFW59" s="12"/>
      <c r="KFX59" s="12"/>
      <c r="KFY59" s="12"/>
      <c r="KFZ59" s="12"/>
      <c r="KGA59" s="12"/>
      <c r="KGB59" s="12"/>
      <c r="KGC59" s="12"/>
      <c r="KGD59" s="12"/>
      <c r="KGE59" s="12"/>
      <c r="KGF59" s="12"/>
      <c r="KGG59" s="12"/>
      <c r="KGH59" s="12"/>
      <c r="KGI59" s="12"/>
      <c r="KGJ59" s="12"/>
      <c r="KGK59" s="12"/>
      <c r="KGL59" s="12"/>
      <c r="KGM59" s="12"/>
      <c r="KGN59" s="12"/>
      <c r="KGO59" s="12"/>
      <c r="KGP59" s="12"/>
      <c r="KGQ59" s="12"/>
      <c r="KGR59" s="12"/>
      <c r="KGS59" s="12"/>
      <c r="KGT59" s="12"/>
      <c r="KGU59" s="12"/>
      <c r="KGV59" s="12"/>
      <c r="KGW59" s="12"/>
      <c r="KGX59" s="12"/>
      <c r="KGY59" s="12"/>
      <c r="KGZ59" s="12"/>
      <c r="KHA59" s="12"/>
      <c r="KHB59" s="12"/>
      <c r="KHC59" s="12"/>
      <c r="KHD59" s="12"/>
      <c r="KHE59" s="12"/>
      <c r="KHF59" s="12"/>
      <c r="KHG59" s="12"/>
      <c r="KHH59" s="12"/>
      <c r="KHI59" s="12"/>
      <c r="KHJ59" s="12"/>
      <c r="KHK59" s="12"/>
      <c r="KHL59" s="12"/>
      <c r="KHM59" s="12"/>
      <c r="KHN59" s="12"/>
      <c r="KHO59" s="12"/>
      <c r="KHP59" s="12"/>
      <c r="KHQ59" s="12"/>
      <c r="KHR59" s="12"/>
      <c r="KHS59" s="12"/>
      <c r="KHT59" s="12"/>
      <c r="KHU59" s="12"/>
      <c r="KHV59" s="12"/>
      <c r="KHW59" s="12"/>
      <c r="KHX59" s="12"/>
      <c r="KHY59" s="12"/>
      <c r="KHZ59" s="12"/>
      <c r="KIA59" s="12"/>
      <c r="KIB59" s="12"/>
      <c r="KIC59" s="12"/>
      <c r="KID59" s="12"/>
      <c r="KIE59" s="12"/>
      <c r="KIF59" s="12"/>
      <c r="KIG59" s="12"/>
      <c r="KIH59" s="12"/>
      <c r="KII59" s="12"/>
      <c r="KIJ59" s="12"/>
      <c r="KIK59" s="12"/>
      <c r="KIL59" s="12"/>
      <c r="KIM59" s="12"/>
      <c r="KIN59" s="12"/>
      <c r="KIO59" s="12"/>
      <c r="KIP59" s="12"/>
      <c r="KIQ59" s="12"/>
      <c r="KIR59" s="12"/>
      <c r="KIS59" s="12"/>
      <c r="KIT59" s="12"/>
      <c r="KIU59" s="12"/>
      <c r="KIV59" s="12"/>
      <c r="KIW59" s="12"/>
      <c r="KIX59" s="12"/>
      <c r="KIY59" s="12"/>
      <c r="KIZ59" s="12"/>
      <c r="KJA59" s="12"/>
      <c r="KJB59" s="12"/>
      <c r="KJC59" s="12"/>
      <c r="KJD59" s="12"/>
      <c r="KJE59" s="12"/>
      <c r="KJF59" s="12"/>
      <c r="KJG59" s="12"/>
      <c r="KJH59" s="12"/>
      <c r="KJI59" s="12"/>
      <c r="KJJ59" s="12"/>
      <c r="KJK59" s="12"/>
      <c r="KJL59" s="12"/>
      <c r="KJM59" s="12"/>
      <c r="KJN59" s="12"/>
      <c r="KJO59" s="12"/>
      <c r="KJP59" s="12"/>
      <c r="KJQ59" s="12"/>
      <c r="KJR59" s="12"/>
      <c r="KJS59" s="12"/>
      <c r="KJT59" s="12"/>
      <c r="KJU59" s="12"/>
      <c r="KJV59" s="12"/>
      <c r="KJW59" s="12"/>
      <c r="KJX59" s="12"/>
      <c r="KJY59" s="12"/>
      <c r="KJZ59" s="12"/>
      <c r="KKA59" s="12"/>
      <c r="KKB59" s="12"/>
      <c r="KKC59" s="12"/>
      <c r="KKD59" s="12"/>
      <c r="KKE59" s="12"/>
      <c r="KKF59" s="12"/>
      <c r="KKG59" s="12"/>
      <c r="KKH59" s="12"/>
      <c r="KKI59" s="12"/>
      <c r="KKJ59" s="12"/>
      <c r="KKK59" s="12"/>
      <c r="KKL59" s="12"/>
      <c r="KKM59" s="12"/>
      <c r="KKN59" s="12"/>
      <c r="KKO59" s="12"/>
      <c r="KKP59" s="12"/>
      <c r="KKQ59" s="12"/>
      <c r="KKR59" s="12"/>
      <c r="KKS59" s="12"/>
      <c r="KKT59" s="12"/>
      <c r="KKU59" s="12"/>
      <c r="KKV59" s="12"/>
      <c r="KKW59" s="12"/>
      <c r="KKX59" s="12"/>
      <c r="KKY59" s="12"/>
      <c r="KKZ59" s="12"/>
      <c r="KLA59" s="12"/>
      <c r="KLB59" s="12"/>
      <c r="KLC59" s="12"/>
      <c r="KLD59" s="12"/>
      <c r="KLE59" s="12"/>
      <c r="KLF59" s="12"/>
      <c r="KLG59" s="12"/>
      <c r="KLH59" s="12"/>
      <c r="KLI59" s="12"/>
      <c r="KLJ59" s="12"/>
      <c r="KLK59" s="12"/>
      <c r="KLL59" s="12"/>
      <c r="KLM59" s="12"/>
      <c r="KLN59" s="12"/>
      <c r="KLO59" s="12"/>
      <c r="KLP59" s="12"/>
      <c r="KLQ59" s="12"/>
      <c r="KLR59" s="12"/>
      <c r="KLS59" s="12"/>
      <c r="KLT59" s="12"/>
      <c r="KLU59" s="12"/>
      <c r="KLV59" s="12"/>
      <c r="KLW59" s="12"/>
      <c r="KLX59" s="12"/>
      <c r="KLY59" s="12"/>
      <c r="KLZ59" s="12"/>
      <c r="KMA59" s="12"/>
      <c r="KMB59" s="12"/>
      <c r="KMC59" s="12"/>
      <c r="KMD59" s="12"/>
      <c r="KME59" s="12"/>
      <c r="KMF59" s="12"/>
      <c r="KMG59" s="12"/>
      <c r="KMH59" s="12"/>
      <c r="KMI59" s="12"/>
      <c r="KMJ59" s="12"/>
      <c r="KMK59" s="12"/>
      <c r="KML59" s="12"/>
      <c r="KMM59" s="12"/>
      <c r="KMN59" s="12"/>
      <c r="KMO59" s="12"/>
      <c r="KMP59" s="12"/>
      <c r="KMQ59" s="12"/>
      <c r="KMR59" s="12"/>
      <c r="KMS59" s="12"/>
      <c r="KMT59" s="12"/>
      <c r="KMU59" s="12"/>
      <c r="KMV59" s="12"/>
      <c r="KMW59" s="12"/>
      <c r="KMX59" s="12"/>
      <c r="KMY59" s="12"/>
      <c r="KMZ59" s="12"/>
      <c r="KNA59" s="12"/>
      <c r="KNB59" s="12"/>
      <c r="KNC59" s="12"/>
      <c r="KND59" s="12"/>
      <c r="KNE59" s="12"/>
      <c r="KNF59" s="12"/>
      <c r="KNG59" s="12"/>
      <c r="KNH59" s="12"/>
      <c r="KNI59" s="12"/>
      <c r="KNJ59" s="12"/>
      <c r="KNK59" s="12"/>
      <c r="KNL59" s="12"/>
      <c r="KNM59" s="12"/>
      <c r="KNN59" s="12"/>
      <c r="KNO59" s="12"/>
      <c r="KNP59" s="12"/>
      <c r="KNQ59" s="12"/>
      <c r="KNR59" s="12"/>
      <c r="KNS59" s="12"/>
      <c r="KNT59" s="12"/>
      <c r="KNU59" s="12"/>
      <c r="KNV59" s="12"/>
      <c r="KNW59" s="12"/>
      <c r="KNX59" s="12"/>
      <c r="KNY59" s="12"/>
      <c r="KNZ59" s="12"/>
      <c r="KOA59" s="12"/>
      <c r="KOB59" s="12"/>
      <c r="KOC59" s="12"/>
      <c r="KOD59" s="12"/>
      <c r="KOE59" s="12"/>
      <c r="KOF59" s="12"/>
      <c r="KOG59" s="12"/>
      <c r="KOH59" s="12"/>
      <c r="KOI59" s="12"/>
      <c r="KOJ59" s="12"/>
      <c r="KOK59" s="12"/>
      <c r="KOL59" s="12"/>
      <c r="KOM59" s="12"/>
      <c r="KON59" s="12"/>
      <c r="KOO59" s="12"/>
      <c r="KOP59" s="12"/>
      <c r="KOQ59" s="12"/>
      <c r="KOR59" s="12"/>
      <c r="KOS59" s="12"/>
      <c r="KOT59" s="12"/>
      <c r="KOU59" s="12"/>
      <c r="KOV59" s="12"/>
      <c r="KOW59" s="12"/>
      <c r="KOX59" s="12"/>
      <c r="KOY59" s="12"/>
      <c r="KOZ59" s="12"/>
      <c r="KPA59" s="12"/>
      <c r="KPB59" s="12"/>
      <c r="KPC59" s="12"/>
      <c r="KPD59" s="12"/>
      <c r="KPE59" s="12"/>
      <c r="KPF59" s="12"/>
      <c r="KPG59" s="12"/>
      <c r="KPH59" s="12"/>
      <c r="KPI59" s="12"/>
      <c r="KPJ59" s="12"/>
      <c r="KPK59" s="12"/>
      <c r="KPL59" s="12"/>
      <c r="KPM59" s="12"/>
      <c r="KPN59" s="12"/>
      <c r="KPO59" s="12"/>
      <c r="KPP59" s="12"/>
      <c r="KPQ59" s="12"/>
      <c r="KPR59" s="12"/>
      <c r="KPS59" s="12"/>
      <c r="KPT59" s="12"/>
      <c r="KPU59" s="12"/>
      <c r="KPV59" s="12"/>
      <c r="KPW59" s="12"/>
      <c r="KPX59" s="12"/>
      <c r="KPY59" s="12"/>
      <c r="KPZ59" s="12"/>
      <c r="KQA59" s="12"/>
      <c r="KQB59" s="12"/>
      <c r="KQC59" s="12"/>
      <c r="KQD59" s="12"/>
      <c r="KQE59" s="12"/>
      <c r="KQF59" s="12"/>
      <c r="KQG59" s="12"/>
      <c r="KQH59" s="12"/>
      <c r="KQI59" s="12"/>
      <c r="KQJ59" s="12"/>
      <c r="KQK59" s="12"/>
      <c r="KQL59" s="12"/>
      <c r="KQM59" s="12"/>
      <c r="KQN59" s="12"/>
      <c r="KQO59" s="12"/>
      <c r="KQP59" s="12"/>
      <c r="KQQ59" s="12"/>
      <c r="KQR59" s="12"/>
      <c r="KQS59" s="12"/>
      <c r="KQT59" s="12"/>
      <c r="KQU59" s="12"/>
      <c r="KQV59" s="12"/>
      <c r="KQW59" s="12"/>
      <c r="KQX59" s="12"/>
      <c r="KQY59" s="12"/>
      <c r="KQZ59" s="12"/>
      <c r="KRA59" s="12"/>
      <c r="KRB59" s="12"/>
      <c r="KRC59" s="12"/>
      <c r="KRD59" s="12"/>
      <c r="KRE59" s="12"/>
      <c r="KRF59" s="12"/>
      <c r="KRG59" s="12"/>
      <c r="KRH59" s="12"/>
      <c r="KRI59" s="12"/>
      <c r="KRJ59" s="12"/>
      <c r="KRK59" s="12"/>
      <c r="KRL59" s="12"/>
      <c r="KRM59" s="12"/>
      <c r="KRN59" s="12"/>
      <c r="KRO59" s="12"/>
      <c r="KRP59" s="12"/>
      <c r="KRQ59" s="12"/>
      <c r="KRR59" s="12"/>
      <c r="KRS59" s="12"/>
      <c r="KRT59" s="12"/>
      <c r="KRU59" s="12"/>
      <c r="KRV59" s="12"/>
      <c r="KRW59" s="12"/>
      <c r="KRX59" s="12"/>
      <c r="KRY59" s="12"/>
      <c r="KRZ59" s="12"/>
      <c r="KSA59" s="12"/>
      <c r="KSB59" s="12"/>
      <c r="KSC59" s="12"/>
      <c r="KSD59" s="12"/>
      <c r="KSE59" s="12"/>
      <c r="KSF59" s="12"/>
      <c r="KSG59" s="12"/>
      <c r="KSH59" s="12"/>
      <c r="KSI59" s="12"/>
      <c r="KSJ59" s="12"/>
      <c r="KSK59" s="12"/>
      <c r="KSL59" s="12"/>
      <c r="KSM59" s="12"/>
      <c r="KSN59" s="12"/>
      <c r="KSO59" s="12"/>
      <c r="KSP59" s="12"/>
      <c r="KSQ59" s="12"/>
      <c r="KSR59" s="12"/>
      <c r="KSS59" s="12"/>
      <c r="KST59" s="12"/>
      <c r="KSU59" s="12"/>
      <c r="KSV59" s="12"/>
      <c r="KSW59" s="12"/>
      <c r="KSX59" s="12"/>
      <c r="KSY59" s="12"/>
      <c r="KSZ59" s="12"/>
      <c r="KTA59" s="12"/>
      <c r="KTB59" s="12"/>
      <c r="KTC59" s="12"/>
      <c r="KTD59" s="12"/>
      <c r="KTE59" s="12"/>
      <c r="KTF59" s="12"/>
      <c r="KTG59" s="12"/>
      <c r="KTH59" s="12"/>
      <c r="KTI59" s="12"/>
      <c r="KTJ59" s="12"/>
      <c r="KTK59" s="12"/>
      <c r="KTL59" s="12"/>
      <c r="KTM59" s="12"/>
      <c r="KTN59" s="12"/>
      <c r="KTO59" s="12"/>
      <c r="KTP59" s="12"/>
      <c r="KTQ59" s="12"/>
      <c r="KTR59" s="12"/>
      <c r="KTS59" s="12"/>
      <c r="KTT59" s="12"/>
      <c r="KTU59" s="12"/>
      <c r="KTV59" s="12"/>
      <c r="KTW59" s="12"/>
      <c r="KTX59" s="12"/>
      <c r="KTY59" s="12"/>
      <c r="KTZ59" s="12"/>
      <c r="KUA59" s="12"/>
      <c r="KUB59" s="12"/>
      <c r="KUC59" s="12"/>
      <c r="KUD59" s="12"/>
      <c r="KUE59" s="12"/>
      <c r="KUF59" s="12"/>
      <c r="KUG59" s="12"/>
      <c r="KUH59" s="12"/>
      <c r="KUI59" s="12"/>
      <c r="KUJ59" s="12"/>
      <c r="KUK59" s="12"/>
      <c r="KUL59" s="12"/>
      <c r="KUM59" s="12"/>
      <c r="KUN59" s="12"/>
      <c r="KUO59" s="12"/>
      <c r="KUP59" s="12"/>
      <c r="KUQ59" s="12"/>
      <c r="KUR59" s="12"/>
      <c r="KUS59" s="12"/>
      <c r="KUT59" s="12"/>
      <c r="KUU59" s="12"/>
      <c r="KUV59" s="12"/>
      <c r="KUW59" s="12"/>
      <c r="KUX59" s="12"/>
      <c r="KUY59" s="12"/>
      <c r="KUZ59" s="12"/>
      <c r="KVA59" s="12"/>
      <c r="KVB59" s="12"/>
      <c r="KVC59" s="12"/>
      <c r="KVD59" s="12"/>
      <c r="KVE59" s="12"/>
      <c r="KVF59" s="12"/>
      <c r="KVG59" s="12"/>
      <c r="KVH59" s="12"/>
      <c r="KVI59" s="12"/>
      <c r="KVJ59" s="12"/>
      <c r="KVK59" s="12"/>
      <c r="KVL59" s="12"/>
      <c r="KVM59" s="12"/>
      <c r="KVN59" s="12"/>
      <c r="KVO59" s="12"/>
      <c r="KVP59" s="12"/>
      <c r="KVQ59" s="12"/>
      <c r="KVR59" s="12"/>
      <c r="KVS59" s="12"/>
      <c r="KVT59" s="12"/>
      <c r="KVU59" s="12"/>
      <c r="KVV59" s="12"/>
      <c r="KVW59" s="12"/>
      <c r="KVX59" s="12"/>
      <c r="KVY59" s="12"/>
      <c r="KVZ59" s="12"/>
      <c r="KWA59" s="12"/>
      <c r="KWB59" s="12"/>
      <c r="KWC59" s="12"/>
      <c r="KWD59" s="12"/>
      <c r="KWE59" s="12"/>
      <c r="KWF59" s="12"/>
      <c r="KWG59" s="12"/>
      <c r="KWH59" s="12"/>
      <c r="KWI59" s="12"/>
      <c r="KWJ59" s="12"/>
      <c r="KWK59" s="12"/>
      <c r="KWL59" s="12"/>
      <c r="KWM59" s="12"/>
      <c r="KWN59" s="12"/>
      <c r="KWO59" s="12"/>
      <c r="KWP59" s="12"/>
      <c r="KWQ59" s="12"/>
      <c r="KWR59" s="12"/>
      <c r="KWS59" s="12"/>
      <c r="KWT59" s="12"/>
      <c r="KWU59" s="12"/>
      <c r="KWV59" s="12"/>
      <c r="KWW59" s="12"/>
      <c r="KWX59" s="12"/>
      <c r="KWY59" s="12"/>
      <c r="KWZ59" s="12"/>
      <c r="KXA59" s="12"/>
      <c r="KXB59" s="12"/>
      <c r="KXC59" s="12"/>
      <c r="KXD59" s="12"/>
      <c r="KXE59" s="12"/>
      <c r="KXF59" s="12"/>
      <c r="KXG59" s="12"/>
      <c r="KXH59" s="12"/>
      <c r="KXI59" s="12"/>
      <c r="KXJ59" s="12"/>
      <c r="KXK59" s="12"/>
      <c r="KXL59" s="12"/>
      <c r="KXM59" s="12"/>
      <c r="KXN59" s="12"/>
      <c r="KXO59" s="12"/>
      <c r="KXP59" s="12"/>
      <c r="KXQ59" s="12"/>
      <c r="KXR59" s="12"/>
      <c r="KXS59" s="12"/>
      <c r="KXT59" s="12"/>
      <c r="KXU59" s="12"/>
      <c r="KXV59" s="12"/>
      <c r="KXW59" s="12"/>
      <c r="KXX59" s="12"/>
      <c r="KXY59" s="12"/>
      <c r="KXZ59" s="12"/>
      <c r="KYA59" s="12"/>
      <c r="KYB59" s="12"/>
      <c r="KYC59" s="12"/>
      <c r="KYD59" s="12"/>
      <c r="KYE59" s="12"/>
      <c r="KYF59" s="12"/>
      <c r="KYG59" s="12"/>
      <c r="KYH59" s="12"/>
      <c r="KYI59" s="12"/>
      <c r="KYJ59" s="12"/>
      <c r="KYK59" s="12"/>
      <c r="KYL59" s="12"/>
      <c r="KYM59" s="12"/>
      <c r="KYN59" s="12"/>
      <c r="KYO59" s="12"/>
      <c r="KYP59" s="12"/>
      <c r="KYQ59" s="12"/>
      <c r="KYR59" s="12"/>
      <c r="KYS59" s="12"/>
      <c r="KYT59" s="12"/>
      <c r="KYU59" s="12"/>
      <c r="KYV59" s="12"/>
      <c r="KYW59" s="12"/>
      <c r="KYX59" s="12"/>
      <c r="KYY59" s="12"/>
      <c r="KYZ59" s="12"/>
      <c r="KZA59" s="12"/>
      <c r="KZB59" s="12"/>
      <c r="KZC59" s="12"/>
      <c r="KZD59" s="12"/>
      <c r="KZE59" s="12"/>
      <c r="KZF59" s="12"/>
      <c r="KZG59" s="12"/>
      <c r="KZH59" s="12"/>
      <c r="KZI59" s="12"/>
      <c r="KZJ59" s="12"/>
      <c r="KZK59" s="12"/>
      <c r="KZL59" s="12"/>
      <c r="KZM59" s="12"/>
      <c r="KZN59" s="12"/>
      <c r="KZO59" s="12"/>
      <c r="KZP59" s="12"/>
      <c r="KZQ59" s="12"/>
      <c r="KZR59" s="12"/>
      <c r="KZS59" s="12"/>
      <c r="KZT59" s="12"/>
      <c r="KZU59" s="12"/>
      <c r="KZV59" s="12"/>
      <c r="KZW59" s="12"/>
      <c r="KZX59" s="12"/>
      <c r="KZY59" s="12"/>
      <c r="KZZ59" s="12"/>
      <c r="LAA59" s="12"/>
      <c r="LAB59" s="12"/>
      <c r="LAC59" s="12"/>
      <c r="LAD59" s="12"/>
      <c r="LAE59" s="12"/>
      <c r="LAF59" s="12"/>
      <c r="LAG59" s="12"/>
      <c r="LAH59" s="12"/>
      <c r="LAI59" s="12"/>
      <c r="LAJ59" s="12"/>
      <c r="LAK59" s="12"/>
      <c r="LAL59" s="12"/>
      <c r="LAM59" s="12"/>
      <c r="LAN59" s="12"/>
      <c r="LAO59" s="12"/>
      <c r="LAP59" s="12"/>
      <c r="LAQ59" s="12"/>
      <c r="LAR59" s="12"/>
      <c r="LAS59" s="12"/>
      <c r="LAT59" s="12"/>
      <c r="LAU59" s="12"/>
      <c r="LAV59" s="12"/>
      <c r="LAW59" s="12"/>
      <c r="LAX59" s="12"/>
      <c r="LAY59" s="12"/>
      <c r="LAZ59" s="12"/>
      <c r="LBA59" s="12"/>
      <c r="LBB59" s="12"/>
      <c r="LBC59" s="12"/>
      <c r="LBD59" s="12"/>
      <c r="LBE59" s="12"/>
      <c r="LBF59" s="12"/>
      <c r="LBG59" s="12"/>
      <c r="LBH59" s="12"/>
      <c r="LBI59" s="12"/>
      <c r="LBJ59" s="12"/>
      <c r="LBK59" s="12"/>
      <c r="LBL59" s="12"/>
      <c r="LBM59" s="12"/>
      <c r="LBN59" s="12"/>
      <c r="LBO59" s="12"/>
      <c r="LBP59" s="12"/>
      <c r="LBQ59" s="12"/>
      <c r="LBR59" s="12"/>
      <c r="LBS59" s="12"/>
      <c r="LBT59" s="12"/>
      <c r="LBU59" s="12"/>
      <c r="LBV59" s="12"/>
      <c r="LBW59" s="12"/>
      <c r="LBX59" s="12"/>
      <c r="LBY59" s="12"/>
      <c r="LBZ59" s="12"/>
      <c r="LCA59" s="12"/>
      <c r="LCB59" s="12"/>
      <c r="LCC59" s="12"/>
      <c r="LCD59" s="12"/>
      <c r="LCE59" s="12"/>
      <c r="LCF59" s="12"/>
      <c r="LCG59" s="12"/>
      <c r="LCH59" s="12"/>
      <c r="LCI59" s="12"/>
      <c r="LCJ59" s="12"/>
      <c r="LCK59" s="12"/>
      <c r="LCL59" s="12"/>
      <c r="LCM59" s="12"/>
      <c r="LCN59" s="12"/>
      <c r="LCO59" s="12"/>
      <c r="LCP59" s="12"/>
      <c r="LCQ59" s="12"/>
      <c r="LCR59" s="12"/>
      <c r="LCS59" s="12"/>
      <c r="LCT59" s="12"/>
      <c r="LCU59" s="12"/>
      <c r="LCV59" s="12"/>
      <c r="LCW59" s="12"/>
      <c r="LCX59" s="12"/>
      <c r="LCY59" s="12"/>
      <c r="LCZ59" s="12"/>
      <c r="LDA59" s="12"/>
      <c r="LDB59" s="12"/>
      <c r="LDC59" s="12"/>
      <c r="LDD59" s="12"/>
      <c r="LDE59" s="12"/>
      <c r="LDF59" s="12"/>
      <c r="LDG59" s="12"/>
      <c r="LDH59" s="12"/>
      <c r="LDI59" s="12"/>
      <c r="LDJ59" s="12"/>
      <c r="LDK59" s="12"/>
      <c r="LDL59" s="12"/>
      <c r="LDM59" s="12"/>
      <c r="LDN59" s="12"/>
      <c r="LDO59" s="12"/>
      <c r="LDP59" s="12"/>
      <c r="LDQ59" s="12"/>
      <c r="LDR59" s="12"/>
      <c r="LDS59" s="12"/>
      <c r="LDT59" s="12"/>
      <c r="LDU59" s="12"/>
      <c r="LDV59" s="12"/>
      <c r="LDW59" s="12"/>
      <c r="LDX59" s="12"/>
      <c r="LDY59" s="12"/>
      <c r="LDZ59" s="12"/>
      <c r="LEA59" s="12"/>
      <c r="LEB59" s="12"/>
      <c r="LEC59" s="12"/>
      <c r="LED59" s="12"/>
      <c r="LEE59" s="12"/>
      <c r="LEF59" s="12"/>
      <c r="LEG59" s="12"/>
      <c r="LEH59" s="12"/>
      <c r="LEI59" s="12"/>
      <c r="LEJ59" s="12"/>
      <c r="LEK59" s="12"/>
      <c r="LEL59" s="12"/>
      <c r="LEM59" s="12"/>
      <c r="LEN59" s="12"/>
      <c r="LEO59" s="12"/>
      <c r="LEP59" s="12"/>
      <c r="LEQ59" s="12"/>
      <c r="LER59" s="12"/>
      <c r="LES59" s="12"/>
      <c r="LET59" s="12"/>
      <c r="LEU59" s="12"/>
      <c r="LEV59" s="12"/>
      <c r="LEW59" s="12"/>
      <c r="LEX59" s="12"/>
      <c r="LEY59" s="12"/>
      <c r="LEZ59" s="12"/>
      <c r="LFA59" s="12"/>
      <c r="LFB59" s="12"/>
      <c r="LFC59" s="12"/>
      <c r="LFD59" s="12"/>
      <c r="LFE59" s="12"/>
      <c r="LFF59" s="12"/>
      <c r="LFG59" s="12"/>
      <c r="LFH59" s="12"/>
      <c r="LFI59" s="12"/>
      <c r="LFJ59" s="12"/>
      <c r="LFK59" s="12"/>
      <c r="LFL59" s="12"/>
      <c r="LFM59" s="12"/>
      <c r="LFN59" s="12"/>
      <c r="LFO59" s="12"/>
      <c r="LFP59" s="12"/>
      <c r="LFQ59" s="12"/>
      <c r="LFR59" s="12"/>
      <c r="LFS59" s="12"/>
      <c r="LFT59" s="12"/>
      <c r="LFU59" s="12"/>
      <c r="LFV59" s="12"/>
      <c r="LFW59" s="12"/>
      <c r="LFX59" s="12"/>
      <c r="LFY59" s="12"/>
      <c r="LFZ59" s="12"/>
      <c r="LGA59" s="12"/>
      <c r="LGB59" s="12"/>
      <c r="LGC59" s="12"/>
      <c r="LGD59" s="12"/>
      <c r="LGE59" s="12"/>
      <c r="LGF59" s="12"/>
      <c r="LGG59" s="12"/>
      <c r="LGH59" s="12"/>
      <c r="LGI59" s="12"/>
      <c r="LGJ59" s="12"/>
      <c r="LGK59" s="12"/>
      <c r="LGL59" s="12"/>
      <c r="LGM59" s="12"/>
      <c r="LGN59" s="12"/>
      <c r="LGO59" s="12"/>
      <c r="LGP59" s="12"/>
      <c r="LGQ59" s="12"/>
      <c r="LGR59" s="12"/>
      <c r="LGS59" s="12"/>
      <c r="LGT59" s="12"/>
      <c r="LGU59" s="12"/>
      <c r="LGV59" s="12"/>
      <c r="LGW59" s="12"/>
      <c r="LGX59" s="12"/>
      <c r="LGY59" s="12"/>
      <c r="LGZ59" s="12"/>
      <c r="LHA59" s="12"/>
      <c r="LHB59" s="12"/>
      <c r="LHC59" s="12"/>
      <c r="LHD59" s="12"/>
      <c r="LHE59" s="12"/>
      <c r="LHF59" s="12"/>
      <c r="LHG59" s="12"/>
      <c r="LHH59" s="12"/>
      <c r="LHI59" s="12"/>
      <c r="LHJ59" s="12"/>
      <c r="LHK59" s="12"/>
      <c r="LHL59" s="12"/>
      <c r="LHM59" s="12"/>
      <c r="LHN59" s="12"/>
      <c r="LHO59" s="12"/>
      <c r="LHP59" s="12"/>
      <c r="LHQ59" s="12"/>
      <c r="LHR59" s="12"/>
      <c r="LHS59" s="12"/>
      <c r="LHT59" s="12"/>
      <c r="LHU59" s="12"/>
      <c r="LHV59" s="12"/>
      <c r="LHW59" s="12"/>
      <c r="LHX59" s="12"/>
      <c r="LHY59" s="12"/>
      <c r="LHZ59" s="12"/>
      <c r="LIA59" s="12"/>
      <c r="LIB59" s="12"/>
      <c r="LIC59" s="12"/>
      <c r="LID59" s="12"/>
      <c r="LIE59" s="12"/>
      <c r="LIF59" s="12"/>
      <c r="LIG59" s="12"/>
      <c r="LIH59" s="12"/>
      <c r="LII59" s="12"/>
      <c r="LIJ59" s="12"/>
      <c r="LIK59" s="12"/>
      <c r="LIL59" s="12"/>
      <c r="LIM59" s="12"/>
      <c r="LIN59" s="12"/>
      <c r="LIO59" s="12"/>
      <c r="LIP59" s="12"/>
      <c r="LIQ59" s="12"/>
      <c r="LIR59" s="12"/>
      <c r="LIS59" s="12"/>
      <c r="LIT59" s="12"/>
      <c r="LIU59" s="12"/>
      <c r="LIV59" s="12"/>
      <c r="LIW59" s="12"/>
      <c r="LIX59" s="12"/>
      <c r="LIY59" s="12"/>
      <c r="LIZ59" s="12"/>
      <c r="LJA59" s="12"/>
      <c r="LJB59" s="12"/>
      <c r="LJC59" s="12"/>
      <c r="LJD59" s="12"/>
      <c r="LJE59" s="12"/>
      <c r="LJF59" s="12"/>
      <c r="LJG59" s="12"/>
      <c r="LJH59" s="12"/>
      <c r="LJI59" s="12"/>
      <c r="LJJ59" s="12"/>
      <c r="LJK59" s="12"/>
      <c r="LJL59" s="12"/>
      <c r="LJM59" s="12"/>
      <c r="LJN59" s="12"/>
      <c r="LJO59" s="12"/>
      <c r="LJP59" s="12"/>
      <c r="LJQ59" s="12"/>
      <c r="LJR59" s="12"/>
      <c r="LJS59" s="12"/>
      <c r="LJT59" s="12"/>
      <c r="LJU59" s="12"/>
      <c r="LJV59" s="12"/>
      <c r="LJW59" s="12"/>
      <c r="LJX59" s="12"/>
      <c r="LJY59" s="12"/>
      <c r="LJZ59" s="12"/>
      <c r="LKA59" s="12"/>
      <c r="LKB59" s="12"/>
      <c r="LKC59" s="12"/>
      <c r="LKD59" s="12"/>
      <c r="LKE59" s="12"/>
      <c r="LKF59" s="12"/>
      <c r="LKG59" s="12"/>
      <c r="LKH59" s="12"/>
      <c r="LKI59" s="12"/>
      <c r="LKJ59" s="12"/>
      <c r="LKK59" s="12"/>
      <c r="LKL59" s="12"/>
      <c r="LKM59" s="12"/>
      <c r="LKN59" s="12"/>
      <c r="LKO59" s="12"/>
      <c r="LKP59" s="12"/>
      <c r="LKQ59" s="12"/>
      <c r="LKR59" s="12"/>
      <c r="LKS59" s="12"/>
      <c r="LKT59" s="12"/>
      <c r="LKU59" s="12"/>
      <c r="LKV59" s="12"/>
      <c r="LKW59" s="12"/>
      <c r="LKX59" s="12"/>
      <c r="LKY59" s="12"/>
      <c r="LKZ59" s="12"/>
      <c r="LLA59" s="12"/>
      <c r="LLB59" s="12"/>
      <c r="LLC59" s="12"/>
      <c r="LLD59" s="12"/>
      <c r="LLE59" s="12"/>
      <c r="LLF59" s="12"/>
      <c r="LLG59" s="12"/>
      <c r="LLH59" s="12"/>
      <c r="LLI59" s="12"/>
      <c r="LLJ59" s="12"/>
      <c r="LLK59" s="12"/>
      <c r="LLL59" s="12"/>
      <c r="LLM59" s="12"/>
      <c r="LLN59" s="12"/>
      <c r="LLO59" s="12"/>
      <c r="LLP59" s="12"/>
      <c r="LLQ59" s="12"/>
      <c r="LLR59" s="12"/>
      <c r="LLS59" s="12"/>
      <c r="LLT59" s="12"/>
      <c r="LLU59" s="12"/>
      <c r="LLV59" s="12"/>
      <c r="LLW59" s="12"/>
      <c r="LLX59" s="12"/>
      <c r="LLY59" s="12"/>
      <c r="LLZ59" s="12"/>
      <c r="LMA59" s="12"/>
      <c r="LMB59" s="12"/>
      <c r="LMC59" s="12"/>
      <c r="LMD59" s="12"/>
      <c r="LME59" s="12"/>
      <c r="LMF59" s="12"/>
      <c r="LMG59" s="12"/>
      <c r="LMH59" s="12"/>
      <c r="LMI59" s="12"/>
      <c r="LMJ59" s="12"/>
      <c r="LMK59" s="12"/>
      <c r="LML59" s="12"/>
      <c r="LMM59" s="12"/>
      <c r="LMN59" s="12"/>
      <c r="LMO59" s="12"/>
      <c r="LMP59" s="12"/>
      <c r="LMQ59" s="12"/>
      <c r="LMR59" s="12"/>
      <c r="LMS59" s="12"/>
      <c r="LMT59" s="12"/>
      <c r="LMU59" s="12"/>
      <c r="LMV59" s="12"/>
      <c r="LMW59" s="12"/>
      <c r="LMX59" s="12"/>
      <c r="LMY59" s="12"/>
      <c r="LMZ59" s="12"/>
      <c r="LNA59" s="12"/>
      <c r="LNB59" s="12"/>
      <c r="LNC59" s="12"/>
      <c r="LND59" s="12"/>
      <c r="LNE59" s="12"/>
      <c r="LNF59" s="12"/>
      <c r="LNG59" s="12"/>
      <c r="LNH59" s="12"/>
      <c r="LNI59" s="12"/>
      <c r="LNJ59" s="12"/>
      <c r="LNK59" s="12"/>
      <c r="LNL59" s="12"/>
      <c r="LNM59" s="12"/>
      <c r="LNN59" s="12"/>
      <c r="LNO59" s="12"/>
      <c r="LNP59" s="12"/>
      <c r="LNQ59" s="12"/>
      <c r="LNR59" s="12"/>
      <c r="LNS59" s="12"/>
      <c r="LNT59" s="12"/>
      <c r="LNU59" s="12"/>
      <c r="LNV59" s="12"/>
      <c r="LNW59" s="12"/>
      <c r="LNX59" s="12"/>
      <c r="LNY59" s="12"/>
      <c r="LNZ59" s="12"/>
      <c r="LOA59" s="12"/>
      <c r="LOB59" s="12"/>
      <c r="LOC59" s="12"/>
      <c r="LOD59" s="12"/>
      <c r="LOE59" s="12"/>
      <c r="LOF59" s="12"/>
      <c r="LOG59" s="12"/>
      <c r="LOH59" s="12"/>
      <c r="LOI59" s="12"/>
      <c r="LOJ59" s="12"/>
      <c r="LOK59" s="12"/>
      <c r="LOL59" s="12"/>
      <c r="LOM59" s="12"/>
      <c r="LON59" s="12"/>
      <c r="LOO59" s="12"/>
      <c r="LOP59" s="12"/>
      <c r="LOQ59" s="12"/>
      <c r="LOR59" s="12"/>
      <c r="LOS59" s="12"/>
      <c r="LOT59" s="12"/>
      <c r="LOU59" s="12"/>
      <c r="LOV59" s="12"/>
      <c r="LOW59" s="12"/>
      <c r="LOX59" s="12"/>
      <c r="LOY59" s="12"/>
      <c r="LOZ59" s="12"/>
      <c r="LPA59" s="12"/>
      <c r="LPB59" s="12"/>
      <c r="LPC59" s="12"/>
      <c r="LPD59" s="12"/>
      <c r="LPE59" s="12"/>
      <c r="LPF59" s="12"/>
      <c r="LPG59" s="12"/>
      <c r="LPH59" s="12"/>
      <c r="LPI59" s="12"/>
      <c r="LPJ59" s="12"/>
      <c r="LPK59" s="12"/>
      <c r="LPL59" s="12"/>
      <c r="LPM59" s="12"/>
      <c r="LPN59" s="12"/>
      <c r="LPO59" s="12"/>
      <c r="LPP59" s="12"/>
      <c r="LPQ59" s="12"/>
      <c r="LPR59" s="12"/>
      <c r="LPS59" s="12"/>
      <c r="LPT59" s="12"/>
      <c r="LPU59" s="12"/>
      <c r="LPV59" s="12"/>
      <c r="LPW59" s="12"/>
      <c r="LPX59" s="12"/>
      <c r="LPY59" s="12"/>
      <c r="LPZ59" s="12"/>
      <c r="LQA59" s="12"/>
      <c r="LQB59" s="12"/>
      <c r="LQC59" s="12"/>
      <c r="LQD59" s="12"/>
      <c r="LQE59" s="12"/>
      <c r="LQF59" s="12"/>
      <c r="LQG59" s="12"/>
      <c r="LQH59" s="12"/>
      <c r="LQI59" s="12"/>
      <c r="LQJ59" s="12"/>
      <c r="LQK59" s="12"/>
      <c r="LQL59" s="12"/>
      <c r="LQM59" s="12"/>
      <c r="LQN59" s="12"/>
      <c r="LQO59" s="12"/>
      <c r="LQP59" s="12"/>
      <c r="LQQ59" s="12"/>
      <c r="LQR59" s="12"/>
      <c r="LQS59" s="12"/>
      <c r="LQT59" s="12"/>
      <c r="LQU59" s="12"/>
      <c r="LQV59" s="12"/>
      <c r="LQW59" s="12"/>
      <c r="LQX59" s="12"/>
      <c r="LQY59" s="12"/>
      <c r="LQZ59" s="12"/>
      <c r="LRA59" s="12"/>
      <c r="LRB59" s="12"/>
      <c r="LRC59" s="12"/>
      <c r="LRD59" s="12"/>
      <c r="LRE59" s="12"/>
      <c r="LRF59" s="12"/>
      <c r="LRG59" s="12"/>
      <c r="LRH59" s="12"/>
      <c r="LRI59" s="12"/>
      <c r="LRJ59" s="12"/>
      <c r="LRK59" s="12"/>
      <c r="LRL59" s="12"/>
      <c r="LRM59" s="12"/>
      <c r="LRN59" s="12"/>
      <c r="LRO59" s="12"/>
      <c r="LRP59" s="12"/>
      <c r="LRQ59" s="12"/>
      <c r="LRR59" s="12"/>
      <c r="LRS59" s="12"/>
      <c r="LRT59" s="12"/>
      <c r="LRU59" s="12"/>
      <c r="LRV59" s="12"/>
      <c r="LRW59" s="12"/>
      <c r="LRX59" s="12"/>
      <c r="LRY59" s="12"/>
      <c r="LRZ59" s="12"/>
      <c r="LSA59" s="12"/>
      <c r="LSB59" s="12"/>
      <c r="LSC59" s="12"/>
      <c r="LSD59" s="12"/>
      <c r="LSE59" s="12"/>
      <c r="LSF59" s="12"/>
      <c r="LSG59" s="12"/>
      <c r="LSH59" s="12"/>
      <c r="LSI59" s="12"/>
      <c r="LSJ59" s="12"/>
      <c r="LSK59" s="12"/>
      <c r="LSL59" s="12"/>
      <c r="LSM59" s="12"/>
      <c r="LSN59" s="12"/>
      <c r="LSO59" s="12"/>
      <c r="LSP59" s="12"/>
      <c r="LSQ59" s="12"/>
      <c r="LSR59" s="12"/>
      <c r="LSS59" s="12"/>
      <c r="LST59" s="12"/>
      <c r="LSU59" s="12"/>
      <c r="LSV59" s="12"/>
      <c r="LSW59" s="12"/>
      <c r="LSX59" s="12"/>
      <c r="LSY59" s="12"/>
      <c r="LSZ59" s="12"/>
      <c r="LTA59" s="12"/>
      <c r="LTB59" s="12"/>
      <c r="LTC59" s="12"/>
      <c r="LTD59" s="12"/>
      <c r="LTE59" s="12"/>
      <c r="LTF59" s="12"/>
      <c r="LTG59" s="12"/>
      <c r="LTH59" s="12"/>
      <c r="LTI59" s="12"/>
      <c r="LTJ59" s="12"/>
      <c r="LTK59" s="12"/>
      <c r="LTL59" s="12"/>
      <c r="LTM59" s="12"/>
      <c r="LTN59" s="12"/>
      <c r="LTO59" s="12"/>
      <c r="LTP59" s="12"/>
      <c r="LTQ59" s="12"/>
      <c r="LTR59" s="12"/>
      <c r="LTS59" s="12"/>
      <c r="LTT59" s="12"/>
      <c r="LTU59" s="12"/>
      <c r="LTV59" s="12"/>
      <c r="LTW59" s="12"/>
      <c r="LTX59" s="12"/>
      <c r="LTY59" s="12"/>
      <c r="LTZ59" s="12"/>
      <c r="LUA59" s="12"/>
      <c r="LUB59" s="12"/>
      <c r="LUC59" s="12"/>
      <c r="LUD59" s="12"/>
      <c r="LUE59" s="12"/>
      <c r="LUF59" s="12"/>
      <c r="LUG59" s="12"/>
      <c r="LUH59" s="12"/>
      <c r="LUI59" s="12"/>
      <c r="LUJ59" s="12"/>
      <c r="LUK59" s="12"/>
      <c r="LUL59" s="12"/>
      <c r="LUM59" s="12"/>
      <c r="LUN59" s="12"/>
      <c r="LUO59" s="12"/>
      <c r="LUP59" s="12"/>
      <c r="LUQ59" s="12"/>
      <c r="LUR59" s="12"/>
      <c r="LUS59" s="12"/>
      <c r="LUT59" s="12"/>
      <c r="LUU59" s="12"/>
      <c r="LUV59" s="12"/>
      <c r="LUW59" s="12"/>
      <c r="LUX59" s="12"/>
      <c r="LUY59" s="12"/>
      <c r="LUZ59" s="12"/>
      <c r="LVA59" s="12"/>
      <c r="LVB59" s="12"/>
      <c r="LVC59" s="12"/>
      <c r="LVD59" s="12"/>
      <c r="LVE59" s="12"/>
      <c r="LVF59" s="12"/>
      <c r="LVG59" s="12"/>
      <c r="LVH59" s="12"/>
      <c r="LVI59" s="12"/>
      <c r="LVJ59" s="12"/>
      <c r="LVK59" s="12"/>
      <c r="LVL59" s="12"/>
      <c r="LVM59" s="12"/>
      <c r="LVN59" s="12"/>
      <c r="LVO59" s="12"/>
      <c r="LVP59" s="12"/>
      <c r="LVQ59" s="12"/>
      <c r="LVR59" s="12"/>
      <c r="LVS59" s="12"/>
      <c r="LVT59" s="12"/>
      <c r="LVU59" s="12"/>
      <c r="LVV59" s="12"/>
      <c r="LVW59" s="12"/>
      <c r="LVX59" s="12"/>
      <c r="LVY59" s="12"/>
      <c r="LVZ59" s="12"/>
      <c r="LWA59" s="12"/>
      <c r="LWB59" s="12"/>
      <c r="LWC59" s="12"/>
      <c r="LWD59" s="12"/>
      <c r="LWE59" s="12"/>
      <c r="LWF59" s="12"/>
      <c r="LWG59" s="12"/>
      <c r="LWH59" s="12"/>
      <c r="LWI59" s="12"/>
      <c r="LWJ59" s="12"/>
      <c r="LWK59" s="12"/>
      <c r="LWL59" s="12"/>
      <c r="LWM59" s="12"/>
      <c r="LWN59" s="12"/>
      <c r="LWO59" s="12"/>
      <c r="LWP59" s="12"/>
      <c r="LWQ59" s="12"/>
      <c r="LWR59" s="12"/>
      <c r="LWS59" s="12"/>
      <c r="LWT59" s="12"/>
      <c r="LWU59" s="12"/>
      <c r="LWV59" s="12"/>
      <c r="LWW59" s="12"/>
      <c r="LWX59" s="12"/>
      <c r="LWY59" s="12"/>
      <c r="LWZ59" s="12"/>
      <c r="LXA59" s="12"/>
      <c r="LXB59" s="12"/>
      <c r="LXC59" s="12"/>
      <c r="LXD59" s="12"/>
      <c r="LXE59" s="12"/>
      <c r="LXF59" s="12"/>
      <c r="LXG59" s="12"/>
      <c r="LXH59" s="12"/>
      <c r="LXI59" s="12"/>
      <c r="LXJ59" s="12"/>
      <c r="LXK59" s="12"/>
      <c r="LXL59" s="12"/>
      <c r="LXM59" s="12"/>
      <c r="LXN59" s="12"/>
      <c r="LXO59" s="12"/>
      <c r="LXP59" s="12"/>
      <c r="LXQ59" s="12"/>
      <c r="LXR59" s="12"/>
      <c r="LXS59" s="12"/>
      <c r="LXT59" s="12"/>
      <c r="LXU59" s="12"/>
      <c r="LXV59" s="12"/>
      <c r="LXW59" s="12"/>
      <c r="LXX59" s="12"/>
      <c r="LXY59" s="12"/>
      <c r="LXZ59" s="12"/>
      <c r="LYA59" s="12"/>
      <c r="LYB59" s="12"/>
      <c r="LYC59" s="12"/>
      <c r="LYD59" s="12"/>
      <c r="LYE59" s="12"/>
      <c r="LYF59" s="12"/>
      <c r="LYG59" s="12"/>
      <c r="LYH59" s="12"/>
      <c r="LYI59" s="12"/>
      <c r="LYJ59" s="12"/>
      <c r="LYK59" s="12"/>
      <c r="LYL59" s="12"/>
      <c r="LYM59" s="12"/>
      <c r="LYN59" s="12"/>
      <c r="LYO59" s="12"/>
      <c r="LYP59" s="12"/>
      <c r="LYQ59" s="12"/>
      <c r="LYR59" s="12"/>
      <c r="LYS59" s="12"/>
      <c r="LYT59" s="12"/>
      <c r="LYU59" s="12"/>
      <c r="LYV59" s="12"/>
      <c r="LYW59" s="12"/>
      <c r="LYX59" s="12"/>
      <c r="LYY59" s="12"/>
      <c r="LYZ59" s="12"/>
      <c r="LZA59" s="12"/>
      <c r="LZB59" s="12"/>
      <c r="LZC59" s="12"/>
      <c r="LZD59" s="12"/>
      <c r="LZE59" s="12"/>
      <c r="LZF59" s="12"/>
      <c r="LZG59" s="12"/>
      <c r="LZH59" s="12"/>
      <c r="LZI59" s="12"/>
      <c r="LZJ59" s="12"/>
      <c r="LZK59" s="12"/>
      <c r="LZL59" s="12"/>
      <c r="LZM59" s="12"/>
      <c r="LZN59" s="12"/>
      <c r="LZO59" s="12"/>
      <c r="LZP59" s="12"/>
      <c r="LZQ59" s="12"/>
      <c r="LZR59" s="12"/>
      <c r="LZS59" s="12"/>
      <c r="LZT59" s="12"/>
      <c r="LZU59" s="12"/>
      <c r="LZV59" s="12"/>
      <c r="LZW59" s="12"/>
      <c r="LZX59" s="12"/>
      <c r="LZY59" s="12"/>
      <c r="LZZ59" s="12"/>
      <c r="MAA59" s="12"/>
      <c r="MAB59" s="12"/>
      <c r="MAC59" s="12"/>
      <c r="MAD59" s="12"/>
      <c r="MAE59" s="12"/>
      <c r="MAF59" s="12"/>
      <c r="MAG59" s="12"/>
      <c r="MAH59" s="12"/>
      <c r="MAI59" s="12"/>
      <c r="MAJ59" s="12"/>
      <c r="MAK59" s="12"/>
      <c r="MAL59" s="12"/>
      <c r="MAM59" s="12"/>
      <c r="MAN59" s="12"/>
      <c r="MAO59" s="12"/>
      <c r="MAP59" s="12"/>
      <c r="MAQ59" s="12"/>
      <c r="MAR59" s="12"/>
      <c r="MAS59" s="12"/>
      <c r="MAT59" s="12"/>
      <c r="MAU59" s="12"/>
      <c r="MAV59" s="12"/>
      <c r="MAW59" s="12"/>
      <c r="MAX59" s="12"/>
      <c r="MAY59" s="12"/>
      <c r="MAZ59" s="12"/>
      <c r="MBA59" s="12"/>
      <c r="MBB59" s="12"/>
      <c r="MBC59" s="12"/>
      <c r="MBD59" s="12"/>
      <c r="MBE59" s="12"/>
      <c r="MBF59" s="12"/>
      <c r="MBG59" s="12"/>
      <c r="MBH59" s="12"/>
      <c r="MBI59" s="12"/>
      <c r="MBJ59" s="12"/>
      <c r="MBK59" s="12"/>
      <c r="MBL59" s="12"/>
      <c r="MBM59" s="12"/>
      <c r="MBN59" s="12"/>
      <c r="MBO59" s="12"/>
      <c r="MBP59" s="12"/>
      <c r="MBQ59" s="12"/>
      <c r="MBR59" s="12"/>
      <c r="MBS59" s="12"/>
      <c r="MBT59" s="12"/>
      <c r="MBU59" s="12"/>
      <c r="MBV59" s="12"/>
      <c r="MBW59" s="12"/>
      <c r="MBX59" s="12"/>
      <c r="MBY59" s="12"/>
      <c r="MBZ59" s="12"/>
      <c r="MCA59" s="12"/>
      <c r="MCB59" s="12"/>
      <c r="MCC59" s="12"/>
      <c r="MCD59" s="12"/>
      <c r="MCE59" s="12"/>
      <c r="MCF59" s="12"/>
      <c r="MCG59" s="12"/>
      <c r="MCH59" s="12"/>
      <c r="MCI59" s="12"/>
      <c r="MCJ59" s="12"/>
      <c r="MCK59" s="12"/>
      <c r="MCL59" s="12"/>
      <c r="MCM59" s="12"/>
      <c r="MCN59" s="12"/>
      <c r="MCO59" s="12"/>
      <c r="MCP59" s="12"/>
      <c r="MCQ59" s="12"/>
      <c r="MCR59" s="12"/>
      <c r="MCS59" s="12"/>
      <c r="MCT59" s="12"/>
      <c r="MCU59" s="12"/>
      <c r="MCV59" s="12"/>
      <c r="MCW59" s="12"/>
      <c r="MCX59" s="12"/>
      <c r="MCY59" s="12"/>
      <c r="MCZ59" s="12"/>
      <c r="MDA59" s="12"/>
      <c r="MDB59" s="12"/>
      <c r="MDC59" s="12"/>
      <c r="MDD59" s="12"/>
      <c r="MDE59" s="12"/>
      <c r="MDF59" s="12"/>
      <c r="MDG59" s="12"/>
      <c r="MDH59" s="12"/>
      <c r="MDI59" s="12"/>
      <c r="MDJ59" s="12"/>
      <c r="MDK59" s="12"/>
      <c r="MDL59" s="12"/>
      <c r="MDM59" s="12"/>
      <c r="MDN59" s="12"/>
      <c r="MDO59" s="12"/>
      <c r="MDP59" s="12"/>
      <c r="MDQ59" s="12"/>
      <c r="MDR59" s="12"/>
      <c r="MDS59" s="12"/>
      <c r="MDT59" s="12"/>
      <c r="MDU59" s="12"/>
      <c r="MDV59" s="12"/>
      <c r="MDW59" s="12"/>
      <c r="MDX59" s="12"/>
      <c r="MDY59" s="12"/>
      <c r="MDZ59" s="12"/>
      <c r="MEA59" s="12"/>
      <c r="MEB59" s="12"/>
      <c r="MEC59" s="12"/>
      <c r="MED59" s="12"/>
      <c r="MEE59" s="12"/>
      <c r="MEF59" s="12"/>
      <c r="MEG59" s="12"/>
      <c r="MEH59" s="12"/>
      <c r="MEI59" s="12"/>
      <c r="MEJ59" s="12"/>
      <c r="MEK59" s="12"/>
      <c r="MEL59" s="12"/>
      <c r="MEM59" s="12"/>
      <c r="MEN59" s="12"/>
      <c r="MEO59" s="12"/>
      <c r="MEP59" s="12"/>
      <c r="MEQ59" s="12"/>
      <c r="MER59" s="12"/>
      <c r="MES59" s="12"/>
      <c r="MET59" s="12"/>
      <c r="MEU59" s="12"/>
      <c r="MEV59" s="12"/>
      <c r="MEW59" s="12"/>
      <c r="MEX59" s="12"/>
      <c r="MEY59" s="12"/>
      <c r="MEZ59" s="12"/>
      <c r="MFA59" s="12"/>
      <c r="MFB59" s="12"/>
      <c r="MFC59" s="12"/>
      <c r="MFD59" s="12"/>
      <c r="MFE59" s="12"/>
      <c r="MFF59" s="12"/>
      <c r="MFG59" s="12"/>
      <c r="MFH59" s="12"/>
      <c r="MFI59" s="12"/>
      <c r="MFJ59" s="12"/>
      <c r="MFK59" s="12"/>
      <c r="MFL59" s="12"/>
      <c r="MFM59" s="12"/>
      <c r="MFN59" s="12"/>
      <c r="MFO59" s="12"/>
      <c r="MFP59" s="12"/>
      <c r="MFQ59" s="12"/>
      <c r="MFR59" s="12"/>
      <c r="MFS59" s="12"/>
      <c r="MFT59" s="12"/>
      <c r="MFU59" s="12"/>
      <c r="MFV59" s="12"/>
      <c r="MFW59" s="12"/>
      <c r="MFX59" s="12"/>
      <c r="MFY59" s="12"/>
      <c r="MFZ59" s="12"/>
      <c r="MGA59" s="12"/>
      <c r="MGB59" s="12"/>
      <c r="MGC59" s="12"/>
      <c r="MGD59" s="12"/>
      <c r="MGE59" s="12"/>
      <c r="MGF59" s="12"/>
      <c r="MGG59" s="12"/>
      <c r="MGH59" s="12"/>
      <c r="MGI59" s="12"/>
      <c r="MGJ59" s="12"/>
      <c r="MGK59" s="12"/>
      <c r="MGL59" s="12"/>
      <c r="MGM59" s="12"/>
      <c r="MGN59" s="12"/>
      <c r="MGO59" s="12"/>
      <c r="MGP59" s="12"/>
      <c r="MGQ59" s="12"/>
      <c r="MGR59" s="12"/>
      <c r="MGS59" s="12"/>
      <c r="MGT59" s="12"/>
      <c r="MGU59" s="12"/>
      <c r="MGV59" s="12"/>
      <c r="MGW59" s="12"/>
      <c r="MGX59" s="12"/>
      <c r="MGY59" s="12"/>
      <c r="MGZ59" s="12"/>
      <c r="MHA59" s="12"/>
      <c r="MHB59" s="12"/>
      <c r="MHC59" s="12"/>
      <c r="MHD59" s="12"/>
      <c r="MHE59" s="12"/>
      <c r="MHF59" s="12"/>
      <c r="MHG59" s="12"/>
      <c r="MHH59" s="12"/>
      <c r="MHI59" s="12"/>
      <c r="MHJ59" s="12"/>
      <c r="MHK59" s="12"/>
      <c r="MHL59" s="12"/>
      <c r="MHM59" s="12"/>
      <c r="MHN59" s="12"/>
      <c r="MHO59" s="12"/>
      <c r="MHP59" s="12"/>
      <c r="MHQ59" s="12"/>
      <c r="MHR59" s="12"/>
      <c r="MHS59" s="12"/>
      <c r="MHT59" s="12"/>
      <c r="MHU59" s="12"/>
      <c r="MHV59" s="12"/>
      <c r="MHW59" s="12"/>
      <c r="MHX59" s="12"/>
      <c r="MHY59" s="12"/>
      <c r="MHZ59" s="12"/>
      <c r="MIA59" s="12"/>
      <c r="MIB59" s="12"/>
      <c r="MIC59" s="12"/>
      <c r="MID59" s="12"/>
      <c r="MIE59" s="12"/>
      <c r="MIF59" s="12"/>
      <c r="MIG59" s="12"/>
      <c r="MIH59" s="12"/>
      <c r="MII59" s="12"/>
      <c r="MIJ59" s="12"/>
      <c r="MIK59" s="12"/>
      <c r="MIL59" s="12"/>
      <c r="MIM59" s="12"/>
      <c r="MIN59" s="12"/>
      <c r="MIO59" s="12"/>
      <c r="MIP59" s="12"/>
      <c r="MIQ59" s="12"/>
      <c r="MIR59" s="12"/>
      <c r="MIS59" s="12"/>
      <c r="MIT59" s="12"/>
      <c r="MIU59" s="12"/>
      <c r="MIV59" s="12"/>
      <c r="MIW59" s="12"/>
      <c r="MIX59" s="12"/>
      <c r="MIY59" s="12"/>
      <c r="MIZ59" s="12"/>
      <c r="MJA59" s="12"/>
      <c r="MJB59" s="12"/>
      <c r="MJC59" s="12"/>
      <c r="MJD59" s="12"/>
      <c r="MJE59" s="12"/>
      <c r="MJF59" s="12"/>
      <c r="MJG59" s="12"/>
      <c r="MJH59" s="12"/>
      <c r="MJI59" s="12"/>
      <c r="MJJ59" s="12"/>
      <c r="MJK59" s="12"/>
      <c r="MJL59" s="12"/>
      <c r="MJM59" s="12"/>
      <c r="MJN59" s="12"/>
      <c r="MJO59" s="12"/>
      <c r="MJP59" s="12"/>
      <c r="MJQ59" s="12"/>
      <c r="MJR59" s="12"/>
      <c r="MJS59" s="12"/>
      <c r="MJT59" s="12"/>
      <c r="MJU59" s="12"/>
      <c r="MJV59" s="12"/>
      <c r="MJW59" s="12"/>
      <c r="MJX59" s="12"/>
      <c r="MJY59" s="12"/>
      <c r="MJZ59" s="12"/>
      <c r="MKA59" s="12"/>
      <c r="MKB59" s="12"/>
      <c r="MKC59" s="12"/>
      <c r="MKD59" s="12"/>
      <c r="MKE59" s="12"/>
      <c r="MKF59" s="12"/>
      <c r="MKG59" s="12"/>
      <c r="MKH59" s="12"/>
      <c r="MKI59" s="12"/>
      <c r="MKJ59" s="12"/>
      <c r="MKK59" s="12"/>
      <c r="MKL59" s="12"/>
      <c r="MKM59" s="12"/>
      <c r="MKN59" s="12"/>
      <c r="MKO59" s="12"/>
      <c r="MKP59" s="12"/>
      <c r="MKQ59" s="12"/>
      <c r="MKR59" s="12"/>
      <c r="MKS59" s="12"/>
      <c r="MKT59" s="12"/>
      <c r="MKU59" s="12"/>
      <c r="MKV59" s="12"/>
      <c r="MKW59" s="12"/>
      <c r="MKX59" s="12"/>
      <c r="MKY59" s="12"/>
      <c r="MKZ59" s="12"/>
      <c r="MLA59" s="12"/>
      <c r="MLB59" s="12"/>
      <c r="MLC59" s="12"/>
      <c r="MLD59" s="12"/>
      <c r="MLE59" s="12"/>
      <c r="MLF59" s="12"/>
      <c r="MLG59" s="12"/>
      <c r="MLH59" s="12"/>
      <c r="MLI59" s="12"/>
      <c r="MLJ59" s="12"/>
      <c r="MLK59" s="12"/>
      <c r="MLL59" s="12"/>
      <c r="MLM59" s="12"/>
      <c r="MLN59" s="12"/>
      <c r="MLO59" s="12"/>
      <c r="MLP59" s="12"/>
      <c r="MLQ59" s="12"/>
      <c r="MLR59" s="12"/>
      <c r="MLS59" s="12"/>
      <c r="MLT59" s="12"/>
      <c r="MLU59" s="12"/>
      <c r="MLV59" s="12"/>
      <c r="MLW59" s="12"/>
      <c r="MLX59" s="12"/>
      <c r="MLY59" s="12"/>
      <c r="MLZ59" s="12"/>
      <c r="MMA59" s="12"/>
      <c r="MMB59" s="12"/>
      <c r="MMC59" s="12"/>
      <c r="MMD59" s="12"/>
      <c r="MME59" s="12"/>
      <c r="MMF59" s="12"/>
      <c r="MMG59" s="12"/>
      <c r="MMH59" s="12"/>
      <c r="MMI59" s="12"/>
      <c r="MMJ59" s="12"/>
      <c r="MMK59" s="12"/>
      <c r="MML59" s="12"/>
      <c r="MMM59" s="12"/>
      <c r="MMN59" s="12"/>
      <c r="MMO59" s="12"/>
      <c r="MMP59" s="12"/>
      <c r="MMQ59" s="12"/>
      <c r="MMR59" s="12"/>
      <c r="MMS59" s="12"/>
      <c r="MMT59" s="12"/>
      <c r="MMU59" s="12"/>
      <c r="MMV59" s="12"/>
      <c r="MMW59" s="12"/>
      <c r="MMX59" s="12"/>
      <c r="MMY59" s="12"/>
      <c r="MMZ59" s="12"/>
      <c r="MNA59" s="12"/>
      <c r="MNB59" s="12"/>
      <c r="MNC59" s="12"/>
      <c r="MND59" s="12"/>
      <c r="MNE59" s="12"/>
      <c r="MNF59" s="12"/>
      <c r="MNG59" s="12"/>
      <c r="MNH59" s="12"/>
      <c r="MNI59" s="12"/>
      <c r="MNJ59" s="12"/>
      <c r="MNK59" s="12"/>
      <c r="MNL59" s="12"/>
      <c r="MNM59" s="12"/>
      <c r="MNN59" s="12"/>
      <c r="MNO59" s="12"/>
      <c r="MNP59" s="12"/>
      <c r="MNQ59" s="12"/>
      <c r="MNR59" s="12"/>
      <c r="MNS59" s="12"/>
      <c r="MNT59" s="12"/>
      <c r="MNU59" s="12"/>
      <c r="MNV59" s="12"/>
      <c r="MNW59" s="12"/>
      <c r="MNX59" s="12"/>
      <c r="MNY59" s="12"/>
      <c r="MNZ59" s="12"/>
      <c r="MOA59" s="12"/>
      <c r="MOB59" s="12"/>
      <c r="MOC59" s="12"/>
      <c r="MOD59" s="12"/>
      <c r="MOE59" s="12"/>
      <c r="MOF59" s="12"/>
      <c r="MOG59" s="12"/>
      <c r="MOH59" s="12"/>
      <c r="MOI59" s="12"/>
      <c r="MOJ59" s="12"/>
      <c r="MOK59" s="12"/>
      <c r="MOL59" s="12"/>
      <c r="MOM59" s="12"/>
      <c r="MON59" s="12"/>
      <c r="MOO59" s="12"/>
      <c r="MOP59" s="12"/>
      <c r="MOQ59" s="12"/>
      <c r="MOR59" s="12"/>
      <c r="MOS59" s="12"/>
      <c r="MOT59" s="12"/>
      <c r="MOU59" s="12"/>
      <c r="MOV59" s="12"/>
      <c r="MOW59" s="12"/>
      <c r="MOX59" s="12"/>
      <c r="MOY59" s="12"/>
      <c r="MOZ59" s="12"/>
      <c r="MPA59" s="12"/>
      <c r="MPB59" s="12"/>
      <c r="MPC59" s="12"/>
      <c r="MPD59" s="12"/>
      <c r="MPE59" s="12"/>
      <c r="MPF59" s="12"/>
      <c r="MPG59" s="12"/>
      <c r="MPH59" s="12"/>
      <c r="MPI59" s="12"/>
      <c r="MPJ59" s="12"/>
      <c r="MPK59" s="12"/>
      <c r="MPL59" s="12"/>
      <c r="MPM59" s="12"/>
      <c r="MPN59" s="12"/>
      <c r="MPO59" s="12"/>
      <c r="MPP59" s="12"/>
      <c r="MPQ59" s="12"/>
      <c r="MPR59" s="12"/>
      <c r="MPS59" s="12"/>
      <c r="MPT59" s="12"/>
      <c r="MPU59" s="12"/>
      <c r="MPV59" s="12"/>
      <c r="MPW59" s="12"/>
      <c r="MPX59" s="12"/>
      <c r="MPY59" s="12"/>
      <c r="MPZ59" s="12"/>
      <c r="MQA59" s="12"/>
      <c r="MQB59" s="12"/>
      <c r="MQC59" s="12"/>
      <c r="MQD59" s="12"/>
      <c r="MQE59" s="12"/>
      <c r="MQF59" s="12"/>
      <c r="MQG59" s="12"/>
      <c r="MQH59" s="12"/>
      <c r="MQI59" s="12"/>
      <c r="MQJ59" s="12"/>
      <c r="MQK59" s="12"/>
      <c r="MQL59" s="12"/>
      <c r="MQM59" s="12"/>
      <c r="MQN59" s="12"/>
      <c r="MQO59" s="12"/>
      <c r="MQP59" s="12"/>
      <c r="MQQ59" s="12"/>
      <c r="MQR59" s="12"/>
      <c r="MQS59" s="12"/>
      <c r="MQT59" s="12"/>
      <c r="MQU59" s="12"/>
      <c r="MQV59" s="12"/>
      <c r="MQW59" s="12"/>
      <c r="MQX59" s="12"/>
      <c r="MQY59" s="12"/>
      <c r="MQZ59" s="12"/>
      <c r="MRA59" s="12"/>
      <c r="MRB59" s="12"/>
      <c r="MRC59" s="12"/>
      <c r="MRD59" s="12"/>
      <c r="MRE59" s="12"/>
      <c r="MRF59" s="12"/>
      <c r="MRG59" s="12"/>
      <c r="MRH59" s="12"/>
      <c r="MRI59" s="12"/>
      <c r="MRJ59" s="12"/>
      <c r="MRK59" s="12"/>
      <c r="MRL59" s="12"/>
      <c r="MRM59" s="12"/>
      <c r="MRN59" s="12"/>
      <c r="MRO59" s="12"/>
      <c r="MRP59" s="12"/>
      <c r="MRQ59" s="12"/>
      <c r="MRR59" s="12"/>
      <c r="MRS59" s="12"/>
      <c r="MRT59" s="12"/>
      <c r="MRU59" s="12"/>
      <c r="MRV59" s="12"/>
      <c r="MRW59" s="12"/>
      <c r="MRX59" s="12"/>
      <c r="MRY59" s="12"/>
      <c r="MRZ59" s="12"/>
      <c r="MSA59" s="12"/>
      <c r="MSB59" s="12"/>
      <c r="MSC59" s="12"/>
      <c r="MSD59" s="12"/>
      <c r="MSE59" s="12"/>
      <c r="MSF59" s="12"/>
      <c r="MSG59" s="12"/>
      <c r="MSH59" s="12"/>
      <c r="MSI59" s="12"/>
      <c r="MSJ59" s="12"/>
      <c r="MSK59" s="12"/>
      <c r="MSL59" s="12"/>
      <c r="MSM59" s="12"/>
      <c r="MSN59" s="12"/>
      <c r="MSO59" s="12"/>
      <c r="MSP59" s="12"/>
      <c r="MSQ59" s="12"/>
      <c r="MSR59" s="12"/>
      <c r="MSS59" s="12"/>
      <c r="MST59" s="12"/>
      <c r="MSU59" s="12"/>
      <c r="MSV59" s="12"/>
      <c r="MSW59" s="12"/>
      <c r="MSX59" s="12"/>
      <c r="MSY59" s="12"/>
      <c r="MSZ59" s="12"/>
      <c r="MTA59" s="12"/>
      <c r="MTB59" s="12"/>
      <c r="MTC59" s="12"/>
      <c r="MTD59" s="12"/>
      <c r="MTE59" s="12"/>
      <c r="MTF59" s="12"/>
      <c r="MTG59" s="12"/>
      <c r="MTH59" s="12"/>
      <c r="MTI59" s="12"/>
      <c r="MTJ59" s="12"/>
      <c r="MTK59" s="12"/>
      <c r="MTL59" s="12"/>
      <c r="MTM59" s="12"/>
      <c r="MTN59" s="12"/>
      <c r="MTO59" s="12"/>
      <c r="MTP59" s="12"/>
      <c r="MTQ59" s="12"/>
      <c r="MTR59" s="12"/>
      <c r="MTS59" s="12"/>
      <c r="MTT59" s="12"/>
      <c r="MTU59" s="12"/>
      <c r="MTV59" s="12"/>
      <c r="MTW59" s="12"/>
      <c r="MTX59" s="12"/>
      <c r="MTY59" s="12"/>
      <c r="MTZ59" s="12"/>
      <c r="MUA59" s="12"/>
      <c r="MUB59" s="12"/>
      <c r="MUC59" s="12"/>
      <c r="MUD59" s="12"/>
      <c r="MUE59" s="12"/>
      <c r="MUF59" s="12"/>
      <c r="MUG59" s="12"/>
      <c r="MUH59" s="12"/>
      <c r="MUI59" s="12"/>
      <c r="MUJ59" s="12"/>
      <c r="MUK59" s="12"/>
      <c r="MUL59" s="12"/>
      <c r="MUM59" s="12"/>
      <c r="MUN59" s="12"/>
      <c r="MUO59" s="12"/>
      <c r="MUP59" s="12"/>
      <c r="MUQ59" s="12"/>
      <c r="MUR59" s="12"/>
      <c r="MUS59" s="12"/>
      <c r="MUT59" s="12"/>
      <c r="MUU59" s="12"/>
      <c r="MUV59" s="12"/>
      <c r="MUW59" s="12"/>
      <c r="MUX59" s="12"/>
      <c r="MUY59" s="12"/>
      <c r="MUZ59" s="12"/>
      <c r="MVA59" s="12"/>
      <c r="MVB59" s="12"/>
      <c r="MVC59" s="12"/>
      <c r="MVD59" s="12"/>
      <c r="MVE59" s="12"/>
      <c r="MVF59" s="12"/>
      <c r="MVG59" s="12"/>
      <c r="MVH59" s="12"/>
      <c r="MVI59" s="12"/>
      <c r="MVJ59" s="12"/>
      <c r="MVK59" s="12"/>
      <c r="MVL59" s="12"/>
      <c r="MVM59" s="12"/>
      <c r="MVN59" s="12"/>
      <c r="MVO59" s="12"/>
      <c r="MVP59" s="12"/>
      <c r="MVQ59" s="12"/>
      <c r="MVR59" s="12"/>
      <c r="MVS59" s="12"/>
      <c r="MVT59" s="12"/>
      <c r="MVU59" s="12"/>
      <c r="MVV59" s="12"/>
      <c r="MVW59" s="12"/>
      <c r="MVX59" s="12"/>
      <c r="MVY59" s="12"/>
      <c r="MVZ59" s="12"/>
      <c r="MWA59" s="12"/>
      <c r="MWB59" s="12"/>
      <c r="MWC59" s="12"/>
      <c r="MWD59" s="12"/>
      <c r="MWE59" s="12"/>
      <c r="MWF59" s="12"/>
      <c r="MWG59" s="12"/>
      <c r="MWH59" s="12"/>
      <c r="MWI59" s="12"/>
      <c r="MWJ59" s="12"/>
      <c r="MWK59" s="12"/>
      <c r="MWL59" s="12"/>
      <c r="MWM59" s="12"/>
      <c r="MWN59" s="12"/>
      <c r="MWO59" s="12"/>
      <c r="MWP59" s="12"/>
      <c r="MWQ59" s="12"/>
      <c r="MWR59" s="12"/>
      <c r="MWS59" s="12"/>
      <c r="MWT59" s="12"/>
      <c r="MWU59" s="12"/>
      <c r="MWV59" s="12"/>
      <c r="MWW59" s="12"/>
      <c r="MWX59" s="12"/>
      <c r="MWY59" s="12"/>
      <c r="MWZ59" s="12"/>
      <c r="MXA59" s="12"/>
      <c r="MXB59" s="12"/>
      <c r="MXC59" s="12"/>
      <c r="MXD59" s="12"/>
      <c r="MXE59" s="12"/>
      <c r="MXF59" s="12"/>
      <c r="MXG59" s="12"/>
      <c r="MXH59" s="12"/>
      <c r="MXI59" s="12"/>
      <c r="MXJ59" s="12"/>
      <c r="MXK59" s="12"/>
      <c r="MXL59" s="12"/>
      <c r="MXM59" s="12"/>
      <c r="MXN59" s="12"/>
      <c r="MXO59" s="12"/>
      <c r="MXP59" s="12"/>
      <c r="MXQ59" s="12"/>
      <c r="MXR59" s="12"/>
      <c r="MXS59" s="12"/>
      <c r="MXT59" s="12"/>
      <c r="MXU59" s="12"/>
      <c r="MXV59" s="12"/>
      <c r="MXW59" s="12"/>
      <c r="MXX59" s="12"/>
      <c r="MXY59" s="12"/>
      <c r="MXZ59" s="12"/>
      <c r="MYA59" s="12"/>
      <c r="MYB59" s="12"/>
      <c r="MYC59" s="12"/>
      <c r="MYD59" s="12"/>
      <c r="MYE59" s="12"/>
      <c r="MYF59" s="12"/>
      <c r="MYG59" s="12"/>
      <c r="MYH59" s="12"/>
      <c r="MYI59" s="12"/>
      <c r="MYJ59" s="12"/>
      <c r="MYK59" s="12"/>
      <c r="MYL59" s="12"/>
      <c r="MYM59" s="12"/>
      <c r="MYN59" s="12"/>
      <c r="MYO59" s="12"/>
      <c r="MYP59" s="12"/>
      <c r="MYQ59" s="12"/>
      <c r="MYR59" s="12"/>
      <c r="MYS59" s="12"/>
      <c r="MYT59" s="12"/>
      <c r="MYU59" s="12"/>
      <c r="MYV59" s="12"/>
      <c r="MYW59" s="12"/>
      <c r="MYX59" s="12"/>
      <c r="MYY59" s="12"/>
      <c r="MYZ59" s="12"/>
      <c r="MZA59" s="12"/>
      <c r="MZB59" s="12"/>
      <c r="MZC59" s="12"/>
      <c r="MZD59" s="12"/>
      <c r="MZE59" s="12"/>
      <c r="MZF59" s="12"/>
      <c r="MZG59" s="12"/>
      <c r="MZH59" s="12"/>
      <c r="MZI59" s="12"/>
      <c r="MZJ59" s="12"/>
      <c r="MZK59" s="12"/>
      <c r="MZL59" s="12"/>
      <c r="MZM59" s="12"/>
      <c r="MZN59" s="12"/>
      <c r="MZO59" s="12"/>
      <c r="MZP59" s="12"/>
      <c r="MZQ59" s="12"/>
      <c r="MZR59" s="12"/>
      <c r="MZS59" s="12"/>
      <c r="MZT59" s="12"/>
      <c r="MZU59" s="12"/>
      <c r="MZV59" s="12"/>
      <c r="MZW59" s="12"/>
      <c r="MZX59" s="12"/>
      <c r="MZY59" s="12"/>
      <c r="MZZ59" s="12"/>
      <c r="NAA59" s="12"/>
      <c r="NAB59" s="12"/>
      <c r="NAC59" s="12"/>
      <c r="NAD59" s="12"/>
      <c r="NAE59" s="12"/>
      <c r="NAF59" s="12"/>
      <c r="NAG59" s="12"/>
      <c r="NAH59" s="12"/>
      <c r="NAI59" s="12"/>
      <c r="NAJ59" s="12"/>
      <c r="NAK59" s="12"/>
      <c r="NAL59" s="12"/>
      <c r="NAM59" s="12"/>
      <c r="NAN59" s="12"/>
      <c r="NAO59" s="12"/>
      <c r="NAP59" s="12"/>
      <c r="NAQ59" s="12"/>
      <c r="NAR59" s="12"/>
      <c r="NAS59" s="12"/>
      <c r="NAT59" s="12"/>
      <c r="NAU59" s="12"/>
      <c r="NAV59" s="12"/>
      <c r="NAW59" s="12"/>
      <c r="NAX59" s="12"/>
      <c r="NAY59" s="12"/>
      <c r="NAZ59" s="12"/>
      <c r="NBA59" s="12"/>
      <c r="NBB59" s="12"/>
      <c r="NBC59" s="12"/>
      <c r="NBD59" s="12"/>
      <c r="NBE59" s="12"/>
      <c r="NBF59" s="12"/>
      <c r="NBG59" s="12"/>
      <c r="NBH59" s="12"/>
      <c r="NBI59" s="12"/>
      <c r="NBJ59" s="12"/>
      <c r="NBK59" s="12"/>
      <c r="NBL59" s="12"/>
      <c r="NBM59" s="12"/>
      <c r="NBN59" s="12"/>
      <c r="NBO59" s="12"/>
      <c r="NBP59" s="12"/>
      <c r="NBQ59" s="12"/>
      <c r="NBR59" s="12"/>
      <c r="NBS59" s="12"/>
      <c r="NBT59" s="12"/>
      <c r="NBU59" s="12"/>
      <c r="NBV59" s="12"/>
      <c r="NBW59" s="12"/>
      <c r="NBX59" s="12"/>
      <c r="NBY59" s="12"/>
      <c r="NBZ59" s="12"/>
      <c r="NCA59" s="12"/>
      <c r="NCB59" s="12"/>
      <c r="NCC59" s="12"/>
      <c r="NCD59" s="12"/>
      <c r="NCE59" s="12"/>
      <c r="NCF59" s="12"/>
      <c r="NCG59" s="12"/>
      <c r="NCH59" s="12"/>
      <c r="NCI59" s="12"/>
      <c r="NCJ59" s="12"/>
      <c r="NCK59" s="12"/>
      <c r="NCL59" s="12"/>
      <c r="NCM59" s="12"/>
      <c r="NCN59" s="12"/>
      <c r="NCO59" s="12"/>
      <c r="NCP59" s="12"/>
      <c r="NCQ59" s="12"/>
      <c r="NCR59" s="12"/>
      <c r="NCS59" s="12"/>
      <c r="NCT59" s="12"/>
      <c r="NCU59" s="12"/>
      <c r="NCV59" s="12"/>
      <c r="NCW59" s="12"/>
      <c r="NCX59" s="12"/>
      <c r="NCY59" s="12"/>
      <c r="NCZ59" s="12"/>
      <c r="NDA59" s="12"/>
      <c r="NDB59" s="12"/>
      <c r="NDC59" s="12"/>
      <c r="NDD59" s="12"/>
      <c r="NDE59" s="12"/>
      <c r="NDF59" s="12"/>
      <c r="NDG59" s="12"/>
      <c r="NDH59" s="12"/>
      <c r="NDI59" s="12"/>
      <c r="NDJ59" s="12"/>
      <c r="NDK59" s="12"/>
      <c r="NDL59" s="12"/>
      <c r="NDM59" s="12"/>
      <c r="NDN59" s="12"/>
      <c r="NDO59" s="12"/>
      <c r="NDP59" s="12"/>
      <c r="NDQ59" s="12"/>
      <c r="NDR59" s="12"/>
      <c r="NDS59" s="12"/>
      <c r="NDT59" s="12"/>
      <c r="NDU59" s="12"/>
      <c r="NDV59" s="12"/>
      <c r="NDW59" s="12"/>
      <c r="NDX59" s="12"/>
      <c r="NDY59" s="12"/>
      <c r="NDZ59" s="12"/>
      <c r="NEA59" s="12"/>
      <c r="NEB59" s="12"/>
      <c r="NEC59" s="12"/>
      <c r="NED59" s="12"/>
      <c r="NEE59" s="12"/>
      <c r="NEF59" s="12"/>
      <c r="NEG59" s="12"/>
      <c r="NEH59" s="12"/>
      <c r="NEI59" s="12"/>
      <c r="NEJ59" s="12"/>
      <c r="NEK59" s="12"/>
      <c r="NEL59" s="12"/>
      <c r="NEM59" s="12"/>
      <c r="NEN59" s="12"/>
      <c r="NEO59" s="12"/>
      <c r="NEP59" s="12"/>
      <c r="NEQ59" s="12"/>
      <c r="NER59" s="12"/>
      <c r="NES59" s="12"/>
      <c r="NET59" s="12"/>
      <c r="NEU59" s="12"/>
      <c r="NEV59" s="12"/>
      <c r="NEW59" s="12"/>
      <c r="NEX59" s="12"/>
      <c r="NEY59" s="12"/>
      <c r="NEZ59" s="12"/>
      <c r="NFA59" s="12"/>
      <c r="NFB59" s="12"/>
      <c r="NFC59" s="12"/>
      <c r="NFD59" s="12"/>
      <c r="NFE59" s="12"/>
      <c r="NFF59" s="12"/>
      <c r="NFG59" s="12"/>
      <c r="NFH59" s="12"/>
      <c r="NFI59" s="12"/>
      <c r="NFJ59" s="12"/>
      <c r="NFK59" s="12"/>
      <c r="NFL59" s="12"/>
      <c r="NFM59" s="12"/>
      <c r="NFN59" s="12"/>
      <c r="NFO59" s="12"/>
      <c r="NFP59" s="12"/>
      <c r="NFQ59" s="12"/>
      <c r="NFR59" s="12"/>
      <c r="NFS59" s="12"/>
      <c r="NFT59" s="12"/>
      <c r="NFU59" s="12"/>
      <c r="NFV59" s="12"/>
      <c r="NFW59" s="12"/>
      <c r="NFX59" s="12"/>
      <c r="NFY59" s="12"/>
      <c r="NFZ59" s="12"/>
      <c r="NGA59" s="12"/>
      <c r="NGB59" s="12"/>
      <c r="NGC59" s="12"/>
      <c r="NGD59" s="12"/>
      <c r="NGE59" s="12"/>
      <c r="NGF59" s="12"/>
      <c r="NGG59" s="12"/>
      <c r="NGH59" s="12"/>
      <c r="NGI59" s="12"/>
      <c r="NGJ59" s="12"/>
      <c r="NGK59" s="12"/>
      <c r="NGL59" s="12"/>
      <c r="NGM59" s="12"/>
      <c r="NGN59" s="12"/>
      <c r="NGO59" s="12"/>
      <c r="NGP59" s="12"/>
      <c r="NGQ59" s="12"/>
      <c r="NGR59" s="12"/>
      <c r="NGS59" s="12"/>
      <c r="NGT59" s="12"/>
      <c r="NGU59" s="12"/>
      <c r="NGV59" s="12"/>
      <c r="NGW59" s="12"/>
      <c r="NGX59" s="12"/>
      <c r="NGY59" s="12"/>
      <c r="NGZ59" s="12"/>
      <c r="NHA59" s="12"/>
      <c r="NHB59" s="12"/>
      <c r="NHC59" s="12"/>
      <c r="NHD59" s="12"/>
      <c r="NHE59" s="12"/>
      <c r="NHF59" s="12"/>
      <c r="NHG59" s="12"/>
      <c r="NHH59" s="12"/>
      <c r="NHI59" s="12"/>
      <c r="NHJ59" s="12"/>
      <c r="NHK59" s="12"/>
      <c r="NHL59" s="12"/>
      <c r="NHM59" s="12"/>
      <c r="NHN59" s="12"/>
      <c r="NHO59" s="12"/>
      <c r="NHP59" s="12"/>
      <c r="NHQ59" s="12"/>
      <c r="NHR59" s="12"/>
      <c r="NHS59" s="12"/>
      <c r="NHT59" s="12"/>
      <c r="NHU59" s="12"/>
      <c r="NHV59" s="12"/>
      <c r="NHW59" s="12"/>
      <c r="NHX59" s="12"/>
      <c r="NHY59" s="12"/>
      <c r="NHZ59" s="12"/>
      <c r="NIA59" s="12"/>
      <c r="NIB59" s="12"/>
      <c r="NIC59" s="12"/>
      <c r="NID59" s="12"/>
      <c r="NIE59" s="12"/>
      <c r="NIF59" s="12"/>
      <c r="NIG59" s="12"/>
      <c r="NIH59" s="12"/>
      <c r="NII59" s="12"/>
      <c r="NIJ59" s="12"/>
      <c r="NIK59" s="12"/>
      <c r="NIL59" s="12"/>
      <c r="NIM59" s="12"/>
      <c r="NIN59" s="12"/>
      <c r="NIO59" s="12"/>
      <c r="NIP59" s="12"/>
      <c r="NIQ59" s="12"/>
      <c r="NIR59" s="12"/>
      <c r="NIS59" s="12"/>
      <c r="NIT59" s="12"/>
      <c r="NIU59" s="12"/>
      <c r="NIV59" s="12"/>
      <c r="NIW59" s="12"/>
      <c r="NIX59" s="12"/>
      <c r="NIY59" s="12"/>
      <c r="NIZ59" s="12"/>
      <c r="NJA59" s="12"/>
      <c r="NJB59" s="12"/>
      <c r="NJC59" s="12"/>
      <c r="NJD59" s="12"/>
      <c r="NJE59" s="12"/>
      <c r="NJF59" s="12"/>
      <c r="NJG59" s="12"/>
      <c r="NJH59" s="12"/>
      <c r="NJI59" s="12"/>
      <c r="NJJ59" s="12"/>
      <c r="NJK59" s="12"/>
      <c r="NJL59" s="12"/>
      <c r="NJM59" s="12"/>
      <c r="NJN59" s="12"/>
      <c r="NJO59" s="12"/>
      <c r="NJP59" s="12"/>
      <c r="NJQ59" s="12"/>
      <c r="NJR59" s="12"/>
      <c r="NJS59" s="12"/>
      <c r="NJT59" s="12"/>
      <c r="NJU59" s="12"/>
      <c r="NJV59" s="12"/>
      <c r="NJW59" s="12"/>
      <c r="NJX59" s="12"/>
      <c r="NJY59" s="12"/>
      <c r="NJZ59" s="12"/>
      <c r="NKA59" s="12"/>
      <c r="NKB59" s="12"/>
      <c r="NKC59" s="12"/>
      <c r="NKD59" s="12"/>
      <c r="NKE59" s="12"/>
      <c r="NKF59" s="12"/>
      <c r="NKG59" s="12"/>
      <c r="NKH59" s="12"/>
      <c r="NKI59" s="12"/>
      <c r="NKJ59" s="12"/>
      <c r="NKK59" s="12"/>
      <c r="NKL59" s="12"/>
      <c r="NKM59" s="12"/>
      <c r="NKN59" s="12"/>
      <c r="NKO59" s="12"/>
      <c r="NKP59" s="12"/>
      <c r="NKQ59" s="12"/>
      <c r="NKR59" s="12"/>
      <c r="NKS59" s="12"/>
      <c r="NKT59" s="12"/>
      <c r="NKU59" s="12"/>
      <c r="NKV59" s="12"/>
      <c r="NKW59" s="12"/>
      <c r="NKX59" s="12"/>
      <c r="NKY59" s="12"/>
      <c r="NKZ59" s="12"/>
      <c r="NLA59" s="12"/>
      <c r="NLB59" s="12"/>
      <c r="NLC59" s="12"/>
      <c r="NLD59" s="12"/>
      <c r="NLE59" s="12"/>
      <c r="NLF59" s="12"/>
      <c r="NLG59" s="12"/>
      <c r="NLH59" s="12"/>
      <c r="NLI59" s="12"/>
      <c r="NLJ59" s="12"/>
      <c r="NLK59" s="12"/>
      <c r="NLL59" s="12"/>
      <c r="NLM59" s="12"/>
      <c r="NLN59" s="12"/>
      <c r="NLO59" s="12"/>
      <c r="NLP59" s="12"/>
      <c r="NLQ59" s="12"/>
      <c r="NLR59" s="12"/>
      <c r="NLS59" s="12"/>
      <c r="NLT59" s="12"/>
      <c r="NLU59" s="12"/>
      <c r="NLV59" s="12"/>
      <c r="NLW59" s="12"/>
      <c r="NLX59" s="12"/>
      <c r="NLY59" s="12"/>
      <c r="NLZ59" s="12"/>
      <c r="NMA59" s="12"/>
      <c r="NMB59" s="12"/>
      <c r="NMC59" s="12"/>
      <c r="NMD59" s="12"/>
      <c r="NME59" s="12"/>
      <c r="NMF59" s="12"/>
      <c r="NMG59" s="12"/>
      <c r="NMH59" s="12"/>
      <c r="NMI59" s="12"/>
      <c r="NMJ59" s="12"/>
      <c r="NMK59" s="12"/>
      <c r="NML59" s="12"/>
      <c r="NMM59" s="12"/>
      <c r="NMN59" s="12"/>
      <c r="NMO59" s="12"/>
      <c r="NMP59" s="12"/>
      <c r="NMQ59" s="12"/>
      <c r="NMR59" s="12"/>
      <c r="NMS59" s="12"/>
      <c r="NMT59" s="12"/>
      <c r="NMU59" s="12"/>
      <c r="NMV59" s="12"/>
      <c r="NMW59" s="12"/>
      <c r="NMX59" s="12"/>
      <c r="NMY59" s="12"/>
      <c r="NMZ59" s="12"/>
      <c r="NNA59" s="12"/>
      <c r="NNB59" s="12"/>
      <c r="NNC59" s="12"/>
      <c r="NND59" s="12"/>
      <c r="NNE59" s="12"/>
      <c r="NNF59" s="12"/>
      <c r="NNG59" s="12"/>
      <c r="NNH59" s="12"/>
      <c r="NNI59" s="12"/>
      <c r="NNJ59" s="12"/>
      <c r="NNK59" s="12"/>
      <c r="NNL59" s="12"/>
      <c r="NNM59" s="12"/>
      <c r="NNN59" s="12"/>
      <c r="NNO59" s="12"/>
      <c r="NNP59" s="12"/>
      <c r="NNQ59" s="12"/>
      <c r="NNR59" s="12"/>
      <c r="NNS59" s="12"/>
      <c r="NNT59" s="12"/>
      <c r="NNU59" s="12"/>
      <c r="NNV59" s="12"/>
      <c r="NNW59" s="12"/>
      <c r="NNX59" s="12"/>
      <c r="NNY59" s="12"/>
      <c r="NNZ59" s="12"/>
      <c r="NOA59" s="12"/>
      <c r="NOB59" s="12"/>
      <c r="NOC59" s="12"/>
      <c r="NOD59" s="12"/>
      <c r="NOE59" s="12"/>
      <c r="NOF59" s="12"/>
      <c r="NOG59" s="12"/>
      <c r="NOH59" s="12"/>
      <c r="NOI59" s="12"/>
      <c r="NOJ59" s="12"/>
      <c r="NOK59" s="12"/>
      <c r="NOL59" s="12"/>
      <c r="NOM59" s="12"/>
      <c r="NON59" s="12"/>
      <c r="NOO59" s="12"/>
      <c r="NOP59" s="12"/>
      <c r="NOQ59" s="12"/>
      <c r="NOR59" s="12"/>
      <c r="NOS59" s="12"/>
      <c r="NOT59" s="12"/>
      <c r="NOU59" s="12"/>
      <c r="NOV59" s="12"/>
      <c r="NOW59" s="12"/>
      <c r="NOX59" s="12"/>
      <c r="NOY59" s="12"/>
      <c r="NOZ59" s="12"/>
      <c r="NPA59" s="12"/>
      <c r="NPB59" s="12"/>
      <c r="NPC59" s="12"/>
      <c r="NPD59" s="12"/>
      <c r="NPE59" s="12"/>
      <c r="NPF59" s="12"/>
      <c r="NPG59" s="12"/>
      <c r="NPH59" s="12"/>
      <c r="NPI59" s="12"/>
      <c r="NPJ59" s="12"/>
      <c r="NPK59" s="12"/>
      <c r="NPL59" s="12"/>
      <c r="NPM59" s="12"/>
      <c r="NPN59" s="12"/>
      <c r="NPO59" s="12"/>
      <c r="NPP59" s="12"/>
      <c r="NPQ59" s="12"/>
      <c r="NPR59" s="12"/>
      <c r="NPS59" s="12"/>
      <c r="NPT59" s="12"/>
      <c r="NPU59" s="12"/>
      <c r="NPV59" s="12"/>
      <c r="NPW59" s="12"/>
      <c r="NPX59" s="12"/>
      <c r="NPY59" s="12"/>
      <c r="NPZ59" s="12"/>
      <c r="NQA59" s="12"/>
      <c r="NQB59" s="12"/>
      <c r="NQC59" s="12"/>
      <c r="NQD59" s="12"/>
      <c r="NQE59" s="12"/>
      <c r="NQF59" s="12"/>
      <c r="NQG59" s="12"/>
      <c r="NQH59" s="12"/>
      <c r="NQI59" s="12"/>
      <c r="NQJ59" s="12"/>
      <c r="NQK59" s="12"/>
      <c r="NQL59" s="12"/>
      <c r="NQM59" s="12"/>
      <c r="NQN59" s="12"/>
      <c r="NQO59" s="12"/>
      <c r="NQP59" s="12"/>
      <c r="NQQ59" s="12"/>
      <c r="NQR59" s="12"/>
      <c r="NQS59" s="12"/>
      <c r="NQT59" s="12"/>
      <c r="NQU59" s="12"/>
      <c r="NQV59" s="12"/>
      <c r="NQW59" s="12"/>
      <c r="NQX59" s="12"/>
      <c r="NQY59" s="12"/>
      <c r="NQZ59" s="12"/>
      <c r="NRA59" s="12"/>
      <c r="NRB59" s="12"/>
      <c r="NRC59" s="12"/>
      <c r="NRD59" s="12"/>
      <c r="NRE59" s="12"/>
      <c r="NRF59" s="12"/>
      <c r="NRG59" s="12"/>
      <c r="NRH59" s="12"/>
      <c r="NRI59" s="12"/>
      <c r="NRJ59" s="12"/>
      <c r="NRK59" s="12"/>
      <c r="NRL59" s="12"/>
      <c r="NRM59" s="12"/>
      <c r="NRN59" s="12"/>
      <c r="NRO59" s="12"/>
      <c r="NRP59" s="12"/>
      <c r="NRQ59" s="12"/>
      <c r="NRR59" s="12"/>
      <c r="NRS59" s="12"/>
      <c r="NRT59" s="12"/>
      <c r="NRU59" s="12"/>
      <c r="NRV59" s="12"/>
      <c r="NRW59" s="12"/>
      <c r="NRX59" s="12"/>
      <c r="NRY59" s="12"/>
      <c r="NRZ59" s="12"/>
      <c r="NSA59" s="12"/>
      <c r="NSB59" s="12"/>
      <c r="NSC59" s="12"/>
      <c r="NSD59" s="12"/>
      <c r="NSE59" s="12"/>
      <c r="NSF59" s="12"/>
      <c r="NSG59" s="12"/>
      <c r="NSH59" s="12"/>
      <c r="NSI59" s="12"/>
      <c r="NSJ59" s="12"/>
      <c r="NSK59" s="12"/>
      <c r="NSL59" s="12"/>
      <c r="NSM59" s="12"/>
      <c r="NSN59" s="12"/>
      <c r="NSO59" s="12"/>
      <c r="NSP59" s="12"/>
      <c r="NSQ59" s="12"/>
      <c r="NSR59" s="12"/>
      <c r="NSS59" s="12"/>
      <c r="NST59" s="12"/>
      <c r="NSU59" s="12"/>
      <c r="NSV59" s="12"/>
      <c r="NSW59" s="12"/>
      <c r="NSX59" s="12"/>
      <c r="NSY59" s="12"/>
      <c r="NSZ59" s="12"/>
      <c r="NTA59" s="12"/>
      <c r="NTB59" s="12"/>
      <c r="NTC59" s="12"/>
      <c r="NTD59" s="12"/>
      <c r="NTE59" s="12"/>
      <c r="NTF59" s="12"/>
      <c r="NTG59" s="12"/>
      <c r="NTH59" s="12"/>
      <c r="NTI59" s="12"/>
      <c r="NTJ59" s="12"/>
      <c r="NTK59" s="12"/>
      <c r="NTL59" s="12"/>
      <c r="NTM59" s="12"/>
      <c r="NTN59" s="12"/>
      <c r="NTO59" s="12"/>
      <c r="NTP59" s="12"/>
      <c r="NTQ59" s="12"/>
      <c r="NTR59" s="12"/>
      <c r="NTS59" s="12"/>
      <c r="NTT59" s="12"/>
      <c r="NTU59" s="12"/>
      <c r="NTV59" s="12"/>
      <c r="NTW59" s="12"/>
      <c r="NTX59" s="12"/>
      <c r="NTY59" s="12"/>
      <c r="NTZ59" s="12"/>
      <c r="NUA59" s="12"/>
      <c r="NUB59" s="12"/>
      <c r="NUC59" s="12"/>
      <c r="NUD59" s="12"/>
      <c r="NUE59" s="12"/>
      <c r="NUF59" s="12"/>
      <c r="NUG59" s="12"/>
      <c r="NUH59" s="12"/>
      <c r="NUI59" s="12"/>
      <c r="NUJ59" s="12"/>
      <c r="NUK59" s="12"/>
      <c r="NUL59" s="12"/>
      <c r="NUM59" s="12"/>
      <c r="NUN59" s="12"/>
      <c r="NUO59" s="12"/>
      <c r="NUP59" s="12"/>
      <c r="NUQ59" s="12"/>
      <c r="NUR59" s="12"/>
      <c r="NUS59" s="12"/>
      <c r="NUT59" s="12"/>
      <c r="NUU59" s="12"/>
      <c r="NUV59" s="12"/>
      <c r="NUW59" s="12"/>
      <c r="NUX59" s="12"/>
      <c r="NUY59" s="12"/>
      <c r="NUZ59" s="12"/>
      <c r="NVA59" s="12"/>
      <c r="NVB59" s="12"/>
      <c r="NVC59" s="12"/>
      <c r="NVD59" s="12"/>
      <c r="NVE59" s="12"/>
      <c r="NVF59" s="12"/>
      <c r="NVG59" s="12"/>
      <c r="NVH59" s="12"/>
      <c r="NVI59" s="12"/>
      <c r="NVJ59" s="12"/>
      <c r="NVK59" s="12"/>
      <c r="NVL59" s="12"/>
      <c r="NVM59" s="12"/>
      <c r="NVN59" s="12"/>
      <c r="NVO59" s="12"/>
      <c r="NVP59" s="12"/>
      <c r="NVQ59" s="12"/>
      <c r="NVR59" s="12"/>
      <c r="NVS59" s="12"/>
      <c r="NVT59" s="12"/>
      <c r="NVU59" s="12"/>
      <c r="NVV59" s="12"/>
      <c r="NVW59" s="12"/>
      <c r="NVX59" s="12"/>
      <c r="NVY59" s="12"/>
      <c r="NVZ59" s="12"/>
      <c r="NWA59" s="12"/>
      <c r="NWB59" s="12"/>
      <c r="NWC59" s="12"/>
      <c r="NWD59" s="12"/>
      <c r="NWE59" s="12"/>
      <c r="NWF59" s="12"/>
      <c r="NWG59" s="12"/>
      <c r="NWH59" s="12"/>
      <c r="NWI59" s="12"/>
      <c r="NWJ59" s="12"/>
      <c r="NWK59" s="12"/>
      <c r="NWL59" s="12"/>
      <c r="NWM59" s="12"/>
      <c r="NWN59" s="12"/>
      <c r="NWO59" s="12"/>
      <c r="NWP59" s="12"/>
      <c r="NWQ59" s="12"/>
      <c r="NWR59" s="12"/>
      <c r="NWS59" s="12"/>
      <c r="NWT59" s="12"/>
      <c r="NWU59" s="12"/>
      <c r="NWV59" s="12"/>
      <c r="NWW59" s="12"/>
      <c r="NWX59" s="12"/>
      <c r="NWY59" s="12"/>
      <c r="NWZ59" s="12"/>
      <c r="NXA59" s="12"/>
      <c r="NXB59" s="12"/>
      <c r="NXC59" s="12"/>
      <c r="NXD59" s="12"/>
      <c r="NXE59" s="12"/>
      <c r="NXF59" s="12"/>
      <c r="NXG59" s="12"/>
      <c r="NXH59" s="12"/>
      <c r="NXI59" s="12"/>
      <c r="NXJ59" s="12"/>
      <c r="NXK59" s="12"/>
      <c r="NXL59" s="12"/>
      <c r="NXM59" s="12"/>
      <c r="NXN59" s="12"/>
      <c r="NXO59" s="12"/>
      <c r="NXP59" s="12"/>
      <c r="NXQ59" s="12"/>
      <c r="NXR59" s="12"/>
      <c r="NXS59" s="12"/>
      <c r="NXT59" s="12"/>
      <c r="NXU59" s="12"/>
      <c r="NXV59" s="12"/>
      <c r="NXW59" s="12"/>
      <c r="NXX59" s="12"/>
      <c r="NXY59" s="12"/>
      <c r="NXZ59" s="12"/>
      <c r="NYA59" s="12"/>
      <c r="NYB59" s="12"/>
      <c r="NYC59" s="12"/>
      <c r="NYD59" s="12"/>
      <c r="NYE59" s="12"/>
      <c r="NYF59" s="12"/>
      <c r="NYG59" s="12"/>
      <c r="NYH59" s="12"/>
      <c r="NYI59" s="12"/>
      <c r="NYJ59" s="12"/>
      <c r="NYK59" s="12"/>
      <c r="NYL59" s="12"/>
      <c r="NYM59" s="12"/>
      <c r="NYN59" s="12"/>
      <c r="NYO59" s="12"/>
      <c r="NYP59" s="12"/>
      <c r="NYQ59" s="12"/>
      <c r="NYR59" s="12"/>
      <c r="NYS59" s="12"/>
      <c r="NYT59" s="12"/>
      <c r="NYU59" s="12"/>
      <c r="NYV59" s="12"/>
      <c r="NYW59" s="12"/>
      <c r="NYX59" s="12"/>
      <c r="NYY59" s="12"/>
      <c r="NYZ59" s="12"/>
      <c r="NZA59" s="12"/>
      <c r="NZB59" s="12"/>
      <c r="NZC59" s="12"/>
      <c r="NZD59" s="12"/>
      <c r="NZE59" s="12"/>
      <c r="NZF59" s="12"/>
      <c r="NZG59" s="12"/>
      <c r="NZH59" s="12"/>
      <c r="NZI59" s="12"/>
      <c r="NZJ59" s="12"/>
      <c r="NZK59" s="12"/>
      <c r="NZL59" s="12"/>
      <c r="NZM59" s="12"/>
      <c r="NZN59" s="12"/>
      <c r="NZO59" s="12"/>
      <c r="NZP59" s="12"/>
      <c r="NZQ59" s="12"/>
      <c r="NZR59" s="12"/>
      <c r="NZS59" s="12"/>
      <c r="NZT59" s="12"/>
      <c r="NZU59" s="12"/>
      <c r="NZV59" s="12"/>
      <c r="NZW59" s="12"/>
      <c r="NZX59" s="12"/>
      <c r="NZY59" s="12"/>
      <c r="NZZ59" s="12"/>
      <c r="OAA59" s="12"/>
      <c r="OAB59" s="12"/>
      <c r="OAC59" s="12"/>
      <c r="OAD59" s="12"/>
      <c r="OAE59" s="12"/>
      <c r="OAF59" s="12"/>
      <c r="OAG59" s="12"/>
      <c r="OAH59" s="12"/>
      <c r="OAI59" s="12"/>
      <c r="OAJ59" s="12"/>
      <c r="OAK59" s="12"/>
      <c r="OAL59" s="12"/>
      <c r="OAM59" s="12"/>
      <c r="OAN59" s="12"/>
      <c r="OAO59" s="12"/>
      <c r="OAP59" s="12"/>
      <c r="OAQ59" s="12"/>
      <c r="OAR59" s="12"/>
      <c r="OAS59" s="12"/>
      <c r="OAT59" s="12"/>
      <c r="OAU59" s="12"/>
      <c r="OAV59" s="12"/>
      <c r="OAW59" s="12"/>
      <c r="OAX59" s="12"/>
      <c r="OAY59" s="12"/>
      <c r="OAZ59" s="12"/>
      <c r="OBA59" s="12"/>
      <c r="OBB59" s="12"/>
      <c r="OBC59" s="12"/>
      <c r="OBD59" s="12"/>
      <c r="OBE59" s="12"/>
      <c r="OBF59" s="12"/>
      <c r="OBG59" s="12"/>
      <c r="OBH59" s="12"/>
      <c r="OBI59" s="12"/>
      <c r="OBJ59" s="12"/>
      <c r="OBK59" s="12"/>
      <c r="OBL59" s="12"/>
      <c r="OBM59" s="12"/>
      <c r="OBN59" s="12"/>
      <c r="OBO59" s="12"/>
      <c r="OBP59" s="12"/>
      <c r="OBQ59" s="12"/>
      <c r="OBR59" s="12"/>
      <c r="OBS59" s="12"/>
      <c r="OBT59" s="12"/>
      <c r="OBU59" s="12"/>
      <c r="OBV59" s="12"/>
      <c r="OBW59" s="12"/>
      <c r="OBX59" s="12"/>
      <c r="OBY59" s="12"/>
      <c r="OBZ59" s="12"/>
      <c r="OCA59" s="12"/>
      <c r="OCB59" s="12"/>
      <c r="OCC59" s="12"/>
      <c r="OCD59" s="12"/>
      <c r="OCE59" s="12"/>
      <c r="OCF59" s="12"/>
      <c r="OCG59" s="12"/>
      <c r="OCH59" s="12"/>
      <c r="OCI59" s="12"/>
      <c r="OCJ59" s="12"/>
      <c r="OCK59" s="12"/>
      <c r="OCL59" s="12"/>
      <c r="OCM59" s="12"/>
      <c r="OCN59" s="12"/>
      <c r="OCO59" s="12"/>
      <c r="OCP59" s="12"/>
      <c r="OCQ59" s="12"/>
      <c r="OCR59" s="12"/>
      <c r="OCS59" s="12"/>
      <c r="OCT59" s="12"/>
      <c r="OCU59" s="12"/>
      <c r="OCV59" s="12"/>
      <c r="OCW59" s="12"/>
      <c r="OCX59" s="12"/>
      <c r="OCY59" s="12"/>
      <c r="OCZ59" s="12"/>
      <c r="ODA59" s="12"/>
      <c r="ODB59" s="12"/>
      <c r="ODC59" s="12"/>
      <c r="ODD59" s="12"/>
      <c r="ODE59" s="12"/>
      <c r="ODF59" s="12"/>
      <c r="ODG59" s="12"/>
      <c r="ODH59" s="12"/>
      <c r="ODI59" s="12"/>
      <c r="ODJ59" s="12"/>
      <c r="ODK59" s="12"/>
      <c r="ODL59" s="12"/>
      <c r="ODM59" s="12"/>
      <c r="ODN59" s="12"/>
      <c r="ODO59" s="12"/>
      <c r="ODP59" s="12"/>
      <c r="ODQ59" s="12"/>
      <c r="ODR59" s="12"/>
      <c r="ODS59" s="12"/>
      <c r="ODT59" s="12"/>
      <c r="ODU59" s="12"/>
      <c r="ODV59" s="12"/>
      <c r="ODW59" s="12"/>
      <c r="ODX59" s="12"/>
      <c r="ODY59" s="12"/>
      <c r="ODZ59" s="12"/>
      <c r="OEA59" s="12"/>
      <c r="OEB59" s="12"/>
      <c r="OEC59" s="12"/>
      <c r="OED59" s="12"/>
      <c r="OEE59" s="12"/>
      <c r="OEF59" s="12"/>
      <c r="OEG59" s="12"/>
      <c r="OEH59" s="12"/>
      <c r="OEI59" s="12"/>
      <c r="OEJ59" s="12"/>
      <c r="OEK59" s="12"/>
      <c r="OEL59" s="12"/>
      <c r="OEM59" s="12"/>
      <c r="OEN59" s="12"/>
      <c r="OEO59" s="12"/>
      <c r="OEP59" s="12"/>
      <c r="OEQ59" s="12"/>
      <c r="OER59" s="12"/>
      <c r="OES59" s="12"/>
      <c r="OET59" s="12"/>
      <c r="OEU59" s="12"/>
      <c r="OEV59" s="12"/>
      <c r="OEW59" s="12"/>
      <c r="OEX59" s="12"/>
      <c r="OEY59" s="12"/>
      <c r="OEZ59" s="12"/>
      <c r="OFA59" s="12"/>
      <c r="OFB59" s="12"/>
      <c r="OFC59" s="12"/>
      <c r="OFD59" s="12"/>
      <c r="OFE59" s="12"/>
      <c r="OFF59" s="12"/>
      <c r="OFG59" s="12"/>
      <c r="OFH59" s="12"/>
      <c r="OFI59" s="12"/>
      <c r="OFJ59" s="12"/>
      <c r="OFK59" s="12"/>
      <c r="OFL59" s="12"/>
      <c r="OFM59" s="12"/>
      <c r="OFN59" s="12"/>
      <c r="OFO59" s="12"/>
      <c r="OFP59" s="12"/>
      <c r="OFQ59" s="12"/>
      <c r="OFR59" s="12"/>
      <c r="OFS59" s="12"/>
      <c r="OFT59" s="12"/>
      <c r="OFU59" s="12"/>
      <c r="OFV59" s="12"/>
      <c r="OFW59" s="12"/>
      <c r="OFX59" s="12"/>
      <c r="OFY59" s="12"/>
      <c r="OFZ59" s="12"/>
      <c r="OGA59" s="12"/>
      <c r="OGB59" s="12"/>
      <c r="OGC59" s="12"/>
      <c r="OGD59" s="12"/>
      <c r="OGE59" s="12"/>
      <c r="OGF59" s="12"/>
      <c r="OGG59" s="12"/>
      <c r="OGH59" s="12"/>
      <c r="OGI59" s="12"/>
      <c r="OGJ59" s="12"/>
      <c r="OGK59" s="12"/>
      <c r="OGL59" s="12"/>
      <c r="OGM59" s="12"/>
      <c r="OGN59" s="12"/>
      <c r="OGO59" s="12"/>
      <c r="OGP59" s="12"/>
      <c r="OGQ59" s="12"/>
      <c r="OGR59" s="12"/>
      <c r="OGS59" s="12"/>
      <c r="OGT59" s="12"/>
      <c r="OGU59" s="12"/>
      <c r="OGV59" s="12"/>
      <c r="OGW59" s="12"/>
      <c r="OGX59" s="12"/>
      <c r="OGY59" s="12"/>
      <c r="OGZ59" s="12"/>
      <c r="OHA59" s="12"/>
      <c r="OHB59" s="12"/>
      <c r="OHC59" s="12"/>
      <c r="OHD59" s="12"/>
      <c r="OHE59" s="12"/>
      <c r="OHF59" s="12"/>
      <c r="OHG59" s="12"/>
      <c r="OHH59" s="12"/>
      <c r="OHI59" s="12"/>
      <c r="OHJ59" s="12"/>
      <c r="OHK59" s="12"/>
      <c r="OHL59" s="12"/>
      <c r="OHM59" s="12"/>
      <c r="OHN59" s="12"/>
      <c r="OHO59" s="12"/>
      <c r="OHP59" s="12"/>
      <c r="OHQ59" s="12"/>
      <c r="OHR59" s="12"/>
      <c r="OHS59" s="12"/>
      <c r="OHT59" s="12"/>
      <c r="OHU59" s="12"/>
      <c r="OHV59" s="12"/>
      <c r="OHW59" s="12"/>
      <c r="OHX59" s="12"/>
      <c r="OHY59" s="12"/>
      <c r="OHZ59" s="12"/>
      <c r="OIA59" s="12"/>
      <c r="OIB59" s="12"/>
      <c r="OIC59" s="12"/>
      <c r="OID59" s="12"/>
      <c r="OIE59" s="12"/>
      <c r="OIF59" s="12"/>
      <c r="OIG59" s="12"/>
      <c r="OIH59" s="12"/>
      <c r="OII59" s="12"/>
      <c r="OIJ59" s="12"/>
      <c r="OIK59" s="12"/>
      <c r="OIL59" s="12"/>
      <c r="OIM59" s="12"/>
      <c r="OIN59" s="12"/>
      <c r="OIO59" s="12"/>
      <c r="OIP59" s="12"/>
      <c r="OIQ59" s="12"/>
      <c r="OIR59" s="12"/>
      <c r="OIS59" s="12"/>
      <c r="OIT59" s="12"/>
      <c r="OIU59" s="12"/>
      <c r="OIV59" s="12"/>
      <c r="OIW59" s="12"/>
      <c r="OIX59" s="12"/>
      <c r="OIY59" s="12"/>
      <c r="OIZ59" s="12"/>
      <c r="OJA59" s="12"/>
      <c r="OJB59" s="12"/>
      <c r="OJC59" s="12"/>
      <c r="OJD59" s="12"/>
      <c r="OJE59" s="12"/>
      <c r="OJF59" s="12"/>
      <c r="OJG59" s="12"/>
      <c r="OJH59" s="12"/>
      <c r="OJI59" s="12"/>
      <c r="OJJ59" s="12"/>
      <c r="OJK59" s="12"/>
      <c r="OJL59" s="12"/>
      <c r="OJM59" s="12"/>
      <c r="OJN59" s="12"/>
      <c r="OJO59" s="12"/>
      <c r="OJP59" s="12"/>
      <c r="OJQ59" s="12"/>
      <c r="OJR59" s="12"/>
      <c r="OJS59" s="12"/>
      <c r="OJT59" s="12"/>
      <c r="OJU59" s="12"/>
      <c r="OJV59" s="12"/>
      <c r="OJW59" s="12"/>
      <c r="OJX59" s="12"/>
      <c r="OJY59" s="12"/>
      <c r="OJZ59" s="12"/>
      <c r="OKA59" s="12"/>
      <c r="OKB59" s="12"/>
      <c r="OKC59" s="12"/>
      <c r="OKD59" s="12"/>
      <c r="OKE59" s="12"/>
      <c r="OKF59" s="12"/>
      <c r="OKG59" s="12"/>
      <c r="OKH59" s="12"/>
      <c r="OKI59" s="12"/>
      <c r="OKJ59" s="12"/>
      <c r="OKK59" s="12"/>
      <c r="OKL59" s="12"/>
      <c r="OKM59" s="12"/>
      <c r="OKN59" s="12"/>
      <c r="OKO59" s="12"/>
      <c r="OKP59" s="12"/>
      <c r="OKQ59" s="12"/>
      <c r="OKR59" s="12"/>
      <c r="OKS59" s="12"/>
      <c r="OKT59" s="12"/>
      <c r="OKU59" s="12"/>
      <c r="OKV59" s="12"/>
      <c r="OKW59" s="12"/>
      <c r="OKX59" s="12"/>
      <c r="OKY59" s="12"/>
      <c r="OKZ59" s="12"/>
      <c r="OLA59" s="12"/>
      <c r="OLB59" s="12"/>
      <c r="OLC59" s="12"/>
      <c r="OLD59" s="12"/>
      <c r="OLE59" s="12"/>
      <c r="OLF59" s="12"/>
      <c r="OLG59" s="12"/>
      <c r="OLH59" s="12"/>
      <c r="OLI59" s="12"/>
      <c r="OLJ59" s="12"/>
      <c r="OLK59" s="12"/>
      <c r="OLL59" s="12"/>
      <c r="OLM59" s="12"/>
      <c r="OLN59" s="12"/>
      <c r="OLO59" s="12"/>
      <c r="OLP59" s="12"/>
      <c r="OLQ59" s="12"/>
      <c r="OLR59" s="12"/>
      <c r="OLS59" s="12"/>
      <c r="OLT59" s="12"/>
      <c r="OLU59" s="12"/>
      <c r="OLV59" s="12"/>
      <c r="OLW59" s="12"/>
      <c r="OLX59" s="12"/>
      <c r="OLY59" s="12"/>
      <c r="OLZ59" s="12"/>
      <c r="OMA59" s="12"/>
      <c r="OMB59" s="12"/>
      <c r="OMC59" s="12"/>
      <c r="OMD59" s="12"/>
      <c r="OME59" s="12"/>
      <c r="OMF59" s="12"/>
      <c r="OMG59" s="12"/>
      <c r="OMH59" s="12"/>
      <c r="OMI59" s="12"/>
      <c r="OMJ59" s="12"/>
      <c r="OMK59" s="12"/>
      <c r="OML59" s="12"/>
      <c r="OMM59" s="12"/>
      <c r="OMN59" s="12"/>
      <c r="OMO59" s="12"/>
      <c r="OMP59" s="12"/>
      <c r="OMQ59" s="12"/>
      <c r="OMR59" s="12"/>
      <c r="OMS59" s="12"/>
      <c r="OMT59" s="12"/>
      <c r="OMU59" s="12"/>
      <c r="OMV59" s="12"/>
      <c r="OMW59" s="12"/>
      <c r="OMX59" s="12"/>
      <c r="OMY59" s="12"/>
      <c r="OMZ59" s="12"/>
      <c r="ONA59" s="12"/>
      <c r="ONB59" s="12"/>
      <c r="ONC59" s="12"/>
      <c r="OND59" s="12"/>
      <c r="ONE59" s="12"/>
      <c r="ONF59" s="12"/>
      <c r="ONG59" s="12"/>
      <c r="ONH59" s="12"/>
      <c r="ONI59" s="12"/>
      <c r="ONJ59" s="12"/>
      <c r="ONK59" s="12"/>
      <c r="ONL59" s="12"/>
      <c r="ONM59" s="12"/>
      <c r="ONN59" s="12"/>
      <c r="ONO59" s="12"/>
      <c r="ONP59" s="12"/>
      <c r="ONQ59" s="12"/>
      <c r="ONR59" s="12"/>
      <c r="ONS59" s="12"/>
      <c r="ONT59" s="12"/>
      <c r="ONU59" s="12"/>
      <c r="ONV59" s="12"/>
      <c r="ONW59" s="12"/>
      <c r="ONX59" s="12"/>
      <c r="ONY59" s="12"/>
      <c r="ONZ59" s="12"/>
      <c r="OOA59" s="12"/>
      <c r="OOB59" s="12"/>
      <c r="OOC59" s="12"/>
      <c r="OOD59" s="12"/>
      <c r="OOE59" s="12"/>
      <c r="OOF59" s="12"/>
      <c r="OOG59" s="12"/>
      <c r="OOH59" s="12"/>
      <c r="OOI59" s="12"/>
      <c r="OOJ59" s="12"/>
      <c r="OOK59" s="12"/>
      <c r="OOL59" s="12"/>
      <c r="OOM59" s="12"/>
      <c r="OON59" s="12"/>
      <c r="OOO59" s="12"/>
      <c r="OOP59" s="12"/>
      <c r="OOQ59" s="12"/>
      <c r="OOR59" s="12"/>
      <c r="OOS59" s="12"/>
      <c r="OOT59" s="12"/>
      <c r="OOU59" s="12"/>
      <c r="OOV59" s="12"/>
      <c r="OOW59" s="12"/>
      <c r="OOX59" s="12"/>
      <c r="OOY59" s="12"/>
      <c r="OOZ59" s="12"/>
      <c r="OPA59" s="12"/>
      <c r="OPB59" s="12"/>
      <c r="OPC59" s="12"/>
      <c r="OPD59" s="12"/>
      <c r="OPE59" s="12"/>
      <c r="OPF59" s="12"/>
      <c r="OPG59" s="12"/>
      <c r="OPH59" s="12"/>
      <c r="OPI59" s="12"/>
      <c r="OPJ59" s="12"/>
      <c r="OPK59" s="12"/>
      <c r="OPL59" s="12"/>
      <c r="OPM59" s="12"/>
      <c r="OPN59" s="12"/>
      <c r="OPO59" s="12"/>
      <c r="OPP59" s="12"/>
      <c r="OPQ59" s="12"/>
      <c r="OPR59" s="12"/>
      <c r="OPS59" s="12"/>
      <c r="OPT59" s="12"/>
      <c r="OPU59" s="12"/>
      <c r="OPV59" s="12"/>
      <c r="OPW59" s="12"/>
      <c r="OPX59" s="12"/>
      <c r="OPY59" s="12"/>
      <c r="OPZ59" s="12"/>
      <c r="OQA59" s="12"/>
      <c r="OQB59" s="12"/>
      <c r="OQC59" s="12"/>
      <c r="OQD59" s="12"/>
      <c r="OQE59" s="12"/>
      <c r="OQF59" s="12"/>
      <c r="OQG59" s="12"/>
      <c r="OQH59" s="12"/>
      <c r="OQI59" s="12"/>
      <c r="OQJ59" s="12"/>
      <c r="OQK59" s="12"/>
      <c r="OQL59" s="12"/>
      <c r="OQM59" s="12"/>
      <c r="OQN59" s="12"/>
      <c r="OQO59" s="12"/>
      <c r="OQP59" s="12"/>
      <c r="OQQ59" s="12"/>
      <c r="OQR59" s="12"/>
      <c r="OQS59" s="12"/>
      <c r="OQT59" s="12"/>
      <c r="OQU59" s="12"/>
      <c r="OQV59" s="12"/>
      <c r="OQW59" s="12"/>
      <c r="OQX59" s="12"/>
      <c r="OQY59" s="12"/>
      <c r="OQZ59" s="12"/>
      <c r="ORA59" s="12"/>
      <c r="ORB59" s="12"/>
      <c r="ORC59" s="12"/>
      <c r="ORD59" s="12"/>
      <c r="ORE59" s="12"/>
      <c r="ORF59" s="12"/>
      <c r="ORG59" s="12"/>
      <c r="ORH59" s="12"/>
      <c r="ORI59" s="12"/>
      <c r="ORJ59" s="12"/>
      <c r="ORK59" s="12"/>
      <c r="ORL59" s="12"/>
      <c r="ORM59" s="12"/>
      <c r="ORN59" s="12"/>
      <c r="ORO59" s="12"/>
      <c r="ORP59" s="12"/>
      <c r="ORQ59" s="12"/>
      <c r="ORR59" s="12"/>
      <c r="ORS59" s="12"/>
      <c r="ORT59" s="12"/>
      <c r="ORU59" s="12"/>
      <c r="ORV59" s="12"/>
      <c r="ORW59" s="12"/>
      <c r="ORX59" s="12"/>
      <c r="ORY59" s="12"/>
      <c r="ORZ59" s="12"/>
      <c r="OSA59" s="12"/>
      <c r="OSB59" s="12"/>
      <c r="OSC59" s="12"/>
      <c r="OSD59" s="12"/>
      <c r="OSE59" s="12"/>
      <c r="OSF59" s="12"/>
      <c r="OSG59" s="12"/>
      <c r="OSH59" s="12"/>
      <c r="OSI59" s="12"/>
      <c r="OSJ59" s="12"/>
      <c r="OSK59" s="12"/>
      <c r="OSL59" s="12"/>
      <c r="OSM59" s="12"/>
      <c r="OSN59" s="12"/>
      <c r="OSO59" s="12"/>
      <c r="OSP59" s="12"/>
      <c r="OSQ59" s="12"/>
      <c r="OSR59" s="12"/>
      <c r="OSS59" s="12"/>
      <c r="OST59" s="12"/>
      <c r="OSU59" s="12"/>
      <c r="OSV59" s="12"/>
      <c r="OSW59" s="12"/>
      <c r="OSX59" s="12"/>
      <c r="OSY59" s="12"/>
      <c r="OSZ59" s="12"/>
      <c r="OTA59" s="12"/>
      <c r="OTB59" s="12"/>
      <c r="OTC59" s="12"/>
      <c r="OTD59" s="12"/>
      <c r="OTE59" s="12"/>
      <c r="OTF59" s="12"/>
      <c r="OTG59" s="12"/>
      <c r="OTH59" s="12"/>
      <c r="OTI59" s="12"/>
      <c r="OTJ59" s="12"/>
      <c r="OTK59" s="12"/>
      <c r="OTL59" s="12"/>
      <c r="OTM59" s="12"/>
      <c r="OTN59" s="12"/>
      <c r="OTO59" s="12"/>
      <c r="OTP59" s="12"/>
      <c r="OTQ59" s="12"/>
      <c r="OTR59" s="12"/>
      <c r="OTS59" s="12"/>
      <c r="OTT59" s="12"/>
      <c r="OTU59" s="12"/>
      <c r="OTV59" s="12"/>
      <c r="OTW59" s="12"/>
      <c r="OTX59" s="12"/>
      <c r="OTY59" s="12"/>
      <c r="OTZ59" s="12"/>
      <c r="OUA59" s="12"/>
      <c r="OUB59" s="12"/>
      <c r="OUC59" s="12"/>
      <c r="OUD59" s="12"/>
      <c r="OUE59" s="12"/>
      <c r="OUF59" s="12"/>
      <c r="OUG59" s="12"/>
      <c r="OUH59" s="12"/>
      <c r="OUI59" s="12"/>
      <c r="OUJ59" s="12"/>
      <c r="OUK59" s="12"/>
      <c r="OUL59" s="12"/>
      <c r="OUM59" s="12"/>
      <c r="OUN59" s="12"/>
      <c r="OUO59" s="12"/>
      <c r="OUP59" s="12"/>
      <c r="OUQ59" s="12"/>
      <c r="OUR59" s="12"/>
      <c r="OUS59" s="12"/>
      <c r="OUT59" s="12"/>
      <c r="OUU59" s="12"/>
      <c r="OUV59" s="12"/>
      <c r="OUW59" s="12"/>
      <c r="OUX59" s="12"/>
      <c r="OUY59" s="12"/>
      <c r="OUZ59" s="12"/>
      <c r="OVA59" s="12"/>
      <c r="OVB59" s="12"/>
      <c r="OVC59" s="12"/>
      <c r="OVD59" s="12"/>
      <c r="OVE59" s="12"/>
      <c r="OVF59" s="12"/>
      <c r="OVG59" s="12"/>
      <c r="OVH59" s="12"/>
      <c r="OVI59" s="12"/>
      <c r="OVJ59" s="12"/>
      <c r="OVK59" s="12"/>
      <c r="OVL59" s="12"/>
      <c r="OVM59" s="12"/>
      <c r="OVN59" s="12"/>
      <c r="OVO59" s="12"/>
      <c r="OVP59" s="12"/>
      <c r="OVQ59" s="12"/>
      <c r="OVR59" s="12"/>
      <c r="OVS59" s="12"/>
      <c r="OVT59" s="12"/>
      <c r="OVU59" s="12"/>
      <c r="OVV59" s="12"/>
      <c r="OVW59" s="12"/>
      <c r="OVX59" s="12"/>
      <c r="OVY59" s="12"/>
      <c r="OVZ59" s="12"/>
      <c r="OWA59" s="12"/>
      <c r="OWB59" s="12"/>
      <c r="OWC59" s="12"/>
      <c r="OWD59" s="12"/>
      <c r="OWE59" s="12"/>
      <c r="OWF59" s="12"/>
      <c r="OWG59" s="12"/>
      <c r="OWH59" s="12"/>
      <c r="OWI59" s="12"/>
      <c r="OWJ59" s="12"/>
      <c r="OWK59" s="12"/>
      <c r="OWL59" s="12"/>
      <c r="OWM59" s="12"/>
      <c r="OWN59" s="12"/>
      <c r="OWO59" s="12"/>
      <c r="OWP59" s="12"/>
      <c r="OWQ59" s="12"/>
      <c r="OWR59" s="12"/>
      <c r="OWS59" s="12"/>
      <c r="OWT59" s="12"/>
      <c r="OWU59" s="12"/>
      <c r="OWV59" s="12"/>
      <c r="OWW59" s="12"/>
      <c r="OWX59" s="12"/>
      <c r="OWY59" s="12"/>
      <c r="OWZ59" s="12"/>
      <c r="OXA59" s="12"/>
      <c r="OXB59" s="12"/>
      <c r="OXC59" s="12"/>
      <c r="OXD59" s="12"/>
      <c r="OXE59" s="12"/>
      <c r="OXF59" s="12"/>
      <c r="OXG59" s="12"/>
      <c r="OXH59" s="12"/>
      <c r="OXI59" s="12"/>
      <c r="OXJ59" s="12"/>
      <c r="OXK59" s="12"/>
      <c r="OXL59" s="12"/>
      <c r="OXM59" s="12"/>
      <c r="OXN59" s="12"/>
      <c r="OXO59" s="12"/>
      <c r="OXP59" s="12"/>
      <c r="OXQ59" s="12"/>
      <c r="OXR59" s="12"/>
      <c r="OXS59" s="12"/>
      <c r="OXT59" s="12"/>
      <c r="OXU59" s="12"/>
      <c r="OXV59" s="12"/>
      <c r="OXW59" s="12"/>
      <c r="OXX59" s="12"/>
      <c r="OXY59" s="12"/>
      <c r="OXZ59" s="12"/>
      <c r="OYA59" s="12"/>
      <c r="OYB59" s="12"/>
      <c r="OYC59" s="12"/>
      <c r="OYD59" s="12"/>
      <c r="OYE59" s="12"/>
      <c r="OYF59" s="12"/>
      <c r="OYG59" s="12"/>
      <c r="OYH59" s="12"/>
      <c r="OYI59" s="12"/>
      <c r="OYJ59" s="12"/>
      <c r="OYK59" s="12"/>
      <c r="OYL59" s="12"/>
      <c r="OYM59" s="12"/>
      <c r="OYN59" s="12"/>
      <c r="OYO59" s="12"/>
      <c r="OYP59" s="12"/>
      <c r="OYQ59" s="12"/>
      <c r="OYR59" s="12"/>
      <c r="OYS59" s="12"/>
      <c r="OYT59" s="12"/>
      <c r="OYU59" s="12"/>
      <c r="OYV59" s="12"/>
      <c r="OYW59" s="12"/>
      <c r="OYX59" s="12"/>
      <c r="OYY59" s="12"/>
      <c r="OYZ59" s="12"/>
      <c r="OZA59" s="12"/>
      <c r="OZB59" s="12"/>
      <c r="OZC59" s="12"/>
      <c r="OZD59" s="12"/>
      <c r="OZE59" s="12"/>
      <c r="OZF59" s="12"/>
      <c r="OZG59" s="12"/>
      <c r="OZH59" s="12"/>
      <c r="OZI59" s="12"/>
      <c r="OZJ59" s="12"/>
      <c r="OZK59" s="12"/>
      <c r="OZL59" s="12"/>
      <c r="OZM59" s="12"/>
      <c r="OZN59" s="12"/>
      <c r="OZO59" s="12"/>
      <c r="OZP59" s="12"/>
      <c r="OZQ59" s="12"/>
      <c r="OZR59" s="12"/>
      <c r="OZS59" s="12"/>
      <c r="OZT59" s="12"/>
      <c r="OZU59" s="12"/>
      <c r="OZV59" s="12"/>
      <c r="OZW59" s="12"/>
      <c r="OZX59" s="12"/>
      <c r="OZY59" s="12"/>
      <c r="OZZ59" s="12"/>
      <c r="PAA59" s="12"/>
      <c r="PAB59" s="12"/>
      <c r="PAC59" s="12"/>
      <c r="PAD59" s="12"/>
      <c r="PAE59" s="12"/>
      <c r="PAF59" s="12"/>
      <c r="PAG59" s="12"/>
      <c r="PAH59" s="12"/>
      <c r="PAI59" s="12"/>
      <c r="PAJ59" s="12"/>
      <c r="PAK59" s="12"/>
      <c r="PAL59" s="12"/>
      <c r="PAM59" s="12"/>
      <c r="PAN59" s="12"/>
      <c r="PAO59" s="12"/>
      <c r="PAP59" s="12"/>
      <c r="PAQ59" s="12"/>
      <c r="PAR59" s="12"/>
      <c r="PAS59" s="12"/>
      <c r="PAT59" s="12"/>
      <c r="PAU59" s="12"/>
      <c r="PAV59" s="12"/>
      <c r="PAW59" s="12"/>
      <c r="PAX59" s="12"/>
      <c r="PAY59" s="12"/>
      <c r="PAZ59" s="12"/>
      <c r="PBA59" s="12"/>
      <c r="PBB59" s="12"/>
      <c r="PBC59" s="12"/>
      <c r="PBD59" s="12"/>
      <c r="PBE59" s="12"/>
      <c r="PBF59" s="12"/>
      <c r="PBG59" s="12"/>
      <c r="PBH59" s="12"/>
      <c r="PBI59" s="12"/>
      <c r="PBJ59" s="12"/>
      <c r="PBK59" s="12"/>
      <c r="PBL59" s="12"/>
      <c r="PBM59" s="12"/>
      <c r="PBN59" s="12"/>
      <c r="PBO59" s="12"/>
      <c r="PBP59" s="12"/>
      <c r="PBQ59" s="12"/>
      <c r="PBR59" s="12"/>
      <c r="PBS59" s="12"/>
      <c r="PBT59" s="12"/>
      <c r="PBU59" s="12"/>
      <c r="PBV59" s="12"/>
      <c r="PBW59" s="12"/>
      <c r="PBX59" s="12"/>
      <c r="PBY59" s="12"/>
      <c r="PBZ59" s="12"/>
      <c r="PCA59" s="12"/>
      <c r="PCB59" s="12"/>
      <c r="PCC59" s="12"/>
      <c r="PCD59" s="12"/>
      <c r="PCE59" s="12"/>
      <c r="PCF59" s="12"/>
      <c r="PCG59" s="12"/>
      <c r="PCH59" s="12"/>
      <c r="PCI59" s="12"/>
      <c r="PCJ59" s="12"/>
      <c r="PCK59" s="12"/>
      <c r="PCL59" s="12"/>
      <c r="PCM59" s="12"/>
      <c r="PCN59" s="12"/>
      <c r="PCO59" s="12"/>
      <c r="PCP59" s="12"/>
      <c r="PCQ59" s="12"/>
      <c r="PCR59" s="12"/>
      <c r="PCS59" s="12"/>
      <c r="PCT59" s="12"/>
      <c r="PCU59" s="12"/>
      <c r="PCV59" s="12"/>
      <c r="PCW59" s="12"/>
      <c r="PCX59" s="12"/>
      <c r="PCY59" s="12"/>
      <c r="PCZ59" s="12"/>
      <c r="PDA59" s="12"/>
      <c r="PDB59" s="12"/>
      <c r="PDC59" s="12"/>
      <c r="PDD59" s="12"/>
      <c r="PDE59" s="12"/>
      <c r="PDF59" s="12"/>
      <c r="PDG59" s="12"/>
      <c r="PDH59" s="12"/>
      <c r="PDI59" s="12"/>
      <c r="PDJ59" s="12"/>
      <c r="PDK59" s="12"/>
      <c r="PDL59" s="12"/>
      <c r="PDM59" s="12"/>
      <c r="PDN59" s="12"/>
      <c r="PDO59" s="12"/>
      <c r="PDP59" s="12"/>
      <c r="PDQ59" s="12"/>
      <c r="PDR59" s="12"/>
      <c r="PDS59" s="12"/>
      <c r="PDT59" s="12"/>
      <c r="PDU59" s="12"/>
      <c r="PDV59" s="12"/>
      <c r="PDW59" s="12"/>
      <c r="PDX59" s="12"/>
      <c r="PDY59" s="12"/>
      <c r="PDZ59" s="12"/>
      <c r="PEA59" s="12"/>
      <c r="PEB59" s="12"/>
      <c r="PEC59" s="12"/>
      <c r="PED59" s="12"/>
      <c r="PEE59" s="12"/>
      <c r="PEF59" s="12"/>
      <c r="PEG59" s="12"/>
      <c r="PEH59" s="12"/>
      <c r="PEI59" s="12"/>
      <c r="PEJ59" s="12"/>
      <c r="PEK59" s="12"/>
      <c r="PEL59" s="12"/>
      <c r="PEM59" s="12"/>
      <c r="PEN59" s="12"/>
      <c r="PEO59" s="12"/>
      <c r="PEP59" s="12"/>
      <c r="PEQ59" s="12"/>
      <c r="PER59" s="12"/>
      <c r="PES59" s="12"/>
      <c r="PET59" s="12"/>
      <c r="PEU59" s="12"/>
      <c r="PEV59" s="12"/>
      <c r="PEW59" s="12"/>
      <c r="PEX59" s="12"/>
      <c r="PEY59" s="12"/>
      <c r="PEZ59" s="12"/>
      <c r="PFA59" s="12"/>
      <c r="PFB59" s="12"/>
      <c r="PFC59" s="12"/>
      <c r="PFD59" s="12"/>
      <c r="PFE59" s="12"/>
      <c r="PFF59" s="12"/>
      <c r="PFG59" s="12"/>
      <c r="PFH59" s="12"/>
      <c r="PFI59" s="12"/>
      <c r="PFJ59" s="12"/>
      <c r="PFK59" s="12"/>
      <c r="PFL59" s="12"/>
      <c r="PFM59" s="12"/>
      <c r="PFN59" s="12"/>
      <c r="PFO59" s="12"/>
      <c r="PFP59" s="12"/>
      <c r="PFQ59" s="12"/>
      <c r="PFR59" s="12"/>
      <c r="PFS59" s="12"/>
      <c r="PFT59" s="12"/>
      <c r="PFU59" s="12"/>
      <c r="PFV59" s="12"/>
      <c r="PFW59" s="12"/>
      <c r="PFX59" s="12"/>
      <c r="PFY59" s="12"/>
      <c r="PFZ59" s="12"/>
      <c r="PGA59" s="12"/>
      <c r="PGB59" s="12"/>
      <c r="PGC59" s="12"/>
      <c r="PGD59" s="12"/>
      <c r="PGE59" s="12"/>
      <c r="PGF59" s="12"/>
      <c r="PGG59" s="12"/>
      <c r="PGH59" s="12"/>
      <c r="PGI59" s="12"/>
      <c r="PGJ59" s="12"/>
      <c r="PGK59" s="12"/>
      <c r="PGL59" s="12"/>
      <c r="PGM59" s="12"/>
      <c r="PGN59" s="12"/>
      <c r="PGO59" s="12"/>
      <c r="PGP59" s="12"/>
      <c r="PGQ59" s="12"/>
      <c r="PGR59" s="12"/>
      <c r="PGS59" s="12"/>
      <c r="PGT59" s="12"/>
      <c r="PGU59" s="12"/>
      <c r="PGV59" s="12"/>
      <c r="PGW59" s="12"/>
      <c r="PGX59" s="12"/>
      <c r="PGY59" s="12"/>
      <c r="PGZ59" s="12"/>
      <c r="PHA59" s="12"/>
      <c r="PHB59" s="12"/>
      <c r="PHC59" s="12"/>
      <c r="PHD59" s="12"/>
      <c r="PHE59" s="12"/>
      <c r="PHF59" s="12"/>
      <c r="PHG59" s="12"/>
      <c r="PHH59" s="12"/>
      <c r="PHI59" s="12"/>
      <c r="PHJ59" s="12"/>
      <c r="PHK59" s="12"/>
      <c r="PHL59" s="12"/>
      <c r="PHM59" s="12"/>
      <c r="PHN59" s="12"/>
      <c r="PHO59" s="12"/>
      <c r="PHP59" s="12"/>
      <c r="PHQ59" s="12"/>
      <c r="PHR59" s="12"/>
      <c r="PHS59" s="12"/>
      <c r="PHT59" s="12"/>
      <c r="PHU59" s="12"/>
      <c r="PHV59" s="12"/>
      <c r="PHW59" s="12"/>
      <c r="PHX59" s="12"/>
      <c r="PHY59" s="12"/>
      <c r="PHZ59" s="12"/>
      <c r="PIA59" s="12"/>
      <c r="PIB59" s="12"/>
      <c r="PIC59" s="12"/>
      <c r="PID59" s="12"/>
      <c r="PIE59" s="12"/>
      <c r="PIF59" s="12"/>
      <c r="PIG59" s="12"/>
      <c r="PIH59" s="12"/>
      <c r="PII59" s="12"/>
      <c r="PIJ59" s="12"/>
      <c r="PIK59" s="12"/>
      <c r="PIL59" s="12"/>
      <c r="PIM59" s="12"/>
      <c r="PIN59" s="12"/>
      <c r="PIO59" s="12"/>
      <c r="PIP59" s="12"/>
      <c r="PIQ59" s="12"/>
      <c r="PIR59" s="12"/>
      <c r="PIS59" s="12"/>
      <c r="PIT59" s="12"/>
      <c r="PIU59" s="12"/>
      <c r="PIV59" s="12"/>
      <c r="PIW59" s="12"/>
      <c r="PIX59" s="12"/>
      <c r="PIY59" s="12"/>
      <c r="PIZ59" s="12"/>
      <c r="PJA59" s="12"/>
      <c r="PJB59" s="12"/>
      <c r="PJC59" s="12"/>
      <c r="PJD59" s="12"/>
      <c r="PJE59" s="12"/>
      <c r="PJF59" s="12"/>
      <c r="PJG59" s="12"/>
      <c r="PJH59" s="12"/>
      <c r="PJI59" s="12"/>
      <c r="PJJ59" s="12"/>
      <c r="PJK59" s="12"/>
      <c r="PJL59" s="12"/>
      <c r="PJM59" s="12"/>
      <c r="PJN59" s="12"/>
      <c r="PJO59" s="12"/>
      <c r="PJP59" s="12"/>
      <c r="PJQ59" s="12"/>
      <c r="PJR59" s="12"/>
      <c r="PJS59" s="12"/>
      <c r="PJT59" s="12"/>
      <c r="PJU59" s="12"/>
      <c r="PJV59" s="12"/>
      <c r="PJW59" s="12"/>
      <c r="PJX59" s="12"/>
      <c r="PJY59" s="12"/>
      <c r="PJZ59" s="12"/>
      <c r="PKA59" s="12"/>
      <c r="PKB59" s="12"/>
      <c r="PKC59" s="12"/>
      <c r="PKD59" s="12"/>
      <c r="PKE59" s="12"/>
      <c r="PKF59" s="12"/>
      <c r="PKG59" s="12"/>
      <c r="PKH59" s="12"/>
      <c r="PKI59" s="12"/>
      <c r="PKJ59" s="12"/>
      <c r="PKK59" s="12"/>
      <c r="PKL59" s="12"/>
      <c r="PKM59" s="12"/>
      <c r="PKN59" s="12"/>
      <c r="PKO59" s="12"/>
      <c r="PKP59" s="12"/>
      <c r="PKQ59" s="12"/>
      <c r="PKR59" s="12"/>
      <c r="PKS59" s="12"/>
      <c r="PKT59" s="12"/>
      <c r="PKU59" s="12"/>
      <c r="PKV59" s="12"/>
      <c r="PKW59" s="12"/>
      <c r="PKX59" s="12"/>
      <c r="PKY59" s="12"/>
      <c r="PKZ59" s="12"/>
      <c r="PLA59" s="12"/>
      <c r="PLB59" s="12"/>
      <c r="PLC59" s="12"/>
      <c r="PLD59" s="12"/>
      <c r="PLE59" s="12"/>
      <c r="PLF59" s="12"/>
      <c r="PLG59" s="12"/>
      <c r="PLH59" s="12"/>
      <c r="PLI59" s="12"/>
      <c r="PLJ59" s="12"/>
      <c r="PLK59" s="12"/>
      <c r="PLL59" s="12"/>
      <c r="PLM59" s="12"/>
      <c r="PLN59" s="12"/>
      <c r="PLO59" s="12"/>
      <c r="PLP59" s="12"/>
      <c r="PLQ59" s="12"/>
      <c r="PLR59" s="12"/>
      <c r="PLS59" s="12"/>
      <c r="PLT59" s="12"/>
      <c r="PLU59" s="12"/>
      <c r="PLV59" s="12"/>
      <c r="PLW59" s="12"/>
      <c r="PLX59" s="12"/>
      <c r="PLY59" s="12"/>
      <c r="PLZ59" s="12"/>
      <c r="PMA59" s="12"/>
      <c r="PMB59" s="12"/>
      <c r="PMC59" s="12"/>
      <c r="PMD59" s="12"/>
      <c r="PME59" s="12"/>
      <c r="PMF59" s="12"/>
      <c r="PMG59" s="12"/>
      <c r="PMH59" s="12"/>
      <c r="PMI59" s="12"/>
      <c r="PMJ59" s="12"/>
      <c r="PMK59" s="12"/>
      <c r="PML59" s="12"/>
      <c r="PMM59" s="12"/>
      <c r="PMN59" s="12"/>
      <c r="PMO59" s="12"/>
      <c r="PMP59" s="12"/>
      <c r="PMQ59" s="12"/>
      <c r="PMR59" s="12"/>
      <c r="PMS59" s="12"/>
      <c r="PMT59" s="12"/>
      <c r="PMU59" s="12"/>
      <c r="PMV59" s="12"/>
      <c r="PMW59" s="12"/>
      <c r="PMX59" s="12"/>
      <c r="PMY59" s="12"/>
      <c r="PMZ59" s="12"/>
      <c r="PNA59" s="12"/>
      <c r="PNB59" s="12"/>
      <c r="PNC59" s="12"/>
      <c r="PND59" s="12"/>
      <c r="PNE59" s="12"/>
      <c r="PNF59" s="12"/>
      <c r="PNG59" s="12"/>
      <c r="PNH59" s="12"/>
      <c r="PNI59" s="12"/>
      <c r="PNJ59" s="12"/>
      <c r="PNK59" s="12"/>
      <c r="PNL59" s="12"/>
      <c r="PNM59" s="12"/>
      <c r="PNN59" s="12"/>
      <c r="PNO59" s="12"/>
      <c r="PNP59" s="12"/>
      <c r="PNQ59" s="12"/>
      <c r="PNR59" s="12"/>
      <c r="PNS59" s="12"/>
      <c r="PNT59" s="12"/>
      <c r="PNU59" s="12"/>
      <c r="PNV59" s="12"/>
      <c r="PNW59" s="12"/>
      <c r="PNX59" s="12"/>
      <c r="PNY59" s="12"/>
      <c r="PNZ59" s="12"/>
      <c r="POA59" s="12"/>
      <c r="POB59" s="12"/>
      <c r="POC59" s="12"/>
      <c r="POD59" s="12"/>
      <c r="POE59" s="12"/>
      <c r="POF59" s="12"/>
      <c r="POG59" s="12"/>
      <c r="POH59" s="12"/>
      <c r="POI59" s="12"/>
      <c r="POJ59" s="12"/>
      <c r="POK59" s="12"/>
      <c r="POL59" s="12"/>
      <c r="POM59" s="12"/>
      <c r="PON59" s="12"/>
      <c r="POO59" s="12"/>
      <c r="POP59" s="12"/>
      <c r="POQ59" s="12"/>
      <c r="POR59" s="12"/>
      <c r="POS59" s="12"/>
      <c r="POT59" s="12"/>
      <c r="POU59" s="12"/>
      <c r="POV59" s="12"/>
      <c r="POW59" s="12"/>
      <c r="POX59" s="12"/>
      <c r="POY59" s="12"/>
      <c r="POZ59" s="12"/>
      <c r="PPA59" s="12"/>
      <c r="PPB59" s="12"/>
      <c r="PPC59" s="12"/>
      <c r="PPD59" s="12"/>
      <c r="PPE59" s="12"/>
      <c r="PPF59" s="12"/>
      <c r="PPG59" s="12"/>
      <c r="PPH59" s="12"/>
      <c r="PPI59" s="12"/>
      <c r="PPJ59" s="12"/>
      <c r="PPK59" s="12"/>
      <c r="PPL59" s="12"/>
      <c r="PPM59" s="12"/>
      <c r="PPN59" s="12"/>
      <c r="PPO59" s="12"/>
      <c r="PPP59" s="12"/>
      <c r="PPQ59" s="12"/>
      <c r="PPR59" s="12"/>
      <c r="PPS59" s="12"/>
      <c r="PPT59" s="12"/>
      <c r="PPU59" s="12"/>
      <c r="PPV59" s="12"/>
      <c r="PPW59" s="12"/>
      <c r="PPX59" s="12"/>
      <c r="PPY59" s="12"/>
      <c r="PPZ59" s="12"/>
      <c r="PQA59" s="12"/>
      <c r="PQB59" s="12"/>
      <c r="PQC59" s="12"/>
      <c r="PQD59" s="12"/>
      <c r="PQE59" s="12"/>
      <c r="PQF59" s="12"/>
      <c r="PQG59" s="12"/>
      <c r="PQH59" s="12"/>
      <c r="PQI59" s="12"/>
      <c r="PQJ59" s="12"/>
      <c r="PQK59" s="12"/>
      <c r="PQL59" s="12"/>
      <c r="PQM59" s="12"/>
      <c r="PQN59" s="12"/>
      <c r="PQO59" s="12"/>
      <c r="PQP59" s="12"/>
      <c r="PQQ59" s="12"/>
      <c r="PQR59" s="12"/>
      <c r="PQS59" s="12"/>
      <c r="PQT59" s="12"/>
      <c r="PQU59" s="12"/>
      <c r="PQV59" s="12"/>
      <c r="PQW59" s="12"/>
      <c r="PQX59" s="12"/>
      <c r="PQY59" s="12"/>
      <c r="PQZ59" s="12"/>
      <c r="PRA59" s="12"/>
      <c r="PRB59" s="12"/>
      <c r="PRC59" s="12"/>
      <c r="PRD59" s="12"/>
      <c r="PRE59" s="12"/>
      <c r="PRF59" s="12"/>
      <c r="PRG59" s="12"/>
      <c r="PRH59" s="12"/>
      <c r="PRI59" s="12"/>
      <c r="PRJ59" s="12"/>
      <c r="PRK59" s="12"/>
      <c r="PRL59" s="12"/>
      <c r="PRM59" s="12"/>
      <c r="PRN59" s="12"/>
      <c r="PRO59" s="12"/>
      <c r="PRP59" s="12"/>
      <c r="PRQ59" s="12"/>
      <c r="PRR59" s="12"/>
      <c r="PRS59" s="12"/>
      <c r="PRT59" s="12"/>
      <c r="PRU59" s="12"/>
      <c r="PRV59" s="12"/>
      <c r="PRW59" s="12"/>
      <c r="PRX59" s="12"/>
      <c r="PRY59" s="12"/>
      <c r="PRZ59" s="12"/>
      <c r="PSA59" s="12"/>
      <c r="PSB59" s="12"/>
      <c r="PSC59" s="12"/>
      <c r="PSD59" s="12"/>
      <c r="PSE59" s="12"/>
      <c r="PSF59" s="12"/>
      <c r="PSG59" s="12"/>
      <c r="PSH59" s="12"/>
      <c r="PSI59" s="12"/>
      <c r="PSJ59" s="12"/>
      <c r="PSK59" s="12"/>
      <c r="PSL59" s="12"/>
      <c r="PSM59" s="12"/>
      <c r="PSN59" s="12"/>
      <c r="PSO59" s="12"/>
      <c r="PSP59" s="12"/>
      <c r="PSQ59" s="12"/>
      <c r="PSR59" s="12"/>
      <c r="PSS59" s="12"/>
      <c r="PST59" s="12"/>
      <c r="PSU59" s="12"/>
      <c r="PSV59" s="12"/>
      <c r="PSW59" s="12"/>
      <c r="PSX59" s="12"/>
      <c r="PSY59" s="12"/>
      <c r="PSZ59" s="12"/>
      <c r="PTA59" s="12"/>
      <c r="PTB59" s="12"/>
      <c r="PTC59" s="12"/>
      <c r="PTD59" s="12"/>
      <c r="PTE59" s="12"/>
      <c r="PTF59" s="12"/>
      <c r="PTG59" s="12"/>
      <c r="PTH59" s="12"/>
      <c r="PTI59" s="12"/>
      <c r="PTJ59" s="12"/>
      <c r="PTK59" s="12"/>
      <c r="PTL59" s="12"/>
      <c r="PTM59" s="12"/>
      <c r="PTN59" s="12"/>
      <c r="PTO59" s="12"/>
      <c r="PTP59" s="12"/>
      <c r="PTQ59" s="12"/>
      <c r="PTR59" s="12"/>
      <c r="PTS59" s="12"/>
      <c r="PTT59" s="12"/>
      <c r="PTU59" s="12"/>
      <c r="PTV59" s="12"/>
      <c r="PTW59" s="12"/>
      <c r="PTX59" s="12"/>
      <c r="PTY59" s="12"/>
      <c r="PTZ59" s="12"/>
      <c r="PUA59" s="12"/>
      <c r="PUB59" s="12"/>
      <c r="PUC59" s="12"/>
      <c r="PUD59" s="12"/>
      <c r="PUE59" s="12"/>
      <c r="PUF59" s="12"/>
      <c r="PUG59" s="12"/>
      <c r="PUH59" s="12"/>
      <c r="PUI59" s="12"/>
      <c r="PUJ59" s="12"/>
      <c r="PUK59" s="12"/>
      <c r="PUL59" s="12"/>
      <c r="PUM59" s="12"/>
      <c r="PUN59" s="12"/>
      <c r="PUO59" s="12"/>
      <c r="PUP59" s="12"/>
      <c r="PUQ59" s="12"/>
      <c r="PUR59" s="12"/>
      <c r="PUS59" s="12"/>
      <c r="PUT59" s="12"/>
      <c r="PUU59" s="12"/>
      <c r="PUV59" s="12"/>
      <c r="PUW59" s="12"/>
      <c r="PUX59" s="12"/>
      <c r="PUY59" s="12"/>
      <c r="PUZ59" s="12"/>
      <c r="PVA59" s="12"/>
      <c r="PVB59" s="12"/>
      <c r="PVC59" s="12"/>
      <c r="PVD59" s="12"/>
      <c r="PVE59" s="12"/>
      <c r="PVF59" s="12"/>
      <c r="PVG59" s="12"/>
      <c r="PVH59" s="12"/>
      <c r="PVI59" s="12"/>
      <c r="PVJ59" s="12"/>
      <c r="PVK59" s="12"/>
      <c r="PVL59" s="12"/>
      <c r="PVM59" s="12"/>
      <c r="PVN59" s="12"/>
      <c r="PVO59" s="12"/>
      <c r="PVP59" s="12"/>
      <c r="PVQ59" s="12"/>
      <c r="PVR59" s="12"/>
      <c r="PVS59" s="12"/>
      <c r="PVT59" s="12"/>
      <c r="PVU59" s="12"/>
      <c r="PVV59" s="12"/>
      <c r="PVW59" s="12"/>
      <c r="PVX59" s="12"/>
      <c r="PVY59" s="12"/>
      <c r="PVZ59" s="12"/>
      <c r="PWA59" s="12"/>
      <c r="PWB59" s="12"/>
      <c r="PWC59" s="12"/>
      <c r="PWD59" s="12"/>
      <c r="PWE59" s="12"/>
      <c r="PWF59" s="12"/>
      <c r="PWG59" s="12"/>
      <c r="PWH59" s="12"/>
      <c r="PWI59" s="12"/>
      <c r="PWJ59" s="12"/>
      <c r="PWK59" s="12"/>
      <c r="PWL59" s="12"/>
      <c r="PWM59" s="12"/>
      <c r="PWN59" s="12"/>
      <c r="PWO59" s="12"/>
      <c r="PWP59" s="12"/>
      <c r="PWQ59" s="12"/>
      <c r="PWR59" s="12"/>
      <c r="PWS59" s="12"/>
      <c r="PWT59" s="12"/>
      <c r="PWU59" s="12"/>
      <c r="PWV59" s="12"/>
      <c r="PWW59" s="12"/>
      <c r="PWX59" s="12"/>
      <c r="PWY59" s="12"/>
      <c r="PWZ59" s="12"/>
      <c r="PXA59" s="12"/>
      <c r="PXB59" s="12"/>
      <c r="PXC59" s="12"/>
      <c r="PXD59" s="12"/>
      <c r="PXE59" s="12"/>
      <c r="PXF59" s="12"/>
      <c r="PXG59" s="12"/>
      <c r="PXH59" s="12"/>
      <c r="PXI59" s="12"/>
      <c r="PXJ59" s="12"/>
      <c r="PXK59" s="12"/>
      <c r="PXL59" s="12"/>
      <c r="PXM59" s="12"/>
      <c r="PXN59" s="12"/>
      <c r="PXO59" s="12"/>
      <c r="PXP59" s="12"/>
      <c r="PXQ59" s="12"/>
      <c r="PXR59" s="12"/>
      <c r="PXS59" s="12"/>
      <c r="PXT59" s="12"/>
      <c r="PXU59" s="12"/>
      <c r="PXV59" s="12"/>
      <c r="PXW59" s="12"/>
      <c r="PXX59" s="12"/>
      <c r="PXY59" s="12"/>
      <c r="PXZ59" s="12"/>
      <c r="PYA59" s="12"/>
      <c r="PYB59" s="12"/>
      <c r="PYC59" s="12"/>
      <c r="PYD59" s="12"/>
      <c r="PYE59" s="12"/>
      <c r="PYF59" s="12"/>
      <c r="PYG59" s="12"/>
      <c r="PYH59" s="12"/>
      <c r="PYI59" s="12"/>
      <c r="PYJ59" s="12"/>
      <c r="PYK59" s="12"/>
      <c r="PYL59" s="12"/>
      <c r="PYM59" s="12"/>
      <c r="PYN59" s="12"/>
      <c r="PYO59" s="12"/>
      <c r="PYP59" s="12"/>
      <c r="PYQ59" s="12"/>
      <c r="PYR59" s="12"/>
      <c r="PYS59" s="12"/>
      <c r="PYT59" s="12"/>
      <c r="PYU59" s="12"/>
      <c r="PYV59" s="12"/>
      <c r="PYW59" s="12"/>
      <c r="PYX59" s="12"/>
      <c r="PYY59" s="12"/>
      <c r="PYZ59" s="12"/>
      <c r="PZA59" s="12"/>
      <c r="PZB59" s="12"/>
      <c r="PZC59" s="12"/>
      <c r="PZD59" s="12"/>
      <c r="PZE59" s="12"/>
      <c r="PZF59" s="12"/>
      <c r="PZG59" s="12"/>
      <c r="PZH59" s="12"/>
      <c r="PZI59" s="12"/>
      <c r="PZJ59" s="12"/>
      <c r="PZK59" s="12"/>
      <c r="PZL59" s="12"/>
      <c r="PZM59" s="12"/>
      <c r="PZN59" s="12"/>
      <c r="PZO59" s="12"/>
      <c r="PZP59" s="12"/>
      <c r="PZQ59" s="12"/>
      <c r="PZR59" s="12"/>
      <c r="PZS59" s="12"/>
      <c r="PZT59" s="12"/>
      <c r="PZU59" s="12"/>
      <c r="PZV59" s="12"/>
      <c r="PZW59" s="12"/>
      <c r="PZX59" s="12"/>
      <c r="PZY59" s="12"/>
      <c r="PZZ59" s="12"/>
      <c r="QAA59" s="12"/>
      <c r="QAB59" s="12"/>
      <c r="QAC59" s="12"/>
      <c r="QAD59" s="12"/>
      <c r="QAE59" s="12"/>
      <c r="QAF59" s="12"/>
      <c r="QAG59" s="12"/>
      <c r="QAH59" s="12"/>
      <c r="QAI59" s="12"/>
      <c r="QAJ59" s="12"/>
      <c r="QAK59" s="12"/>
      <c r="QAL59" s="12"/>
      <c r="QAM59" s="12"/>
      <c r="QAN59" s="12"/>
      <c r="QAO59" s="12"/>
      <c r="QAP59" s="12"/>
      <c r="QAQ59" s="12"/>
      <c r="QAR59" s="12"/>
      <c r="QAS59" s="12"/>
      <c r="QAT59" s="12"/>
      <c r="QAU59" s="12"/>
      <c r="QAV59" s="12"/>
      <c r="QAW59" s="12"/>
      <c r="QAX59" s="12"/>
      <c r="QAY59" s="12"/>
      <c r="QAZ59" s="12"/>
      <c r="QBA59" s="12"/>
      <c r="QBB59" s="12"/>
      <c r="QBC59" s="12"/>
      <c r="QBD59" s="12"/>
      <c r="QBE59" s="12"/>
      <c r="QBF59" s="12"/>
      <c r="QBG59" s="12"/>
      <c r="QBH59" s="12"/>
      <c r="QBI59" s="12"/>
      <c r="QBJ59" s="12"/>
      <c r="QBK59" s="12"/>
      <c r="QBL59" s="12"/>
      <c r="QBM59" s="12"/>
      <c r="QBN59" s="12"/>
      <c r="QBO59" s="12"/>
      <c r="QBP59" s="12"/>
      <c r="QBQ59" s="12"/>
      <c r="QBR59" s="12"/>
      <c r="QBS59" s="12"/>
      <c r="QBT59" s="12"/>
      <c r="QBU59" s="12"/>
      <c r="QBV59" s="12"/>
      <c r="QBW59" s="12"/>
      <c r="QBX59" s="12"/>
      <c r="QBY59" s="12"/>
      <c r="QBZ59" s="12"/>
      <c r="QCA59" s="12"/>
      <c r="QCB59" s="12"/>
      <c r="QCC59" s="12"/>
      <c r="QCD59" s="12"/>
      <c r="QCE59" s="12"/>
      <c r="QCF59" s="12"/>
      <c r="QCG59" s="12"/>
      <c r="QCH59" s="12"/>
      <c r="QCI59" s="12"/>
      <c r="QCJ59" s="12"/>
      <c r="QCK59" s="12"/>
      <c r="QCL59" s="12"/>
      <c r="QCM59" s="12"/>
      <c r="QCN59" s="12"/>
      <c r="QCO59" s="12"/>
      <c r="QCP59" s="12"/>
      <c r="QCQ59" s="12"/>
      <c r="QCR59" s="12"/>
      <c r="QCS59" s="12"/>
      <c r="QCT59" s="12"/>
      <c r="QCU59" s="12"/>
      <c r="QCV59" s="12"/>
      <c r="QCW59" s="12"/>
      <c r="QCX59" s="12"/>
      <c r="QCY59" s="12"/>
      <c r="QCZ59" s="12"/>
      <c r="QDA59" s="12"/>
      <c r="QDB59" s="12"/>
      <c r="QDC59" s="12"/>
      <c r="QDD59" s="12"/>
      <c r="QDE59" s="12"/>
      <c r="QDF59" s="12"/>
      <c r="QDG59" s="12"/>
      <c r="QDH59" s="12"/>
      <c r="QDI59" s="12"/>
      <c r="QDJ59" s="12"/>
      <c r="QDK59" s="12"/>
      <c r="QDL59" s="12"/>
      <c r="QDM59" s="12"/>
      <c r="QDN59" s="12"/>
      <c r="QDO59" s="12"/>
      <c r="QDP59" s="12"/>
      <c r="QDQ59" s="12"/>
      <c r="QDR59" s="12"/>
      <c r="QDS59" s="12"/>
      <c r="QDT59" s="12"/>
      <c r="QDU59" s="12"/>
      <c r="QDV59" s="12"/>
      <c r="QDW59" s="12"/>
      <c r="QDX59" s="12"/>
      <c r="QDY59" s="12"/>
      <c r="QDZ59" s="12"/>
      <c r="QEA59" s="12"/>
      <c r="QEB59" s="12"/>
      <c r="QEC59" s="12"/>
      <c r="QED59" s="12"/>
      <c r="QEE59" s="12"/>
      <c r="QEF59" s="12"/>
      <c r="QEG59" s="12"/>
      <c r="QEH59" s="12"/>
      <c r="QEI59" s="12"/>
      <c r="QEJ59" s="12"/>
      <c r="QEK59" s="12"/>
      <c r="QEL59" s="12"/>
      <c r="QEM59" s="12"/>
      <c r="QEN59" s="12"/>
      <c r="QEO59" s="12"/>
      <c r="QEP59" s="12"/>
      <c r="QEQ59" s="12"/>
      <c r="QER59" s="12"/>
      <c r="QES59" s="12"/>
      <c r="QET59" s="12"/>
      <c r="QEU59" s="12"/>
      <c r="QEV59" s="12"/>
      <c r="QEW59" s="12"/>
      <c r="QEX59" s="12"/>
      <c r="QEY59" s="12"/>
      <c r="QEZ59" s="12"/>
      <c r="QFA59" s="12"/>
      <c r="QFB59" s="12"/>
      <c r="QFC59" s="12"/>
      <c r="QFD59" s="12"/>
      <c r="QFE59" s="12"/>
      <c r="QFF59" s="12"/>
      <c r="QFG59" s="12"/>
      <c r="QFH59" s="12"/>
      <c r="QFI59" s="12"/>
      <c r="QFJ59" s="12"/>
      <c r="QFK59" s="12"/>
      <c r="QFL59" s="12"/>
      <c r="QFM59" s="12"/>
      <c r="QFN59" s="12"/>
      <c r="QFO59" s="12"/>
      <c r="QFP59" s="12"/>
      <c r="QFQ59" s="12"/>
      <c r="QFR59" s="12"/>
      <c r="QFS59" s="12"/>
      <c r="QFT59" s="12"/>
      <c r="QFU59" s="12"/>
      <c r="QFV59" s="12"/>
      <c r="QFW59" s="12"/>
      <c r="QFX59" s="12"/>
      <c r="QFY59" s="12"/>
      <c r="QFZ59" s="12"/>
      <c r="QGA59" s="12"/>
      <c r="QGB59" s="12"/>
      <c r="QGC59" s="12"/>
      <c r="QGD59" s="12"/>
      <c r="QGE59" s="12"/>
      <c r="QGF59" s="12"/>
      <c r="QGG59" s="12"/>
      <c r="QGH59" s="12"/>
      <c r="QGI59" s="12"/>
      <c r="QGJ59" s="12"/>
      <c r="QGK59" s="12"/>
      <c r="QGL59" s="12"/>
      <c r="QGM59" s="12"/>
      <c r="QGN59" s="12"/>
      <c r="QGO59" s="12"/>
      <c r="QGP59" s="12"/>
      <c r="QGQ59" s="12"/>
      <c r="QGR59" s="12"/>
      <c r="QGS59" s="12"/>
      <c r="QGT59" s="12"/>
      <c r="QGU59" s="12"/>
      <c r="QGV59" s="12"/>
      <c r="QGW59" s="12"/>
      <c r="QGX59" s="12"/>
      <c r="QGY59" s="12"/>
      <c r="QGZ59" s="12"/>
      <c r="QHA59" s="12"/>
      <c r="QHB59" s="12"/>
      <c r="QHC59" s="12"/>
      <c r="QHD59" s="12"/>
      <c r="QHE59" s="12"/>
      <c r="QHF59" s="12"/>
      <c r="QHG59" s="12"/>
      <c r="QHH59" s="12"/>
      <c r="QHI59" s="12"/>
      <c r="QHJ59" s="12"/>
      <c r="QHK59" s="12"/>
      <c r="QHL59" s="12"/>
      <c r="QHM59" s="12"/>
      <c r="QHN59" s="12"/>
      <c r="QHO59" s="12"/>
      <c r="QHP59" s="12"/>
      <c r="QHQ59" s="12"/>
      <c r="QHR59" s="12"/>
      <c r="QHS59" s="12"/>
      <c r="QHT59" s="12"/>
      <c r="QHU59" s="12"/>
      <c r="QHV59" s="12"/>
      <c r="QHW59" s="12"/>
      <c r="QHX59" s="12"/>
      <c r="QHY59" s="12"/>
      <c r="QHZ59" s="12"/>
      <c r="QIA59" s="12"/>
      <c r="QIB59" s="12"/>
      <c r="QIC59" s="12"/>
      <c r="QID59" s="12"/>
      <c r="QIE59" s="12"/>
      <c r="QIF59" s="12"/>
      <c r="QIG59" s="12"/>
      <c r="QIH59" s="12"/>
      <c r="QII59" s="12"/>
      <c r="QIJ59" s="12"/>
      <c r="QIK59" s="12"/>
      <c r="QIL59" s="12"/>
      <c r="QIM59" s="12"/>
      <c r="QIN59" s="12"/>
      <c r="QIO59" s="12"/>
      <c r="QIP59" s="12"/>
      <c r="QIQ59" s="12"/>
      <c r="QIR59" s="12"/>
      <c r="QIS59" s="12"/>
      <c r="QIT59" s="12"/>
      <c r="QIU59" s="12"/>
      <c r="QIV59" s="12"/>
      <c r="QIW59" s="12"/>
      <c r="QIX59" s="12"/>
      <c r="QIY59" s="12"/>
      <c r="QIZ59" s="12"/>
      <c r="QJA59" s="12"/>
      <c r="QJB59" s="12"/>
      <c r="QJC59" s="12"/>
      <c r="QJD59" s="12"/>
      <c r="QJE59" s="12"/>
      <c r="QJF59" s="12"/>
      <c r="QJG59" s="12"/>
      <c r="QJH59" s="12"/>
      <c r="QJI59" s="12"/>
      <c r="QJJ59" s="12"/>
      <c r="QJK59" s="12"/>
      <c r="QJL59" s="12"/>
      <c r="QJM59" s="12"/>
      <c r="QJN59" s="12"/>
      <c r="QJO59" s="12"/>
      <c r="QJP59" s="12"/>
      <c r="QJQ59" s="12"/>
      <c r="QJR59" s="12"/>
      <c r="QJS59" s="12"/>
      <c r="QJT59" s="12"/>
      <c r="QJU59" s="12"/>
      <c r="QJV59" s="12"/>
      <c r="QJW59" s="12"/>
      <c r="QJX59" s="12"/>
      <c r="QJY59" s="12"/>
      <c r="QJZ59" s="12"/>
      <c r="QKA59" s="12"/>
      <c r="QKB59" s="12"/>
      <c r="QKC59" s="12"/>
      <c r="QKD59" s="12"/>
      <c r="QKE59" s="12"/>
      <c r="QKF59" s="12"/>
      <c r="QKG59" s="12"/>
      <c r="QKH59" s="12"/>
      <c r="QKI59" s="12"/>
      <c r="QKJ59" s="12"/>
      <c r="QKK59" s="12"/>
      <c r="QKL59" s="12"/>
      <c r="QKM59" s="12"/>
      <c r="QKN59" s="12"/>
      <c r="QKO59" s="12"/>
      <c r="QKP59" s="12"/>
      <c r="QKQ59" s="12"/>
      <c r="QKR59" s="12"/>
      <c r="QKS59" s="12"/>
      <c r="QKT59" s="12"/>
      <c r="QKU59" s="12"/>
      <c r="QKV59" s="12"/>
      <c r="QKW59" s="12"/>
      <c r="QKX59" s="12"/>
      <c r="QKY59" s="12"/>
      <c r="QKZ59" s="12"/>
      <c r="QLA59" s="12"/>
      <c r="QLB59" s="12"/>
      <c r="QLC59" s="12"/>
      <c r="QLD59" s="12"/>
      <c r="QLE59" s="12"/>
      <c r="QLF59" s="12"/>
      <c r="QLG59" s="12"/>
      <c r="QLH59" s="12"/>
      <c r="QLI59" s="12"/>
      <c r="QLJ59" s="12"/>
      <c r="QLK59" s="12"/>
      <c r="QLL59" s="12"/>
      <c r="QLM59" s="12"/>
      <c r="QLN59" s="12"/>
      <c r="QLO59" s="12"/>
      <c r="QLP59" s="12"/>
      <c r="QLQ59" s="12"/>
      <c r="QLR59" s="12"/>
      <c r="QLS59" s="12"/>
      <c r="QLT59" s="12"/>
      <c r="QLU59" s="12"/>
      <c r="QLV59" s="12"/>
      <c r="QLW59" s="12"/>
      <c r="QLX59" s="12"/>
      <c r="QLY59" s="12"/>
      <c r="QLZ59" s="12"/>
      <c r="QMA59" s="12"/>
      <c r="QMB59" s="12"/>
      <c r="QMC59" s="12"/>
      <c r="QMD59" s="12"/>
      <c r="QME59" s="12"/>
      <c r="QMF59" s="12"/>
      <c r="QMG59" s="12"/>
      <c r="QMH59" s="12"/>
      <c r="QMI59" s="12"/>
      <c r="QMJ59" s="12"/>
      <c r="QMK59" s="12"/>
      <c r="QML59" s="12"/>
      <c r="QMM59" s="12"/>
      <c r="QMN59" s="12"/>
      <c r="QMO59" s="12"/>
      <c r="QMP59" s="12"/>
      <c r="QMQ59" s="12"/>
      <c r="QMR59" s="12"/>
      <c r="QMS59" s="12"/>
      <c r="QMT59" s="12"/>
      <c r="QMU59" s="12"/>
      <c r="QMV59" s="12"/>
      <c r="QMW59" s="12"/>
      <c r="QMX59" s="12"/>
      <c r="QMY59" s="12"/>
      <c r="QMZ59" s="12"/>
      <c r="QNA59" s="12"/>
      <c r="QNB59" s="12"/>
      <c r="QNC59" s="12"/>
      <c r="QND59" s="12"/>
      <c r="QNE59" s="12"/>
      <c r="QNF59" s="12"/>
      <c r="QNG59" s="12"/>
      <c r="QNH59" s="12"/>
      <c r="QNI59" s="12"/>
      <c r="QNJ59" s="12"/>
      <c r="QNK59" s="12"/>
      <c r="QNL59" s="12"/>
      <c r="QNM59" s="12"/>
      <c r="QNN59" s="12"/>
      <c r="QNO59" s="12"/>
      <c r="QNP59" s="12"/>
      <c r="QNQ59" s="12"/>
      <c r="QNR59" s="12"/>
      <c r="QNS59" s="12"/>
      <c r="QNT59" s="12"/>
      <c r="QNU59" s="12"/>
      <c r="QNV59" s="12"/>
      <c r="QNW59" s="12"/>
      <c r="QNX59" s="12"/>
      <c r="QNY59" s="12"/>
      <c r="QNZ59" s="12"/>
      <c r="QOA59" s="12"/>
      <c r="QOB59" s="12"/>
      <c r="QOC59" s="12"/>
      <c r="QOD59" s="12"/>
      <c r="QOE59" s="12"/>
      <c r="QOF59" s="12"/>
      <c r="QOG59" s="12"/>
      <c r="QOH59" s="12"/>
      <c r="QOI59" s="12"/>
      <c r="QOJ59" s="12"/>
      <c r="QOK59" s="12"/>
      <c r="QOL59" s="12"/>
      <c r="QOM59" s="12"/>
      <c r="QON59" s="12"/>
      <c r="QOO59" s="12"/>
      <c r="QOP59" s="12"/>
      <c r="QOQ59" s="12"/>
      <c r="QOR59" s="12"/>
      <c r="QOS59" s="12"/>
      <c r="QOT59" s="12"/>
      <c r="QOU59" s="12"/>
      <c r="QOV59" s="12"/>
      <c r="QOW59" s="12"/>
      <c r="QOX59" s="12"/>
      <c r="QOY59" s="12"/>
      <c r="QOZ59" s="12"/>
      <c r="QPA59" s="12"/>
      <c r="QPB59" s="12"/>
      <c r="QPC59" s="12"/>
      <c r="QPD59" s="12"/>
      <c r="QPE59" s="12"/>
      <c r="QPF59" s="12"/>
      <c r="QPG59" s="12"/>
      <c r="QPH59" s="12"/>
      <c r="QPI59" s="12"/>
      <c r="QPJ59" s="12"/>
      <c r="QPK59" s="12"/>
      <c r="QPL59" s="12"/>
      <c r="QPM59" s="12"/>
      <c r="QPN59" s="12"/>
      <c r="QPO59" s="12"/>
      <c r="QPP59" s="12"/>
      <c r="QPQ59" s="12"/>
      <c r="QPR59" s="12"/>
      <c r="QPS59" s="12"/>
      <c r="QPT59" s="12"/>
      <c r="QPU59" s="12"/>
      <c r="QPV59" s="12"/>
      <c r="QPW59" s="12"/>
      <c r="QPX59" s="12"/>
      <c r="QPY59" s="12"/>
      <c r="QPZ59" s="12"/>
      <c r="QQA59" s="12"/>
      <c r="QQB59" s="12"/>
      <c r="QQC59" s="12"/>
      <c r="QQD59" s="12"/>
      <c r="QQE59" s="12"/>
      <c r="QQF59" s="12"/>
      <c r="QQG59" s="12"/>
      <c r="QQH59" s="12"/>
      <c r="QQI59" s="12"/>
      <c r="QQJ59" s="12"/>
      <c r="QQK59" s="12"/>
      <c r="QQL59" s="12"/>
      <c r="QQM59" s="12"/>
      <c r="QQN59" s="12"/>
      <c r="QQO59" s="12"/>
      <c r="QQP59" s="12"/>
      <c r="QQQ59" s="12"/>
      <c r="QQR59" s="12"/>
      <c r="QQS59" s="12"/>
      <c r="QQT59" s="12"/>
      <c r="QQU59" s="12"/>
      <c r="QQV59" s="12"/>
      <c r="QQW59" s="12"/>
      <c r="QQX59" s="12"/>
      <c r="QQY59" s="12"/>
      <c r="QQZ59" s="12"/>
      <c r="QRA59" s="12"/>
      <c r="QRB59" s="12"/>
      <c r="QRC59" s="12"/>
      <c r="QRD59" s="12"/>
      <c r="QRE59" s="12"/>
      <c r="QRF59" s="12"/>
      <c r="QRG59" s="12"/>
      <c r="QRH59" s="12"/>
      <c r="QRI59" s="12"/>
      <c r="QRJ59" s="12"/>
      <c r="QRK59" s="12"/>
      <c r="QRL59" s="12"/>
      <c r="QRM59" s="12"/>
      <c r="QRN59" s="12"/>
      <c r="QRO59" s="12"/>
      <c r="QRP59" s="12"/>
      <c r="QRQ59" s="12"/>
      <c r="QRR59" s="12"/>
      <c r="QRS59" s="12"/>
      <c r="QRT59" s="12"/>
      <c r="QRU59" s="12"/>
      <c r="QRV59" s="12"/>
      <c r="QRW59" s="12"/>
      <c r="QRX59" s="12"/>
      <c r="QRY59" s="12"/>
      <c r="QRZ59" s="12"/>
      <c r="QSA59" s="12"/>
      <c r="QSB59" s="12"/>
      <c r="QSC59" s="12"/>
      <c r="QSD59" s="12"/>
      <c r="QSE59" s="12"/>
      <c r="QSF59" s="12"/>
      <c r="QSG59" s="12"/>
      <c r="QSH59" s="12"/>
      <c r="QSI59" s="12"/>
      <c r="QSJ59" s="12"/>
      <c r="QSK59" s="12"/>
      <c r="QSL59" s="12"/>
      <c r="QSM59" s="12"/>
      <c r="QSN59" s="12"/>
      <c r="QSO59" s="12"/>
      <c r="QSP59" s="12"/>
      <c r="QSQ59" s="12"/>
      <c r="QSR59" s="12"/>
      <c r="QSS59" s="12"/>
      <c r="QST59" s="12"/>
      <c r="QSU59" s="12"/>
      <c r="QSV59" s="12"/>
      <c r="QSW59" s="12"/>
      <c r="QSX59" s="12"/>
      <c r="QSY59" s="12"/>
      <c r="QSZ59" s="12"/>
      <c r="QTA59" s="12"/>
      <c r="QTB59" s="12"/>
      <c r="QTC59" s="12"/>
      <c r="QTD59" s="12"/>
      <c r="QTE59" s="12"/>
      <c r="QTF59" s="12"/>
      <c r="QTG59" s="12"/>
      <c r="QTH59" s="12"/>
      <c r="QTI59" s="12"/>
      <c r="QTJ59" s="12"/>
      <c r="QTK59" s="12"/>
      <c r="QTL59" s="12"/>
      <c r="QTM59" s="12"/>
      <c r="QTN59" s="12"/>
      <c r="QTO59" s="12"/>
      <c r="QTP59" s="12"/>
      <c r="QTQ59" s="12"/>
      <c r="QTR59" s="12"/>
      <c r="QTS59" s="12"/>
      <c r="QTT59" s="12"/>
      <c r="QTU59" s="12"/>
      <c r="QTV59" s="12"/>
      <c r="QTW59" s="12"/>
      <c r="QTX59" s="12"/>
      <c r="QTY59" s="12"/>
      <c r="QTZ59" s="12"/>
      <c r="QUA59" s="12"/>
      <c r="QUB59" s="12"/>
      <c r="QUC59" s="12"/>
      <c r="QUD59" s="12"/>
      <c r="QUE59" s="12"/>
      <c r="QUF59" s="12"/>
      <c r="QUG59" s="12"/>
      <c r="QUH59" s="12"/>
      <c r="QUI59" s="12"/>
      <c r="QUJ59" s="12"/>
      <c r="QUK59" s="12"/>
      <c r="QUL59" s="12"/>
      <c r="QUM59" s="12"/>
      <c r="QUN59" s="12"/>
      <c r="QUO59" s="12"/>
      <c r="QUP59" s="12"/>
      <c r="QUQ59" s="12"/>
      <c r="QUR59" s="12"/>
      <c r="QUS59" s="12"/>
      <c r="QUT59" s="12"/>
      <c r="QUU59" s="12"/>
      <c r="QUV59" s="12"/>
      <c r="QUW59" s="12"/>
      <c r="QUX59" s="12"/>
      <c r="QUY59" s="12"/>
      <c r="QUZ59" s="12"/>
      <c r="QVA59" s="12"/>
      <c r="QVB59" s="12"/>
      <c r="QVC59" s="12"/>
      <c r="QVD59" s="12"/>
      <c r="QVE59" s="12"/>
      <c r="QVF59" s="12"/>
      <c r="QVG59" s="12"/>
      <c r="QVH59" s="12"/>
      <c r="QVI59" s="12"/>
      <c r="QVJ59" s="12"/>
      <c r="QVK59" s="12"/>
      <c r="QVL59" s="12"/>
      <c r="QVM59" s="12"/>
      <c r="QVN59" s="12"/>
      <c r="QVO59" s="12"/>
      <c r="QVP59" s="12"/>
      <c r="QVQ59" s="12"/>
      <c r="QVR59" s="12"/>
      <c r="QVS59" s="12"/>
      <c r="QVT59" s="12"/>
      <c r="QVU59" s="12"/>
      <c r="QVV59" s="12"/>
      <c r="QVW59" s="12"/>
      <c r="QVX59" s="12"/>
      <c r="QVY59" s="12"/>
      <c r="QVZ59" s="12"/>
      <c r="QWA59" s="12"/>
      <c r="QWB59" s="12"/>
      <c r="QWC59" s="12"/>
      <c r="QWD59" s="12"/>
      <c r="QWE59" s="12"/>
      <c r="QWF59" s="12"/>
      <c r="QWG59" s="12"/>
      <c r="QWH59" s="12"/>
      <c r="QWI59" s="12"/>
      <c r="QWJ59" s="12"/>
      <c r="QWK59" s="12"/>
      <c r="QWL59" s="12"/>
      <c r="QWM59" s="12"/>
      <c r="QWN59" s="12"/>
      <c r="QWO59" s="12"/>
      <c r="QWP59" s="12"/>
      <c r="QWQ59" s="12"/>
      <c r="QWR59" s="12"/>
      <c r="QWS59" s="12"/>
      <c r="QWT59" s="12"/>
      <c r="QWU59" s="12"/>
      <c r="QWV59" s="12"/>
      <c r="QWW59" s="12"/>
      <c r="QWX59" s="12"/>
      <c r="QWY59" s="12"/>
      <c r="QWZ59" s="12"/>
      <c r="QXA59" s="12"/>
      <c r="QXB59" s="12"/>
      <c r="QXC59" s="12"/>
      <c r="QXD59" s="12"/>
      <c r="QXE59" s="12"/>
      <c r="QXF59" s="12"/>
      <c r="QXG59" s="12"/>
      <c r="QXH59" s="12"/>
      <c r="QXI59" s="12"/>
      <c r="QXJ59" s="12"/>
      <c r="QXK59" s="12"/>
      <c r="QXL59" s="12"/>
      <c r="QXM59" s="12"/>
      <c r="QXN59" s="12"/>
      <c r="QXO59" s="12"/>
      <c r="QXP59" s="12"/>
      <c r="QXQ59" s="12"/>
      <c r="QXR59" s="12"/>
      <c r="QXS59" s="12"/>
      <c r="QXT59" s="12"/>
      <c r="QXU59" s="12"/>
      <c r="QXV59" s="12"/>
      <c r="QXW59" s="12"/>
      <c r="QXX59" s="12"/>
      <c r="QXY59" s="12"/>
      <c r="QXZ59" s="12"/>
      <c r="QYA59" s="12"/>
      <c r="QYB59" s="12"/>
      <c r="QYC59" s="12"/>
      <c r="QYD59" s="12"/>
      <c r="QYE59" s="12"/>
      <c r="QYF59" s="12"/>
      <c r="QYG59" s="12"/>
      <c r="QYH59" s="12"/>
      <c r="QYI59" s="12"/>
      <c r="QYJ59" s="12"/>
      <c r="QYK59" s="12"/>
      <c r="QYL59" s="12"/>
      <c r="QYM59" s="12"/>
      <c r="QYN59" s="12"/>
      <c r="QYO59" s="12"/>
      <c r="QYP59" s="12"/>
      <c r="QYQ59" s="12"/>
      <c r="QYR59" s="12"/>
      <c r="QYS59" s="12"/>
      <c r="QYT59" s="12"/>
      <c r="QYU59" s="12"/>
      <c r="QYV59" s="12"/>
      <c r="QYW59" s="12"/>
      <c r="QYX59" s="12"/>
      <c r="QYY59" s="12"/>
      <c r="QYZ59" s="12"/>
      <c r="QZA59" s="12"/>
      <c r="QZB59" s="12"/>
      <c r="QZC59" s="12"/>
      <c r="QZD59" s="12"/>
      <c r="QZE59" s="12"/>
      <c r="QZF59" s="12"/>
      <c r="QZG59" s="12"/>
      <c r="QZH59" s="12"/>
      <c r="QZI59" s="12"/>
      <c r="QZJ59" s="12"/>
      <c r="QZK59" s="12"/>
      <c r="QZL59" s="12"/>
      <c r="QZM59" s="12"/>
      <c r="QZN59" s="12"/>
      <c r="QZO59" s="12"/>
      <c r="QZP59" s="12"/>
      <c r="QZQ59" s="12"/>
      <c r="QZR59" s="12"/>
      <c r="QZS59" s="12"/>
      <c r="QZT59" s="12"/>
      <c r="QZU59" s="12"/>
      <c r="QZV59" s="12"/>
      <c r="QZW59" s="12"/>
      <c r="QZX59" s="12"/>
      <c r="QZY59" s="12"/>
      <c r="QZZ59" s="12"/>
      <c r="RAA59" s="12"/>
      <c r="RAB59" s="12"/>
      <c r="RAC59" s="12"/>
      <c r="RAD59" s="12"/>
      <c r="RAE59" s="12"/>
      <c r="RAF59" s="12"/>
      <c r="RAG59" s="12"/>
      <c r="RAH59" s="12"/>
      <c r="RAI59" s="12"/>
      <c r="RAJ59" s="12"/>
      <c r="RAK59" s="12"/>
      <c r="RAL59" s="12"/>
      <c r="RAM59" s="12"/>
      <c r="RAN59" s="12"/>
      <c r="RAO59" s="12"/>
      <c r="RAP59" s="12"/>
      <c r="RAQ59" s="12"/>
      <c r="RAR59" s="12"/>
      <c r="RAS59" s="12"/>
      <c r="RAT59" s="12"/>
      <c r="RAU59" s="12"/>
      <c r="RAV59" s="12"/>
      <c r="RAW59" s="12"/>
      <c r="RAX59" s="12"/>
      <c r="RAY59" s="12"/>
      <c r="RAZ59" s="12"/>
      <c r="RBA59" s="12"/>
      <c r="RBB59" s="12"/>
      <c r="RBC59" s="12"/>
      <c r="RBD59" s="12"/>
      <c r="RBE59" s="12"/>
      <c r="RBF59" s="12"/>
      <c r="RBG59" s="12"/>
      <c r="RBH59" s="12"/>
      <c r="RBI59" s="12"/>
      <c r="RBJ59" s="12"/>
      <c r="RBK59" s="12"/>
      <c r="RBL59" s="12"/>
      <c r="RBM59" s="12"/>
      <c r="RBN59" s="12"/>
      <c r="RBO59" s="12"/>
      <c r="RBP59" s="12"/>
      <c r="RBQ59" s="12"/>
      <c r="RBR59" s="12"/>
      <c r="RBS59" s="12"/>
      <c r="RBT59" s="12"/>
      <c r="RBU59" s="12"/>
      <c r="RBV59" s="12"/>
      <c r="RBW59" s="12"/>
      <c r="RBX59" s="12"/>
      <c r="RBY59" s="12"/>
      <c r="RBZ59" s="12"/>
      <c r="RCA59" s="12"/>
      <c r="RCB59" s="12"/>
      <c r="RCC59" s="12"/>
      <c r="RCD59" s="12"/>
      <c r="RCE59" s="12"/>
      <c r="RCF59" s="12"/>
      <c r="RCG59" s="12"/>
      <c r="RCH59" s="12"/>
      <c r="RCI59" s="12"/>
      <c r="RCJ59" s="12"/>
      <c r="RCK59" s="12"/>
      <c r="RCL59" s="12"/>
      <c r="RCM59" s="12"/>
      <c r="RCN59" s="12"/>
      <c r="RCO59" s="12"/>
      <c r="RCP59" s="12"/>
      <c r="RCQ59" s="12"/>
      <c r="RCR59" s="12"/>
      <c r="RCS59" s="12"/>
      <c r="RCT59" s="12"/>
      <c r="RCU59" s="12"/>
      <c r="RCV59" s="12"/>
      <c r="RCW59" s="12"/>
      <c r="RCX59" s="12"/>
      <c r="RCY59" s="12"/>
      <c r="RCZ59" s="12"/>
      <c r="RDA59" s="12"/>
      <c r="RDB59" s="12"/>
      <c r="RDC59" s="12"/>
      <c r="RDD59" s="12"/>
      <c r="RDE59" s="12"/>
      <c r="RDF59" s="12"/>
      <c r="RDG59" s="12"/>
      <c r="RDH59" s="12"/>
      <c r="RDI59" s="12"/>
      <c r="RDJ59" s="12"/>
      <c r="RDK59" s="12"/>
      <c r="RDL59" s="12"/>
      <c r="RDM59" s="12"/>
      <c r="RDN59" s="12"/>
      <c r="RDO59" s="12"/>
      <c r="RDP59" s="12"/>
      <c r="RDQ59" s="12"/>
      <c r="RDR59" s="12"/>
      <c r="RDS59" s="12"/>
      <c r="RDT59" s="12"/>
      <c r="RDU59" s="12"/>
      <c r="RDV59" s="12"/>
      <c r="RDW59" s="12"/>
      <c r="RDX59" s="12"/>
      <c r="RDY59" s="12"/>
      <c r="RDZ59" s="12"/>
      <c r="REA59" s="12"/>
      <c r="REB59" s="12"/>
      <c r="REC59" s="12"/>
      <c r="RED59" s="12"/>
      <c r="REE59" s="12"/>
      <c r="REF59" s="12"/>
      <c r="REG59" s="12"/>
      <c r="REH59" s="12"/>
      <c r="REI59" s="12"/>
      <c r="REJ59" s="12"/>
      <c r="REK59" s="12"/>
      <c r="REL59" s="12"/>
      <c r="REM59" s="12"/>
      <c r="REN59" s="12"/>
      <c r="REO59" s="12"/>
      <c r="REP59" s="12"/>
      <c r="REQ59" s="12"/>
      <c r="RER59" s="12"/>
      <c r="RES59" s="12"/>
      <c r="RET59" s="12"/>
      <c r="REU59" s="12"/>
      <c r="REV59" s="12"/>
      <c r="REW59" s="12"/>
      <c r="REX59" s="12"/>
      <c r="REY59" s="12"/>
      <c r="REZ59" s="12"/>
      <c r="RFA59" s="12"/>
      <c r="RFB59" s="12"/>
      <c r="RFC59" s="12"/>
      <c r="RFD59" s="12"/>
      <c r="RFE59" s="12"/>
      <c r="RFF59" s="12"/>
      <c r="RFG59" s="12"/>
      <c r="RFH59" s="12"/>
      <c r="RFI59" s="12"/>
      <c r="RFJ59" s="12"/>
      <c r="RFK59" s="12"/>
      <c r="RFL59" s="12"/>
      <c r="RFM59" s="12"/>
      <c r="RFN59" s="12"/>
      <c r="RFO59" s="12"/>
      <c r="RFP59" s="12"/>
      <c r="RFQ59" s="12"/>
      <c r="RFR59" s="12"/>
      <c r="RFS59" s="12"/>
      <c r="RFT59" s="12"/>
      <c r="RFU59" s="12"/>
      <c r="RFV59" s="12"/>
      <c r="RFW59" s="12"/>
      <c r="RFX59" s="12"/>
      <c r="RFY59" s="12"/>
      <c r="RFZ59" s="12"/>
      <c r="RGA59" s="12"/>
      <c r="RGB59" s="12"/>
      <c r="RGC59" s="12"/>
      <c r="RGD59" s="12"/>
      <c r="RGE59" s="12"/>
      <c r="RGF59" s="12"/>
      <c r="RGG59" s="12"/>
      <c r="RGH59" s="12"/>
      <c r="RGI59" s="12"/>
      <c r="RGJ59" s="12"/>
      <c r="RGK59" s="12"/>
      <c r="RGL59" s="12"/>
      <c r="RGM59" s="12"/>
      <c r="RGN59" s="12"/>
      <c r="RGO59" s="12"/>
      <c r="RGP59" s="12"/>
      <c r="RGQ59" s="12"/>
      <c r="RGR59" s="12"/>
      <c r="RGS59" s="12"/>
      <c r="RGT59" s="12"/>
      <c r="RGU59" s="12"/>
      <c r="RGV59" s="12"/>
      <c r="RGW59" s="12"/>
      <c r="RGX59" s="12"/>
      <c r="RGY59" s="12"/>
      <c r="RGZ59" s="12"/>
      <c r="RHA59" s="12"/>
      <c r="RHB59" s="12"/>
      <c r="RHC59" s="12"/>
      <c r="RHD59" s="12"/>
      <c r="RHE59" s="12"/>
      <c r="RHF59" s="12"/>
      <c r="RHG59" s="12"/>
      <c r="RHH59" s="12"/>
      <c r="RHI59" s="12"/>
      <c r="RHJ59" s="12"/>
      <c r="RHK59" s="12"/>
      <c r="RHL59" s="12"/>
      <c r="RHM59" s="12"/>
      <c r="RHN59" s="12"/>
      <c r="RHO59" s="12"/>
      <c r="RHP59" s="12"/>
      <c r="RHQ59" s="12"/>
      <c r="RHR59" s="12"/>
      <c r="RHS59" s="12"/>
      <c r="RHT59" s="12"/>
      <c r="RHU59" s="12"/>
      <c r="RHV59" s="12"/>
      <c r="RHW59" s="12"/>
      <c r="RHX59" s="12"/>
      <c r="RHY59" s="12"/>
      <c r="RHZ59" s="12"/>
      <c r="RIA59" s="12"/>
      <c r="RIB59" s="12"/>
      <c r="RIC59" s="12"/>
      <c r="RID59" s="12"/>
      <c r="RIE59" s="12"/>
      <c r="RIF59" s="12"/>
      <c r="RIG59" s="12"/>
      <c r="RIH59" s="12"/>
      <c r="RII59" s="12"/>
      <c r="RIJ59" s="12"/>
      <c r="RIK59" s="12"/>
      <c r="RIL59" s="12"/>
      <c r="RIM59" s="12"/>
      <c r="RIN59" s="12"/>
      <c r="RIO59" s="12"/>
      <c r="RIP59" s="12"/>
      <c r="RIQ59" s="12"/>
      <c r="RIR59" s="12"/>
      <c r="RIS59" s="12"/>
      <c r="RIT59" s="12"/>
      <c r="RIU59" s="12"/>
      <c r="RIV59" s="12"/>
      <c r="RIW59" s="12"/>
      <c r="RIX59" s="12"/>
      <c r="RIY59" s="12"/>
      <c r="RIZ59" s="12"/>
      <c r="RJA59" s="12"/>
      <c r="RJB59" s="12"/>
      <c r="RJC59" s="12"/>
      <c r="RJD59" s="12"/>
      <c r="RJE59" s="12"/>
      <c r="RJF59" s="12"/>
      <c r="RJG59" s="12"/>
      <c r="RJH59" s="12"/>
      <c r="RJI59" s="12"/>
      <c r="RJJ59" s="12"/>
      <c r="RJK59" s="12"/>
      <c r="RJL59" s="12"/>
      <c r="RJM59" s="12"/>
      <c r="RJN59" s="12"/>
      <c r="RJO59" s="12"/>
      <c r="RJP59" s="12"/>
      <c r="RJQ59" s="12"/>
      <c r="RJR59" s="12"/>
      <c r="RJS59" s="12"/>
      <c r="RJT59" s="12"/>
      <c r="RJU59" s="12"/>
      <c r="RJV59" s="12"/>
      <c r="RJW59" s="12"/>
      <c r="RJX59" s="12"/>
      <c r="RJY59" s="12"/>
      <c r="RJZ59" s="12"/>
      <c r="RKA59" s="12"/>
      <c r="RKB59" s="12"/>
      <c r="RKC59" s="12"/>
      <c r="RKD59" s="12"/>
      <c r="RKE59" s="12"/>
      <c r="RKF59" s="12"/>
      <c r="RKG59" s="12"/>
      <c r="RKH59" s="12"/>
      <c r="RKI59" s="12"/>
      <c r="RKJ59" s="12"/>
      <c r="RKK59" s="12"/>
      <c r="RKL59" s="12"/>
      <c r="RKM59" s="12"/>
      <c r="RKN59" s="12"/>
      <c r="RKO59" s="12"/>
      <c r="RKP59" s="12"/>
      <c r="RKQ59" s="12"/>
      <c r="RKR59" s="12"/>
      <c r="RKS59" s="12"/>
      <c r="RKT59" s="12"/>
      <c r="RKU59" s="12"/>
      <c r="RKV59" s="12"/>
      <c r="RKW59" s="12"/>
      <c r="RKX59" s="12"/>
      <c r="RKY59" s="12"/>
      <c r="RKZ59" s="12"/>
      <c r="RLA59" s="12"/>
      <c r="RLB59" s="12"/>
      <c r="RLC59" s="12"/>
      <c r="RLD59" s="12"/>
      <c r="RLE59" s="12"/>
      <c r="RLF59" s="12"/>
      <c r="RLG59" s="12"/>
      <c r="RLH59" s="12"/>
      <c r="RLI59" s="12"/>
      <c r="RLJ59" s="12"/>
      <c r="RLK59" s="12"/>
      <c r="RLL59" s="12"/>
      <c r="RLM59" s="12"/>
      <c r="RLN59" s="12"/>
      <c r="RLO59" s="12"/>
      <c r="RLP59" s="12"/>
      <c r="RLQ59" s="12"/>
      <c r="RLR59" s="12"/>
      <c r="RLS59" s="12"/>
      <c r="RLT59" s="12"/>
      <c r="RLU59" s="12"/>
      <c r="RLV59" s="12"/>
      <c r="RLW59" s="12"/>
      <c r="RLX59" s="12"/>
      <c r="RLY59" s="12"/>
      <c r="RLZ59" s="12"/>
      <c r="RMA59" s="12"/>
      <c r="RMB59" s="12"/>
      <c r="RMC59" s="12"/>
      <c r="RMD59" s="12"/>
      <c r="RME59" s="12"/>
      <c r="RMF59" s="12"/>
      <c r="RMG59" s="12"/>
      <c r="RMH59" s="12"/>
      <c r="RMI59" s="12"/>
      <c r="RMJ59" s="12"/>
      <c r="RMK59" s="12"/>
      <c r="RML59" s="12"/>
      <c r="RMM59" s="12"/>
      <c r="RMN59" s="12"/>
      <c r="RMO59" s="12"/>
      <c r="RMP59" s="12"/>
      <c r="RMQ59" s="12"/>
      <c r="RMR59" s="12"/>
      <c r="RMS59" s="12"/>
      <c r="RMT59" s="12"/>
      <c r="RMU59" s="12"/>
      <c r="RMV59" s="12"/>
      <c r="RMW59" s="12"/>
      <c r="RMX59" s="12"/>
      <c r="RMY59" s="12"/>
      <c r="RMZ59" s="12"/>
      <c r="RNA59" s="12"/>
      <c r="RNB59" s="12"/>
      <c r="RNC59" s="12"/>
      <c r="RND59" s="12"/>
      <c r="RNE59" s="12"/>
      <c r="RNF59" s="12"/>
      <c r="RNG59" s="12"/>
      <c r="RNH59" s="12"/>
      <c r="RNI59" s="12"/>
      <c r="RNJ59" s="12"/>
      <c r="RNK59" s="12"/>
      <c r="RNL59" s="12"/>
      <c r="RNM59" s="12"/>
      <c r="RNN59" s="12"/>
      <c r="RNO59" s="12"/>
      <c r="RNP59" s="12"/>
      <c r="RNQ59" s="12"/>
      <c r="RNR59" s="12"/>
      <c r="RNS59" s="12"/>
      <c r="RNT59" s="12"/>
      <c r="RNU59" s="12"/>
      <c r="RNV59" s="12"/>
      <c r="RNW59" s="12"/>
      <c r="RNX59" s="12"/>
      <c r="RNY59" s="12"/>
      <c r="RNZ59" s="12"/>
      <c r="ROA59" s="12"/>
      <c r="ROB59" s="12"/>
      <c r="ROC59" s="12"/>
      <c r="ROD59" s="12"/>
      <c r="ROE59" s="12"/>
      <c r="ROF59" s="12"/>
      <c r="ROG59" s="12"/>
      <c r="ROH59" s="12"/>
      <c r="ROI59" s="12"/>
      <c r="ROJ59" s="12"/>
      <c r="ROK59" s="12"/>
      <c r="ROL59" s="12"/>
      <c r="ROM59" s="12"/>
      <c r="RON59" s="12"/>
      <c r="ROO59" s="12"/>
      <c r="ROP59" s="12"/>
      <c r="ROQ59" s="12"/>
      <c r="ROR59" s="12"/>
      <c r="ROS59" s="12"/>
      <c r="ROT59" s="12"/>
      <c r="ROU59" s="12"/>
      <c r="ROV59" s="12"/>
      <c r="ROW59" s="12"/>
      <c r="ROX59" s="12"/>
      <c r="ROY59" s="12"/>
      <c r="ROZ59" s="12"/>
      <c r="RPA59" s="12"/>
      <c r="RPB59" s="12"/>
      <c r="RPC59" s="12"/>
      <c r="RPD59" s="12"/>
      <c r="RPE59" s="12"/>
      <c r="RPF59" s="12"/>
      <c r="RPG59" s="12"/>
      <c r="RPH59" s="12"/>
      <c r="RPI59" s="12"/>
      <c r="RPJ59" s="12"/>
      <c r="RPK59" s="12"/>
      <c r="RPL59" s="12"/>
      <c r="RPM59" s="12"/>
      <c r="RPN59" s="12"/>
      <c r="RPO59" s="12"/>
      <c r="RPP59" s="12"/>
      <c r="RPQ59" s="12"/>
      <c r="RPR59" s="12"/>
      <c r="RPS59" s="12"/>
      <c r="RPT59" s="12"/>
      <c r="RPU59" s="12"/>
      <c r="RPV59" s="12"/>
      <c r="RPW59" s="12"/>
      <c r="RPX59" s="12"/>
      <c r="RPY59" s="12"/>
      <c r="RPZ59" s="12"/>
      <c r="RQA59" s="12"/>
      <c r="RQB59" s="12"/>
      <c r="RQC59" s="12"/>
      <c r="RQD59" s="12"/>
      <c r="RQE59" s="12"/>
      <c r="RQF59" s="12"/>
      <c r="RQG59" s="12"/>
      <c r="RQH59" s="12"/>
      <c r="RQI59" s="12"/>
      <c r="RQJ59" s="12"/>
      <c r="RQK59" s="12"/>
      <c r="RQL59" s="12"/>
      <c r="RQM59" s="12"/>
      <c r="RQN59" s="12"/>
      <c r="RQO59" s="12"/>
      <c r="RQP59" s="12"/>
      <c r="RQQ59" s="12"/>
      <c r="RQR59" s="12"/>
      <c r="RQS59" s="12"/>
      <c r="RQT59" s="12"/>
      <c r="RQU59" s="12"/>
      <c r="RQV59" s="12"/>
      <c r="RQW59" s="12"/>
      <c r="RQX59" s="12"/>
      <c r="RQY59" s="12"/>
      <c r="RQZ59" s="12"/>
      <c r="RRA59" s="12"/>
      <c r="RRB59" s="12"/>
      <c r="RRC59" s="12"/>
      <c r="RRD59" s="12"/>
      <c r="RRE59" s="12"/>
      <c r="RRF59" s="12"/>
      <c r="RRG59" s="12"/>
      <c r="RRH59" s="12"/>
      <c r="RRI59" s="12"/>
      <c r="RRJ59" s="12"/>
      <c r="RRK59" s="12"/>
      <c r="RRL59" s="12"/>
      <c r="RRM59" s="12"/>
      <c r="RRN59" s="12"/>
      <c r="RRO59" s="12"/>
      <c r="RRP59" s="12"/>
      <c r="RRQ59" s="12"/>
      <c r="RRR59" s="12"/>
      <c r="RRS59" s="12"/>
      <c r="RRT59" s="12"/>
      <c r="RRU59" s="12"/>
      <c r="RRV59" s="12"/>
      <c r="RRW59" s="12"/>
      <c r="RRX59" s="12"/>
      <c r="RRY59" s="12"/>
      <c r="RRZ59" s="12"/>
      <c r="RSA59" s="12"/>
      <c r="RSB59" s="12"/>
      <c r="RSC59" s="12"/>
      <c r="RSD59" s="12"/>
      <c r="RSE59" s="12"/>
      <c r="RSF59" s="12"/>
      <c r="RSG59" s="12"/>
      <c r="RSH59" s="12"/>
      <c r="RSI59" s="12"/>
      <c r="RSJ59" s="12"/>
      <c r="RSK59" s="12"/>
      <c r="RSL59" s="12"/>
      <c r="RSM59" s="12"/>
      <c r="RSN59" s="12"/>
      <c r="RSO59" s="12"/>
      <c r="RSP59" s="12"/>
      <c r="RSQ59" s="12"/>
      <c r="RSR59" s="12"/>
      <c r="RSS59" s="12"/>
      <c r="RST59" s="12"/>
      <c r="RSU59" s="12"/>
      <c r="RSV59" s="12"/>
      <c r="RSW59" s="12"/>
      <c r="RSX59" s="12"/>
      <c r="RSY59" s="12"/>
      <c r="RSZ59" s="12"/>
      <c r="RTA59" s="12"/>
      <c r="RTB59" s="12"/>
      <c r="RTC59" s="12"/>
      <c r="RTD59" s="12"/>
      <c r="RTE59" s="12"/>
      <c r="RTF59" s="12"/>
      <c r="RTG59" s="12"/>
      <c r="RTH59" s="12"/>
      <c r="RTI59" s="12"/>
      <c r="RTJ59" s="12"/>
      <c r="RTK59" s="12"/>
      <c r="RTL59" s="12"/>
      <c r="RTM59" s="12"/>
      <c r="RTN59" s="12"/>
      <c r="RTO59" s="12"/>
      <c r="RTP59" s="12"/>
      <c r="RTQ59" s="12"/>
      <c r="RTR59" s="12"/>
      <c r="RTS59" s="12"/>
      <c r="RTT59" s="12"/>
      <c r="RTU59" s="12"/>
      <c r="RTV59" s="12"/>
      <c r="RTW59" s="12"/>
      <c r="RTX59" s="12"/>
      <c r="RTY59" s="12"/>
      <c r="RTZ59" s="12"/>
      <c r="RUA59" s="12"/>
      <c r="RUB59" s="12"/>
      <c r="RUC59" s="12"/>
      <c r="RUD59" s="12"/>
      <c r="RUE59" s="12"/>
      <c r="RUF59" s="12"/>
      <c r="RUG59" s="12"/>
      <c r="RUH59" s="12"/>
      <c r="RUI59" s="12"/>
      <c r="RUJ59" s="12"/>
      <c r="RUK59" s="12"/>
      <c r="RUL59" s="12"/>
      <c r="RUM59" s="12"/>
      <c r="RUN59" s="12"/>
      <c r="RUO59" s="12"/>
      <c r="RUP59" s="12"/>
      <c r="RUQ59" s="12"/>
      <c r="RUR59" s="12"/>
      <c r="RUS59" s="12"/>
      <c r="RUT59" s="12"/>
      <c r="RUU59" s="12"/>
      <c r="RUV59" s="12"/>
      <c r="RUW59" s="12"/>
      <c r="RUX59" s="12"/>
      <c r="RUY59" s="12"/>
      <c r="RUZ59" s="12"/>
      <c r="RVA59" s="12"/>
      <c r="RVB59" s="12"/>
      <c r="RVC59" s="12"/>
      <c r="RVD59" s="12"/>
      <c r="RVE59" s="12"/>
      <c r="RVF59" s="12"/>
      <c r="RVG59" s="12"/>
      <c r="RVH59" s="12"/>
      <c r="RVI59" s="12"/>
      <c r="RVJ59" s="12"/>
      <c r="RVK59" s="12"/>
      <c r="RVL59" s="12"/>
      <c r="RVM59" s="12"/>
      <c r="RVN59" s="12"/>
      <c r="RVO59" s="12"/>
      <c r="RVP59" s="12"/>
      <c r="RVQ59" s="12"/>
      <c r="RVR59" s="12"/>
      <c r="RVS59" s="12"/>
      <c r="RVT59" s="12"/>
      <c r="RVU59" s="12"/>
      <c r="RVV59" s="12"/>
      <c r="RVW59" s="12"/>
      <c r="RVX59" s="12"/>
      <c r="RVY59" s="12"/>
      <c r="RVZ59" s="12"/>
      <c r="RWA59" s="12"/>
      <c r="RWB59" s="12"/>
      <c r="RWC59" s="12"/>
      <c r="RWD59" s="12"/>
      <c r="RWE59" s="12"/>
      <c r="RWF59" s="12"/>
      <c r="RWG59" s="12"/>
      <c r="RWH59" s="12"/>
      <c r="RWI59" s="12"/>
      <c r="RWJ59" s="12"/>
      <c r="RWK59" s="12"/>
      <c r="RWL59" s="12"/>
      <c r="RWM59" s="12"/>
      <c r="RWN59" s="12"/>
      <c r="RWO59" s="12"/>
      <c r="RWP59" s="12"/>
      <c r="RWQ59" s="12"/>
      <c r="RWR59" s="12"/>
      <c r="RWS59" s="12"/>
      <c r="RWT59" s="12"/>
      <c r="RWU59" s="12"/>
      <c r="RWV59" s="12"/>
      <c r="RWW59" s="12"/>
      <c r="RWX59" s="12"/>
      <c r="RWY59" s="12"/>
      <c r="RWZ59" s="12"/>
      <c r="RXA59" s="12"/>
      <c r="RXB59" s="12"/>
      <c r="RXC59" s="12"/>
      <c r="RXD59" s="12"/>
      <c r="RXE59" s="12"/>
      <c r="RXF59" s="12"/>
      <c r="RXG59" s="12"/>
      <c r="RXH59" s="12"/>
      <c r="RXI59" s="12"/>
      <c r="RXJ59" s="12"/>
      <c r="RXK59" s="12"/>
      <c r="RXL59" s="12"/>
      <c r="RXM59" s="12"/>
      <c r="RXN59" s="12"/>
      <c r="RXO59" s="12"/>
      <c r="RXP59" s="12"/>
      <c r="RXQ59" s="12"/>
      <c r="RXR59" s="12"/>
      <c r="RXS59" s="12"/>
      <c r="RXT59" s="12"/>
      <c r="RXU59" s="12"/>
      <c r="RXV59" s="12"/>
      <c r="RXW59" s="12"/>
      <c r="RXX59" s="12"/>
      <c r="RXY59" s="12"/>
      <c r="RXZ59" s="12"/>
      <c r="RYA59" s="12"/>
      <c r="RYB59" s="12"/>
      <c r="RYC59" s="12"/>
      <c r="RYD59" s="12"/>
      <c r="RYE59" s="12"/>
      <c r="RYF59" s="12"/>
      <c r="RYG59" s="12"/>
      <c r="RYH59" s="12"/>
      <c r="RYI59" s="12"/>
      <c r="RYJ59" s="12"/>
      <c r="RYK59" s="12"/>
      <c r="RYL59" s="12"/>
      <c r="RYM59" s="12"/>
      <c r="RYN59" s="12"/>
      <c r="RYO59" s="12"/>
      <c r="RYP59" s="12"/>
      <c r="RYQ59" s="12"/>
      <c r="RYR59" s="12"/>
      <c r="RYS59" s="12"/>
      <c r="RYT59" s="12"/>
      <c r="RYU59" s="12"/>
      <c r="RYV59" s="12"/>
      <c r="RYW59" s="12"/>
      <c r="RYX59" s="12"/>
      <c r="RYY59" s="12"/>
      <c r="RYZ59" s="12"/>
      <c r="RZA59" s="12"/>
      <c r="RZB59" s="12"/>
      <c r="RZC59" s="12"/>
      <c r="RZD59" s="12"/>
      <c r="RZE59" s="12"/>
      <c r="RZF59" s="12"/>
      <c r="RZG59" s="12"/>
      <c r="RZH59" s="12"/>
      <c r="RZI59" s="12"/>
      <c r="RZJ59" s="12"/>
      <c r="RZK59" s="12"/>
      <c r="RZL59" s="12"/>
      <c r="RZM59" s="12"/>
      <c r="RZN59" s="12"/>
      <c r="RZO59" s="12"/>
      <c r="RZP59" s="12"/>
      <c r="RZQ59" s="12"/>
      <c r="RZR59" s="12"/>
      <c r="RZS59" s="12"/>
      <c r="RZT59" s="12"/>
      <c r="RZU59" s="12"/>
      <c r="RZV59" s="12"/>
      <c r="RZW59" s="12"/>
      <c r="RZX59" s="12"/>
      <c r="RZY59" s="12"/>
      <c r="RZZ59" s="12"/>
      <c r="SAA59" s="12"/>
      <c r="SAB59" s="12"/>
      <c r="SAC59" s="12"/>
      <c r="SAD59" s="12"/>
      <c r="SAE59" s="12"/>
      <c r="SAF59" s="12"/>
      <c r="SAG59" s="12"/>
      <c r="SAH59" s="12"/>
      <c r="SAI59" s="12"/>
      <c r="SAJ59" s="12"/>
      <c r="SAK59" s="12"/>
      <c r="SAL59" s="12"/>
      <c r="SAM59" s="12"/>
      <c r="SAN59" s="12"/>
      <c r="SAO59" s="12"/>
      <c r="SAP59" s="12"/>
      <c r="SAQ59" s="12"/>
      <c r="SAR59" s="12"/>
      <c r="SAS59" s="12"/>
      <c r="SAT59" s="12"/>
      <c r="SAU59" s="12"/>
      <c r="SAV59" s="12"/>
      <c r="SAW59" s="12"/>
      <c r="SAX59" s="12"/>
      <c r="SAY59" s="12"/>
      <c r="SAZ59" s="12"/>
      <c r="SBA59" s="12"/>
      <c r="SBB59" s="12"/>
      <c r="SBC59" s="12"/>
      <c r="SBD59" s="12"/>
      <c r="SBE59" s="12"/>
      <c r="SBF59" s="12"/>
      <c r="SBG59" s="12"/>
      <c r="SBH59" s="12"/>
      <c r="SBI59" s="12"/>
      <c r="SBJ59" s="12"/>
      <c r="SBK59" s="12"/>
      <c r="SBL59" s="12"/>
      <c r="SBM59" s="12"/>
      <c r="SBN59" s="12"/>
      <c r="SBO59" s="12"/>
      <c r="SBP59" s="12"/>
      <c r="SBQ59" s="12"/>
      <c r="SBR59" s="12"/>
      <c r="SBS59" s="12"/>
      <c r="SBT59" s="12"/>
      <c r="SBU59" s="12"/>
      <c r="SBV59" s="12"/>
      <c r="SBW59" s="12"/>
      <c r="SBX59" s="12"/>
      <c r="SBY59" s="12"/>
      <c r="SBZ59" s="12"/>
      <c r="SCA59" s="12"/>
      <c r="SCB59" s="12"/>
      <c r="SCC59" s="12"/>
      <c r="SCD59" s="12"/>
      <c r="SCE59" s="12"/>
      <c r="SCF59" s="12"/>
      <c r="SCG59" s="12"/>
      <c r="SCH59" s="12"/>
      <c r="SCI59" s="12"/>
      <c r="SCJ59" s="12"/>
      <c r="SCK59" s="12"/>
      <c r="SCL59" s="12"/>
      <c r="SCM59" s="12"/>
      <c r="SCN59" s="12"/>
      <c r="SCO59" s="12"/>
      <c r="SCP59" s="12"/>
      <c r="SCQ59" s="12"/>
      <c r="SCR59" s="12"/>
      <c r="SCS59" s="12"/>
      <c r="SCT59" s="12"/>
      <c r="SCU59" s="12"/>
      <c r="SCV59" s="12"/>
      <c r="SCW59" s="12"/>
      <c r="SCX59" s="12"/>
      <c r="SCY59" s="12"/>
      <c r="SCZ59" s="12"/>
      <c r="SDA59" s="12"/>
      <c r="SDB59" s="12"/>
      <c r="SDC59" s="12"/>
      <c r="SDD59" s="12"/>
      <c r="SDE59" s="12"/>
      <c r="SDF59" s="12"/>
      <c r="SDG59" s="12"/>
      <c r="SDH59" s="12"/>
      <c r="SDI59" s="12"/>
      <c r="SDJ59" s="12"/>
      <c r="SDK59" s="12"/>
      <c r="SDL59" s="12"/>
      <c r="SDM59" s="12"/>
      <c r="SDN59" s="12"/>
      <c r="SDO59" s="12"/>
      <c r="SDP59" s="12"/>
      <c r="SDQ59" s="12"/>
      <c r="SDR59" s="12"/>
      <c r="SDS59" s="12"/>
      <c r="SDT59" s="12"/>
      <c r="SDU59" s="12"/>
      <c r="SDV59" s="12"/>
      <c r="SDW59" s="12"/>
      <c r="SDX59" s="12"/>
      <c r="SDY59" s="12"/>
      <c r="SDZ59" s="12"/>
      <c r="SEA59" s="12"/>
      <c r="SEB59" s="12"/>
      <c r="SEC59" s="12"/>
      <c r="SED59" s="12"/>
      <c r="SEE59" s="12"/>
      <c r="SEF59" s="12"/>
      <c r="SEG59" s="12"/>
      <c r="SEH59" s="12"/>
      <c r="SEI59" s="12"/>
      <c r="SEJ59" s="12"/>
      <c r="SEK59" s="12"/>
      <c r="SEL59" s="12"/>
      <c r="SEM59" s="12"/>
      <c r="SEN59" s="12"/>
      <c r="SEO59" s="12"/>
      <c r="SEP59" s="12"/>
      <c r="SEQ59" s="12"/>
      <c r="SER59" s="12"/>
      <c r="SES59" s="12"/>
      <c r="SET59" s="12"/>
      <c r="SEU59" s="12"/>
      <c r="SEV59" s="12"/>
      <c r="SEW59" s="12"/>
      <c r="SEX59" s="12"/>
      <c r="SEY59" s="12"/>
      <c r="SEZ59" s="12"/>
      <c r="SFA59" s="12"/>
      <c r="SFB59" s="12"/>
      <c r="SFC59" s="12"/>
      <c r="SFD59" s="12"/>
      <c r="SFE59" s="12"/>
      <c r="SFF59" s="12"/>
      <c r="SFG59" s="12"/>
      <c r="SFH59" s="12"/>
      <c r="SFI59" s="12"/>
      <c r="SFJ59" s="12"/>
      <c r="SFK59" s="12"/>
      <c r="SFL59" s="12"/>
      <c r="SFM59" s="12"/>
      <c r="SFN59" s="12"/>
      <c r="SFO59" s="12"/>
      <c r="SFP59" s="12"/>
      <c r="SFQ59" s="12"/>
      <c r="SFR59" s="12"/>
      <c r="SFS59" s="12"/>
      <c r="SFT59" s="12"/>
      <c r="SFU59" s="12"/>
      <c r="SFV59" s="12"/>
      <c r="SFW59" s="12"/>
      <c r="SFX59" s="12"/>
      <c r="SFY59" s="12"/>
      <c r="SFZ59" s="12"/>
      <c r="SGA59" s="12"/>
      <c r="SGB59" s="12"/>
      <c r="SGC59" s="12"/>
      <c r="SGD59" s="12"/>
      <c r="SGE59" s="12"/>
      <c r="SGF59" s="12"/>
      <c r="SGG59" s="12"/>
      <c r="SGH59" s="12"/>
      <c r="SGI59" s="12"/>
      <c r="SGJ59" s="12"/>
      <c r="SGK59" s="12"/>
      <c r="SGL59" s="12"/>
      <c r="SGM59" s="12"/>
      <c r="SGN59" s="12"/>
      <c r="SGO59" s="12"/>
      <c r="SGP59" s="12"/>
      <c r="SGQ59" s="12"/>
      <c r="SGR59" s="12"/>
      <c r="SGS59" s="12"/>
      <c r="SGT59" s="12"/>
      <c r="SGU59" s="12"/>
      <c r="SGV59" s="12"/>
      <c r="SGW59" s="12"/>
      <c r="SGX59" s="12"/>
      <c r="SGY59" s="12"/>
      <c r="SGZ59" s="12"/>
      <c r="SHA59" s="12"/>
      <c r="SHB59" s="12"/>
      <c r="SHC59" s="12"/>
      <c r="SHD59" s="12"/>
      <c r="SHE59" s="12"/>
      <c r="SHF59" s="12"/>
      <c r="SHG59" s="12"/>
      <c r="SHH59" s="12"/>
      <c r="SHI59" s="12"/>
      <c r="SHJ59" s="12"/>
      <c r="SHK59" s="12"/>
      <c r="SHL59" s="12"/>
      <c r="SHM59" s="12"/>
      <c r="SHN59" s="12"/>
      <c r="SHO59" s="12"/>
      <c r="SHP59" s="12"/>
      <c r="SHQ59" s="12"/>
      <c r="SHR59" s="12"/>
      <c r="SHS59" s="12"/>
      <c r="SHT59" s="12"/>
      <c r="SHU59" s="12"/>
      <c r="SHV59" s="12"/>
      <c r="SHW59" s="12"/>
      <c r="SHX59" s="12"/>
      <c r="SHY59" s="12"/>
      <c r="SHZ59" s="12"/>
      <c r="SIA59" s="12"/>
      <c r="SIB59" s="12"/>
      <c r="SIC59" s="12"/>
      <c r="SID59" s="12"/>
      <c r="SIE59" s="12"/>
      <c r="SIF59" s="12"/>
      <c r="SIG59" s="12"/>
      <c r="SIH59" s="12"/>
      <c r="SII59" s="12"/>
      <c r="SIJ59" s="12"/>
      <c r="SIK59" s="12"/>
      <c r="SIL59" s="12"/>
      <c r="SIM59" s="12"/>
      <c r="SIN59" s="12"/>
      <c r="SIO59" s="12"/>
      <c r="SIP59" s="12"/>
      <c r="SIQ59" s="12"/>
      <c r="SIR59" s="12"/>
      <c r="SIS59" s="12"/>
      <c r="SIT59" s="12"/>
      <c r="SIU59" s="12"/>
      <c r="SIV59" s="12"/>
      <c r="SIW59" s="12"/>
      <c r="SIX59" s="12"/>
      <c r="SIY59" s="12"/>
      <c r="SIZ59" s="12"/>
      <c r="SJA59" s="12"/>
      <c r="SJB59" s="12"/>
      <c r="SJC59" s="12"/>
      <c r="SJD59" s="12"/>
      <c r="SJE59" s="12"/>
      <c r="SJF59" s="12"/>
      <c r="SJG59" s="12"/>
      <c r="SJH59" s="12"/>
      <c r="SJI59" s="12"/>
      <c r="SJJ59" s="12"/>
      <c r="SJK59" s="12"/>
      <c r="SJL59" s="12"/>
      <c r="SJM59" s="12"/>
      <c r="SJN59" s="12"/>
      <c r="SJO59" s="12"/>
      <c r="SJP59" s="12"/>
      <c r="SJQ59" s="12"/>
      <c r="SJR59" s="12"/>
      <c r="SJS59" s="12"/>
      <c r="SJT59" s="12"/>
      <c r="SJU59" s="12"/>
      <c r="SJV59" s="12"/>
      <c r="SJW59" s="12"/>
      <c r="SJX59" s="12"/>
      <c r="SJY59" s="12"/>
      <c r="SJZ59" s="12"/>
      <c r="SKA59" s="12"/>
      <c r="SKB59" s="12"/>
      <c r="SKC59" s="12"/>
      <c r="SKD59" s="12"/>
      <c r="SKE59" s="12"/>
      <c r="SKF59" s="12"/>
      <c r="SKG59" s="12"/>
      <c r="SKH59" s="12"/>
      <c r="SKI59" s="12"/>
      <c r="SKJ59" s="12"/>
      <c r="SKK59" s="12"/>
      <c r="SKL59" s="12"/>
      <c r="SKM59" s="12"/>
      <c r="SKN59" s="12"/>
      <c r="SKO59" s="12"/>
      <c r="SKP59" s="12"/>
      <c r="SKQ59" s="12"/>
      <c r="SKR59" s="12"/>
      <c r="SKS59" s="12"/>
      <c r="SKT59" s="12"/>
      <c r="SKU59" s="12"/>
      <c r="SKV59" s="12"/>
      <c r="SKW59" s="12"/>
      <c r="SKX59" s="12"/>
      <c r="SKY59" s="12"/>
      <c r="SKZ59" s="12"/>
      <c r="SLA59" s="12"/>
      <c r="SLB59" s="12"/>
      <c r="SLC59" s="12"/>
      <c r="SLD59" s="12"/>
      <c r="SLE59" s="12"/>
      <c r="SLF59" s="12"/>
      <c r="SLG59" s="12"/>
      <c r="SLH59" s="12"/>
      <c r="SLI59" s="12"/>
      <c r="SLJ59" s="12"/>
      <c r="SLK59" s="12"/>
      <c r="SLL59" s="12"/>
      <c r="SLM59" s="12"/>
      <c r="SLN59" s="12"/>
      <c r="SLO59" s="12"/>
      <c r="SLP59" s="12"/>
      <c r="SLQ59" s="12"/>
      <c r="SLR59" s="12"/>
      <c r="SLS59" s="12"/>
      <c r="SLT59" s="12"/>
      <c r="SLU59" s="12"/>
      <c r="SLV59" s="12"/>
      <c r="SLW59" s="12"/>
      <c r="SLX59" s="12"/>
      <c r="SLY59" s="12"/>
      <c r="SLZ59" s="12"/>
      <c r="SMA59" s="12"/>
      <c r="SMB59" s="12"/>
      <c r="SMC59" s="12"/>
      <c r="SMD59" s="12"/>
      <c r="SME59" s="12"/>
      <c r="SMF59" s="12"/>
      <c r="SMG59" s="12"/>
      <c r="SMH59" s="12"/>
      <c r="SMI59" s="12"/>
      <c r="SMJ59" s="12"/>
      <c r="SMK59" s="12"/>
      <c r="SML59" s="12"/>
      <c r="SMM59" s="12"/>
      <c r="SMN59" s="12"/>
      <c r="SMO59" s="12"/>
      <c r="SMP59" s="12"/>
      <c r="SMQ59" s="12"/>
      <c r="SMR59" s="12"/>
      <c r="SMS59" s="12"/>
      <c r="SMT59" s="12"/>
      <c r="SMU59" s="12"/>
      <c r="SMV59" s="12"/>
      <c r="SMW59" s="12"/>
      <c r="SMX59" s="12"/>
      <c r="SMY59" s="12"/>
      <c r="SMZ59" s="12"/>
      <c r="SNA59" s="12"/>
      <c r="SNB59" s="12"/>
      <c r="SNC59" s="12"/>
      <c r="SND59" s="12"/>
      <c r="SNE59" s="12"/>
      <c r="SNF59" s="12"/>
      <c r="SNG59" s="12"/>
      <c r="SNH59" s="12"/>
      <c r="SNI59" s="12"/>
      <c r="SNJ59" s="12"/>
      <c r="SNK59" s="12"/>
      <c r="SNL59" s="12"/>
      <c r="SNM59" s="12"/>
      <c r="SNN59" s="12"/>
      <c r="SNO59" s="12"/>
      <c r="SNP59" s="12"/>
      <c r="SNQ59" s="12"/>
      <c r="SNR59" s="12"/>
      <c r="SNS59" s="12"/>
      <c r="SNT59" s="12"/>
      <c r="SNU59" s="12"/>
      <c r="SNV59" s="12"/>
      <c r="SNW59" s="12"/>
      <c r="SNX59" s="12"/>
      <c r="SNY59" s="12"/>
      <c r="SNZ59" s="12"/>
      <c r="SOA59" s="12"/>
      <c r="SOB59" s="12"/>
      <c r="SOC59" s="12"/>
      <c r="SOD59" s="12"/>
      <c r="SOE59" s="12"/>
      <c r="SOF59" s="12"/>
      <c r="SOG59" s="12"/>
      <c r="SOH59" s="12"/>
      <c r="SOI59" s="12"/>
      <c r="SOJ59" s="12"/>
      <c r="SOK59" s="12"/>
      <c r="SOL59" s="12"/>
      <c r="SOM59" s="12"/>
      <c r="SON59" s="12"/>
      <c r="SOO59" s="12"/>
      <c r="SOP59" s="12"/>
      <c r="SOQ59" s="12"/>
      <c r="SOR59" s="12"/>
      <c r="SOS59" s="12"/>
      <c r="SOT59" s="12"/>
      <c r="SOU59" s="12"/>
      <c r="SOV59" s="12"/>
      <c r="SOW59" s="12"/>
      <c r="SOX59" s="12"/>
      <c r="SOY59" s="12"/>
      <c r="SOZ59" s="12"/>
      <c r="SPA59" s="12"/>
      <c r="SPB59" s="12"/>
      <c r="SPC59" s="12"/>
      <c r="SPD59" s="12"/>
      <c r="SPE59" s="12"/>
      <c r="SPF59" s="12"/>
      <c r="SPG59" s="12"/>
      <c r="SPH59" s="12"/>
      <c r="SPI59" s="12"/>
      <c r="SPJ59" s="12"/>
      <c r="SPK59" s="12"/>
      <c r="SPL59" s="12"/>
      <c r="SPM59" s="12"/>
      <c r="SPN59" s="12"/>
      <c r="SPO59" s="12"/>
      <c r="SPP59" s="12"/>
      <c r="SPQ59" s="12"/>
      <c r="SPR59" s="12"/>
      <c r="SPS59" s="12"/>
      <c r="SPT59" s="12"/>
      <c r="SPU59" s="12"/>
      <c r="SPV59" s="12"/>
      <c r="SPW59" s="12"/>
      <c r="SPX59" s="12"/>
      <c r="SPY59" s="12"/>
      <c r="SPZ59" s="12"/>
      <c r="SQA59" s="12"/>
      <c r="SQB59" s="12"/>
      <c r="SQC59" s="12"/>
      <c r="SQD59" s="12"/>
      <c r="SQE59" s="12"/>
      <c r="SQF59" s="12"/>
      <c r="SQG59" s="12"/>
      <c r="SQH59" s="12"/>
      <c r="SQI59" s="12"/>
      <c r="SQJ59" s="12"/>
      <c r="SQK59" s="12"/>
      <c r="SQL59" s="12"/>
      <c r="SQM59" s="12"/>
      <c r="SQN59" s="12"/>
      <c r="SQO59" s="12"/>
      <c r="SQP59" s="12"/>
      <c r="SQQ59" s="12"/>
      <c r="SQR59" s="12"/>
      <c r="SQS59" s="12"/>
      <c r="SQT59" s="12"/>
      <c r="SQU59" s="12"/>
      <c r="SQV59" s="12"/>
      <c r="SQW59" s="12"/>
      <c r="SQX59" s="12"/>
      <c r="SQY59" s="12"/>
      <c r="SQZ59" s="12"/>
      <c r="SRA59" s="12"/>
      <c r="SRB59" s="12"/>
      <c r="SRC59" s="12"/>
      <c r="SRD59" s="12"/>
      <c r="SRE59" s="12"/>
      <c r="SRF59" s="12"/>
      <c r="SRG59" s="12"/>
      <c r="SRH59" s="12"/>
      <c r="SRI59" s="12"/>
      <c r="SRJ59" s="12"/>
      <c r="SRK59" s="12"/>
      <c r="SRL59" s="12"/>
      <c r="SRM59" s="12"/>
      <c r="SRN59" s="12"/>
      <c r="SRO59" s="12"/>
      <c r="SRP59" s="12"/>
      <c r="SRQ59" s="12"/>
      <c r="SRR59" s="12"/>
      <c r="SRS59" s="12"/>
      <c r="SRT59" s="12"/>
      <c r="SRU59" s="12"/>
      <c r="SRV59" s="12"/>
      <c r="SRW59" s="12"/>
      <c r="SRX59" s="12"/>
      <c r="SRY59" s="12"/>
      <c r="SRZ59" s="12"/>
      <c r="SSA59" s="12"/>
      <c r="SSB59" s="12"/>
      <c r="SSC59" s="12"/>
      <c r="SSD59" s="12"/>
      <c r="SSE59" s="12"/>
      <c r="SSF59" s="12"/>
      <c r="SSG59" s="12"/>
      <c r="SSH59" s="12"/>
      <c r="SSI59" s="12"/>
      <c r="SSJ59" s="12"/>
      <c r="SSK59" s="12"/>
      <c r="SSL59" s="12"/>
      <c r="SSM59" s="12"/>
      <c r="SSN59" s="12"/>
      <c r="SSO59" s="12"/>
      <c r="SSP59" s="12"/>
      <c r="SSQ59" s="12"/>
      <c r="SSR59" s="12"/>
      <c r="SSS59" s="12"/>
      <c r="SST59" s="12"/>
      <c r="SSU59" s="12"/>
      <c r="SSV59" s="12"/>
      <c r="SSW59" s="12"/>
      <c r="SSX59" s="12"/>
      <c r="SSY59" s="12"/>
      <c r="SSZ59" s="12"/>
      <c r="STA59" s="12"/>
      <c r="STB59" s="12"/>
      <c r="STC59" s="12"/>
      <c r="STD59" s="12"/>
      <c r="STE59" s="12"/>
      <c r="STF59" s="12"/>
      <c r="STG59" s="12"/>
      <c r="STH59" s="12"/>
      <c r="STI59" s="12"/>
      <c r="STJ59" s="12"/>
      <c r="STK59" s="12"/>
      <c r="STL59" s="12"/>
      <c r="STM59" s="12"/>
      <c r="STN59" s="12"/>
      <c r="STO59" s="12"/>
      <c r="STP59" s="12"/>
      <c r="STQ59" s="12"/>
      <c r="STR59" s="12"/>
      <c r="STS59" s="12"/>
      <c r="STT59" s="12"/>
      <c r="STU59" s="12"/>
      <c r="STV59" s="12"/>
      <c r="STW59" s="12"/>
      <c r="STX59" s="12"/>
      <c r="STY59" s="12"/>
      <c r="STZ59" s="12"/>
      <c r="SUA59" s="12"/>
      <c r="SUB59" s="12"/>
      <c r="SUC59" s="12"/>
      <c r="SUD59" s="12"/>
      <c r="SUE59" s="12"/>
      <c r="SUF59" s="12"/>
      <c r="SUG59" s="12"/>
      <c r="SUH59" s="12"/>
      <c r="SUI59" s="12"/>
      <c r="SUJ59" s="12"/>
      <c r="SUK59" s="12"/>
      <c r="SUL59" s="12"/>
      <c r="SUM59" s="12"/>
      <c r="SUN59" s="12"/>
      <c r="SUO59" s="12"/>
      <c r="SUP59" s="12"/>
      <c r="SUQ59" s="12"/>
      <c r="SUR59" s="12"/>
      <c r="SUS59" s="12"/>
      <c r="SUT59" s="12"/>
      <c r="SUU59" s="12"/>
      <c r="SUV59" s="12"/>
      <c r="SUW59" s="12"/>
      <c r="SUX59" s="12"/>
      <c r="SUY59" s="12"/>
      <c r="SUZ59" s="12"/>
      <c r="SVA59" s="12"/>
      <c r="SVB59" s="12"/>
      <c r="SVC59" s="12"/>
      <c r="SVD59" s="12"/>
      <c r="SVE59" s="12"/>
      <c r="SVF59" s="12"/>
      <c r="SVG59" s="12"/>
      <c r="SVH59" s="12"/>
      <c r="SVI59" s="12"/>
      <c r="SVJ59" s="12"/>
      <c r="SVK59" s="12"/>
      <c r="SVL59" s="12"/>
      <c r="SVM59" s="12"/>
      <c r="SVN59" s="12"/>
      <c r="SVO59" s="12"/>
      <c r="SVP59" s="12"/>
      <c r="SVQ59" s="12"/>
      <c r="SVR59" s="12"/>
      <c r="SVS59" s="12"/>
      <c r="SVT59" s="12"/>
      <c r="SVU59" s="12"/>
      <c r="SVV59" s="12"/>
      <c r="SVW59" s="12"/>
      <c r="SVX59" s="12"/>
      <c r="SVY59" s="12"/>
      <c r="SVZ59" s="12"/>
      <c r="SWA59" s="12"/>
      <c r="SWB59" s="12"/>
      <c r="SWC59" s="12"/>
      <c r="SWD59" s="12"/>
      <c r="SWE59" s="12"/>
      <c r="SWF59" s="12"/>
      <c r="SWG59" s="12"/>
      <c r="SWH59" s="12"/>
      <c r="SWI59" s="12"/>
      <c r="SWJ59" s="12"/>
      <c r="SWK59" s="12"/>
      <c r="SWL59" s="12"/>
      <c r="SWM59" s="12"/>
      <c r="SWN59" s="12"/>
      <c r="SWO59" s="12"/>
      <c r="SWP59" s="12"/>
      <c r="SWQ59" s="12"/>
      <c r="SWR59" s="12"/>
      <c r="SWS59" s="12"/>
      <c r="SWT59" s="12"/>
      <c r="SWU59" s="12"/>
      <c r="SWV59" s="12"/>
      <c r="SWW59" s="12"/>
      <c r="SWX59" s="12"/>
      <c r="SWY59" s="12"/>
      <c r="SWZ59" s="12"/>
      <c r="SXA59" s="12"/>
      <c r="SXB59" s="12"/>
      <c r="SXC59" s="12"/>
      <c r="SXD59" s="12"/>
      <c r="SXE59" s="12"/>
      <c r="SXF59" s="12"/>
      <c r="SXG59" s="12"/>
      <c r="SXH59" s="12"/>
      <c r="SXI59" s="12"/>
      <c r="SXJ59" s="12"/>
      <c r="SXK59" s="12"/>
      <c r="SXL59" s="12"/>
      <c r="SXM59" s="12"/>
      <c r="SXN59" s="12"/>
      <c r="SXO59" s="12"/>
      <c r="SXP59" s="12"/>
      <c r="SXQ59" s="12"/>
      <c r="SXR59" s="12"/>
      <c r="SXS59" s="12"/>
      <c r="SXT59" s="12"/>
      <c r="SXU59" s="12"/>
      <c r="SXV59" s="12"/>
      <c r="SXW59" s="12"/>
      <c r="SXX59" s="12"/>
      <c r="SXY59" s="12"/>
      <c r="SXZ59" s="12"/>
      <c r="SYA59" s="12"/>
      <c r="SYB59" s="12"/>
      <c r="SYC59" s="12"/>
      <c r="SYD59" s="12"/>
      <c r="SYE59" s="12"/>
      <c r="SYF59" s="12"/>
      <c r="SYG59" s="12"/>
      <c r="SYH59" s="12"/>
      <c r="SYI59" s="12"/>
      <c r="SYJ59" s="12"/>
      <c r="SYK59" s="12"/>
      <c r="SYL59" s="12"/>
      <c r="SYM59" s="12"/>
      <c r="SYN59" s="12"/>
      <c r="SYO59" s="12"/>
      <c r="SYP59" s="12"/>
      <c r="SYQ59" s="12"/>
      <c r="SYR59" s="12"/>
      <c r="SYS59" s="12"/>
      <c r="SYT59" s="12"/>
      <c r="SYU59" s="12"/>
      <c r="SYV59" s="12"/>
      <c r="SYW59" s="12"/>
      <c r="SYX59" s="12"/>
      <c r="SYY59" s="12"/>
      <c r="SYZ59" s="12"/>
      <c r="SZA59" s="12"/>
      <c r="SZB59" s="12"/>
      <c r="SZC59" s="12"/>
      <c r="SZD59" s="12"/>
      <c r="SZE59" s="12"/>
      <c r="SZF59" s="12"/>
      <c r="SZG59" s="12"/>
      <c r="SZH59" s="12"/>
      <c r="SZI59" s="12"/>
      <c r="SZJ59" s="12"/>
      <c r="SZK59" s="12"/>
      <c r="SZL59" s="12"/>
      <c r="SZM59" s="12"/>
      <c r="SZN59" s="12"/>
      <c r="SZO59" s="12"/>
      <c r="SZP59" s="12"/>
      <c r="SZQ59" s="12"/>
      <c r="SZR59" s="12"/>
      <c r="SZS59" s="12"/>
      <c r="SZT59" s="12"/>
      <c r="SZU59" s="12"/>
      <c r="SZV59" s="12"/>
      <c r="SZW59" s="12"/>
      <c r="SZX59" s="12"/>
      <c r="SZY59" s="12"/>
      <c r="SZZ59" s="12"/>
      <c r="TAA59" s="12"/>
      <c r="TAB59" s="12"/>
      <c r="TAC59" s="12"/>
      <c r="TAD59" s="12"/>
      <c r="TAE59" s="12"/>
      <c r="TAF59" s="12"/>
      <c r="TAG59" s="12"/>
      <c r="TAH59" s="12"/>
      <c r="TAI59" s="12"/>
      <c r="TAJ59" s="12"/>
      <c r="TAK59" s="12"/>
      <c r="TAL59" s="12"/>
      <c r="TAM59" s="12"/>
      <c r="TAN59" s="12"/>
      <c r="TAO59" s="12"/>
      <c r="TAP59" s="12"/>
      <c r="TAQ59" s="12"/>
      <c r="TAR59" s="12"/>
      <c r="TAS59" s="12"/>
      <c r="TAT59" s="12"/>
      <c r="TAU59" s="12"/>
      <c r="TAV59" s="12"/>
      <c r="TAW59" s="12"/>
      <c r="TAX59" s="12"/>
      <c r="TAY59" s="12"/>
      <c r="TAZ59" s="12"/>
      <c r="TBA59" s="12"/>
      <c r="TBB59" s="12"/>
      <c r="TBC59" s="12"/>
      <c r="TBD59" s="12"/>
      <c r="TBE59" s="12"/>
      <c r="TBF59" s="12"/>
      <c r="TBG59" s="12"/>
      <c r="TBH59" s="12"/>
      <c r="TBI59" s="12"/>
      <c r="TBJ59" s="12"/>
      <c r="TBK59" s="12"/>
      <c r="TBL59" s="12"/>
      <c r="TBM59" s="12"/>
      <c r="TBN59" s="12"/>
      <c r="TBO59" s="12"/>
      <c r="TBP59" s="12"/>
      <c r="TBQ59" s="12"/>
      <c r="TBR59" s="12"/>
      <c r="TBS59" s="12"/>
      <c r="TBT59" s="12"/>
      <c r="TBU59" s="12"/>
      <c r="TBV59" s="12"/>
      <c r="TBW59" s="12"/>
      <c r="TBX59" s="12"/>
      <c r="TBY59" s="12"/>
      <c r="TBZ59" s="12"/>
      <c r="TCA59" s="12"/>
      <c r="TCB59" s="12"/>
      <c r="TCC59" s="12"/>
      <c r="TCD59" s="12"/>
      <c r="TCE59" s="12"/>
      <c r="TCF59" s="12"/>
      <c r="TCG59" s="12"/>
      <c r="TCH59" s="12"/>
      <c r="TCI59" s="12"/>
      <c r="TCJ59" s="12"/>
      <c r="TCK59" s="12"/>
      <c r="TCL59" s="12"/>
      <c r="TCM59" s="12"/>
      <c r="TCN59" s="12"/>
      <c r="TCO59" s="12"/>
      <c r="TCP59" s="12"/>
      <c r="TCQ59" s="12"/>
      <c r="TCR59" s="12"/>
      <c r="TCS59" s="12"/>
      <c r="TCT59" s="12"/>
      <c r="TCU59" s="12"/>
      <c r="TCV59" s="12"/>
      <c r="TCW59" s="12"/>
      <c r="TCX59" s="12"/>
      <c r="TCY59" s="12"/>
      <c r="TCZ59" s="12"/>
      <c r="TDA59" s="12"/>
      <c r="TDB59" s="12"/>
      <c r="TDC59" s="12"/>
      <c r="TDD59" s="12"/>
      <c r="TDE59" s="12"/>
      <c r="TDF59" s="12"/>
      <c r="TDG59" s="12"/>
      <c r="TDH59" s="12"/>
      <c r="TDI59" s="12"/>
      <c r="TDJ59" s="12"/>
      <c r="TDK59" s="12"/>
      <c r="TDL59" s="12"/>
      <c r="TDM59" s="12"/>
      <c r="TDN59" s="12"/>
      <c r="TDO59" s="12"/>
      <c r="TDP59" s="12"/>
      <c r="TDQ59" s="12"/>
      <c r="TDR59" s="12"/>
      <c r="TDS59" s="12"/>
      <c r="TDT59" s="12"/>
      <c r="TDU59" s="12"/>
      <c r="TDV59" s="12"/>
      <c r="TDW59" s="12"/>
      <c r="TDX59" s="12"/>
      <c r="TDY59" s="12"/>
      <c r="TDZ59" s="12"/>
      <c r="TEA59" s="12"/>
      <c r="TEB59" s="12"/>
      <c r="TEC59" s="12"/>
      <c r="TED59" s="12"/>
      <c r="TEE59" s="12"/>
      <c r="TEF59" s="12"/>
      <c r="TEG59" s="12"/>
      <c r="TEH59" s="12"/>
      <c r="TEI59" s="12"/>
      <c r="TEJ59" s="12"/>
      <c r="TEK59" s="12"/>
      <c r="TEL59" s="12"/>
      <c r="TEM59" s="12"/>
      <c r="TEN59" s="12"/>
      <c r="TEO59" s="12"/>
      <c r="TEP59" s="12"/>
      <c r="TEQ59" s="12"/>
      <c r="TER59" s="12"/>
      <c r="TES59" s="12"/>
      <c r="TET59" s="12"/>
      <c r="TEU59" s="12"/>
      <c r="TEV59" s="12"/>
      <c r="TEW59" s="12"/>
      <c r="TEX59" s="12"/>
      <c r="TEY59" s="12"/>
      <c r="TEZ59" s="12"/>
      <c r="TFA59" s="12"/>
      <c r="TFB59" s="12"/>
      <c r="TFC59" s="12"/>
      <c r="TFD59" s="12"/>
      <c r="TFE59" s="12"/>
      <c r="TFF59" s="12"/>
      <c r="TFG59" s="12"/>
      <c r="TFH59" s="12"/>
      <c r="TFI59" s="12"/>
      <c r="TFJ59" s="12"/>
      <c r="TFK59" s="12"/>
      <c r="TFL59" s="12"/>
      <c r="TFM59" s="12"/>
      <c r="TFN59" s="12"/>
      <c r="TFO59" s="12"/>
      <c r="TFP59" s="12"/>
      <c r="TFQ59" s="12"/>
      <c r="TFR59" s="12"/>
      <c r="TFS59" s="12"/>
      <c r="TFT59" s="12"/>
      <c r="TFU59" s="12"/>
      <c r="TFV59" s="12"/>
      <c r="TFW59" s="12"/>
      <c r="TFX59" s="12"/>
      <c r="TFY59" s="12"/>
      <c r="TFZ59" s="12"/>
      <c r="TGA59" s="12"/>
      <c r="TGB59" s="12"/>
      <c r="TGC59" s="12"/>
      <c r="TGD59" s="12"/>
      <c r="TGE59" s="12"/>
      <c r="TGF59" s="12"/>
      <c r="TGG59" s="12"/>
      <c r="TGH59" s="12"/>
      <c r="TGI59" s="12"/>
      <c r="TGJ59" s="12"/>
      <c r="TGK59" s="12"/>
      <c r="TGL59" s="12"/>
      <c r="TGM59" s="12"/>
      <c r="TGN59" s="12"/>
      <c r="TGO59" s="12"/>
      <c r="TGP59" s="12"/>
      <c r="TGQ59" s="12"/>
      <c r="TGR59" s="12"/>
      <c r="TGS59" s="12"/>
      <c r="TGT59" s="12"/>
      <c r="TGU59" s="12"/>
      <c r="TGV59" s="12"/>
      <c r="TGW59" s="12"/>
      <c r="TGX59" s="12"/>
      <c r="TGY59" s="12"/>
      <c r="TGZ59" s="12"/>
      <c r="THA59" s="12"/>
      <c r="THB59" s="12"/>
      <c r="THC59" s="12"/>
      <c r="THD59" s="12"/>
      <c r="THE59" s="12"/>
      <c r="THF59" s="12"/>
      <c r="THG59" s="12"/>
      <c r="THH59" s="12"/>
      <c r="THI59" s="12"/>
      <c r="THJ59" s="12"/>
      <c r="THK59" s="12"/>
      <c r="THL59" s="12"/>
      <c r="THM59" s="12"/>
      <c r="THN59" s="12"/>
      <c r="THO59" s="12"/>
      <c r="THP59" s="12"/>
      <c r="THQ59" s="12"/>
      <c r="THR59" s="12"/>
      <c r="THS59" s="12"/>
      <c r="THT59" s="12"/>
      <c r="THU59" s="12"/>
      <c r="THV59" s="12"/>
      <c r="THW59" s="12"/>
      <c r="THX59" s="12"/>
      <c r="THY59" s="12"/>
      <c r="THZ59" s="12"/>
      <c r="TIA59" s="12"/>
      <c r="TIB59" s="12"/>
      <c r="TIC59" s="12"/>
      <c r="TID59" s="12"/>
      <c r="TIE59" s="12"/>
      <c r="TIF59" s="12"/>
      <c r="TIG59" s="12"/>
      <c r="TIH59" s="12"/>
      <c r="TII59" s="12"/>
      <c r="TIJ59" s="12"/>
      <c r="TIK59" s="12"/>
      <c r="TIL59" s="12"/>
      <c r="TIM59" s="12"/>
      <c r="TIN59" s="12"/>
      <c r="TIO59" s="12"/>
      <c r="TIP59" s="12"/>
      <c r="TIQ59" s="12"/>
      <c r="TIR59" s="12"/>
      <c r="TIS59" s="12"/>
      <c r="TIT59" s="12"/>
      <c r="TIU59" s="12"/>
      <c r="TIV59" s="12"/>
      <c r="TIW59" s="12"/>
      <c r="TIX59" s="12"/>
      <c r="TIY59" s="12"/>
      <c r="TIZ59" s="12"/>
      <c r="TJA59" s="12"/>
      <c r="TJB59" s="12"/>
      <c r="TJC59" s="12"/>
      <c r="TJD59" s="12"/>
      <c r="TJE59" s="12"/>
      <c r="TJF59" s="12"/>
      <c r="TJG59" s="12"/>
      <c r="TJH59" s="12"/>
      <c r="TJI59" s="12"/>
      <c r="TJJ59" s="12"/>
      <c r="TJK59" s="12"/>
      <c r="TJL59" s="12"/>
      <c r="TJM59" s="12"/>
      <c r="TJN59" s="12"/>
      <c r="TJO59" s="12"/>
      <c r="TJP59" s="12"/>
      <c r="TJQ59" s="12"/>
      <c r="TJR59" s="12"/>
      <c r="TJS59" s="12"/>
      <c r="TJT59" s="12"/>
      <c r="TJU59" s="12"/>
      <c r="TJV59" s="12"/>
      <c r="TJW59" s="12"/>
      <c r="TJX59" s="12"/>
      <c r="TJY59" s="12"/>
      <c r="TJZ59" s="12"/>
      <c r="TKA59" s="12"/>
      <c r="TKB59" s="12"/>
      <c r="TKC59" s="12"/>
      <c r="TKD59" s="12"/>
      <c r="TKE59" s="12"/>
      <c r="TKF59" s="12"/>
      <c r="TKG59" s="12"/>
      <c r="TKH59" s="12"/>
      <c r="TKI59" s="12"/>
      <c r="TKJ59" s="12"/>
      <c r="TKK59" s="12"/>
      <c r="TKL59" s="12"/>
      <c r="TKM59" s="12"/>
      <c r="TKN59" s="12"/>
      <c r="TKO59" s="12"/>
      <c r="TKP59" s="12"/>
      <c r="TKQ59" s="12"/>
      <c r="TKR59" s="12"/>
      <c r="TKS59" s="12"/>
      <c r="TKT59" s="12"/>
      <c r="TKU59" s="12"/>
      <c r="TKV59" s="12"/>
      <c r="TKW59" s="12"/>
      <c r="TKX59" s="12"/>
      <c r="TKY59" s="12"/>
      <c r="TKZ59" s="12"/>
      <c r="TLA59" s="12"/>
      <c r="TLB59" s="12"/>
      <c r="TLC59" s="12"/>
      <c r="TLD59" s="12"/>
      <c r="TLE59" s="12"/>
      <c r="TLF59" s="12"/>
      <c r="TLG59" s="12"/>
      <c r="TLH59" s="12"/>
      <c r="TLI59" s="12"/>
      <c r="TLJ59" s="12"/>
      <c r="TLK59" s="12"/>
      <c r="TLL59" s="12"/>
      <c r="TLM59" s="12"/>
      <c r="TLN59" s="12"/>
      <c r="TLO59" s="12"/>
      <c r="TLP59" s="12"/>
      <c r="TLQ59" s="12"/>
      <c r="TLR59" s="12"/>
      <c r="TLS59" s="12"/>
      <c r="TLT59" s="12"/>
      <c r="TLU59" s="12"/>
      <c r="TLV59" s="12"/>
      <c r="TLW59" s="12"/>
      <c r="TLX59" s="12"/>
      <c r="TLY59" s="12"/>
      <c r="TLZ59" s="12"/>
      <c r="TMA59" s="12"/>
      <c r="TMB59" s="12"/>
      <c r="TMC59" s="12"/>
      <c r="TMD59" s="12"/>
      <c r="TME59" s="12"/>
      <c r="TMF59" s="12"/>
      <c r="TMG59" s="12"/>
      <c r="TMH59" s="12"/>
      <c r="TMI59" s="12"/>
      <c r="TMJ59" s="12"/>
      <c r="TMK59" s="12"/>
      <c r="TML59" s="12"/>
      <c r="TMM59" s="12"/>
      <c r="TMN59" s="12"/>
      <c r="TMO59" s="12"/>
      <c r="TMP59" s="12"/>
      <c r="TMQ59" s="12"/>
      <c r="TMR59" s="12"/>
      <c r="TMS59" s="12"/>
      <c r="TMT59" s="12"/>
      <c r="TMU59" s="12"/>
      <c r="TMV59" s="12"/>
      <c r="TMW59" s="12"/>
      <c r="TMX59" s="12"/>
      <c r="TMY59" s="12"/>
      <c r="TMZ59" s="12"/>
      <c r="TNA59" s="12"/>
      <c r="TNB59" s="12"/>
      <c r="TNC59" s="12"/>
      <c r="TND59" s="12"/>
      <c r="TNE59" s="12"/>
      <c r="TNF59" s="12"/>
      <c r="TNG59" s="12"/>
      <c r="TNH59" s="12"/>
      <c r="TNI59" s="12"/>
      <c r="TNJ59" s="12"/>
      <c r="TNK59" s="12"/>
      <c r="TNL59" s="12"/>
      <c r="TNM59" s="12"/>
      <c r="TNN59" s="12"/>
      <c r="TNO59" s="12"/>
      <c r="TNP59" s="12"/>
      <c r="TNQ59" s="12"/>
      <c r="TNR59" s="12"/>
      <c r="TNS59" s="12"/>
      <c r="TNT59" s="12"/>
      <c r="TNU59" s="12"/>
      <c r="TNV59" s="12"/>
      <c r="TNW59" s="12"/>
      <c r="TNX59" s="12"/>
      <c r="TNY59" s="12"/>
      <c r="TNZ59" s="12"/>
      <c r="TOA59" s="12"/>
      <c r="TOB59" s="12"/>
      <c r="TOC59" s="12"/>
      <c r="TOD59" s="12"/>
      <c r="TOE59" s="12"/>
      <c r="TOF59" s="12"/>
      <c r="TOG59" s="12"/>
      <c r="TOH59" s="12"/>
      <c r="TOI59" s="12"/>
      <c r="TOJ59" s="12"/>
      <c r="TOK59" s="12"/>
      <c r="TOL59" s="12"/>
      <c r="TOM59" s="12"/>
      <c r="TON59" s="12"/>
      <c r="TOO59" s="12"/>
      <c r="TOP59" s="12"/>
      <c r="TOQ59" s="12"/>
      <c r="TOR59" s="12"/>
      <c r="TOS59" s="12"/>
      <c r="TOT59" s="12"/>
      <c r="TOU59" s="12"/>
      <c r="TOV59" s="12"/>
      <c r="TOW59" s="12"/>
      <c r="TOX59" s="12"/>
      <c r="TOY59" s="12"/>
      <c r="TOZ59" s="12"/>
      <c r="TPA59" s="12"/>
      <c r="TPB59" s="12"/>
      <c r="TPC59" s="12"/>
      <c r="TPD59" s="12"/>
      <c r="TPE59" s="12"/>
      <c r="TPF59" s="12"/>
      <c r="TPG59" s="12"/>
      <c r="TPH59" s="12"/>
      <c r="TPI59" s="12"/>
      <c r="TPJ59" s="12"/>
      <c r="TPK59" s="12"/>
      <c r="TPL59" s="12"/>
      <c r="TPM59" s="12"/>
      <c r="TPN59" s="12"/>
      <c r="TPO59" s="12"/>
      <c r="TPP59" s="12"/>
      <c r="TPQ59" s="12"/>
      <c r="TPR59" s="12"/>
      <c r="TPS59" s="12"/>
      <c r="TPT59" s="12"/>
      <c r="TPU59" s="12"/>
      <c r="TPV59" s="12"/>
      <c r="TPW59" s="12"/>
      <c r="TPX59" s="12"/>
      <c r="TPY59" s="12"/>
      <c r="TPZ59" s="12"/>
      <c r="TQA59" s="12"/>
      <c r="TQB59" s="12"/>
      <c r="TQC59" s="12"/>
      <c r="TQD59" s="12"/>
      <c r="TQE59" s="12"/>
      <c r="TQF59" s="12"/>
      <c r="TQG59" s="12"/>
      <c r="TQH59" s="12"/>
      <c r="TQI59" s="12"/>
      <c r="TQJ59" s="12"/>
      <c r="TQK59" s="12"/>
      <c r="TQL59" s="12"/>
      <c r="TQM59" s="12"/>
      <c r="TQN59" s="12"/>
      <c r="TQO59" s="12"/>
      <c r="TQP59" s="12"/>
      <c r="TQQ59" s="12"/>
      <c r="TQR59" s="12"/>
      <c r="TQS59" s="12"/>
      <c r="TQT59" s="12"/>
      <c r="TQU59" s="12"/>
      <c r="TQV59" s="12"/>
      <c r="TQW59" s="12"/>
      <c r="TQX59" s="12"/>
      <c r="TQY59" s="12"/>
      <c r="TQZ59" s="12"/>
      <c r="TRA59" s="12"/>
      <c r="TRB59" s="12"/>
      <c r="TRC59" s="12"/>
      <c r="TRD59" s="12"/>
      <c r="TRE59" s="12"/>
      <c r="TRF59" s="12"/>
      <c r="TRG59" s="12"/>
      <c r="TRH59" s="12"/>
      <c r="TRI59" s="12"/>
      <c r="TRJ59" s="12"/>
      <c r="TRK59" s="12"/>
      <c r="TRL59" s="12"/>
      <c r="TRM59" s="12"/>
      <c r="TRN59" s="12"/>
      <c r="TRO59" s="12"/>
      <c r="TRP59" s="12"/>
      <c r="TRQ59" s="12"/>
      <c r="TRR59" s="12"/>
      <c r="TRS59" s="12"/>
      <c r="TRT59" s="12"/>
      <c r="TRU59" s="12"/>
      <c r="TRV59" s="12"/>
      <c r="TRW59" s="12"/>
      <c r="TRX59" s="12"/>
      <c r="TRY59" s="12"/>
      <c r="TRZ59" s="12"/>
      <c r="TSA59" s="12"/>
      <c r="TSB59" s="12"/>
      <c r="TSC59" s="12"/>
      <c r="TSD59" s="12"/>
      <c r="TSE59" s="12"/>
      <c r="TSF59" s="12"/>
      <c r="TSG59" s="12"/>
      <c r="TSH59" s="12"/>
      <c r="TSI59" s="12"/>
      <c r="TSJ59" s="12"/>
      <c r="TSK59" s="12"/>
      <c r="TSL59" s="12"/>
      <c r="TSM59" s="12"/>
      <c r="TSN59" s="12"/>
      <c r="TSO59" s="12"/>
      <c r="TSP59" s="12"/>
      <c r="TSQ59" s="12"/>
      <c r="TSR59" s="12"/>
      <c r="TSS59" s="12"/>
      <c r="TST59" s="12"/>
      <c r="TSU59" s="12"/>
      <c r="TSV59" s="12"/>
      <c r="TSW59" s="12"/>
      <c r="TSX59" s="12"/>
      <c r="TSY59" s="12"/>
      <c r="TSZ59" s="12"/>
      <c r="TTA59" s="12"/>
      <c r="TTB59" s="12"/>
      <c r="TTC59" s="12"/>
      <c r="TTD59" s="12"/>
      <c r="TTE59" s="12"/>
      <c r="TTF59" s="12"/>
      <c r="TTG59" s="12"/>
      <c r="TTH59" s="12"/>
      <c r="TTI59" s="12"/>
      <c r="TTJ59" s="12"/>
      <c r="TTK59" s="12"/>
      <c r="TTL59" s="12"/>
      <c r="TTM59" s="12"/>
      <c r="TTN59" s="12"/>
      <c r="TTO59" s="12"/>
      <c r="TTP59" s="12"/>
      <c r="TTQ59" s="12"/>
      <c r="TTR59" s="12"/>
      <c r="TTS59" s="12"/>
      <c r="TTT59" s="12"/>
      <c r="TTU59" s="12"/>
      <c r="TTV59" s="12"/>
      <c r="TTW59" s="12"/>
      <c r="TTX59" s="12"/>
      <c r="TTY59" s="12"/>
      <c r="TTZ59" s="12"/>
      <c r="TUA59" s="12"/>
      <c r="TUB59" s="12"/>
      <c r="TUC59" s="12"/>
      <c r="TUD59" s="12"/>
      <c r="TUE59" s="12"/>
      <c r="TUF59" s="12"/>
      <c r="TUG59" s="12"/>
      <c r="TUH59" s="12"/>
      <c r="TUI59" s="12"/>
      <c r="TUJ59" s="12"/>
      <c r="TUK59" s="12"/>
      <c r="TUL59" s="12"/>
      <c r="TUM59" s="12"/>
      <c r="TUN59" s="12"/>
      <c r="TUO59" s="12"/>
      <c r="TUP59" s="12"/>
      <c r="TUQ59" s="12"/>
      <c r="TUR59" s="12"/>
      <c r="TUS59" s="12"/>
      <c r="TUT59" s="12"/>
      <c r="TUU59" s="12"/>
      <c r="TUV59" s="12"/>
      <c r="TUW59" s="12"/>
      <c r="TUX59" s="12"/>
      <c r="TUY59" s="12"/>
      <c r="TUZ59" s="12"/>
      <c r="TVA59" s="12"/>
      <c r="TVB59" s="12"/>
      <c r="TVC59" s="12"/>
      <c r="TVD59" s="12"/>
      <c r="TVE59" s="12"/>
      <c r="TVF59" s="12"/>
      <c r="TVG59" s="12"/>
      <c r="TVH59" s="12"/>
      <c r="TVI59" s="12"/>
      <c r="TVJ59" s="12"/>
      <c r="TVK59" s="12"/>
      <c r="TVL59" s="12"/>
      <c r="TVM59" s="12"/>
      <c r="TVN59" s="12"/>
      <c r="TVO59" s="12"/>
      <c r="TVP59" s="12"/>
      <c r="TVQ59" s="12"/>
      <c r="TVR59" s="12"/>
      <c r="TVS59" s="12"/>
      <c r="TVT59" s="12"/>
      <c r="TVU59" s="12"/>
      <c r="TVV59" s="12"/>
      <c r="TVW59" s="12"/>
      <c r="TVX59" s="12"/>
      <c r="TVY59" s="12"/>
      <c r="TVZ59" s="12"/>
      <c r="TWA59" s="12"/>
      <c r="TWB59" s="12"/>
      <c r="TWC59" s="12"/>
      <c r="TWD59" s="12"/>
      <c r="TWE59" s="12"/>
      <c r="TWF59" s="12"/>
      <c r="TWG59" s="12"/>
      <c r="TWH59" s="12"/>
      <c r="TWI59" s="12"/>
      <c r="TWJ59" s="12"/>
      <c r="TWK59" s="12"/>
      <c r="TWL59" s="12"/>
      <c r="TWM59" s="12"/>
      <c r="TWN59" s="12"/>
      <c r="TWO59" s="12"/>
      <c r="TWP59" s="12"/>
      <c r="TWQ59" s="12"/>
      <c r="TWR59" s="12"/>
      <c r="TWS59" s="12"/>
      <c r="TWT59" s="12"/>
      <c r="TWU59" s="12"/>
      <c r="TWV59" s="12"/>
      <c r="TWW59" s="12"/>
      <c r="TWX59" s="12"/>
      <c r="TWY59" s="12"/>
      <c r="TWZ59" s="12"/>
      <c r="TXA59" s="12"/>
      <c r="TXB59" s="12"/>
      <c r="TXC59" s="12"/>
      <c r="TXD59" s="12"/>
      <c r="TXE59" s="12"/>
      <c r="TXF59" s="12"/>
      <c r="TXG59" s="12"/>
      <c r="TXH59" s="12"/>
      <c r="TXI59" s="12"/>
      <c r="TXJ59" s="12"/>
      <c r="TXK59" s="12"/>
      <c r="TXL59" s="12"/>
      <c r="TXM59" s="12"/>
      <c r="TXN59" s="12"/>
      <c r="TXO59" s="12"/>
      <c r="TXP59" s="12"/>
      <c r="TXQ59" s="12"/>
      <c r="TXR59" s="12"/>
      <c r="TXS59" s="12"/>
      <c r="TXT59" s="12"/>
      <c r="TXU59" s="12"/>
      <c r="TXV59" s="12"/>
      <c r="TXW59" s="12"/>
      <c r="TXX59" s="12"/>
      <c r="TXY59" s="12"/>
      <c r="TXZ59" s="12"/>
      <c r="TYA59" s="12"/>
      <c r="TYB59" s="12"/>
      <c r="TYC59" s="12"/>
      <c r="TYD59" s="12"/>
      <c r="TYE59" s="12"/>
      <c r="TYF59" s="12"/>
      <c r="TYG59" s="12"/>
      <c r="TYH59" s="12"/>
      <c r="TYI59" s="12"/>
      <c r="TYJ59" s="12"/>
      <c r="TYK59" s="12"/>
      <c r="TYL59" s="12"/>
      <c r="TYM59" s="12"/>
      <c r="TYN59" s="12"/>
      <c r="TYO59" s="12"/>
      <c r="TYP59" s="12"/>
      <c r="TYQ59" s="12"/>
      <c r="TYR59" s="12"/>
      <c r="TYS59" s="12"/>
      <c r="TYT59" s="12"/>
      <c r="TYU59" s="12"/>
      <c r="TYV59" s="12"/>
      <c r="TYW59" s="12"/>
      <c r="TYX59" s="12"/>
      <c r="TYY59" s="12"/>
      <c r="TYZ59" s="12"/>
      <c r="TZA59" s="12"/>
      <c r="TZB59" s="12"/>
      <c r="TZC59" s="12"/>
      <c r="TZD59" s="12"/>
      <c r="TZE59" s="12"/>
      <c r="TZF59" s="12"/>
      <c r="TZG59" s="12"/>
      <c r="TZH59" s="12"/>
      <c r="TZI59" s="12"/>
      <c r="TZJ59" s="12"/>
      <c r="TZK59" s="12"/>
      <c r="TZL59" s="12"/>
      <c r="TZM59" s="12"/>
      <c r="TZN59" s="12"/>
      <c r="TZO59" s="12"/>
      <c r="TZP59" s="12"/>
      <c r="TZQ59" s="12"/>
      <c r="TZR59" s="12"/>
      <c r="TZS59" s="12"/>
      <c r="TZT59" s="12"/>
      <c r="TZU59" s="12"/>
      <c r="TZV59" s="12"/>
      <c r="TZW59" s="12"/>
      <c r="TZX59" s="12"/>
      <c r="TZY59" s="12"/>
      <c r="TZZ59" s="12"/>
      <c r="UAA59" s="12"/>
      <c r="UAB59" s="12"/>
      <c r="UAC59" s="12"/>
      <c r="UAD59" s="12"/>
      <c r="UAE59" s="12"/>
      <c r="UAF59" s="12"/>
      <c r="UAG59" s="12"/>
      <c r="UAH59" s="12"/>
      <c r="UAI59" s="12"/>
      <c r="UAJ59" s="12"/>
      <c r="UAK59" s="12"/>
      <c r="UAL59" s="12"/>
      <c r="UAM59" s="12"/>
      <c r="UAN59" s="12"/>
      <c r="UAO59" s="12"/>
      <c r="UAP59" s="12"/>
      <c r="UAQ59" s="12"/>
      <c r="UAR59" s="12"/>
      <c r="UAS59" s="12"/>
      <c r="UAT59" s="12"/>
      <c r="UAU59" s="12"/>
      <c r="UAV59" s="12"/>
      <c r="UAW59" s="12"/>
      <c r="UAX59" s="12"/>
      <c r="UAY59" s="12"/>
      <c r="UAZ59" s="12"/>
      <c r="UBA59" s="12"/>
      <c r="UBB59" s="12"/>
      <c r="UBC59" s="12"/>
      <c r="UBD59" s="12"/>
      <c r="UBE59" s="12"/>
      <c r="UBF59" s="12"/>
      <c r="UBG59" s="12"/>
      <c r="UBH59" s="12"/>
      <c r="UBI59" s="12"/>
      <c r="UBJ59" s="12"/>
      <c r="UBK59" s="12"/>
      <c r="UBL59" s="12"/>
      <c r="UBM59" s="12"/>
      <c r="UBN59" s="12"/>
      <c r="UBO59" s="12"/>
      <c r="UBP59" s="12"/>
      <c r="UBQ59" s="12"/>
      <c r="UBR59" s="12"/>
      <c r="UBS59" s="12"/>
      <c r="UBT59" s="12"/>
      <c r="UBU59" s="12"/>
      <c r="UBV59" s="12"/>
      <c r="UBW59" s="12"/>
      <c r="UBX59" s="12"/>
      <c r="UBY59" s="12"/>
      <c r="UBZ59" s="12"/>
      <c r="UCA59" s="12"/>
      <c r="UCB59" s="12"/>
      <c r="UCC59" s="12"/>
      <c r="UCD59" s="12"/>
      <c r="UCE59" s="12"/>
      <c r="UCF59" s="12"/>
      <c r="UCG59" s="12"/>
      <c r="UCH59" s="12"/>
      <c r="UCI59" s="12"/>
      <c r="UCJ59" s="12"/>
      <c r="UCK59" s="12"/>
      <c r="UCL59" s="12"/>
      <c r="UCM59" s="12"/>
      <c r="UCN59" s="12"/>
      <c r="UCO59" s="12"/>
      <c r="UCP59" s="12"/>
      <c r="UCQ59" s="12"/>
      <c r="UCR59" s="12"/>
      <c r="UCS59" s="12"/>
      <c r="UCT59" s="12"/>
      <c r="UCU59" s="12"/>
      <c r="UCV59" s="12"/>
      <c r="UCW59" s="12"/>
      <c r="UCX59" s="12"/>
      <c r="UCY59" s="12"/>
      <c r="UCZ59" s="12"/>
      <c r="UDA59" s="12"/>
      <c r="UDB59" s="12"/>
      <c r="UDC59" s="12"/>
      <c r="UDD59" s="12"/>
      <c r="UDE59" s="12"/>
      <c r="UDF59" s="12"/>
      <c r="UDG59" s="12"/>
      <c r="UDH59" s="12"/>
      <c r="UDI59" s="12"/>
      <c r="UDJ59" s="12"/>
      <c r="UDK59" s="12"/>
      <c r="UDL59" s="12"/>
      <c r="UDM59" s="12"/>
      <c r="UDN59" s="12"/>
      <c r="UDO59" s="12"/>
      <c r="UDP59" s="12"/>
      <c r="UDQ59" s="12"/>
      <c r="UDR59" s="12"/>
      <c r="UDS59" s="12"/>
      <c r="UDT59" s="12"/>
      <c r="UDU59" s="12"/>
      <c r="UDV59" s="12"/>
      <c r="UDW59" s="12"/>
      <c r="UDX59" s="12"/>
      <c r="UDY59" s="12"/>
      <c r="UDZ59" s="12"/>
      <c r="UEA59" s="12"/>
      <c r="UEB59" s="12"/>
      <c r="UEC59" s="12"/>
      <c r="UED59" s="12"/>
      <c r="UEE59" s="12"/>
      <c r="UEF59" s="12"/>
      <c r="UEG59" s="12"/>
      <c r="UEH59" s="12"/>
      <c r="UEI59" s="12"/>
      <c r="UEJ59" s="12"/>
      <c r="UEK59" s="12"/>
      <c r="UEL59" s="12"/>
      <c r="UEM59" s="12"/>
      <c r="UEN59" s="12"/>
      <c r="UEO59" s="12"/>
      <c r="UEP59" s="12"/>
      <c r="UEQ59" s="12"/>
      <c r="UER59" s="12"/>
      <c r="UES59" s="12"/>
      <c r="UET59" s="12"/>
      <c r="UEU59" s="12"/>
      <c r="UEV59" s="12"/>
      <c r="UEW59" s="12"/>
      <c r="UEX59" s="12"/>
      <c r="UEY59" s="12"/>
      <c r="UEZ59" s="12"/>
      <c r="UFA59" s="12"/>
      <c r="UFB59" s="12"/>
      <c r="UFC59" s="12"/>
      <c r="UFD59" s="12"/>
      <c r="UFE59" s="12"/>
      <c r="UFF59" s="12"/>
      <c r="UFG59" s="12"/>
      <c r="UFH59" s="12"/>
      <c r="UFI59" s="12"/>
      <c r="UFJ59" s="12"/>
      <c r="UFK59" s="12"/>
      <c r="UFL59" s="12"/>
      <c r="UFM59" s="12"/>
      <c r="UFN59" s="12"/>
      <c r="UFO59" s="12"/>
      <c r="UFP59" s="12"/>
      <c r="UFQ59" s="12"/>
      <c r="UFR59" s="12"/>
      <c r="UFS59" s="12"/>
      <c r="UFT59" s="12"/>
      <c r="UFU59" s="12"/>
      <c r="UFV59" s="12"/>
      <c r="UFW59" s="12"/>
      <c r="UFX59" s="12"/>
      <c r="UFY59" s="12"/>
      <c r="UFZ59" s="12"/>
      <c r="UGA59" s="12"/>
      <c r="UGB59" s="12"/>
      <c r="UGC59" s="12"/>
      <c r="UGD59" s="12"/>
      <c r="UGE59" s="12"/>
      <c r="UGF59" s="12"/>
      <c r="UGG59" s="12"/>
      <c r="UGH59" s="12"/>
      <c r="UGI59" s="12"/>
      <c r="UGJ59" s="12"/>
      <c r="UGK59" s="12"/>
      <c r="UGL59" s="12"/>
      <c r="UGM59" s="12"/>
      <c r="UGN59" s="12"/>
      <c r="UGO59" s="12"/>
      <c r="UGP59" s="12"/>
      <c r="UGQ59" s="12"/>
      <c r="UGR59" s="12"/>
      <c r="UGS59" s="12"/>
      <c r="UGT59" s="12"/>
      <c r="UGU59" s="12"/>
      <c r="UGV59" s="12"/>
      <c r="UGW59" s="12"/>
      <c r="UGX59" s="12"/>
      <c r="UGY59" s="12"/>
      <c r="UGZ59" s="12"/>
      <c r="UHA59" s="12"/>
      <c r="UHB59" s="12"/>
      <c r="UHC59" s="12"/>
      <c r="UHD59" s="12"/>
      <c r="UHE59" s="12"/>
      <c r="UHF59" s="12"/>
      <c r="UHG59" s="12"/>
      <c r="UHH59" s="12"/>
      <c r="UHI59" s="12"/>
      <c r="UHJ59" s="12"/>
      <c r="UHK59" s="12"/>
      <c r="UHL59" s="12"/>
      <c r="UHM59" s="12"/>
      <c r="UHN59" s="12"/>
      <c r="UHO59" s="12"/>
      <c r="UHP59" s="12"/>
      <c r="UHQ59" s="12"/>
      <c r="UHR59" s="12"/>
      <c r="UHS59" s="12"/>
      <c r="UHT59" s="12"/>
      <c r="UHU59" s="12"/>
      <c r="UHV59" s="12"/>
      <c r="UHW59" s="12"/>
      <c r="UHX59" s="12"/>
      <c r="UHY59" s="12"/>
      <c r="UHZ59" s="12"/>
      <c r="UIA59" s="12"/>
      <c r="UIB59" s="12"/>
      <c r="UIC59" s="12"/>
      <c r="UID59" s="12"/>
      <c r="UIE59" s="12"/>
      <c r="UIF59" s="12"/>
      <c r="UIG59" s="12"/>
      <c r="UIH59" s="12"/>
      <c r="UII59" s="12"/>
      <c r="UIJ59" s="12"/>
      <c r="UIK59" s="12"/>
      <c r="UIL59" s="12"/>
      <c r="UIM59" s="12"/>
      <c r="UIN59" s="12"/>
      <c r="UIO59" s="12"/>
      <c r="UIP59" s="12"/>
      <c r="UIQ59" s="12"/>
      <c r="UIR59" s="12"/>
      <c r="UIS59" s="12"/>
      <c r="UIT59" s="12"/>
      <c r="UIU59" s="12"/>
      <c r="UIV59" s="12"/>
      <c r="UIW59" s="12"/>
      <c r="UIX59" s="12"/>
      <c r="UIY59" s="12"/>
      <c r="UIZ59" s="12"/>
      <c r="UJA59" s="12"/>
      <c r="UJB59" s="12"/>
      <c r="UJC59" s="12"/>
      <c r="UJD59" s="12"/>
      <c r="UJE59" s="12"/>
      <c r="UJF59" s="12"/>
      <c r="UJG59" s="12"/>
      <c r="UJH59" s="12"/>
      <c r="UJI59" s="12"/>
      <c r="UJJ59" s="12"/>
      <c r="UJK59" s="12"/>
      <c r="UJL59" s="12"/>
      <c r="UJM59" s="12"/>
      <c r="UJN59" s="12"/>
      <c r="UJO59" s="12"/>
      <c r="UJP59" s="12"/>
      <c r="UJQ59" s="12"/>
      <c r="UJR59" s="12"/>
      <c r="UJS59" s="12"/>
      <c r="UJT59" s="12"/>
      <c r="UJU59" s="12"/>
      <c r="UJV59" s="12"/>
      <c r="UJW59" s="12"/>
      <c r="UJX59" s="12"/>
      <c r="UJY59" s="12"/>
      <c r="UJZ59" s="12"/>
      <c r="UKA59" s="12"/>
      <c r="UKB59" s="12"/>
      <c r="UKC59" s="12"/>
      <c r="UKD59" s="12"/>
      <c r="UKE59" s="12"/>
      <c r="UKF59" s="12"/>
      <c r="UKG59" s="12"/>
      <c r="UKH59" s="12"/>
      <c r="UKI59" s="12"/>
      <c r="UKJ59" s="12"/>
      <c r="UKK59" s="12"/>
      <c r="UKL59" s="12"/>
      <c r="UKM59" s="12"/>
      <c r="UKN59" s="12"/>
      <c r="UKO59" s="12"/>
      <c r="UKP59" s="12"/>
      <c r="UKQ59" s="12"/>
      <c r="UKR59" s="12"/>
      <c r="UKS59" s="12"/>
      <c r="UKT59" s="12"/>
      <c r="UKU59" s="12"/>
      <c r="UKV59" s="12"/>
      <c r="UKW59" s="12"/>
      <c r="UKX59" s="12"/>
      <c r="UKY59" s="12"/>
      <c r="UKZ59" s="12"/>
      <c r="ULA59" s="12"/>
      <c r="ULB59" s="12"/>
      <c r="ULC59" s="12"/>
      <c r="ULD59" s="12"/>
      <c r="ULE59" s="12"/>
      <c r="ULF59" s="12"/>
      <c r="ULG59" s="12"/>
      <c r="ULH59" s="12"/>
      <c r="ULI59" s="12"/>
      <c r="ULJ59" s="12"/>
      <c r="ULK59" s="12"/>
      <c r="ULL59" s="12"/>
      <c r="ULM59" s="12"/>
      <c r="ULN59" s="12"/>
      <c r="ULO59" s="12"/>
      <c r="ULP59" s="12"/>
      <c r="ULQ59" s="12"/>
      <c r="ULR59" s="12"/>
      <c r="ULS59" s="12"/>
      <c r="ULT59" s="12"/>
      <c r="ULU59" s="12"/>
      <c r="ULV59" s="12"/>
      <c r="ULW59" s="12"/>
      <c r="ULX59" s="12"/>
      <c r="ULY59" s="12"/>
      <c r="ULZ59" s="12"/>
      <c r="UMA59" s="12"/>
      <c r="UMB59" s="12"/>
      <c r="UMC59" s="12"/>
      <c r="UMD59" s="12"/>
      <c r="UME59" s="12"/>
      <c r="UMF59" s="12"/>
      <c r="UMG59" s="12"/>
      <c r="UMH59" s="12"/>
      <c r="UMI59" s="12"/>
      <c r="UMJ59" s="12"/>
      <c r="UMK59" s="12"/>
      <c r="UML59" s="12"/>
      <c r="UMM59" s="12"/>
      <c r="UMN59" s="12"/>
      <c r="UMO59" s="12"/>
      <c r="UMP59" s="12"/>
      <c r="UMQ59" s="12"/>
      <c r="UMR59" s="12"/>
      <c r="UMS59" s="12"/>
      <c r="UMT59" s="12"/>
      <c r="UMU59" s="12"/>
      <c r="UMV59" s="12"/>
      <c r="UMW59" s="12"/>
      <c r="UMX59" s="12"/>
      <c r="UMY59" s="12"/>
      <c r="UMZ59" s="12"/>
      <c r="UNA59" s="12"/>
      <c r="UNB59" s="12"/>
      <c r="UNC59" s="12"/>
      <c r="UND59" s="12"/>
      <c r="UNE59" s="12"/>
      <c r="UNF59" s="12"/>
      <c r="UNG59" s="12"/>
      <c r="UNH59" s="12"/>
      <c r="UNI59" s="12"/>
      <c r="UNJ59" s="12"/>
      <c r="UNK59" s="12"/>
      <c r="UNL59" s="12"/>
      <c r="UNM59" s="12"/>
      <c r="UNN59" s="12"/>
      <c r="UNO59" s="12"/>
      <c r="UNP59" s="12"/>
      <c r="UNQ59" s="12"/>
      <c r="UNR59" s="12"/>
      <c r="UNS59" s="12"/>
      <c r="UNT59" s="12"/>
      <c r="UNU59" s="12"/>
      <c r="UNV59" s="12"/>
      <c r="UNW59" s="12"/>
      <c r="UNX59" s="12"/>
      <c r="UNY59" s="12"/>
      <c r="UNZ59" s="12"/>
      <c r="UOA59" s="12"/>
      <c r="UOB59" s="12"/>
      <c r="UOC59" s="12"/>
      <c r="UOD59" s="12"/>
      <c r="UOE59" s="12"/>
      <c r="UOF59" s="12"/>
      <c r="UOG59" s="12"/>
      <c r="UOH59" s="12"/>
      <c r="UOI59" s="12"/>
      <c r="UOJ59" s="12"/>
      <c r="UOK59" s="12"/>
      <c r="UOL59" s="12"/>
      <c r="UOM59" s="12"/>
      <c r="UON59" s="12"/>
      <c r="UOO59" s="12"/>
      <c r="UOP59" s="12"/>
      <c r="UOQ59" s="12"/>
      <c r="UOR59" s="12"/>
      <c r="UOS59" s="12"/>
      <c r="UOT59" s="12"/>
      <c r="UOU59" s="12"/>
      <c r="UOV59" s="12"/>
      <c r="UOW59" s="12"/>
      <c r="UOX59" s="12"/>
      <c r="UOY59" s="12"/>
      <c r="UOZ59" s="12"/>
      <c r="UPA59" s="12"/>
      <c r="UPB59" s="12"/>
      <c r="UPC59" s="12"/>
      <c r="UPD59" s="12"/>
      <c r="UPE59" s="12"/>
      <c r="UPF59" s="12"/>
      <c r="UPG59" s="12"/>
      <c r="UPH59" s="12"/>
      <c r="UPI59" s="12"/>
      <c r="UPJ59" s="12"/>
      <c r="UPK59" s="12"/>
      <c r="UPL59" s="12"/>
      <c r="UPM59" s="12"/>
      <c r="UPN59" s="12"/>
      <c r="UPO59" s="12"/>
      <c r="UPP59" s="12"/>
      <c r="UPQ59" s="12"/>
      <c r="UPR59" s="12"/>
      <c r="UPS59" s="12"/>
      <c r="UPT59" s="12"/>
      <c r="UPU59" s="12"/>
      <c r="UPV59" s="12"/>
      <c r="UPW59" s="12"/>
      <c r="UPX59" s="12"/>
      <c r="UPY59" s="12"/>
      <c r="UPZ59" s="12"/>
      <c r="UQA59" s="12"/>
      <c r="UQB59" s="12"/>
      <c r="UQC59" s="12"/>
      <c r="UQD59" s="12"/>
      <c r="UQE59" s="12"/>
      <c r="UQF59" s="12"/>
      <c r="UQG59" s="12"/>
      <c r="UQH59" s="12"/>
      <c r="UQI59" s="12"/>
      <c r="UQJ59" s="12"/>
      <c r="UQK59" s="12"/>
      <c r="UQL59" s="12"/>
      <c r="UQM59" s="12"/>
      <c r="UQN59" s="12"/>
      <c r="UQO59" s="12"/>
      <c r="UQP59" s="12"/>
      <c r="UQQ59" s="12"/>
      <c r="UQR59" s="12"/>
      <c r="UQS59" s="12"/>
      <c r="UQT59" s="12"/>
      <c r="UQU59" s="12"/>
      <c r="UQV59" s="12"/>
      <c r="UQW59" s="12"/>
      <c r="UQX59" s="12"/>
      <c r="UQY59" s="12"/>
      <c r="UQZ59" s="12"/>
      <c r="URA59" s="12"/>
      <c r="URB59" s="12"/>
      <c r="URC59" s="12"/>
      <c r="URD59" s="12"/>
      <c r="URE59" s="12"/>
      <c r="URF59" s="12"/>
      <c r="URG59" s="12"/>
      <c r="URH59" s="12"/>
      <c r="URI59" s="12"/>
      <c r="URJ59" s="12"/>
      <c r="URK59" s="12"/>
      <c r="URL59" s="12"/>
      <c r="URM59" s="12"/>
      <c r="URN59" s="12"/>
      <c r="URO59" s="12"/>
      <c r="URP59" s="12"/>
      <c r="URQ59" s="12"/>
      <c r="URR59" s="12"/>
      <c r="URS59" s="12"/>
      <c r="URT59" s="12"/>
      <c r="URU59" s="12"/>
      <c r="URV59" s="12"/>
      <c r="URW59" s="12"/>
      <c r="URX59" s="12"/>
      <c r="URY59" s="12"/>
      <c r="URZ59" s="12"/>
      <c r="USA59" s="12"/>
      <c r="USB59" s="12"/>
      <c r="USC59" s="12"/>
      <c r="USD59" s="12"/>
      <c r="USE59" s="12"/>
      <c r="USF59" s="12"/>
      <c r="USG59" s="12"/>
      <c r="USH59" s="12"/>
      <c r="USI59" s="12"/>
      <c r="USJ59" s="12"/>
      <c r="USK59" s="12"/>
      <c r="USL59" s="12"/>
      <c r="USM59" s="12"/>
      <c r="USN59" s="12"/>
      <c r="USO59" s="12"/>
      <c r="USP59" s="12"/>
      <c r="USQ59" s="12"/>
      <c r="USR59" s="12"/>
      <c r="USS59" s="12"/>
      <c r="UST59" s="12"/>
      <c r="USU59" s="12"/>
      <c r="USV59" s="12"/>
      <c r="USW59" s="12"/>
      <c r="USX59" s="12"/>
      <c r="USY59" s="12"/>
      <c r="USZ59" s="12"/>
      <c r="UTA59" s="12"/>
      <c r="UTB59" s="12"/>
      <c r="UTC59" s="12"/>
      <c r="UTD59" s="12"/>
      <c r="UTE59" s="12"/>
      <c r="UTF59" s="12"/>
      <c r="UTG59" s="12"/>
      <c r="UTH59" s="12"/>
      <c r="UTI59" s="12"/>
      <c r="UTJ59" s="12"/>
      <c r="UTK59" s="12"/>
      <c r="UTL59" s="12"/>
      <c r="UTM59" s="12"/>
      <c r="UTN59" s="12"/>
      <c r="UTO59" s="12"/>
      <c r="UTP59" s="12"/>
      <c r="UTQ59" s="12"/>
      <c r="UTR59" s="12"/>
      <c r="UTS59" s="12"/>
      <c r="UTT59" s="12"/>
      <c r="UTU59" s="12"/>
      <c r="UTV59" s="12"/>
      <c r="UTW59" s="12"/>
      <c r="UTX59" s="12"/>
      <c r="UTY59" s="12"/>
      <c r="UTZ59" s="12"/>
      <c r="UUA59" s="12"/>
      <c r="UUB59" s="12"/>
      <c r="UUC59" s="12"/>
      <c r="UUD59" s="12"/>
      <c r="UUE59" s="12"/>
      <c r="UUF59" s="12"/>
      <c r="UUG59" s="12"/>
      <c r="UUH59" s="12"/>
      <c r="UUI59" s="12"/>
      <c r="UUJ59" s="12"/>
      <c r="UUK59" s="12"/>
      <c r="UUL59" s="12"/>
      <c r="UUM59" s="12"/>
      <c r="UUN59" s="12"/>
      <c r="UUO59" s="12"/>
      <c r="UUP59" s="12"/>
      <c r="UUQ59" s="12"/>
      <c r="UUR59" s="12"/>
      <c r="UUS59" s="12"/>
      <c r="UUT59" s="12"/>
      <c r="UUU59" s="12"/>
      <c r="UUV59" s="12"/>
      <c r="UUW59" s="12"/>
      <c r="UUX59" s="12"/>
      <c r="UUY59" s="12"/>
      <c r="UUZ59" s="12"/>
      <c r="UVA59" s="12"/>
      <c r="UVB59" s="12"/>
      <c r="UVC59" s="12"/>
      <c r="UVD59" s="12"/>
      <c r="UVE59" s="12"/>
      <c r="UVF59" s="12"/>
      <c r="UVG59" s="12"/>
      <c r="UVH59" s="12"/>
      <c r="UVI59" s="12"/>
      <c r="UVJ59" s="12"/>
      <c r="UVK59" s="12"/>
      <c r="UVL59" s="12"/>
      <c r="UVM59" s="12"/>
      <c r="UVN59" s="12"/>
      <c r="UVO59" s="12"/>
      <c r="UVP59" s="12"/>
      <c r="UVQ59" s="12"/>
      <c r="UVR59" s="12"/>
      <c r="UVS59" s="12"/>
      <c r="UVT59" s="12"/>
      <c r="UVU59" s="12"/>
      <c r="UVV59" s="12"/>
      <c r="UVW59" s="12"/>
      <c r="UVX59" s="12"/>
      <c r="UVY59" s="12"/>
      <c r="UVZ59" s="12"/>
      <c r="UWA59" s="12"/>
      <c r="UWB59" s="12"/>
      <c r="UWC59" s="12"/>
      <c r="UWD59" s="12"/>
      <c r="UWE59" s="12"/>
      <c r="UWF59" s="12"/>
      <c r="UWG59" s="12"/>
      <c r="UWH59" s="12"/>
      <c r="UWI59" s="12"/>
      <c r="UWJ59" s="12"/>
      <c r="UWK59" s="12"/>
      <c r="UWL59" s="12"/>
      <c r="UWM59" s="12"/>
      <c r="UWN59" s="12"/>
      <c r="UWO59" s="12"/>
      <c r="UWP59" s="12"/>
      <c r="UWQ59" s="12"/>
      <c r="UWR59" s="12"/>
      <c r="UWS59" s="12"/>
      <c r="UWT59" s="12"/>
      <c r="UWU59" s="12"/>
      <c r="UWV59" s="12"/>
      <c r="UWW59" s="12"/>
      <c r="UWX59" s="12"/>
      <c r="UWY59" s="12"/>
      <c r="UWZ59" s="12"/>
      <c r="UXA59" s="12"/>
      <c r="UXB59" s="12"/>
      <c r="UXC59" s="12"/>
      <c r="UXD59" s="12"/>
      <c r="UXE59" s="12"/>
      <c r="UXF59" s="12"/>
      <c r="UXG59" s="12"/>
      <c r="UXH59" s="12"/>
      <c r="UXI59" s="12"/>
      <c r="UXJ59" s="12"/>
      <c r="UXK59" s="12"/>
      <c r="UXL59" s="12"/>
      <c r="UXM59" s="12"/>
      <c r="UXN59" s="12"/>
      <c r="UXO59" s="12"/>
      <c r="UXP59" s="12"/>
      <c r="UXQ59" s="12"/>
      <c r="UXR59" s="12"/>
      <c r="UXS59" s="12"/>
      <c r="UXT59" s="12"/>
      <c r="UXU59" s="12"/>
      <c r="UXV59" s="12"/>
      <c r="UXW59" s="12"/>
      <c r="UXX59" s="12"/>
      <c r="UXY59" s="12"/>
      <c r="UXZ59" s="12"/>
      <c r="UYA59" s="12"/>
      <c r="UYB59" s="12"/>
      <c r="UYC59" s="12"/>
      <c r="UYD59" s="12"/>
      <c r="UYE59" s="12"/>
      <c r="UYF59" s="12"/>
      <c r="UYG59" s="12"/>
      <c r="UYH59" s="12"/>
      <c r="UYI59" s="12"/>
      <c r="UYJ59" s="12"/>
      <c r="UYK59" s="12"/>
      <c r="UYL59" s="12"/>
      <c r="UYM59" s="12"/>
      <c r="UYN59" s="12"/>
      <c r="UYO59" s="12"/>
      <c r="UYP59" s="12"/>
      <c r="UYQ59" s="12"/>
      <c r="UYR59" s="12"/>
      <c r="UYS59" s="12"/>
      <c r="UYT59" s="12"/>
      <c r="UYU59" s="12"/>
      <c r="UYV59" s="12"/>
      <c r="UYW59" s="12"/>
      <c r="UYX59" s="12"/>
      <c r="UYY59" s="12"/>
      <c r="UYZ59" s="12"/>
      <c r="UZA59" s="12"/>
      <c r="UZB59" s="12"/>
      <c r="UZC59" s="12"/>
      <c r="UZD59" s="12"/>
      <c r="UZE59" s="12"/>
      <c r="UZF59" s="12"/>
      <c r="UZG59" s="12"/>
      <c r="UZH59" s="12"/>
      <c r="UZI59" s="12"/>
      <c r="UZJ59" s="12"/>
      <c r="UZK59" s="12"/>
      <c r="UZL59" s="12"/>
      <c r="UZM59" s="12"/>
      <c r="UZN59" s="12"/>
      <c r="UZO59" s="12"/>
      <c r="UZP59" s="12"/>
      <c r="UZQ59" s="12"/>
      <c r="UZR59" s="12"/>
      <c r="UZS59" s="12"/>
      <c r="UZT59" s="12"/>
      <c r="UZU59" s="12"/>
      <c r="UZV59" s="12"/>
      <c r="UZW59" s="12"/>
      <c r="UZX59" s="12"/>
      <c r="UZY59" s="12"/>
      <c r="UZZ59" s="12"/>
      <c r="VAA59" s="12"/>
      <c r="VAB59" s="12"/>
      <c r="VAC59" s="12"/>
      <c r="VAD59" s="12"/>
      <c r="VAE59" s="12"/>
      <c r="VAF59" s="12"/>
      <c r="VAG59" s="12"/>
      <c r="VAH59" s="12"/>
      <c r="VAI59" s="12"/>
      <c r="VAJ59" s="12"/>
      <c r="VAK59" s="12"/>
      <c r="VAL59" s="12"/>
      <c r="VAM59" s="12"/>
      <c r="VAN59" s="12"/>
      <c r="VAO59" s="12"/>
      <c r="VAP59" s="12"/>
      <c r="VAQ59" s="12"/>
      <c r="VAR59" s="12"/>
      <c r="VAS59" s="12"/>
      <c r="VAT59" s="12"/>
      <c r="VAU59" s="12"/>
      <c r="VAV59" s="12"/>
      <c r="VAW59" s="12"/>
      <c r="VAX59" s="12"/>
      <c r="VAY59" s="12"/>
      <c r="VAZ59" s="12"/>
      <c r="VBA59" s="12"/>
      <c r="VBB59" s="12"/>
      <c r="VBC59" s="12"/>
      <c r="VBD59" s="12"/>
      <c r="VBE59" s="12"/>
      <c r="VBF59" s="12"/>
      <c r="VBG59" s="12"/>
      <c r="VBH59" s="12"/>
      <c r="VBI59" s="12"/>
      <c r="VBJ59" s="12"/>
      <c r="VBK59" s="12"/>
      <c r="VBL59" s="12"/>
      <c r="VBM59" s="12"/>
      <c r="VBN59" s="12"/>
      <c r="VBO59" s="12"/>
      <c r="VBP59" s="12"/>
      <c r="VBQ59" s="12"/>
      <c r="VBR59" s="12"/>
      <c r="VBS59" s="12"/>
      <c r="VBT59" s="12"/>
      <c r="VBU59" s="12"/>
      <c r="VBV59" s="12"/>
      <c r="VBW59" s="12"/>
      <c r="VBX59" s="12"/>
      <c r="VBY59" s="12"/>
      <c r="VBZ59" s="12"/>
      <c r="VCA59" s="12"/>
      <c r="VCB59" s="12"/>
      <c r="VCC59" s="12"/>
      <c r="VCD59" s="12"/>
      <c r="VCE59" s="12"/>
      <c r="VCF59" s="12"/>
      <c r="VCG59" s="12"/>
      <c r="VCH59" s="12"/>
      <c r="VCI59" s="12"/>
      <c r="VCJ59" s="12"/>
      <c r="VCK59" s="12"/>
      <c r="VCL59" s="12"/>
      <c r="VCM59" s="12"/>
      <c r="VCN59" s="12"/>
      <c r="VCO59" s="12"/>
      <c r="VCP59" s="12"/>
      <c r="VCQ59" s="12"/>
      <c r="VCR59" s="12"/>
      <c r="VCS59" s="12"/>
      <c r="VCT59" s="12"/>
      <c r="VCU59" s="12"/>
      <c r="VCV59" s="12"/>
      <c r="VCW59" s="12"/>
      <c r="VCX59" s="12"/>
      <c r="VCY59" s="12"/>
      <c r="VCZ59" s="12"/>
      <c r="VDA59" s="12"/>
      <c r="VDB59" s="12"/>
      <c r="VDC59" s="12"/>
      <c r="VDD59" s="12"/>
      <c r="VDE59" s="12"/>
      <c r="VDF59" s="12"/>
      <c r="VDG59" s="12"/>
      <c r="VDH59" s="12"/>
      <c r="VDI59" s="12"/>
      <c r="VDJ59" s="12"/>
      <c r="VDK59" s="12"/>
      <c r="VDL59" s="12"/>
      <c r="VDM59" s="12"/>
      <c r="VDN59" s="12"/>
      <c r="VDO59" s="12"/>
      <c r="VDP59" s="12"/>
      <c r="VDQ59" s="12"/>
      <c r="VDR59" s="12"/>
      <c r="VDS59" s="12"/>
      <c r="VDT59" s="12"/>
      <c r="VDU59" s="12"/>
      <c r="VDV59" s="12"/>
      <c r="VDW59" s="12"/>
      <c r="VDX59" s="12"/>
      <c r="VDY59" s="12"/>
      <c r="VDZ59" s="12"/>
      <c r="VEA59" s="12"/>
      <c r="VEB59" s="12"/>
      <c r="VEC59" s="12"/>
      <c r="VED59" s="12"/>
      <c r="VEE59" s="12"/>
      <c r="VEF59" s="12"/>
      <c r="VEG59" s="12"/>
      <c r="VEH59" s="12"/>
      <c r="VEI59" s="12"/>
      <c r="VEJ59" s="12"/>
      <c r="VEK59" s="12"/>
      <c r="VEL59" s="12"/>
      <c r="VEM59" s="12"/>
      <c r="VEN59" s="12"/>
      <c r="VEO59" s="12"/>
      <c r="VEP59" s="12"/>
      <c r="VEQ59" s="12"/>
      <c r="VER59" s="12"/>
      <c r="VES59" s="12"/>
      <c r="VET59" s="12"/>
      <c r="VEU59" s="12"/>
      <c r="VEV59" s="12"/>
      <c r="VEW59" s="12"/>
      <c r="VEX59" s="12"/>
      <c r="VEY59" s="12"/>
      <c r="VEZ59" s="12"/>
      <c r="VFA59" s="12"/>
      <c r="VFB59" s="12"/>
      <c r="VFC59" s="12"/>
      <c r="VFD59" s="12"/>
      <c r="VFE59" s="12"/>
      <c r="VFF59" s="12"/>
      <c r="VFG59" s="12"/>
      <c r="VFH59" s="12"/>
      <c r="VFI59" s="12"/>
      <c r="VFJ59" s="12"/>
      <c r="VFK59" s="12"/>
      <c r="VFL59" s="12"/>
      <c r="VFM59" s="12"/>
      <c r="VFN59" s="12"/>
      <c r="VFO59" s="12"/>
      <c r="VFP59" s="12"/>
      <c r="VFQ59" s="12"/>
      <c r="VFR59" s="12"/>
      <c r="VFS59" s="12"/>
      <c r="VFT59" s="12"/>
      <c r="VFU59" s="12"/>
      <c r="VFV59" s="12"/>
      <c r="VFW59" s="12"/>
      <c r="VFX59" s="12"/>
      <c r="VFY59" s="12"/>
      <c r="VFZ59" s="12"/>
      <c r="VGA59" s="12"/>
      <c r="VGB59" s="12"/>
      <c r="VGC59" s="12"/>
      <c r="VGD59" s="12"/>
      <c r="VGE59" s="12"/>
      <c r="VGF59" s="12"/>
      <c r="VGG59" s="12"/>
      <c r="VGH59" s="12"/>
      <c r="VGI59" s="12"/>
      <c r="VGJ59" s="12"/>
      <c r="VGK59" s="12"/>
      <c r="VGL59" s="12"/>
      <c r="VGM59" s="12"/>
      <c r="VGN59" s="12"/>
      <c r="VGO59" s="12"/>
      <c r="VGP59" s="12"/>
      <c r="VGQ59" s="12"/>
      <c r="VGR59" s="12"/>
      <c r="VGS59" s="12"/>
      <c r="VGT59" s="12"/>
      <c r="VGU59" s="12"/>
      <c r="VGV59" s="12"/>
      <c r="VGW59" s="12"/>
      <c r="VGX59" s="12"/>
      <c r="VGY59" s="12"/>
      <c r="VGZ59" s="12"/>
      <c r="VHA59" s="12"/>
      <c r="VHB59" s="12"/>
      <c r="VHC59" s="12"/>
      <c r="VHD59" s="12"/>
      <c r="VHE59" s="12"/>
      <c r="VHF59" s="12"/>
      <c r="VHG59" s="12"/>
      <c r="VHH59" s="12"/>
      <c r="VHI59" s="12"/>
      <c r="VHJ59" s="12"/>
      <c r="VHK59" s="12"/>
      <c r="VHL59" s="12"/>
      <c r="VHM59" s="12"/>
      <c r="VHN59" s="12"/>
      <c r="VHO59" s="12"/>
      <c r="VHP59" s="12"/>
      <c r="VHQ59" s="12"/>
      <c r="VHR59" s="12"/>
      <c r="VHS59" s="12"/>
      <c r="VHT59" s="12"/>
      <c r="VHU59" s="12"/>
      <c r="VHV59" s="12"/>
      <c r="VHW59" s="12"/>
      <c r="VHX59" s="12"/>
      <c r="VHY59" s="12"/>
      <c r="VHZ59" s="12"/>
      <c r="VIA59" s="12"/>
      <c r="VIB59" s="12"/>
      <c r="VIC59" s="12"/>
      <c r="VID59" s="12"/>
      <c r="VIE59" s="12"/>
      <c r="VIF59" s="12"/>
      <c r="VIG59" s="12"/>
      <c r="VIH59" s="12"/>
      <c r="VII59" s="12"/>
      <c r="VIJ59" s="12"/>
      <c r="VIK59" s="12"/>
      <c r="VIL59" s="12"/>
      <c r="VIM59" s="12"/>
      <c r="VIN59" s="12"/>
      <c r="VIO59" s="12"/>
      <c r="VIP59" s="12"/>
      <c r="VIQ59" s="12"/>
      <c r="VIR59" s="12"/>
      <c r="VIS59" s="12"/>
      <c r="VIT59" s="12"/>
      <c r="VIU59" s="12"/>
      <c r="VIV59" s="12"/>
      <c r="VIW59" s="12"/>
      <c r="VIX59" s="12"/>
      <c r="VIY59" s="12"/>
      <c r="VIZ59" s="12"/>
      <c r="VJA59" s="12"/>
      <c r="VJB59" s="12"/>
      <c r="VJC59" s="12"/>
      <c r="VJD59" s="12"/>
      <c r="VJE59" s="12"/>
      <c r="VJF59" s="12"/>
      <c r="VJG59" s="12"/>
      <c r="VJH59" s="12"/>
      <c r="VJI59" s="12"/>
      <c r="VJJ59" s="12"/>
      <c r="VJK59" s="12"/>
      <c r="VJL59" s="12"/>
      <c r="VJM59" s="12"/>
      <c r="VJN59" s="12"/>
      <c r="VJO59" s="12"/>
      <c r="VJP59" s="12"/>
      <c r="VJQ59" s="12"/>
      <c r="VJR59" s="12"/>
      <c r="VJS59" s="12"/>
      <c r="VJT59" s="12"/>
      <c r="VJU59" s="12"/>
      <c r="VJV59" s="12"/>
      <c r="VJW59" s="12"/>
      <c r="VJX59" s="12"/>
      <c r="VJY59" s="12"/>
      <c r="VJZ59" s="12"/>
      <c r="VKA59" s="12"/>
      <c r="VKB59" s="12"/>
      <c r="VKC59" s="12"/>
      <c r="VKD59" s="12"/>
      <c r="VKE59" s="12"/>
      <c r="VKF59" s="12"/>
      <c r="VKG59" s="12"/>
      <c r="VKH59" s="12"/>
      <c r="VKI59" s="12"/>
      <c r="VKJ59" s="12"/>
      <c r="VKK59" s="12"/>
      <c r="VKL59" s="12"/>
      <c r="VKM59" s="12"/>
      <c r="VKN59" s="12"/>
      <c r="VKO59" s="12"/>
      <c r="VKP59" s="12"/>
      <c r="VKQ59" s="12"/>
      <c r="VKR59" s="12"/>
      <c r="VKS59" s="12"/>
      <c r="VKT59" s="12"/>
      <c r="VKU59" s="12"/>
      <c r="VKV59" s="12"/>
      <c r="VKW59" s="12"/>
      <c r="VKX59" s="12"/>
      <c r="VKY59" s="12"/>
      <c r="VKZ59" s="12"/>
      <c r="VLA59" s="12"/>
      <c r="VLB59" s="12"/>
      <c r="VLC59" s="12"/>
      <c r="VLD59" s="12"/>
      <c r="VLE59" s="12"/>
      <c r="VLF59" s="12"/>
      <c r="VLG59" s="12"/>
      <c r="VLH59" s="12"/>
      <c r="VLI59" s="12"/>
      <c r="VLJ59" s="12"/>
      <c r="VLK59" s="12"/>
      <c r="VLL59" s="12"/>
      <c r="VLM59" s="12"/>
      <c r="VLN59" s="12"/>
      <c r="VLO59" s="12"/>
      <c r="VLP59" s="12"/>
      <c r="VLQ59" s="12"/>
      <c r="VLR59" s="12"/>
      <c r="VLS59" s="12"/>
      <c r="VLT59" s="12"/>
      <c r="VLU59" s="12"/>
      <c r="VLV59" s="12"/>
      <c r="VLW59" s="12"/>
      <c r="VLX59" s="12"/>
      <c r="VLY59" s="12"/>
      <c r="VLZ59" s="12"/>
      <c r="VMA59" s="12"/>
      <c r="VMB59" s="12"/>
      <c r="VMC59" s="12"/>
      <c r="VMD59" s="12"/>
      <c r="VME59" s="12"/>
      <c r="VMF59" s="12"/>
      <c r="VMG59" s="12"/>
      <c r="VMH59" s="12"/>
      <c r="VMI59" s="12"/>
      <c r="VMJ59" s="12"/>
      <c r="VMK59" s="12"/>
      <c r="VML59" s="12"/>
      <c r="VMM59" s="12"/>
      <c r="VMN59" s="12"/>
      <c r="VMO59" s="12"/>
      <c r="VMP59" s="12"/>
      <c r="VMQ59" s="12"/>
      <c r="VMR59" s="12"/>
      <c r="VMS59" s="12"/>
      <c r="VMT59" s="12"/>
      <c r="VMU59" s="12"/>
      <c r="VMV59" s="12"/>
      <c r="VMW59" s="12"/>
      <c r="VMX59" s="12"/>
      <c r="VMY59" s="12"/>
      <c r="VMZ59" s="12"/>
      <c r="VNA59" s="12"/>
      <c r="VNB59" s="12"/>
      <c r="VNC59" s="12"/>
      <c r="VND59" s="12"/>
      <c r="VNE59" s="12"/>
      <c r="VNF59" s="12"/>
      <c r="VNG59" s="12"/>
      <c r="VNH59" s="12"/>
      <c r="VNI59" s="12"/>
      <c r="VNJ59" s="12"/>
      <c r="VNK59" s="12"/>
      <c r="VNL59" s="12"/>
      <c r="VNM59" s="12"/>
      <c r="VNN59" s="12"/>
      <c r="VNO59" s="12"/>
      <c r="VNP59" s="12"/>
      <c r="VNQ59" s="12"/>
      <c r="VNR59" s="12"/>
      <c r="VNS59" s="12"/>
      <c r="VNT59" s="12"/>
      <c r="VNU59" s="12"/>
      <c r="VNV59" s="12"/>
      <c r="VNW59" s="12"/>
      <c r="VNX59" s="12"/>
      <c r="VNY59" s="12"/>
      <c r="VNZ59" s="12"/>
      <c r="VOA59" s="12"/>
      <c r="VOB59" s="12"/>
      <c r="VOC59" s="12"/>
      <c r="VOD59" s="12"/>
      <c r="VOE59" s="12"/>
      <c r="VOF59" s="12"/>
      <c r="VOG59" s="12"/>
      <c r="VOH59" s="12"/>
      <c r="VOI59" s="12"/>
      <c r="VOJ59" s="12"/>
      <c r="VOK59" s="12"/>
      <c r="VOL59" s="12"/>
      <c r="VOM59" s="12"/>
      <c r="VON59" s="12"/>
      <c r="VOO59" s="12"/>
      <c r="VOP59" s="12"/>
      <c r="VOQ59" s="12"/>
      <c r="VOR59" s="12"/>
      <c r="VOS59" s="12"/>
      <c r="VOT59" s="12"/>
      <c r="VOU59" s="12"/>
      <c r="VOV59" s="12"/>
      <c r="VOW59" s="12"/>
      <c r="VOX59" s="12"/>
      <c r="VOY59" s="12"/>
      <c r="VOZ59" s="12"/>
      <c r="VPA59" s="12"/>
      <c r="VPB59" s="12"/>
      <c r="VPC59" s="12"/>
      <c r="VPD59" s="12"/>
      <c r="VPE59" s="12"/>
      <c r="VPF59" s="12"/>
      <c r="VPG59" s="12"/>
      <c r="VPH59" s="12"/>
      <c r="VPI59" s="12"/>
      <c r="VPJ59" s="12"/>
      <c r="VPK59" s="12"/>
      <c r="VPL59" s="12"/>
      <c r="VPM59" s="12"/>
      <c r="VPN59" s="12"/>
      <c r="VPO59" s="12"/>
      <c r="VPP59" s="12"/>
      <c r="VPQ59" s="12"/>
      <c r="VPR59" s="12"/>
      <c r="VPS59" s="12"/>
      <c r="VPT59" s="12"/>
      <c r="VPU59" s="12"/>
      <c r="VPV59" s="12"/>
      <c r="VPW59" s="12"/>
      <c r="VPX59" s="12"/>
      <c r="VPY59" s="12"/>
      <c r="VPZ59" s="12"/>
      <c r="VQA59" s="12"/>
      <c r="VQB59" s="12"/>
      <c r="VQC59" s="12"/>
      <c r="VQD59" s="12"/>
      <c r="VQE59" s="12"/>
      <c r="VQF59" s="12"/>
      <c r="VQG59" s="12"/>
      <c r="VQH59" s="12"/>
      <c r="VQI59" s="12"/>
      <c r="VQJ59" s="12"/>
      <c r="VQK59" s="12"/>
      <c r="VQL59" s="12"/>
      <c r="VQM59" s="12"/>
      <c r="VQN59" s="12"/>
      <c r="VQO59" s="12"/>
      <c r="VQP59" s="12"/>
      <c r="VQQ59" s="12"/>
      <c r="VQR59" s="12"/>
      <c r="VQS59" s="12"/>
      <c r="VQT59" s="12"/>
      <c r="VQU59" s="12"/>
      <c r="VQV59" s="12"/>
      <c r="VQW59" s="12"/>
      <c r="VQX59" s="12"/>
      <c r="VQY59" s="12"/>
      <c r="VQZ59" s="12"/>
      <c r="VRA59" s="12"/>
      <c r="VRB59" s="12"/>
      <c r="VRC59" s="12"/>
      <c r="VRD59" s="12"/>
      <c r="VRE59" s="12"/>
      <c r="VRF59" s="12"/>
      <c r="VRG59" s="12"/>
      <c r="VRH59" s="12"/>
      <c r="VRI59" s="12"/>
      <c r="VRJ59" s="12"/>
      <c r="VRK59" s="12"/>
      <c r="VRL59" s="12"/>
      <c r="VRM59" s="12"/>
      <c r="VRN59" s="12"/>
      <c r="VRO59" s="12"/>
      <c r="VRP59" s="12"/>
      <c r="VRQ59" s="12"/>
      <c r="VRR59" s="12"/>
      <c r="VRS59" s="12"/>
      <c r="VRT59" s="12"/>
      <c r="VRU59" s="12"/>
      <c r="VRV59" s="12"/>
      <c r="VRW59" s="12"/>
      <c r="VRX59" s="12"/>
      <c r="VRY59" s="12"/>
      <c r="VRZ59" s="12"/>
      <c r="VSA59" s="12"/>
      <c r="VSB59" s="12"/>
      <c r="VSC59" s="12"/>
      <c r="VSD59" s="12"/>
      <c r="VSE59" s="12"/>
      <c r="VSF59" s="12"/>
      <c r="VSG59" s="12"/>
      <c r="VSH59" s="12"/>
      <c r="VSI59" s="12"/>
      <c r="VSJ59" s="12"/>
      <c r="VSK59" s="12"/>
      <c r="VSL59" s="12"/>
      <c r="VSM59" s="12"/>
      <c r="VSN59" s="12"/>
      <c r="VSO59" s="12"/>
      <c r="VSP59" s="12"/>
      <c r="VSQ59" s="12"/>
      <c r="VSR59" s="12"/>
      <c r="VSS59" s="12"/>
      <c r="VST59" s="12"/>
      <c r="VSU59" s="12"/>
      <c r="VSV59" s="12"/>
      <c r="VSW59" s="12"/>
      <c r="VSX59" s="12"/>
      <c r="VSY59" s="12"/>
      <c r="VSZ59" s="12"/>
      <c r="VTA59" s="12"/>
      <c r="VTB59" s="12"/>
      <c r="VTC59" s="12"/>
      <c r="VTD59" s="12"/>
      <c r="VTE59" s="12"/>
      <c r="VTF59" s="12"/>
      <c r="VTG59" s="12"/>
      <c r="VTH59" s="12"/>
      <c r="VTI59" s="12"/>
      <c r="VTJ59" s="12"/>
      <c r="VTK59" s="12"/>
      <c r="VTL59" s="12"/>
      <c r="VTM59" s="12"/>
      <c r="VTN59" s="12"/>
      <c r="VTO59" s="12"/>
      <c r="VTP59" s="12"/>
      <c r="VTQ59" s="12"/>
      <c r="VTR59" s="12"/>
      <c r="VTS59" s="12"/>
      <c r="VTT59" s="12"/>
      <c r="VTU59" s="12"/>
      <c r="VTV59" s="12"/>
      <c r="VTW59" s="12"/>
      <c r="VTX59" s="12"/>
      <c r="VTY59" s="12"/>
      <c r="VTZ59" s="12"/>
      <c r="VUA59" s="12"/>
      <c r="VUB59" s="12"/>
      <c r="VUC59" s="12"/>
      <c r="VUD59" s="12"/>
      <c r="VUE59" s="12"/>
      <c r="VUF59" s="12"/>
      <c r="VUG59" s="12"/>
      <c r="VUH59" s="12"/>
      <c r="VUI59" s="12"/>
      <c r="VUJ59" s="12"/>
      <c r="VUK59" s="12"/>
      <c r="VUL59" s="12"/>
      <c r="VUM59" s="12"/>
      <c r="VUN59" s="12"/>
      <c r="VUO59" s="12"/>
      <c r="VUP59" s="12"/>
      <c r="VUQ59" s="12"/>
      <c r="VUR59" s="12"/>
      <c r="VUS59" s="12"/>
      <c r="VUT59" s="12"/>
      <c r="VUU59" s="12"/>
      <c r="VUV59" s="12"/>
      <c r="VUW59" s="12"/>
      <c r="VUX59" s="12"/>
      <c r="VUY59" s="12"/>
      <c r="VUZ59" s="12"/>
      <c r="VVA59" s="12"/>
      <c r="VVB59" s="12"/>
      <c r="VVC59" s="12"/>
      <c r="VVD59" s="12"/>
      <c r="VVE59" s="12"/>
      <c r="VVF59" s="12"/>
      <c r="VVG59" s="12"/>
      <c r="VVH59" s="12"/>
      <c r="VVI59" s="12"/>
      <c r="VVJ59" s="12"/>
      <c r="VVK59" s="12"/>
      <c r="VVL59" s="12"/>
      <c r="VVM59" s="12"/>
      <c r="VVN59" s="12"/>
      <c r="VVO59" s="12"/>
      <c r="VVP59" s="12"/>
      <c r="VVQ59" s="12"/>
      <c r="VVR59" s="12"/>
      <c r="VVS59" s="12"/>
      <c r="VVT59" s="12"/>
      <c r="VVU59" s="12"/>
      <c r="VVV59" s="12"/>
      <c r="VVW59" s="12"/>
      <c r="VVX59" s="12"/>
      <c r="VVY59" s="12"/>
      <c r="VVZ59" s="12"/>
      <c r="VWA59" s="12"/>
      <c r="VWB59" s="12"/>
      <c r="VWC59" s="12"/>
      <c r="VWD59" s="12"/>
      <c r="VWE59" s="12"/>
      <c r="VWF59" s="12"/>
      <c r="VWG59" s="12"/>
      <c r="VWH59" s="12"/>
      <c r="VWI59" s="12"/>
      <c r="VWJ59" s="12"/>
      <c r="VWK59" s="12"/>
      <c r="VWL59" s="12"/>
      <c r="VWM59" s="12"/>
      <c r="VWN59" s="12"/>
      <c r="VWO59" s="12"/>
      <c r="VWP59" s="12"/>
      <c r="VWQ59" s="12"/>
      <c r="VWR59" s="12"/>
      <c r="VWS59" s="12"/>
      <c r="VWT59" s="12"/>
      <c r="VWU59" s="12"/>
      <c r="VWV59" s="12"/>
      <c r="VWW59" s="12"/>
      <c r="VWX59" s="12"/>
      <c r="VWY59" s="12"/>
      <c r="VWZ59" s="12"/>
      <c r="VXA59" s="12"/>
      <c r="VXB59" s="12"/>
      <c r="VXC59" s="12"/>
      <c r="VXD59" s="12"/>
      <c r="VXE59" s="12"/>
      <c r="VXF59" s="12"/>
      <c r="VXG59" s="12"/>
      <c r="VXH59" s="12"/>
      <c r="VXI59" s="12"/>
      <c r="VXJ59" s="12"/>
      <c r="VXK59" s="12"/>
      <c r="VXL59" s="12"/>
      <c r="VXM59" s="12"/>
      <c r="VXN59" s="12"/>
      <c r="VXO59" s="12"/>
      <c r="VXP59" s="12"/>
      <c r="VXQ59" s="12"/>
      <c r="VXR59" s="12"/>
      <c r="VXS59" s="12"/>
      <c r="VXT59" s="12"/>
      <c r="VXU59" s="12"/>
      <c r="VXV59" s="12"/>
      <c r="VXW59" s="12"/>
      <c r="VXX59" s="12"/>
      <c r="VXY59" s="12"/>
      <c r="VXZ59" s="12"/>
      <c r="VYA59" s="12"/>
      <c r="VYB59" s="12"/>
      <c r="VYC59" s="12"/>
      <c r="VYD59" s="12"/>
      <c r="VYE59" s="12"/>
      <c r="VYF59" s="12"/>
      <c r="VYG59" s="12"/>
      <c r="VYH59" s="12"/>
      <c r="VYI59" s="12"/>
      <c r="VYJ59" s="12"/>
      <c r="VYK59" s="12"/>
      <c r="VYL59" s="12"/>
      <c r="VYM59" s="12"/>
      <c r="VYN59" s="12"/>
      <c r="VYO59" s="12"/>
      <c r="VYP59" s="12"/>
      <c r="VYQ59" s="12"/>
      <c r="VYR59" s="12"/>
      <c r="VYS59" s="12"/>
      <c r="VYT59" s="12"/>
      <c r="VYU59" s="12"/>
      <c r="VYV59" s="12"/>
      <c r="VYW59" s="12"/>
      <c r="VYX59" s="12"/>
      <c r="VYY59" s="12"/>
      <c r="VYZ59" s="12"/>
      <c r="VZA59" s="12"/>
      <c r="VZB59" s="12"/>
      <c r="VZC59" s="12"/>
      <c r="VZD59" s="12"/>
      <c r="VZE59" s="12"/>
      <c r="VZF59" s="12"/>
      <c r="VZG59" s="12"/>
      <c r="VZH59" s="12"/>
      <c r="VZI59" s="12"/>
      <c r="VZJ59" s="12"/>
      <c r="VZK59" s="12"/>
      <c r="VZL59" s="12"/>
      <c r="VZM59" s="12"/>
      <c r="VZN59" s="12"/>
      <c r="VZO59" s="12"/>
      <c r="VZP59" s="12"/>
      <c r="VZQ59" s="12"/>
      <c r="VZR59" s="12"/>
      <c r="VZS59" s="12"/>
      <c r="VZT59" s="12"/>
      <c r="VZU59" s="12"/>
      <c r="VZV59" s="12"/>
      <c r="VZW59" s="12"/>
      <c r="VZX59" s="12"/>
      <c r="VZY59" s="12"/>
      <c r="VZZ59" s="12"/>
      <c r="WAA59" s="12"/>
      <c r="WAB59" s="12"/>
      <c r="WAC59" s="12"/>
      <c r="WAD59" s="12"/>
      <c r="WAE59" s="12"/>
      <c r="WAF59" s="12"/>
      <c r="WAG59" s="12"/>
      <c r="WAH59" s="12"/>
      <c r="WAI59" s="12"/>
      <c r="WAJ59" s="12"/>
      <c r="WAK59" s="12"/>
      <c r="WAL59" s="12"/>
      <c r="WAM59" s="12"/>
      <c r="WAN59" s="12"/>
      <c r="WAO59" s="12"/>
      <c r="WAP59" s="12"/>
      <c r="WAQ59" s="12"/>
      <c r="WAR59" s="12"/>
      <c r="WAS59" s="12"/>
      <c r="WAT59" s="12"/>
      <c r="WAU59" s="12"/>
      <c r="WAV59" s="12"/>
      <c r="WAW59" s="12"/>
      <c r="WAX59" s="12"/>
      <c r="WAY59" s="12"/>
      <c r="WAZ59" s="12"/>
      <c r="WBA59" s="12"/>
      <c r="WBB59" s="12"/>
      <c r="WBC59" s="12"/>
      <c r="WBD59" s="12"/>
      <c r="WBE59" s="12"/>
      <c r="WBF59" s="12"/>
      <c r="WBG59" s="12"/>
      <c r="WBH59" s="12"/>
      <c r="WBI59" s="12"/>
      <c r="WBJ59" s="12"/>
      <c r="WBK59" s="12"/>
      <c r="WBL59" s="12"/>
      <c r="WBM59" s="12"/>
      <c r="WBN59" s="12"/>
      <c r="WBO59" s="12"/>
      <c r="WBP59" s="12"/>
      <c r="WBQ59" s="12"/>
      <c r="WBR59" s="12"/>
      <c r="WBS59" s="12"/>
      <c r="WBT59" s="12"/>
      <c r="WBU59" s="12"/>
      <c r="WBV59" s="12"/>
      <c r="WBW59" s="12"/>
      <c r="WBX59" s="12"/>
      <c r="WBY59" s="12"/>
      <c r="WBZ59" s="12"/>
      <c r="WCA59" s="12"/>
      <c r="WCB59" s="12"/>
      <c r="WCC59" s="12"/>
      <c r="WCD59" s="12"/>
      <c r="WCE59" s="12"/>
      <c r="WCF59" s="12"/>
      <c r="WCG59" s="12"/>
      <c r="WCH59" s="12"/>
      <c r="WCI59" s="12"/>
      <c r="WCJ59" s="12"/>
      <c r="WCK59" s="12"/>
      <c r="WCL59" s="12"/>
      <c r="WCM59" s="12"/>
      <c r="WCN59" s="12"/>
      <c r="WCO59" s="12"/>
      <c r="WCP59" s="12"/>
      <c r="WCQ59" s="12"/>
      <c r="WCR59" s="12"/>
      <c r="WCS59" s="12"/>
      <c r="WCT59" s="12"/>
      <c r="WCU59" s="12"/>
      <c r="WCV59" s="12"/>
      <c r="WCW59" s="12"/>
      <c r="WCX59" s="12"/>
      <c r="WCY59" s="12"/>
      <c r="WCZ59" s="12"/>
      <c r="WDA59" s="12"/>
      <c r="WDB59" s="12"/>
      <c r="WDC59" s="12"/>
      <c r="WDD59" s="12"/>
      <c r="WDE59" s="12"/>
      <c r="WDF59" s="12"/>
      <c r="WDG59" s="12"/>
      <c r="WDH59" s="12"/>
      <c r="WDI59" s="12"/>
      <c r="WDJ59" s="12"/>
      <c r="WDK59" s="12"/>
      <c r="WDL59" s="12"/>
      <c r="WDM59" s="12"/>
      <c r="WDN59" s="12"/>
      <c r="WDO59" s="12"/>
      <c r="WDP59" s="12"/>
      <c r="WDQ59" s="12"/>
      <c r="WDR59" s="12"/>
      <c r="WDS59" s="12"/>
      <c r="WDT59" s="12"/>
      <c r="WDU59" s="12"/>
      <c r="WDV59" s="12"/>
      <c r="WDW59" s="12"/>
      <c r="WDX59" s="12"/>
      <c r="WDY59" s="12"/>
      <c r="WDZ59" s="12"/>
      <c r="WEA59" s="12"/>
      <c r="WEB59" s="12"/>
      <c r="WEC59" s="12"/>
      <c r="WED59" s="12"/>
      <c r="WEE59" s="12"/>
      <c r="WEF59" s="12"/>
      <c r="WEG59" s="12"/>
      <c r="WEH59" s="12"/>
      <c r="WEI59" s="12"/>
      <c r="WEJ59" s="12"/>
      <c r="WEK59" s="12"/>
      <c r="WEL59" s="12"/>
      <c r="WEM59" s="12"/>
      <c r="WEN59" s="12"/>
      <c r="WEO59" s="12"/>
      <c r="WEP59" s="12"/>
      <c r="WEQ59" s="12"/>
      <c r="WER59" s="12"/>
      <c r="WES59" s="12"/>
      <c r="WET59" s="12"/>
      <c r="WEU59" s="12"/>
      <c r="WEV59" s="12"/>
      <c r="WEW59" s="12"/>
      <c r="WEX59" s="12"/>
      <c r="WEY59" s="12"/>
      <c r="WEZ59" s="12"/>
      <c r="WFA59" s="12"/>
      <c r="WFB59" s="12"/>
      <c r="WFC59" s="12"/>
      <c r="WFD59" s="12"/>
      <c r="WFE59" s="12"/>
      <c r="WFF59" s="12"/>
      <c r="WFG59" s="12"/>
      <c r="WFH59" s="12"/>
      <c r="WFI59" s="12"/>
      <c r="WFJ59" s="12"/>
      <c r="WFK59" s="12"/>
      <c r="WFL59" s="12"/>
      <c r="WFM59" s="12"/>
      <c r="WFN59" s="12"/>
      <c r="WFO59" s="12"/>
      <c r="WFP59" s="12"/>
      <c r="WFQ59" s="12"/>
      <c r="WFR59" s="12"/>
      <c r="WFS59" s="12"/>
      <c r="WFT59" s="12"/>
      <c r="WFU59" s="12"/>
      <c r="WFV59" s="12"/>
      <c r="WFW59" s="12"/>
      <c r="WFX59" s="12"/>
      <c r="WFY59" s="12"/>
      <c r="WFZ59" s="12"/>
      <c r="WGA59" s="12"/>
      <c r="WGB59" s="12"/>
      <c r="WGC59" s="12"/>
      <c r="WGD59" s="12"/>
      <c r="WGE59" s="12"/>
      <c r="WGF59" s="12"/>
      <c r="WGG59" s="12"/>
      <c r="WGH59" s="12"/>
      <c r="WGI59" s="12"/>
      <c r="WGJ59" s="12"/>
      <c r="WGK59" s="12"/>
      <c r="WGL59" s="12"/>
      <c r="WGM59" s="12"/>
      <c r="WGN59" s="12"/>
      <c r="WGO59" s="12"/>
      <c r="WGP59" s="12"/>
      <c r="WGQ59" s="12"/>
      <c r="WGR59" s="12"/>
      <c r="WGS59" s="12"/>
      <c r="WGT59" s="12"/>
      <c r="WGU59" s="12"/>
      <c r="WGV59" s="12"/>
      <c r="WGW59" s="12"/>
      <c r="WGX59" s="12"/>
      <c r="WGY59" s="12"/>
      <c r="WGZ59" s="12"/>
      <c r="WHA59" s="12"/>
      <c r="WHB59" s="12"/>
      <c r="WHC59" s="12"/>
      <c r="WHD59" s="12"/>
      <c r="WHE59" s="12"/>
      <c r="WHF59" s="12"/>
      <c r="WHG59" s="12"/>
      <c r="WHH59" s="12"/>
      <c r="WHI59" s="12"/>
      <c r="WHJ59" s="12"/>
      <c r="WHK59" s="12"/>
      <c r="WHL59" s="12"/>
      <c r="WHM59" s="12"/>
      <c r="WHN59" s="12"/>
      <c r="WHO59" s="12"/>
      <c r="WHP59" s="12"/>
      <c r="WHQ59" s="12"/>
      <c r="WHR59" s="12"/>
      <c r="WHS59" s="12"/>
      <c r="WHT59" s="12"/>
      <c r="WHU59" s="12"/>
      <c r="WHV59" s="12"/>
      <c r="WHW59" s="12"/>
      <c r="WHX59" s="12"/>
      <c r="WHY59" s="12"/>
      <c r="WHZ59" s="12"/>
      <c r="WIA59" s="12"/>
      <c r="WIB59" s="12"/>
      <c r="WIC59" s="12"/>
      <c r="WID59" s="12"/>
      <c r="WIE59" s="12"/>
      <c r="WIF59" s="12"/>
      <c r="WIG59" s="12"/>
      <c r="WIH59" s="12"/>
      <c r="WII59" s="12"/>
      <c r="WIJ59" s="12"/>
      <c r="WIK59" s="12"/>
      <c r="WIL59" s="12"/>
      <c r="WIM59" s="12"/>
      <c r="WIN59" s="12"/>
      <c r="WIO59" s="12"/>
      <c r="WIP59" s="12"/>
      <c r="WIQ59" s="12"/>
      <c r="WIR59" s="12"/>
      <c r="WIS59" s="12"/>
      <c r="WIT59" s="12"/>
      <c r="WIU59" s="12"/>
      <c r="WIV59" s="12"/>
      <c r="WIW59" s="12"/>
      <c r="WIX59" s="12"/>
      <c r="WIY59" s="12"/>
      <c r="WIZ59" s="12"/>
      <c r="WJA59" s="12"/>
      <c r="WJB59" s="12"/>
      <c r="WJC59" s="12"/>
      <c r="WJD59" s="12"/>
      <c r="WJE59" s="12"/>
      <c r="WJF59" s="12"/>
      <c r="WJG59" s="12"/>
      <c r="WJH59" s="12"/>
      <c r="WJI59" s="12"/>
      <c r="WJJ59" s="12"/>
      <c r="WJK59" s="12"/>
      <c r="WJL59" s="12"/>
      <c r="WJM59" s="12"/>
      <c r="WJN59" s="12"/>
      <c r="WJO59" s="12"/>
      <c r="WJP59" s="12"/>
      <c r="WJQ59" s="12"/>
      <c r="WJR59" s="12"/>
      <c r="WJS59" s="12"/>
      <c r="WJT59" s="12"/>
      <c r="WJU59" s="12"/>
      <c r="WJV59" s="12"/>
      <c r="WJW59" s="12"/>
      <c r="WJX59" s="12"/>
      <c r="WJY59" s="12"/>
      <c r="WJZ59" s="12"/>
      <c r="WKA59" s="12"/>
      <c r="WKB59" s="12"/>
      <c r="WKC59" s="12"/>
      <c r="WKD59" s="12"/>
      <c r="WKE59" s="12"/>
      <c r="WKF59" s="12"/>
      <c r="WKG59" s="12"/>
      <c r="WKH59" s="12"/>
      <c r="WKI59" s="12"/>
      <c r="WKJ59" s="12"/>
      <c r="WKK59" s="12"/>
      <c r="WKL59" s="12"/>
      <c r="WKM59" s="12"/>
      <c r="WKN59" s="12"/>
      <c r="WKO59" s="12"/>
      <c r="WKP59" s="12"/>
      <c r="WKQ59" s="12"/>
      <c r="WKR59" s="12"/>
      <c r="WKS59" s="12"/>
      <c r="WKT59" s="12"/>
      <c r="WKU59" s="12"/>
      <c r="WKV59" s="12"/>
      <c r="WKW59" s="12"/>
      <c r="WKX59" s="12"/>
      <c r="WKY59" s="12"/>
      <c r="WKZ59" s="12"/>
      <c r="WLA59" s="12"/>
      <c r="WLB59" s="12"/>
      <c r="WLC59" s="12"/>
      <c r="WLD59" s="12"/>
      <c r="WLE59" s="12"/>
      <c r="WLF59" s="12"/>
      <c r="WLG59" s="12"/>
      <c r="WLH59" s="12"/>
      <c r="WLI59" s="12"/>
      <c r="WLJ59" s="12"/>
      <c r="WLK59" s="12"/>
      <c r="WLL59" s="12"/>
      <c r="WLM59" s="12"/>
      <c r="WLN59" s="12"/>
      <c r="WLO59" s="12"/>
      <c r="WLP59" s="12"/>
      <c r="WLQ59" s="12"/>
      <c r="WLR59" s="12"/>
      <c r="WLS59" s="12"/>
      <c r="WLT59" s="12"/>
      <c r="WLU59" s="12"/>
      <c r="WLV59" s="12"/>
      <c r="WLW59" s="12"/>
      <c r="WLX59" s="12"/>
      <c r="WLY59" s="12"/>
      <c r="WLZ59" s="12"/>
      <c r="WMA59" s="12"/>
      <c r="WMB59" s="12"/>
      <c r="WMC59" s="12"/>
      <c r="WMD59" s="12"/>
      <c r="WME59" s="12"/>
      <c r="WMF59" s="12"/>
      <c r="WMG59" s="12"/>
      <c r="WMH59" s="12"/>
      <c r="WMI59" s="12"/>
      <c r="WMJ59" s="12"/>
      <c r="WMK59" s="12"/>
      <c r="WML59" s="12"/>
      <c r="WMM59" s="12"/>
      <c r="WMN59" s="12"/>
      <c r="WMO59" s="12"/>
      <c r="WMP59" s="12"/>
      <c r="WMQ59" s="12"/>
      <c r="WMR59" s="12"/>
      <c r="WMS59" s="12"/>
      <c r="WMT59" s="12"/>
      <c r="WMU59" s="12"/>
      <c r="WMV59" s="12"/>
      <c r="WMW59" s="12"/>
      <c r="WMX59" s="12"/>
      <c r="WMY59" s="12"/>
      <c r="WMZ59" s="12"/>
      <c r="WNA59" s="12"/>
      <c r="WNB59" s="12"/>
      <c r="WNC59" s="12"/>
      <c r="WND59" s="12"/>
      <c r="WNE59" s="12"/>
      <c r="WNF59" s="12"/>
      <c r="WNG59" s="12"/>
      <c r="WNH59" s="12"/>
      <c r="WNI59" s="12"/>
      <c r="WNJ59" s="12"/>
      <c r="WNK59" s="12"/>
      <c r="WNL59" s="12"/>
      <c r="WNM59" s="12"/>
      <c r="WNN59" s="12"/>
      <c r="WNO59" s="12"/>
      <c r="WNP59" s="12"/>
      <c r="WNQ59" s="12"/>
      <c r="WNR59" s="12"/>
      <c r="WNS59" s="12"/>
      <c r="WNT59" s="12"/>
      <c r="WNU59" s="12"/>
      <c r="WNV59" s="12"/>
      <c r="WNW59" s="12"/>
      <c r="WNX59" s="12"/>
      <c r="WNY59" s="12"/>
      <c r="WNZ59" s="12"/>
      <c r="WOA59" s="12"/>
      <c r="WOB59" s="12"/>
      <c r="WOC59" s="12"/>
      <c r="WOD59" s="12"/>
      <c r="WOE59" s="12"/>
      <c r="WOF59" s="12"/>
      <c r="WOG59" s="12"/>
      <c r="WOH59" s="12"/>
      <c r="WOI59" s="12"/>
      <c r="WOJ59" s="12"/>
      <c r="WOK59" s="12"/>
      <c r="WOL59" s="12"/>
      <c r="WOM59" s="12"/>
      <c r="WON59" s="12"/>
      <c r="WOO59" s="12"/>
      <c r="WOP59" s="12"/>
      <c r="WOQ59" s="12"/>
      <c r="WOR59" s="12"/>
      <c r="WOS59" s="12"/>
      <c r="WOT59" s="12"/>
      <c r="WOU59" s="12"/>
      <c r="WOV59" s="12"/>
      <c r="WOW59" s="12"/>
      <c r="WOX59" s="12"/>
      <c r="WOY59" s="12"/>
      <c r="WOZ59" s="12"/>
      <c r="WPA59" s="12"/>
      <c r="WPB59" s="12"/>
      <c r="WPC59" s="12"/>
      <c r="WPD59" s="12"/>
      <c r="WPE59" s="12"/>
      <c r="WPF59" s="12"/>
      <c r="WPG59" s="12"/>
      <c r="WPH59" s="12"/>
      <c r="WPI59" s="12"/>
      <c r="WPJ59" s="12"/>
      <c r="WPK59" s="12"/>
      <c r="WPL59" s="12"/>
      <c r="WPM59" s="12"/>
      <c r="WPN59" s="12"/>
      <c r="WPO59" s="12"/>
      <c r="WPP59" s="12"/>
      <c r="WPQ59" s="12"/>
      <c r="WPR59" s="12"/>
      <c r="WPS59" s="12"/>
      <c r="WPT59" s="12"/>
      <c r="WPU59" s="12"/>
      <c r="WPV59" s="12"/>
      <c r="WPW59" s="12"/>
      <c r="WPX59" s="12"/>
      <c r="WPY59" s="12"/>
      <c r="WPZ59" s="12"/>
      <c r="WQA59" s="12"/>
      <c r="WQB59" s="12"/>
      <c r="WQC59" s="12"/>
      <c r="WQD59" s="12"/>
      <c r="WQE59" s="12"/>
      <c r="WQF59" s="12"/>
      <c r="WQG59" s="12"/>
      <c r="WQH59" s="12"/>
      <c r="WQI59" s="12"/>
      <c r="WQJ59" s="12"/>
      <c r="WQK59" s="12"/>
      <c r="WQL59" s="12"/>
      <c r="WQM59" s="12"/>
      <c r="WQN59" s="12"/>
      <c r="WQO59" s="12"/>
      <c r="WQP59" s="12"/>
      <c r="WQQ59" s="12"/>
      <c r="WQR59" s="12"/>
      <c r="WQS59" s="12"/>
      <c r="WQT59" s="12"/>
      <c r="WQU59" s="12"/>
      <c r="WQV59" s="12"/>
      <c r="WQW59" s="12"/>
      <c r="WQX59" s="12"/>
      <c r="WQY59" s="12"/>
      <c r="WQZ59" s="12"/>
      <c r="WRA59" s="12"/>
      <c r="WRB59" s="12"/>
      <c r="WRC59" s="12"/>
      <c r="WRD59" s="12"/>
      <c r="WRE59" s="12"/>
      <c r="WRF59" s="12"/>
      <c r="WRG59" s="12"/>
      <c r="WRH59" s="12"/>
      <c r="WRI59" s="12"/>
      <c r="WRJ59" s="12"/>
      <c r="WRK59" s="12"/>
      <c r="WRL59" s="12"/>
      <c r="WRM59" s="12"/>
      <c r="WRN59" s="12"/>
      <c r="WRO59" s="12"/>
      <c r="WRP59" s="12"/>
      <c r="WRQ59" s="12"/>
      <c r="WRR59" s="12"/>
      <c r="WRS59" s="12"/>
      <c r="WRT59" s="12"/>
      <c r="WRU59" s="12"/>
      <c r="WRV59" s="12"/>
      <c r="WRW59" s="12"/>
      <c r="WRX59" s="12"/>
      <c r="WRY59" s="12"/>
      <c r="WRZ59" s="12"/>
      <c r="WSA59" s="12"/>
      <c r="WSB59" s="12"/>
      <c r="WSC59" s="12"/>
      <c r="WSD59" s="12"/>
      <c r="WSE59" s="12"/>
      <c r="WSF59" s="12"/>
      <c r="WSG59" s="12"/>
      <c r="WSH59" s="12"/>
      <c r="WSI59" s="12"/>
      <c r="WSJ59" s="12"/>
      <c r="WSK59" s="12"/>
      <c r="WSL59" s="12"/>
      <c r="WSM59" s="12"/>
      <c r="WSN59" s="12"/>
      <c r="WSO59" s="12"/>
      <c r="WSP59" s="12"/>
      <c r="WSQ59" s="12"/>
      <c r="WSR59" s="12"/>
      <c r="WSS59" s="12"/>
      <c r="WST59" s="12"/>
      <c r="WSU59" s="12"/>
      <c r="WSV59" s="12"/>
      <c r="WSW59" s="12"/>
      <c r="WSX59" s="12"/>
      <c r="WSY59" s="12"/>
      <c r="WSZ59" s="12"/>
      <c r="WTA59" s="12"/>
      <c r="WTB59" s="12"/>
      <c r="WTC59" s="12"/>
      <c r="WTD59" s="12"/>
      <c r="WTE59" s="12"/>
      <c r="WTF59" s="12"/>
      <c r="WTG59" s="12"/>
      <c r="WTH59" s="12"/>
      <c r="WTI59" s="12"/>
      <c r="WTJ59" s="12"/>
      <c r="WTK59" s="12"/>
      <c r="WTL59" s="12"/>
      <c r="WTM59" s="12"/>
      <c r="WTN59" s="12"/>
      <c r="WTO59" s="12"/>
      <c r="WTP59" s="12"/>
      <c r="WTQ59" s="12"/>
      <c r="WTR59" s="12"/>
      <c r="WTS59" s="12"/>
      <c r="WTT59" s="12"/>
      <c r="WTU59" s="12"/>
      <c r="WTV59" s="12"/>
      <c r="WTW59" s="12"/>
      <c r="WTX59" s="12"/>
      <c r="WTY59" s="12"/>
      <c r="WTZ59" s="12"/>
      <c r="WUA59" s="12"/>
      <c r="WUB59" s="12"/>
      <c r="WUC59" s="12"/>
      <c r="WUD59" s="12"/>
      <c r="WUE59" s="12"/>
      <c r="WUF59" s="12"/>
      <c r="WUG59" s="12"/>
      <c r="WUH59" s="12"/>
      <c r="WUI59" s="12"/>
      <c r="WUJ59" s="12"/>
      <c r="WUK59" s="12"/>
      <c r="WUL59" s="12"/>
      <c r="WUM59" s="12"/>
      <c r="WUN59" s="12"/>
      <c r="WUO59" s="12"/>
      <c r="WUP59" s="12"/>
      <c r="WUQ59" s="12"/>
      <c r="WUR59" s="12"/>
      <c r="WUS59" s="12"/>
      <c r="WUT59" s="12"/>
      <c r="WUU59" s="12"/>
      <c r="WUV59" s="12"/>
      <c r="WUW59" s="12"/>
      <c r="WUX59" s="12"/>
      <c r="WUY59" s="12"/>
      <c r="WUZ59" s="12"/>
      <c r="WVA59" s="12"/>
      <c r="WVB59" s="12"/>
      <c r="WVC59" s="12"/>
      <c r="WVD59" s="12"/>
      <c r="WVE59" s="12"/>
      <c r="WVF59" s="12"/>
      <c r="WVG59" s="12"/>
      <c r="WVH59" s="12"/>
      <c r="WVI59" s="12"/>
      <c r="WVJ59" s="12"/>
      <c r="WVK59" s="12"/>
      <c r="WVL59" s="12"/>
      <c r="WVM59" s="12"/>
      <c r="WVN59" s="12"/>
      <c r="WVO59" s="12"/>
      <c r="WVP59" s="12"/>
      <c r="WVQ59" s="12"/>
      <c r="WVR59" s="12"/>
      <c r="WVS59" s="12"/>
      <c r="WVT59" s="12"/>
      <c r="WVU59" s="12"/>
      <c r="WVV59" s="12"/>
      <c r="WVW59" s="12"/>
      <c r="WVX59" s="12"/>
      <c r="WVY59" s="12"/>
      <c r="WVZ59" s="12"/>
      <c r="WWA59" s="12"/>
      <c r="WWB59" s="12"/>
      <c r="WWC59" s="12"/>
      <c r="WWD59" s="12"/>
      <c r="WWE59" s="12"/>
      <c r="WWF59" s="12"/>
      <c r="WWG59" s="12"/>
      <c r="WWH59" s="12"/>
      <c r="WWI59" s="12"/>
      <c r="WWJ59" s="12"/>
      <c r="WWK59" s="12"/>
      <c r="WWL59" s="12"/>
      <c r="WWM59" s="12"/>
      <c r="WWN59" s="12"/>
      <c r="WWO59" s="12"/>
      <c r="WWP59" s="12"/>
      <c r="WWQ59" s="12"/>
      <c r="WWR59" s="12"/>
      <c r="WWS59" s="12"/>
      <c r="WWT59" s="12"/>
      <c r="WWU59" s="12"/>
      <c r="WWV59" s="12"/>
      <c r="WWW59" s="12"/>
      <c r="WWX59" s="12"/>
      <c r="WWY59" s="12"/>
      <c r="WWZ59" s="12"/>
      <c r="WXA59" s="12"/>
      <c r="WXB59" s="12"/>
      <c r="WXC59" s="12"/>
      <c r="WXD59" s="12"/>
      <c r="WXE59" s="12"/>
      <c r="WXF59" s="12"/>
      <c r="WXG59" s="12"/>
      <c r="WXH59" s="12"/>
      <c r="WXI59" s="12"/>
      <c r="WXJ59" s="12"/>
      <c r="WXK59" s="12"/>
      <c r="WXL59" s="12"/>
      <c r="WXM59" s="12"/>
      <c r="WXN59" s="12"/>
      <c r="WXO59" s="12"/>
      <c r="WXP59" s="12"/>
      <c r="WXQ59" s="12"/>
      <c r="WXR59" s="12"/>
      <c r="WXS59" s="12"/>
      <c r="WXT59" s="12"/>
      <c r="WXU59" s="12"/>
      <c r="WXV59" s="12"/>
      <c r="WXW59" s="12"/>
      <c r="WXX59" s="12"/>
      <c r="WXY59" s="12"/>
      <c r="WXZ59" s="12"/>
      <c r="WYA59" s="12"/>
      <c r="WYB59" s="12"/>
      <c r="WYC59" s="12"/>
      <c r="WYD59" s="12"/>
      <c r="WYE59" s="12"/>
      <c r="WYF59" s="12"/>
      <c r="WYG59" s="12"/>
      <c r="WYH59" s="12"/>
      <c r="WYI59" s="12"/>
      <c r="WYJ59" s="12"/>
      <c r="WYK59" s="12"/>
      <c r="WYL59" s="12"/>
      <c r="WYM59" s="12"/>
      <c r="WYN59" s="12"/>
      <c r="WYO59" s="12"/>
      <c r="WYP59" s="12"/>
      <c r="WYQ59" s="12"/>
      <c r="WYR59" s="12"/>
      <c r="WYS59" s="12"/>
      <c r="WYT59" s="12"/>
      <c r="WYU59" s="12"/>
      <c r="WYV59" s="12"/>
      <c r="WYW59" s="12"/>
      <c r="WYX59" s="12"/>
      <c r="WYY59" s="12"/>
      <c r="WYZ59" s="12"/>
      <c r="WZA59" s="12"/>
      <c r="WZB59" s="12"/>
      <c r="WZC59" s="12"/>
      <c r="WZD59" s="12"/>
      <c r="WZE59" s="12"/>
      <c r="WZF59" s="12"/>
      <c r="WZG59" s="12"/>
      <c r="WZH59" s="12"/>
      <c r="WZI59" s="12"/>
      <c r="WZJ59" s="12"/>
      <c r="WZK59" s="12"/>
      <c r="WZL59" s="12"/>
      <c r="WZM59" s="12"/>
      <c r="WZN59" s="12"/>
      <c r="WZO59" s="12"/>
      <c r="WZP59" s="12"/>
      <c r="WZQ59" s="12"/>
      <c r="WZR59" s="12"/>
      <c r="WZS59" s="12"/>
      <c r="WZT59" s="12"/>
      <c r="WZU59" s="12"/>
      <c r="WZV59" s="12"/>
      <c r="WZW59" s="12"/>
      <c r="WZX59" s="12"/>
      <c r="WZY59" s="12"/>
      <c r="WZZ59" s="12"/>
      <c r="XAA59" s="12"/>
      <c r="XAB59" s="12"/>
      <c r="XAC59" s="12"/>
      <c r="XAD59" s="12"/>
      <c r="XAE59" s="12"/>
      <c r="XAF59" s="12"/>
      <c r="XAG59" s="12"/>
      <c r="XAH59" s="12"/>
      <c r="XAI59" s="12"/>
      <c r="XAJ59" s="12"/>
      <c r="XAK59" s="12"/>
      <c r="XAL59" s="12"/>
      <c r="XAM59" s="12"/>
      <c r="XAN59" s="12"/>
      <c r="XAO59" s="12"/>
      <c r="XAP59" s="12"/>
      <c r="XAQ59" s="12"/>
      <c r="XAR59" s="12"/>
      <c r="XAS59" s="12"/>
      <c r="XAT59" s="12"/>
      <c r="XAU59" s="12"/>
      <c r="XAV59" s="12"/>
      <c r="XAW59" s="12"/>
      <c r="XAX59" s="12"/>
      <c r="XAY59" s="12"/>
      <c r="XAZ59" s="12"/>
      <c r="XBA59" s="12"/>
      <c r="XBB59" s="12"/>
      <c r="XBC59" s="12"/>
      <c r="XBD59" s="12"/>
      <c r="XBE59" s="12"/>
      <c r="XBF59" s="12"/>
      <c r="XBG59" s="12"/>
      <c r="XBH59" s="12"/>
      <c r="XBI59" s="12"/>
      <c r="XBJ59" s="12"/>
      <c r="XBK59" s="12"/>
      <c r="XBL59" s="12"/>
      <c r="XBM59" s="12"/>
      <c r="XBN59" s="12"/>
      <c r="XBO59" s="12"/>
      <c r="XBP59" s="12"/>
      <c r="XBQ59" s="12"/>
      <c r="XBR59" s="12"/>
      <c r="XBS59" s="12"/>
      <c r="XBT59" s="12"/>
      <c r="XBU59" s="12"/>
      <c r="XBV59" s="12"/>
      <c r="XBW59" s="12"/>
      <c r="XBX59" s="12"/>
      <c r="XBY59" s="12"/>
      <c r="XBZ59" s="12"/>
      <c r="XCA59" s="12"/>
      <c r="XCB59" s="12"/>
      <c r="XCC59" s="12"/>
      <c r="XCD59" s="12"/>
      <c r="XCE59" s="12"/>
      <c r="XCF59" s="12"/>
      <c r="XCG59" s="12"/>
      <c r="XCH59" s="12"/>
      <c r="XCI59" s="12"/>
      <c r="XCJ59" s="12"/>
      <c r="XCK59" s="12"/>
      <c r="XCL59" s="12"/>
      <c r="XCM59" s="12"/>
      <c r="XCN59" s="12"/>
      <c r="XCO59" s="12"/>
      <c r="XCP59" s="12"/>
      <c r="XCQ59" s="12"/>
      <c r="XCR59" s="12"/>
      <c r="XCS59" s="12"/>
      <c r="XCT59" s="12"/>
      <c r="XCU59" s="12"/>
      <c r="XCV59" s="12"/>
      <c r="XCW59" s="12"/>
      <c r="XCX59" s="12"/>
      <c r="XCY59" s="12"/>
      <c r="XCZ59" s="12"/>
      <c r="XDA59" s="12"/>
      <c r="XDB59" s="12"/>
      <c r="XDC59" s="12"/>
      <c r="XDD59" s="12"/>
      <c r="XDE59" s="12"/>
      <c r="XDF59" s="12"/>
      <c r="XDG59" s="12"/>
      <c r="XDH59" s="12"/>
      <c r="XDI59" s="12"/>
    </row>
    <row r="60" spans="1:16337" ht="26.25" customHeight="1">
      <c r="A60" s="120"/>
      <c r="C60" s="121" t="s">
        <v>603</v>
      </c>
      <c r="D60" s="7"/>
      <c r="E60" s="7"/>
      <c r="F60" s="122"/>
      <c r="H60" s="102"/>
      <c r="I60" s="103"/>
      <c r="J60" s="104"/>
      <c r="K60" s="105"/>
    </row>
    <row r="61" spans="1:16337" s="6" customFormat="1" ht="39.950000000000003" customHeight="1">
      <c r="A61" s="14" t="s">
        <v>323</v>
      </c>
      <c r="C61" s="15" t="s">
        <v>604</v>
      </c>
      <c r="D61" s="15" t="s">
        <v>325</v>
      </c>
      <c r="E61" s="15" t="s">
        <v>326</v>
      </c>
      <c r="F61" s="107" t="s">
        <v>573</v>
      </c>
      <c r="G61" s="107" t="s">
        <v>574</v>
      </c>
      <c r="H61" s="29" t="s">
        <v>575</v>
      </c>
      <c r="I61" s="30" t="s">
        <v>576</v>
      </c>
      <c r="J61" s="29" t="s">
        <v>575</v>
      </c>
      <c r="K61" s="30" t="s">
        <v>576</v>
      </c>
      <c r="M61" s="123"/>
    </row>
    <row r="62" spans="1:16337" ht="60.75" customHeight="1" thickBot="1">
      <c r="A62" s="124">
        <v>7</v>
      </c>
      <c r="C62" s="48" t="s">
        <v>605</v>
      </c>
      <c r="D62" s="54" t="s">
        <v>606</v>
      </c>
      <c r="E62" s="109" t="s">
        <v>607</v>
      </c>
      <c r="F62" s="110">
        <v>87996</v>
      </c>
      <c r="G62" s="110">
        <v>111440</v>
      </c>
      <c r="H62" s="111" t="s">
        <v>608</v>
      </c>
      <c r="I62" s="56" t="s">
        <v>609</v>
      </c>
      <c r="J62" s="41" t="s">
        <v>610</v>
      </c>
      <c r="K62" s="90" t="s">
        <v>611</v>
      </c>
      <c r="L62" s="45" t="s">
        <v>495</v>
      </c>
    </row>
    <row r="63" spans="1:16337" ht="15" thickTop="1">
      <c r="B63" s="7"/>
      <c r="C63" s="125"/>
    </row>
    <row r="64" spans="1:16337" ht="17.25">
      <c r="B64" s="7"/>
      <c r="C64" s="126"/>
    </row>
    <row r="65" spans="3:3">
      <c r="C65" s="127"/>
    </row>
  </sheetData>
  <autoFilter ref="B3:L62">
    <filterColumn colId="6" showButton="0"/>
    <filterColumn colId="8" showButton="0"/>
  </autoFilter>
  <mergeCells count="2">
    <mergeCell ref="H3:I3"/>
    <mergeCell ref="J3:K3"/>
  </mergeCells>
  <phoneticPr fontId="17"/>
  <printOptions horizontalCentered="1"/>
  <pageMargins left="0.39370078740157483" right="0.39370078740157483" top="0.59055118110236227" bottom="0.78740157480314965" header="0.31496062992125984" footer="0.51181102362204722"/>
  <pageSetup paperSize="9" scale="46" firstPageNumber="13" fitToHeight="0" orientation="landscape" cellComments="asDisplayed" useFirstPageNumber="1" r:id="rId1"/>
  <rowBreaks count="2" manualBreakCount="2">
    <brk id="14" max="11" man="1"/>
    <brk id="2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U70"/>
  <sheetViews>
    <sheetView view="pageBreakPreview" zoomScale="70" zoomScaleNormal="100" zoomScaleSheetLayoutView="70" workbookViewId="0">
      <pane xSplit="4" ySplit="3" topLeftCell="E43" activePane="bottomRight" state="frozen"/>
      <selection pane="topRight" activeCell="E1" sqref="E1"/>
      <selection pane="bottomLeft" activeCell="A4" sqref="A4"/>
      <selection pane="bottomRight" activeCell="AC30" sqref="AC30"/>
    </sheetView>
  </sheetViews>
  <sheetFormatPr defaultRowHeight="18.75"/>
  <cols>
    <col min="1" max="1" width="8.875" style="4" customWidth="1"/>
    <col min="2" max="3" width="8.875" style="215" hidden="1" customWidth="1"/>
    <col min="4" max="4" width="58.75" style="4" customWidth="1"/>
    <col min="5" max="5" width="74.875" style="4" customWidth="1"/>
    <col min="6" max="6" width="18.5" style="101" customWidth="1"/>
    <col min="7" max="7" width="1.125" style="217" customWidth="1"/>
    <col min="8" max="8" width="13.875" style="130" hidden="1" customWidth="1"/>
    <col min="9" max="10" width="15" style="4" hidden="1" customWidth="1"/>
    <col min="11" max="11" width="15" style="4" customWidth="1"/>
    <col min="12" max="12" width="13.125" style="101" customWidth="1"/>
    <col min="13" max="13" width="14" style="101" customWidth="1"/>
    <col min="14" max="15" width="14" style="131" customWidth="1"/>
    <col min="16" max="17" width="15" style="101" customWidth="1"/>
    <col min="18" max="18" width="14" style="4" customWidth="1"/>
    <col min="19" max="19" width="14" style="4" hidden="1" customWidth="1"/>
    <col min="20" max="20" width="0" style="4" hidden="1" customWidth="1"/>
    <col min="21" max="24" width="13" style="324" customWidth="1"/>
    <col min="25" max="16384" width="9" style="4"/>
  </cols>
  <sheetData>
    <row r="1" spans="1:16349" ht="33.75" customHeight="1">
      <c r="A1" s="128" t="s">
        <v>620</v>
      </c>
      <c r="B1" s="2"/>
      <c r="C1" s="2"/>
      <c r="D1" s="2"/>
      <c r="E1" s="2"/>
      <c r="F1" s="129" t="s">
        <v>621</v>
      </c>
      <c r="G1" s="2"/>
      <c r="P1" s="129"/>
      <c r="Q1" s="129"/>
    </row>
    <row r="2" spans="1:16349" s="8" customFormat="1" ht="9.9499999999999993" customHeight="1" thickBot="1">
      <c r="A2" s="132"/>
      <c r="B2" s="133"/>
      <c r="C2" s="133"/>
      <c r="D2" s="10"/>
      <c r="E2" s="10"/>
      <c r="F2" s="11"/>
      <c r="G2" s="134"/>
      <c r="H2" s="135"/>
      <c r="I2" s="12"/>
      <c r="J2" s="12"/>
      <c r="K2" s="12"/>
      <c r="L2" s="136"/>
      <c r="M2" s="136"/>
      <c r="N2" s="137"/>
      <c r="O2" s="137"/>
      <c r="P2" s="136"/>
      <c r="Q2" s="136"/>
      <c r="R2" s="12"/>
      <c r="S2" s="12"/>
      <c r="T2" s="12"/>
      <c r="U2" s="325"/>
      <c r="V2" s="325"/>
      <c r="W2" s="325"/>
      <c r="X2" s="325"/>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row>
    <row r="3" spans="1:16349" s="6" customFormat="1" ht="39.950000000000003" customHeight="1" thickBot="1">
      <c r="A3" s="138" t="s">
        <v>622</v>
      </c>
      <c r="B3" s="138" t="s">
        <v>623</v>
      </c>
      <c r="C3" s="138" t="s">
        <v>624</v>
      </c>
      <c r="D3" s="15" t="s">
        <v>325</v>
      </c>
      <c r="E3" s="15" t="s">
        <v>326</v>
      </c>
      <c r="F3" s="107" t="s">
        <v>625</v>
      </c>
      <c r="G3" s="139"/>
      <c r="H3" s="140" t="s">
        <v>626</v>
      </c>
      <c r="I3" s="21"/>
      <c r="J3" s="21"/>
      <c r="K3" s="138" t="s">
        <v>627</v>
      </c>
      <c r="L3" s="107" t="s">
        <v>628</v>
      </c>
      <c r="M3" s="107" t="s">
        <v>629</v>
      </c>
      <c r="N3" s="141" t="s">
        <v>630</v>
      </c>
      <c r="O3" s="142" t="s">
        <v>631</v>
      </c>
      <c r="P3" s="143" t="s">
        <v>632</v>
      </c>
      <c r="Q3" s="144" t="s">
        <v>633</v>
      </c>
      <c r="R3" s="20" t="s">
        <v>627</v>
      </c>
      <c r="S3" s="20" t="s">
        <v>628</v>
      </c>
      <c r="T3" s="21" t="s">
        <v>629</v>
      </c>
      <c r="U3" s="328" t="s">
        <v>630</v>
      </c>
      <c r="V3" s="328" t="s">
        <v>631</v>
      </c>
      <c r="W3" s="328" t="s">
        <v>632</v>
      </c>
      <c r="X3" s="21" t="s">
        <v>882</v>
      </c>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row>
    <row r="4" spans="1:16349" s="8" customFormat="1" ht="9.9499999999999993" customHeight="1" thickBot="1">
      <c r="A4" s="132"/>
      <c r="B4" s="133"/>
      <c r="C4" s="133"/>
      <c r="D4" s="10"/>
      <c r="E4" s="10"/>
      <c r="F4" s="145"/>
      <c r="G4" s="134"/>
      <c r="H4" s="135"/>
      <c r="I4" s="12"/>
      <c r="J4" s="12"/>
      <c r="K4" s="12"/>
      <c r="L4" s="136"/>
      <c r="M4" s="136"/>
      <c r="N4" s="137"/>
      <c r="O4" s="137"/>
      <c r="P4" s="136"/>
      <c r="Q4" s="136"/>
      <c r="R4" s="12"/>
      <c r="S4" s="12"/>
      <c r="T4" s="12"/>
      <c r="U4" s="325"/>
      <c r="V4" s="325"/>
      <c r="W4" s="325"/>
      <c r="X4" s="325"/>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row>
    <row r="5" spans="1:16349" ht="39.950000000000003" customHeight="1">
      <c r="A5" s="146" t="s">
        <v>332</v>
      </c>
      <c r="B5" s="147"/>
      <c r="C5" s="147"/>
      <c r="D5" s="25"/>
      <c r="E5" s="26"/>
      <c r="F5" s="148">
        <f>SUM(F6:F11)</f>
        <v>2662062</v>
      </c>
      <c r="G5" s="149"/>
      <c r="H5" s="150"/>
      <c r="I5" s="151"/>
      <c r="J5" s="151"/>
      <c r="K5" s="152">
        <f t="shared" ref="K5:K11" si="0">F5-L5-M5</f>
        <v>2662062</v>
      </c>
      <c r="L5" s="148">
        <f>SUM(L6:L11)</f>
        <v>0</v>
      </c>
      <c r="M5" s="148">
        <f>SUM(M6:M11)</f>
        <v>0</v>
      </c>
      <c r="N5" s="153">
        <f>SUM(N6:N11)</f>
        <v>682262</v>
      </c>
      <c r="O5" s="154">
        <f>SUM(O6:O11)</f>
        <v>1979800</v>
      </c>
      <c r="P5" s="155">
        <f t="shared" ref="P5:P11" si="1">ROUND(N5/F5,4)</f>
        <v>0.25629999999999997</v>
      </c>
      <c r="Q5" s="156">
        <f t="shared" ref="Q5:Q11" si="2">ROUND(N5/K5,4)</f>
        <v>0.25629999999999997</v>
      </c>
      <c r="R5" s="32">
        <v>2662062</v>
      </c>
      <c r="S5" s="32">
        <v>0</v>
      </c>
      <c r="T5" s="33">
        <v>0</v>
      </c>
      <c r="U5" s="326">
        <v>682262</v>
      </c>
      <c r="V5" s="326">
        <v>1979800</v>
      </c>
      <c r="W5" s="326">
        <v>0.25629999999999997</v>
      </c>
      <c r="X5" s="326">
        <v>0.25629999999999997</v>
      </c>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row>
    <row r="6" spans="1:16349" s="35" customFormat="1" ht="64.5" customHeight="1">
      <c r="A6" s="157">
        <v>1</v>
      </c>
      <c r="B6" s="158" t="s">
        <v>634</v>
      </c>
      <c r="C6" s="158" t="s">
        <v>635</v>
      </c>
      <c r="D6" s="159" t="s">
        <v>333</v>
      </c>
      <c r="E6" s="160" t="s">
        <v>636</v>
      </c>
      <c r="F6" s="161">
        <v>1726849</v>
      </c>
      <c r="G6" s="162"/>
      <c r="H6" s="163" t="s">
        <v>637</v>
      </c>
      <c r="I6" s="164"/>
      <c r="J6" s="164"/>
      <c r="K6" s="165">
        <f>F6-L6-M6</f>
        <v>1726849</v>
      </c>
      <c r="L6" s="166"/>
      <c r="M6" s="166"/>
      <c r="N6" s="167">
        <f t="shared" ref="N6:N11" si="3">F6-O6</f>
        <v>129584</v>
      </c>
      <c r="O6" s="168">
        <f>1194475+402790</f>
        <v>1597265</v>
      </c>
      <c r="P6" s="169">
        <f t="shared" si="1"/>
        <v>7.4999999999999997E-2</v>
      </c>
      <c r="Q6" s="170">
        <f t="shared" si="2"/>
        <v>7.4999999999999997E-2</v>
      </c>
      <c r="R6" s="52">
        <v>1726849</v>
      </c>
      <c r="S6" s="171"/>
      <c r="U6" s="327">
        <v>129584</v>
      </c>
      <c r="V6" s="327">
        <v>1597265</v>
      </c>
      <c r="W6" s="327">
        <v>7.4999999999999997E-2</v>
      </c>
      <c r="X6" s="327">
        <v>7.4999999999999997E-2</v>
      </c>
    </row>
    <row r="7" spans="1:16349" s="35" customFormat="1" ht="51" customHeight="1">
      <c r="A7" s="172">
        <v>2</v>
      </c>
      <c r="B7" s="173" t="s">
        <v>638</v>
      </c>
      <c r="C7" s="173" t="s">
        <v>639</v>
      </c>
      <c r="D7" s="49" t="s">
        <v>640</v>
      </c>
      <c r="E7" s="174" t="s">
        <v>641</v>
      </c>
      <c r="F7" s="161">
        <v>300000</v>
      </c>
      <c r="G7" s="162"/>
      <c r="H7" s="163" t="s">
        <v>637</v>
      </c>
      <c r="I7" s="164"/>
      <c r="J7" s="164"/>
      <c r="K7" s="165">
        <f t="shared" si="0"/>
        <v>300000</v>
      </c>
      <c r="L7" s="166"/>
      <c r="M7" s="166"/>
      <c r="N7" s="167">
        <f t="shared" si="3"/>
        <v>150352</v>
      </c>
      <c r="O7" s="168">
        <v>149648</v>
      </c>
      <c r="P7" s="169">
        <f t="shared" si="1"/>
        <v>0.50119999999999998</v>
      </c>
      <c r="Q7" s="170">
        <f t="shared" si="2"/>
        <v>0.50119999999999998</v>
      </c>
      <c r="R7" s="52">
        <v>300000</v>
      </c>
      <c r="S7" s="52"/>
      <c r="U7" s="327">
        <v>150352</v>
      </c>
      <c r="V7" s="327">
        <v>149648</v>
      </c>
      <c r="W7" s="327">
        <v>0.50119999999999998</v>
      </c>
      <c r="X7" s="327">
        <v>0.50119999999999998</v>
      </c>
    </row>
    <row r="8" spans="1:16349" s="35" customFormat="1" ht="77.25" customHeight="1">
      <c r="A8" s="172">
        <v>3</v>
      </c>
      <c r="B8" s="173" t="s">
        <v>638</v>
      </c>
      <c r="C8" s="173" t="s">
        <v>639</v>
      </c>
      <c r="D8" s="49" t="s">
        <v>88</v>
      </c>
      <c r="E8" s="175" t="s">
        <v>642</v>
      </c>
      <c r="F8" s="161">
        <f>46440</f>
        <v>46440</v>
      </c>
      <c r="G8" s="162"/>
      <c r="H8" s="163" t="s">
        <v>637</v>
      </c>
      <c r="I8" s="164"/>
      <c r="J8" s="164"/>
      <c r="K8" s="165">
        <f t="shared" si="0"/>
        <v>46440</v>
      </c>
      <c r="L8" s="166"/>
      <c r="M8" s="166"/>
      <c r="N8" s="167">
        <f t="shared" si="3"/>
        <v>46440</v>
      </c>
      <c r="O8" s="168"/>
      <c r="P8" s="169">
        <f t="shared" si="1"/>
        <v>1</v>
      </c>
      <c r="Q8" s="170">
        <f t="shared" si="2"/>
        <v>1</v>
      </c>
      <c r="R8" s="52">
        <v>46440</v>
      </c>
      <c r="S8" s="52"/>
      <c r="U8" s="327">
        <v>46440</v>
      </c>
      <c r="V8" s="327"/>
      <c r="W8" s="327">
        <v>1</v>
      </c>
      <c r="X8" s="327">
        <v>1</v>
      </c>
    </row>
    <row r="9" spans="1:16349" s="35" customFormat="1" ht="64.5" customHeight="1">
      <c r="A9" s="172">
        <v>4</v>
      </c>
      <c r="B9" s="173" t="s">
        <v>638</v>
      </c>
      <c r="C9" s="173" t="s">
        <v>639</v>
      </c>
      <c r="D9" s="176" t="s">
        <v>643</v>
      </c>
      <c r="E9" s="175" t="s">
        <v>644</v>
      </c>
      <c r="F9" s="76">
        <f>56203-18468</f>
        <v>37735</v>
      </c>
      <c r="G9" s="162"/>
      <c r="H9" s="163" t="s">
        <v>637</v>
      </c>
      <c r="I9" s="164"/>
      <c r="J9" s="164"/>
      <c r="K9" s="165">
        <f t="shared" si="0"/>
        <v>37735</v>
      </c>
      <c r="L9" s="166"/>
      <c r="M9" s="166"/>
      <c r="N9" s="167">
        <f t="shared" si="3"/>
        <v>37735</v>
      </c>
      <c r="O9" s="168"/>
      <c r="P9" s="169">
        <f t="shared" si="1"/>
        <v>1</v>
      </c>
      <c r="Q9" s="170">
        <f t="shared" si="2"/>
        <v>1</v>
      </c>
      <c r="R9" s="52">
        <v>37735</v>
      </c>
      <c r="S9" s="52"/>
      <c r="U9" s="327">
        <v>37735</v>
      </c>
      <c r="V9" s="327"/>
      <c r="W9" s="327">
        <v>1</v>
      </c>
      <c r="X9" s="327">
        <v>1</v>
      </c>
    </row>
    <row r="10" spans="1:16349" s="35" customFormat="1" ht="51" customHeight="1">
      <c r="A10" s="172">
        <v>5</v>
      </c>
      <c r="B10" s="173" t="s">
        <v>638</v>
      </c>
      <c r="C10" s="173" t="s">
        <v>639</v>
      </c>
      <c r="D10" s="49" t="s">
        <v>645</v>
      </c>
      <c r="E10" s="174" t="s">
        <v>646</v>
      </c>
      <c r="F10" s="161">
        <v>216000</v>
      </c>
      <c r="G10" s="162"/>
      <c r="H10" s="163" t="s">
        <v>637</v>
      </c>
      <c r="I10" s="163" t="s">
        <v>647</v>
      </c>
      <c r="J10" s="177" t="s">
        <v>648</v>
      </c>
      <c r="K10" s="165">
        <f t="shared" si="0"/>
        <v>216000</v>
      </c>
      <c r="L10" s="166"/>
      <c r="M10" s="166"/>
      <c r="N10" s="167">
        <f t="shared" si="3"/>
        <v>177000</v>
      </c>
      <c r="O10" s="168">
        <v>39000</v>
      </c>
      <c r="P10" s="169">
        <f t="shared" si="1"/>
        <v>0.81940000000000002</v>
      </c>
      <c r="Q10" s="170">
        <f t="shared" si="2"/>
        <v>0.81940000000000002</v>
      </c>
      <c r="R10" s="52">
        <v>216000</v>
      </c>
      <c r="S10" s="52"/>
      <c r="U10" s="327">
        <v>177000</v>
      </c>
      <c r="V10" s="327">
        <v>39000</v>
      </c>
      <c r="W10" s="327">
        <v>0.81940000000000002</v>
      </c>
      <c r="X10" s="327">
        <v>0.81940000000000002</v>
      </c>
    </row>
    <row r="11" spans="1:16349" s="35" customFormat="1" ht="57" customHeight="1" thickBot="1">
      <c r="A11" s="48">
        <v>6</v>
      </c>
      <c r="B11" s="173" t="s">
        <v>649</v>
      </c>
      <c r="C11" s="173" t="s">
        <v>650</v>
      </c>
      <c r="D11" s="176" t="s">
        <v>651</v>
      </c>
      <c r="E11" s="175" t="s">
        <v>652</v>
      </c>
      <c r="F11" s="76">
        <v>335038</v>
      </c>
      <c r="G11" s="162"/>
      <c r="H11" s="178"/>
      <c r="I11" s="179">
        <f>F11</f>
        <v>335038</v>
      </c>
      <c r="J11" s="180">
        <v>0</v>
      </c>
      <c r="K11" s="165">
        <f t="shared" si="0"/>
        <v>335038</v>
      </c>
      <c r="L11" s="166"/>
      <c r="M11" s="166"/>
      <c r="N11" s="167">
        <f t="shared" si="3"/>
        <v>141151</v>
      </c>
      <c r="O11" s="168">
        <v>193887</v>
      </c>
      <c r="P11" s="181">
        <f t="shared" si="1"/>
        <v>0.42130000000000001</v>
      </c>
      <c r="Q11" s="182">
        <f t="shared" si="2"/>
        <v>0.42130000000000001</v>
      </c>
      <c r="R11" s="52">
        <v>335038</v>
      </c>
      <c r="S11" s="52"/>
      <c r="U11" s="327">
        <v>141151</v>
      </c>
      <c r="V11" s="327">
        <v>193887</v>
      </c>
      <c r="W11" s="327">
        <v>0.42130000000000001</v>
      </c>
      <c r="X11" s="327">
        <v>0.42130000000000001</v>
      </c>
    </row>
    <row r="12" spans="1:16349" s="8" customFormat="1" ht="9.9499999999999993" customHeight="1" thickBot="1">
      <c r="A12" s="183"/>
      <c r="B12" s="184"/>
      <c r="C12" s="184"/>
      <c r="D12" s="185"/>
      <c r="E12" s="185"/>
      <c r="F12" s="186"/>
      <c r="G12" s="187"/>
      <c r="H12" s="188"/>
      <c r="I12" s="189"/>
      <c r="J12" s="189"/>
      <c r="K12" s="189"/>
      <c r="L12" s="190"/>
      <c r="M12" s="13"/>
      <c r="N12" s="191"/>
      <c r="O12" s="191"/>
      <c r="P12" s="192"/>
      <c r="Q12" s="192"/>
      <c r="R12" s="12"/>
      <c r="S12" s="12"/>
      <c r="T12" s="12"/>
      <c r="U12" s="325"/>
      <c r="V12" s="325"/>
      <c r="W12" s="325"/>
      <c r="X12" s="325"/>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row>
    <row r="13" spans="1:16349" ht="39.950000000000003" customHeight="1">
      <c r="A13" s="193" t="s">
        <v>369</v>
      </c>
      <c r="B13" s="172"/>
      <c r="C13" s="172"/>
      <c r="D13" s="16"/>
      <c r="E13" s="15"/>
      <c r="F13" s="194">
        <f>SUM(F14:F34)</f>
        <v>342850</v>
      </c>
      <c r="G13" s="149"/>
      <c r="H13" s="195"/>
      <c r="I13" s="151"/>
      <c r="J13" s="151"/>
      <c r="K13" s="152">
        <f t="shared" ref="K13:K34" si="4">F13-L13-M13</f>
        <v>342850</v>
      </c>
      <c r="L13" s="194">
        <f>SUM(L14:L34)</f>
        <v>0</v>
      </c>
      <c r="M13" s="194">
        <f>SUM(M14:M34)</f>
        <v>0</v>
      </c>
      <c r="N13" s="196">
        <f>SUM(N14:N34)</f>
        <v>290295</v>
      </c>
      <c r="O13" s="197">
        <f>SUM(O14:O34)</f>
        <v>52555</v>
      </c>
      <c r="P13" s="155">
        <f t="shared" ref="P13:P34" si="5">ROUND(N13/F13,4)</f>
        <v>0.84670000000000001</v>
      </c>
      <c r="Q13" s="156">
        <f t="shared" ref="Q13:Q34" si="6">ROUND(N13/K13,4)</f>
        <v>0.84670000000000001</v>
      </c>
      <c r="R13" s="32">
        <v>342850</v>
      </c>
      <c r="S13" s="32">
        <v>0</v>
      </c>
      <c r="T13" s="33">
        <v>0</v>
      </c>
      <c r="U13" s="326">
        <v>290295</v>
      </c>
      <c r="V13" s="326">
        <v>52555</v>
      </c>
      <c r="W13" s="326">
        <v>0.84670000000000001</v>
      </c>
      <c r="X13" s="326">
        <v>0.84670000000000001</v>
      </c>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row>
    <row r="14" spans="1:16349" s="35" customFormat="1" ht="42" customHeight="1">
      <c r="A14" s="48">
        <v>7</v>
      </c>
      <c r="B14" s="173"/>
      <c r="C14" s="173"/>
      <c r="D14" s="176" t="s">
        <v>68</v>
      </c>
      <c r="E14" s="175" t="s">
        <v>371</v>
      </c>
      <c r="F14" s="161">
        <f>245+2</f>
        <v>247</v>
      </c>
      <c r="G14" s="162"/>
      <c r="H14" s="163" t="s">
        <v>653</v>
      </c>
      <c r="I14" s="164"/>
      <c r="J14" s="164"/>
      <c r="K14" s="165">
        <f t="shared" si="4"/>
        <v>247</v>
      </c>
      <c r="L14" s="166"/>
      <c r="M14" s="166"/>
      <c r="N14" s="167">
        <f t="shared" ref="N14:N34" si="7">F14-O14</f>
        <v>111</v>
      </c>
      <c r="O14" s="168">
        <v>136</v>
      </c>
      <c r="P14" s="169">
        <f t="shared" si="5"/>
        <v>0.44940000000000002</v>
      </c>
      <c r="Q14" s="170">
        <f t="shared" si="6"/>
        <v>0.44940000000000002</v>
      </c>
      <c r="R14" s="52">
        <v>247</v>
      </c>
      <c r="S14" s="52"/>
      <c r="U14" s="327">
        <v>111</v>
      </c>
      <c r="V14" s="327">
        <v>136</v>
      </c>
      <c r="W14" s="327">
        <v>0.44940000000000002</v>
      </c>
      <c r="X14" s="327">
        <v>0.44940000000000002</v>
      </c>
    </row>
    <row r="15" spans="1:16349" s="35" customFormat="1" ht="50.25" customHeight="1">
      <c r="A15" s="48">
        <v>8</v>
      </c>
      <c r="B15" s="173"/>
      <c r="C15" s="173"/>
      <c r="D15" s="176" t="s">
        <v>654</v>
      </c>
      <c r="E15" s="175" t="s">
        <v>375</v>
      </c>
      <c r="F15" s="161">
        <v>3929</v>
      </c>
      <c r="G15" s="162"/>
      <c r="H15" s="163" t="s">
        <v>637</v>
      </c>
      <c r="I15" s="164"/>
      <c r="J15" s="164"/>
      <c r="K15" s="165">
        <f t="shared" si="4"/>
        <v>3929</v>
      </c>
      <c r="L15" s="166"/>
      <c r="M15" s="166"/>
      <c r="N15" s="167">
        <f t="shared" si="7"/>
        <v>3929</v>
      </c>
      <c r="O15" s="168"/>
      <c r="P15" s="169">
        <f t="shared" si="5"/>
        <v>1</v>
      </c>
      <c r="Q15" s="170">
        <f t="shared" si="6"/>
        <v>1</v>
      </c>
      <c r="R15" s="52">
        <v>3929</v>
      </c>
      <c r="S15" s="52"/>
      <c r="U15" s="327">
        <v>3929</v>
      </c>
      <c r="V15" s="327"/>
      <c r="W15" s="327">
        <v>1</v>
      </c>
      <c r="X15" s="327">
        <v>1</v>
      </c>
    </row>
    <row r="16" spans="1:16349" s="35" customFormat="1" ht="43.5" customHeight="1">
      <c r="A16" s="48">
        <v>9</v>
      </c>
      <c r="B16" s="173"/>
      <c r="C16" s="173"/>
      <c r="D16" s="176" t="s">
        <v>381</v>
      </c>
      <c r="E16" s="175" t="s">
        <v>382</v>
      </c>
      <c r="F16" s="161">
        <v>2795</v>
      </c>
      <c r="G16" s="162"/>
      <c r="H16" s="163" t="s">
        <v>637</v>
      </c>
      <c r="I16" s="164"/>
      <c r="J16" s="164"/>
      <c r="K16" s="165">
        <f t="shared" si="4"/>
        <v>2795</v>
      </c>
      <c r="L16" s="166"/>
      <c r="M16" s="166"/>
      <c r="N16" s="167">
        <f t="shared" si="7"/>
        <v>2795</v>
      </c>
      <c r="O16" s="168"/>
      <c r="P16" s="169">
        <f t="shared" si="5"/>
        <v>1</v>
      </c>
      <c r="Q16" s="170">
        <f t="shared" si="6"/>
        <v>1</v>
      </c>
      <c r="R16" s="52">
        <v>2795</v>
      </c>
      <c r="S16" s="52"/>
      <c r="U16" s="327">
        <v>2795</v>
      </c>
      <c r="V16" s="327"/>
      <c r="W16" s="327">
        <v>1</v>
      </c>
      <c r="X16" s="327">
        <v>1</v>
      </c>
    </row>
    <row r="17" spans="1:24" s="35" customFormat="1" ht="43.5" customHeight="1">
      <c r="A17" s="48">
        <v>10</v>
      </c>
      <c r="B17" s="173"/>
      <c r="C17" s="173"/>
      <c r="D17" s="176" t="s">
        <v>655</v>
      </c>
      <c r="E17" s="175" t="s">
        <v>386</v>
      </c>
      <c r="F17" s="161">
        <v>3275</v>
      </c>
      <c r="G17" s="162"/>
      <c r="H17" s="163" t="s">
        <v>637</v>
      </c>
      <c r="I17" s="164"/>
      <c r="J17" s="164"/>
      <c r="K17" s="165">
        <f t="shared" si="4"/>
        <v>3275</v>
      </c>
      <c r="L17" s="166"/>
      <c r="M17" s="166"/>
      <c r="N17" s="167">
        <f t="shared" si="7"/>
        <v>3275</v>
      </c>
      <c r="O17" s="168"/>
      <c r="P17" s="169">
        <f t="shared" si="5"/>
        <v>1</v>
      </c>
      <c r="Q17" s="170">
        <f t="shared" si="6"/>
        <v>1</v>
      </c>
      <c r="R17" s="52">
        <v>3275</v>
      </c>
      <c r="S17" s="52"/>
      <c r="U17" s="327">
        <v>3275</v>
      </c>
      <c r="V17" s="327"/>
      <c r="W17" s="327">
        <v>1</v>
      </c>
      <c r="X17" s="327">
        <v>1</v>
      </c>
    </row>
    <row r="18" spans="1:24" s="35" customFormat="1" ht="50.25" customHeight="1">
      <c r="A18" s="48">
        <v>11</v>
      </c>
      <c r="B18" s="173"/>
      <c r="C18" s="173"/>
      <c r="D18" s="176" t="s">
        <v>656</v>
      </c>
      <c r="E18" s="175" t="s">
        <v>390</v>
      </c>
      <c r="F18" s="161">
        <v>8250</v>
      </c>
      <c r="G18" s="162"/>
      <c r="H18" s="163" t="s">
        <v>637</v>
      </c>
      <c r="I18" s="164"/>
      <c r="J18" s="164"/>
      <c r="K18" s="165">
        <f t="shared" si="4"/>
        <v>8250</v>
      </c>
      <c r="L18" s="166"/>
      <c r="M18" s="166"/>
      <c r="N18" s="167">
        <f t="shared" si="7"/>
        <v>8250</v>
      </c>
      <c r="O18" s="168"/>
      <c r="P18" s="169">
        <f t="shared" si="5"/>
        <v>1</v>
      </c>
      <c r="Q18" s="170">
        <f t="shared" si="6"/>
        <v>1</v>
      </c>
      <c r="R18" s="52">
        <v>8250</v>
      </c>
      <c r="S18" s="52"/>
      <c r="U18" s="327">
        <v>8250</v>
      </c>
      <c r="V18" s="327"/>
      <c r="W18" s="327">
        <v>1</v>
      </c>
      <c r="X18" s="327">
        <v>1</v>
      </c>
    </row>
    <row r="19" spans="1:24" s="35" customFormat="1" ht="53.25" customHeight="1">
      <c r="A19" s="48">
        <v>12</v>
      </c>
      <c r="B19" s="173"/>
      <c r="C19" s="173"/>
      <c r="D19" s="176" t="s">
        <v>657</v>
      </c>
      <c r="E19" s="175" t="s">
        <v>396</v>
      </c>
      <c r="F19" s="161">
        <v>5774</v>
      </c>
      <c r="G19" s="162"/>
      <c r="H19" s="163" t="s">
        <v>658</v>
      </c>
      <c r="I19" s="164"/>
      <c r="J19" s="164"/>
      <c r="K19" s="165">
        <f t="shared" si="4"/>
        <v>5774</v>
      </c>
      <c r="L19" s="166"/>
      <c r="M19" s="166"/>
      <c r="N19" s="167">
        <f t="shared" si="7"/>
        <v>5774</v>
      </c>
      <c r="O19" s="168"/>
      <c r="P19" s="169">
        <f t="shared" si="5"/>
        <v>1</v>
      </c>
      <c r="Q19" s="170">
        <f t="shared" si="6"/>
        <v>1</v>
      </c>
      <c r="R19" s="52">
        <v>5774</v>
      </c>
      <c r="S19" s="52"/>
      <c r="U19" s="327">
        <v>5774</v>
      </c>
      <c r="V19" s="327"/>
      <c r="W19" s="327">
        <v>1</v>
      </c>
      <c r="X19" s="327">
        <v>1</v>
      </c>
    </row>
    <row r="20" spans="1:24" s="35" customFormat="1" ht="53.25" customHeight="1">
      <c r="A20" s="48">
        <v>13</v>
      </c>
      <c r="B20" s="173"/>
      <c r="C20" s="173"/>
      <c r="D20" s="176" t="s">
        <v>659</v>
      </c>
      <c r="E20" s="175" t="s">
        <v>402</v>
      </c>
      <c r="F20" s="161">
        <v>4058</v>
      </c>
      <c r="G20" s="162"/>
      <c r="H20" s="163" t="s">
        <v>658</v>
      </c>
      <c r="I20" s="164"/>
      <c r="J20" s="164"/>
      <c r="K20" s="165">
        <f t="shared" si="4"/>
        <v>4058</v>
      </c>
      <c r="L20" s="166"/>
      <c r="M20" s="166"/>
      <c r="N20" s="167">
        <f t="shared" si="7"/>
        <v>4058</v>
      </c>
      <c r="O20" s="168"/>
      <c r="P20" s="169">
        <f t="shared" si="5"/>
        <v>1</v>
      </c>
      <c r="Q20" s="170">
        <f t="shared" si="6"/>
        <v>1</v>
      </c>
      <c r="R20" s="52">
        <v>4058</v>
      </c>
      <c r="S20" s="52"/>
      <c r="U20" s="327">
        <v>4058</v>
      </c>
      <c r="V20" s="327"/>
      <c r="W20" s="327">
        <v>1</v>
      </c>
      <c r="X20" s="327">
        <v>1</v>
      </c>
    </row>
    <row r="21" spans="1:24" s="35" customFormat="1" ht="50.25" customHeight="1">
      <c r="A21" s="48">
        <v>14</v>
      </c>
      <c r="B21" s="173"/>
      <c r="C21" s="173"/>
      <c r="D21" s="176" t="s">
        <v>32</v>
      </c>
      <c r="E21" s="175" t="s">
        <v>406</v>
      </c>
      <c r="F21" s="161">
        <v>70460</v>
      </c>
      <c r="G21" s="162"/>
      <c r="H21" s="163" t="s">
        <v>658</v>
      </c>
      <c r="I21" s="164"/>
      <c r="J21" s="164"/>
      <c r="K21" s="165">
        <f t="shared" si="4"/>
        <v>70460</v>
      </c>
      <c r="L21" s="166"/>
      <c r="M21" s="166"/>
      <c r="N21" s="167">
        <f t="shared" si="7"/>
        <v>38860</v>
      </c>
      <c r="O21" s="168">
        <v>31600</v>
      </c>
      <c r="P21" s="169">
        <f t="shared" si="5"/>
        <v>0.55149999999999999</v>
      </c>
      <c r="Q21" s="170">
        <f t="shared" si="6"/>
        <v>0.55149999999999999</v>
      </c>
      <c r="R21" s="52">
        <v>70460</v>
      </c>
      <c r="S21" s="52"/>
      <c r="U21" s="327">
        <v>38860</v>
      </c>
      <c r="V21" s="327">
        <v>31600</v>
      </c>
      <c r="W21" s="327">
        <v>0.55149999999999999</v>
      </c>
      <c r="X21" s="327">
        <v>0.55149999999999999</v>
      </c>
    </row>
    <row r="22" spans="1:24" s="35" customFormat="1" ht="63.75" customHeight="1">
      <c r="A22" s="48">
        <v>15</v>
      </c>
      <c r="B22" s="173"/>
      <c r="C22" s="173"/>
      <c r="D22" s="176" t="s">
        <v>71</v>
      </c>
      <c r="E22" s="175" t="s">
        <v>410</v>
      </c>
      <c r="F22" s="161">
        <v>4862</v>
      </c>
      <c r="G22" s="162"/>
      <c r="H22" s="163" t="s">
        <v>658</v>
      </c>
      <c r="I22" s="164"/>
      <c r="J22" s="164"/>
      <c r="K22" s="165">
        <f t="shared" si="4"/>
        <v>4862</v>
      </c>
      <c r="L22" s="166"/>
      <c r="M22" s="166"/>
      <c r="N22" s="167">
        <f t="shared" si="7"/>
        <v>4862</v>
      </c>
      <c r="O22" s="168"/>
      <c r="P22" s="169">
        <f t="shared" si="5"/>
        <v>1</v>
      </c>
      <c r="Q22" s="170">
        <f t="shared" si="6"/>
        <v>1</v>
      </c>
      <c r="R22" s="52">
        <v>4862</v>
      </c>
      <c r="S22" s="52"/>
      <c r="U22" s="327">
        <v>4862</v>
      </c>
      <c r="V22" s="327"/>
      <c r="W22" s="327">
        <v>1</v>
      </c>
      <c r="X22" s="327">
        <v>1</v>
      </c>
    </row>
    <row r="23" spans="1:24" s="35" customFormat="1" ht="51" customHeight="1">
      <c r="A23" s="48">
        <v>16</v>
      </c>
      <c r="B23" s="173" t="s">
        <v>660</v>
      </c>
      <c r="C23" s="173" t="s">
        <v>661</v>
      </c>
      <c r="D23" s="176" t="s">
        <v>31</v>
      </c>
      <c r="E23" s="175" t="s">
        <v>662</v>
      </c>
      <c r="F23" s="161">
        <v>7500</v>
      </c>
      <c r="G23" s="162"/>
      <c r="H23" s="163" t="s">
        <v>637</v>
      </c>
      <c r="I23" s="164"/>
      <c r="J23" s="164"/>
      <c r="K23" s="165">
        <f t="shared" si="4"/>
        <v>7500</v>
      </c>
      <c r="L23" s="166"/>
      <c r="M23" s="166"/>
      <c r="N23" s="167">
        <f t="shared" si="7"/>
        <v>2500</v>
      </c>
      <c r="O23" s="168">
        <v>5000</v>
      </c>
      <c r="P23" s="169">
        <f t="shared" si="5"/>
        <v>0.33329999999999999</v>
      </c>
      <c r="Q23" s="170">
        <f t="shared" si="6"/>
        <v>0.33329999999999999</v>
      </c>
      <c r="R23" s="52">
        <v>7500</v>
      </c>
      <c r="S23" s="52"/>
      <c r="U23" s="327">
        <v>2500</v>
      </c>
      <c r="V23" s="327">
        <v>5000</v>
      </c>
      <c r="W23" s="327">
        <v>0.33329999999999999</v>
      </c>
      <c r="X23" s="327">
        <v>0.33329999999999999</v>
      </c>
    </row>
    <row r="24" spans="1:24" s="35" customFormat="1" ht="53.25" customHeight="1">
      <c r="A24" s="48">
        <v>17</v>
      </c>
      <c r="B24" s="173"/>
      <c r="C24" s="173"/>
      <c r="D24" s="176" t="s">
        <v>28</v>
      </c>
      <c r="E24" s="175" t="s">
        <v>421</v>
      </c>
      <c r="F24" s="161">
        <v>980</v>
      </c>
      <c r="G24" s="162"/>
      <c r="H24" s="163" t="s">
        <v>658</v>
      </c>
      <c r="I24" s="164"/>
      <c r="J24" s="164"/>
      <c r="K24" s="165">
        <f t="shared" si="4"/>
        <v>980</v>
      </c>
      <c r="L24" s="166"/>
      <c r="M24" s="166"/>
      <c r="N24" s="167">
        <f t="shared" si="7"/>
        <v>980</v>
      </c>
      <c r="O24" s="168"/>
      <c r="P24" s="169">
        <f t="shared" si="5"/>
        <v>1</v>
      </c>
      <c r="Q24" s="170">
        <f t="shared" si="6"/>
        <v>1</v>
      </c>
      <c r="R24" s="52">
        <v>980</v>
      </c>
      <c r="S24" s="52"/>
      <c r="U24" s="327">
        <v>980</v>
      </c>
      <c r="V24" s="327"/>
      <c r="W24" s="327">
        <v>1</v>
      </c>
      <c r="X24" s="327">
        <v>1</v>
      </c>
    </row>
    <row r="25" spans="1:24" s="35" customFormat="1" ht="53.25" customHeight="1">
      <c r="A25" s="48">
        <v>18</v>
      </c>
      <c r="B25" s="173"/>
      <c r="C25" s="173"/>
      <c r="D25" s="176" t="s">
        <v>26</v>
      </c>
      <c r="E25" s="175" t="s">
        <v>426</v>
      </c>
      <c r="F25" s="161">
        <v>2477</v>
      </c>
      <c r="G25" s="162"/>
      <c r="H25" s="163" t="s">
        <v>658</v>
      </c>
      <c r="I25" s="164"/>
      <c r="J25" s="164"/>
      <c r="K25" s="165">
        <f t="shared" si="4"/>
        <v>2477</v>
      </c>
      <c r="L25" s="166"/>
      <c r="M25" s="166"/>
      <c r="N25" s="167">
        <f t="shared" si="7"/>
        <v>2477</v>
      </c>
      <c r="O25" s="168"/>
      <c r="P25" s="169">
        <f t="shared" si="5"/>
        <v>1</v>
      </c>
      <c r="Q25" s="170">
        <f t="shared" si="6"/>
        <v>1</v>
      </c>
      <c r="R25" s="52">
        <v>2477</v>
      </c>
      <c r="S25" s="52"/>
      <c r="U25" s="327">
        <v>2477</v>
      </c>
      <c r="V25" s="327"/>
      <c r="W25" s="327">
        <v>1</v>
      </c>
      <c r="X25" s="327">
        <v>1</v>
      </c>
    </row>
    <row r="26" spans="1:24" s="35" customFormat="1" ht="59.25" customHeight="1">
      <c r="A26" s="48">
        <v>19</v>
      </c>
      <c r="B26" s="173"/>
      <c r="C26" s="173"/>
      <c r="D26" s="176" t="s">
        <v>72</v>
      </c>
      <c r="E26" s="175" t="s">
        <v>663</v>
      </c>
      <c r="F26" s="161">
        <v>1084</v>
      </c>
      <c r="G26" s="162"/>
      <c r="H26" s="163" t="s">
        <v>658</v>
      </c>
      <c r="I26" s="164"/>
      <c r="J26" s="164"/>
      <c r="K26" s="165">
        <f t="shared" si="4"/>
        <v>1084</v>
      </c>
      <c r="L26" s="166"/>
      <c r="M26" s="166"/>
      <c r="N26" s="167">
        <f t="shared" si="7"/>
        <v>1084</v>
      </c>
      <c r="O26" s="168"/>
      <c r="P26" s="169">
        <f t="shared" si="5"/>
        <v>1</v>
      </c>
      <c r="Q26" s="170">
        <f t="shared" si="6"/>
        <v>1</v>
      </c>
      <c r="R26" s="52">
        <v>1084</v>
      </c>
      <c r="S26" s="52"/>
      <c r="U26" s="327">
        <v>1084</v>
      </c>
      <c r="V26" s="327"/>
      <c r="W26" s="327">
        <v>1</v>
      </c>
      <c r="X26" s="327">
        <v>1</v>
      </c>
    </row>
    <row r="27" spans="1:24" s="35" customFormat="1" ht="53.25" customHeight="1">
      <c r="A27" s="48">
        <v>20</v>
      </c>
      <c r="B27" s="173"/>
      <c r="C27" s="173"/>
      <c r="D27" s="176" t="s">
        <v>664</v>
      </c>
      <c r="E27" s="175" t="s">
        <v>435</v>
      </c>
      <c r="F27" s="161">
        <v>31938</v>
      </c>
      <c r="G27" s="162"/>
      <c r="H27" s="163" t="s">
        <v>658</v>
      </c>
      <c r="I27" s="164"/>
      <c r="J27" s="164"/>
      <c r="K27" s="165">
        <f t="shared" si="4"/>
        <v>31938</v>
      </c>
      <c r="L27" s="166"/>
      <c r="M27" s="166"/>
      <c r="N27" s="167">
        <f t="shared" si="7"/>
        <v>31938</v>
      </c>
      <c r="O27" s="168"/>
      <c r="P27" s="169">
        <f t="shared" si="5"/>
        <v>1</v>
      </c>
      <c r="Q27" s="170">
        <f t="shared" si="6"/>
        <v>1</v>
      </c>
      <c r="R27" s="52">
        <v>31938</v>
      </c>
      <c r="S27" s="52"/>
      <c r="U27" s="327">
        <v>31938</v>
      </c>
      <c r="V27" s="327"/>
      <c r="W27" s="327">
        <v>1</v>
      </c>
      <c r="X27" s="327">
        <v>1</v>
      </c>
    </row>
    <row r="28" spans="1:24" s="35" customFormat="1" ht="79.5" customHeight="1">
      <c r="A28" s="48">
        <v>21</v>
      </c>
      <c r="B28" s="173"/>
      <c r="C28" s="173"/>
      <c r="D28" s="176" t="s">
        <v>665</v>
      </c>
      <c r="E28" s="175" t="s">
        <v>37</v>
      </c>
      <c r="F28" s="161">
        <v>5606</v>
      </c>
      <c r="G28" s="162"/>
      <c r="H28" s="163" t="s">
        <v>658</v>
      </c>
      <c r="I28" s="164"/>
      <c r="J28" s="164"/>
      <c r="K28" s="165">
        <f t="shared" si="4"/>
        <v>5606</v>
      </c>
      <c r="L28" s="166"/>
      <c r="M28" s="166"/>
      <c r="N28" s="167">
        <f t="shared" si="7"/>
        <v>5606</v>
      </c>
      <c r="O28" s="168"/>
      <c r="P28" s="169">
        <f t="shared" si="5"/>
        <v>1</v>
      </c>
      <c r="Q28" s="170">
        <f t="shared" si="6"/>
        <v>1</v>
      </c>
      <c r="R28" s="52">
        <v>5606</v>
      </c>
      <c r="S28" s="52"/>
      <c r="U28" s="327">
        <v>5606</v>
      </c>
      <c r="V28" s="327"/>
      <c r="W28" s="327">
        <v>1</v>
      </c>
      <c r="X28" s="327">
        <v>1</v>
      </c>
    </row>
    <row r="29" spans="1:24" s="35" customFormat="1" ht="69" customHeight="1">
      <c r="A29" s="48">
        <v>22</v>
      </c>
      <c r="B29" s="173"/>
      <c r="C29" s="173"/>
      <c r="D29" s="176" t="s">
        <v>666</v>
      </c>
      <c r="E29" s="175" t="s">
        <v>667</v>
      </c>
      <c r="F29" s="161">
        <v>24350</v>
      </c>
      <c r="G29" s="162"/>
      <c r="H29" s="163" t="s">
        <v>637</v>
      </c>
      <c r="I29" s="164"/>
      <c r="J29" s="164"/>
      <c r="K29" s="165">
        <f t="shared" si="4"/>
        <v>24350</v>
      </c>
      <c r="L29" s="166"/>
      <c r="M29" s="166"/>
      <c r="N29" s="167">
        <f t="shared" si="7"/>
        <v>18981</v>
      </c>
      <c r="O29" s="168">
        <v>5369</v>
      </c>
      <c r="P29" s="169">
        <f t="shared" si="5"/>
        <v>0.77949999999999997</v>
      </c>
      <c r="Q29" s="170">
        <f t="shared" si="6"/>
        <v>0.77949999999999997</v>
      </c>
      <c r="R29" s="52">
        <v>24350</v>
      </c>
      <c r="S29" s="52"/>
      <c r="U29" s="327">
        <v>18981</v>
      </c>
      <c r="V29" s="327">
        <v>5369</v>
      </c>
      <c r="W29" s="327">
        <v>0.77949999999999997</v>
      </c>
      <c r="X29" s="327">
        <v>0.77949999999999997</v>
      </c>
    </row>
    <row r="30" spans="1:24" s="35" customFormat="1" ht="90.75" customHeight="1">
      <c r="A30" s="48">
        <v>23</v>
      </c>
      <c r="B30" s="173"/>
      <c r="C30" s="173"/>
      <c r="D30" s="176" t="s">
        <v>452</v>
      </c>
      <c r="E30" s="175" t="s">
        <v>453</v>
      </c>
      <c r="F30" s="161">
        <v>2621</v>
      </c>
      <c r="G30" s="162"/>
      <c r="H30" s="198" t="s">
        <v>658</v>
      </c>
      <c r="I30" s="164"/>
      <c r="J30" s="164"/>
      <c r="K30" s="165">
        <f t="shared" si="4"/>
        <v>2621</v>
      </c>
      <c r="L30" s="166"/>
      <c r="M30" s="166"/>
      <c r="N30" s="167">
        <f t="shared" si="7"/>
        <v>2621</v>
      </c>
      <c r="O30" s="168"/>
      <c r="P30" s="169">
        <f t="shared" si="5"/>
        <v>1</v>
      </c>
      <c r="Q30" s="170">
        <f t="shared" si="6"/>
        <v>1</v>
      </c>
      <c r="R30" s="52">
        <v>2621</v>
      </c>
      <c r="S30" s="52"/>
      <c r="U30" s="327">
        <v>2621</v>
      </c>
      <c r="V30" s="327"/>
      <c r="W30" s="327">
        <v>1</v>
      </c>
      <c r="X30" s="327">
        <v>1</v>
      </c>
    </row>
    <row r="31" spans="1:24" s="35" customFormat="1" ht="53.25" customHeight="1">
      <c r="A31" s="48">
        <v>24</v>
      </c>
      <c r="B31" s="173"/>
      <c r="C31" s="173"/>
      <c r="D31" s="176" t="s">
        <v>460</v>
      </c>
      <c r="E31" s="175" t="s">
        <v>668</v>
      </c>
      <c r="F31" s="161">
        <v>8000</v>
      </c>
      <c r="G31" s="162"/>
      <c r="H31" s="198" t="s">
        <v>637</v>
      </c>
      <c r="I31" s="164"/>
      <c r="J31" s="164"/>
      <c r="K31" s="165">
        <f t="shared" si="4"/>
        <v>8000</v>
      </c>
      <c r="L31" s="166"/>
      <c r="M31" s="166"/>
      <c r="N31" s="167">
        <f t="shared" si="7"/>
        <v>5000</v>
      </c>
      <c r="O31" s="168">
        <v>3000</v>
      </c>
      <c r="P31" s="169">
        <f t="shared" si="5"/>
        <v>0.625</v>
      </c>
      <c r="Q31" s="170">
        <f t="shared" si="6"/>
        <v>0.625</v>
      </c>
      <c r="R31" s="52">
        <v>8000</v>
      </c>
      <c r="S31" s="52"/>
      <c r="U31" s="327">
        <v>5000</v>
      </c>
      <c r="V31" s="327">
        <v>3000</v>
      </c>
      <c r="W31" s="327">
        <v>0.625</v>
      </c>
      <c r="X31" s="327">
        <v>0.625</v>
      </c>
    </row>
    <row r="32" spans="1:24" s="35" customFormat="1" ht="37.5" customHeight="1">
      <c r="A32" s="48">
        <v>25</v>
      </c>
      <c r="B32" s="173"/>
      <c r="C32" s="173"/>
      <c r="D32" s="176" t="s">
        <v>466</v>
      </c>
      <c r="E32" s="175" t="s">
        <v>669</v>
      </c>
      <c r="F32" s="161">
        <v>6250</v>
      </c>
      <c r="G32" s="162"/>
      <c r="H32" s="198" t="s">
        <v>637</v>
      </c>
      <c r="I32" s="164"/>
      <c r="J32" s="164"/>
      <c r="K32" s="165">
        <f t="shared" si="4"/>
        <v>6250</v>
      </c>
      <c r="L32" s="166"/>
      <c r="M32" s="166"/>
      <c r="N32" s="167">
        <f t="shared" si="7"/>
        <v>6250</v>
      </c>
      <c r="O32" s="168"/>
      <c r="P32" s="169">
        <f t="shared" si="5"/>
        <v>1</v>
      </c>
      <c r="Q32" s="170">
        <f t="shared" si="6"/>
        <v>1</v>
      </c>
      <c r="R32" s="52">
        <v>6250</v>
      </c>
      <c r="S32" s="52"/>
      <c r="U32" s="327">
        <v>6250</v>
      </c>
      <c r="V32" s="327"/>
      <c r="W32" s="327">
        <v>1</v>
      </c>
      <c r="X32" s="327">
        <v>1</v>
      </c>
    </row>
    <row r="33" spans="1:16349" s="35" customFormat="1" ht="75" customHeight="1">
      <c r="A33" s="48">
        <v>26</v>
      </c>
      <c r="B33" s="173" t="s">
        <v>670</v>
      </c>
      <c r="C33" s="173" t="s">
        <v>650</v>
      </c>
      <c r="D33" s="176" t="s">
        <v>671</v>
      </c>
      <c r="E33" s="175" t="s">
        <v>472</v>
      </c>
      <c r="F33" s="161">
        <v>67625</v>
      </c>
      <c r="G33" s="162"/>
      <c r="H33" s="163" t="s">
        <v>658</v>
      </c>
      <c r="I33" s="164"/>
      <c r="J33" s="164"/>
      <c r="K33" s="165">
        <f t="shared" si="4"/>
        <v>67625</v>
      </c>
      <c r="L33" s="166"/>
      <c r="M33" s="166"/>
      <c r="N33" s="167">
        <f t="shared" si="7"/>
        <v>67625</v>
      </c>
      <c r="O33" s="168"/>
      <c r="P33" s="169">
        <f t="shared" si="5"/>
        <v>1</v>
      </c>
      <c r="Q33" s="170">
        <f t="shared" si="6"/>
        <v>1</v>
      </c>
      <c r="R33" s="52">
        <v>67625</v>
      </c>
      <c r="S33" s="52"/>
      <c r="U33" s="327">
        <v>67625</v>
      </c>
      <c r="V33" s="327"/>
      <c r="W33" s="327">
        <v>1</v>
      </c>
      <c r="X33" s="327">
        <v>1</v>
      </c>
    </row>
    <row r="34" spans="1:16349" s="35" customFormat="1" ht="51" customHeight="1" thickBot="1">
      <c r="A34" s="48">
        <v>27</v>
      </c>
      <c r="B34" s="173" t="s">
        <v>672</v>
      </c>
      <c r="C34" s="173" t="s">
        <v>673</v>
      </c>
      <c r="D34" s="199" t="s">
        <v>674</v>
      </c>
      <c r="E34" s="175" t="s">
        <v>675</v>
      </c>
      <c r="F34" s="76">
        <f>62301+18468</f>
        <v>80769</v>
      </c>
      <c r="G34" s="162"/>
      <c r="H34" s="163" t="s">
        <v>637</v>
      </c>
      <c r="I34" s="163" t="s">
        <v>647</v>
      </c>
      <c r="J34" s="177" t="s">
        <v>648</v>
      </c>
      <c r="K34" s="165">
        <f t="shared" si="4"/>
        <v>80769</v>
      </c>
      <c r="L34" s="166"/>
      <c r="M34" s="166"/>
      <c r="N34" s="167">
        <f t="shared" si="7"/>
        <v>73319</v>
      </c>
      <c r="O34" s="200">
        <v>7450</v>
      </c>
      <c r="P34" s="181">
        <f t="shared" si="5"/>
        <v>0.90780000000000005</v>
      </c>
      <c r="Q34" s="182">
        <f t="shared" si="6"/>
        <v>0.90780000000000005</v>
      </c>
      <c r="R34" s="52">
        <v>80769</v>
      </c>
      <c r="S34" s="52"/>
      <c r="U34" s="327">
        <v>73319</v>
      </c>
      <c r="V34" s="327">
        <v>7450</v>
      </c>
      <c r="W34" s="327">
        <v>0.90780000000000005</v>
      </c>
      <c r="X34" s="327">
        <v>0.90780000000000005</v>
      </c>
    </row>
    <row r="35" spans="1:16349" s="8" customFormat="1" ht="9.9499999999999993" customHeight="1" thickBot="1">
      <c r="A35" s="183"/>
      <c r="B35" s="184"/>
      <c r="C35" s="184"/>
      <c r="D35" s="185"/>
      <c r="E35" s="185"/>
      <c r="F35" s="186"/>
      <c r="G35" s="187"/>
      <c r="H35" s="201"/>
      <c r="I35" s="189"/>
      <c r="J35" s="189"/>
      <c r="K35" s="189"/>
      <c r="L35" s="190"/>
      <c r="M35" s="13"/>
      <c r="N35" s="191"/>
      <c r="O35" s="191"/>
      <c r="P35" s="192"/>
      <c r="Q35" s="192"/>
      <c r="R35" s="12"/>
      <c r="S35" s="12"/>
      <c r="T35" s="12"/>
      <c r="U35" s="325"/>
      <c r="V35" s="325"/>
      <c r="W35" s="325"/>
      <c r="X35" s="325"/>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row>
    <row r="36" spans="1:16349" ht="39.950000000000003" customHeight="1">
      <c r="A36" s="193" t="s">
        <v>481</v>
      </c>
      <c r="B36" s="172"/>
      <c r="C36" s="172"/>
      <c r="D36" s="74"/>
      <c r="E36" s="26"/>
      <c r="F36" s="194">
        <f>SUM(F37:F53)</f>
        <v>2906311</v>
      </c>
      <c r="G36" s="149"/>
      <c r="H36" s="202"/>
      <c r="I36" s="151"/>
      <c r="J36" s="151"/>
      <c r="K36" s="194">
        <f>SUM(K37:K53)</f>
        <v>2127086</v>
      </c>
      <c r="L36" s="194">
        <f>SUM(L37:L53)</f>
        <v>608633</v>
      </c>
      <c r="M36" s="194">
        <f>SUM(M37:M53)</f>
        <v>141526</v>
      </c>
      <c r="N36" s="196">
        <f>SUM(N37:N53)</f>
        <v>2841988</v>
      </c>
      <c r="O36" s="197">
        <f>SUM(O37:O53)</f>
        <v>64323</v>
      </c>
      <c r="P36" s="155">
        <f t="shared" ref="P36:P53" si="8">ROUND(N36/F36,4)</f>
        <v>0.97789999999999999</v>
      </c>
      <c r="Q36" s="156">
        <f>ROUND(N36/(K36+L36+M36),4)</f>
        <v>0.98770000000000002</v>
      </c>
      <c r="R36" s="32">
        <v>2127086</v>
      </c>
      <c r="S36" s="32">
        <v>608633</v>
      </c>
      <c r="T36" s="33">
        <v>141526</v>
      </c>
      <c r="U36" s="326">
        <v>2841988</v>
      </c>
      <c r="V36" s="326">
        <v>64323</v>
      </c>
      <c r="W36" s="326">
        <v>0.97789999999999999</v>
      </c>
      <c r="X36" s="326">
        <v>0.98770000000000002</v>
      </c>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c r="ATQ36" s="33"/>
      <c r="ATR36" s="33"/>
      <c r="ATS36" s="33"/>
      <c r="ATT36" s="33"/>
      <c r="ATU36" s="33"/>
      <c r="ATV36" s="33"/>
      <c r="ATW36" s="33"/>
      <c r="ATX36" s="33"/>
      <c r="ATY36" s="33"/>
      <c r="ATZ36" s="33"/>
      <c r="AUA36" s="33"/>
      <c r="AUB36" s="33"/>
      <c r="AUC36" s="33"/>
      <c r="AUD36" s="33"/>
      <c r="AUE36" s="33"/>
      <c r="AUF36" s="33"/>
      <c r="AUG36" s="33"/>
      <c r="AUH36" s="33"/>
      <c r="AUI36" s="33"/>
      <c r="AUJ36" s="33"/>
      <c r="AUK36" s="33"/>
      <c r="AUL36" s="33"/>
      <c r="AUM36" s="33"/>
      <c r="AUN36" s="33"/>
      <c r="AUO36" s="33"/>
      <c r="AUP36" s="33"/>
      <c r="AUQ36" s="33"/>
      <c r="AUR36" s="33"/>
      <c r="AUS36" s="33"/>
      <c r="AUT36" s="33"/>
      <c r="AUU36" s="33"/>
      <c r="AUV36" s="33"/>
      <c r="AUW36" s="33"/>
      <c r="AUX36" s="33"/>
      <c r="AUY36" s="33"/>
      <c r="AUZ36" s="33"/>
      <c r="AVA36" s="33"/>
      <c r="AVB36" s="33"/>
      <c r="AVC36" s="33"/>
      <c r="AVD36" s="33"/>
      <c r="AVE36" s="33"/>
      <c r="AVF36" s="33"/>
      <c r="AVG36" s="33"/>
      <c r="AVH36" s="33"/>
      <c r="AVI36" s="33"/>
      <c r="AVJ36" s="33"/>
      <c r="AVK36" s="33"/>
      <c r="AVL36" s="33"/>
      <c r="AVM36" s="33"/>
      <c r="AVN36" s="33"/>
      <c r="AVO36" s="33"/>
      <c r="AVP36" s="33"/>
      <c r="AVQ36" s="33"/>
      <c r="AVR36" s="33"/>
      <c r="AVS36" s="33"/>
      <c r="AVT36" s="33"/>
      <c r="AVU36" s="33"/>
      <c r="AVV36" s="33"/>
      <c r="AVW36" s="33"/>
      <c r="AVX36" s="33"/>
      <c r="AVY36" s="33"/>
      <c r="AVZ36" s="33"/>
      <c r="AWA36" s="33"/>
      <c r="AWB36" s="33"/>
      <c r="AWC36" s="33"/>
      <c r="AWD36" s="33"/>
      <c r="AWE36" s="33"/>
      <c r="AWF36" s="33"/>
      <c r="AWG36" s="33"/>
      <c r="AWH36" s="33"/>
      <c r="AWI36" s="33"/>
      <c r="AWJ36" s="33"/>
      <c r="AWK36" s="33"/>
      <c r="AWL36" s="33"/>
      <c r="AWM36" s="33"/>
      <c r="AWN36" s="33"/>
      <c r="AWO36" s="33"/>
      <c r="AWP36" s="33"/>
      <c r="AWQ36" s="33"/>
      <c r="AWR36" s="33"/>
      <c r="AWS36" s="33"/>
      <c r="AWT36" s="33"/>
      <c r="AWU36" s="33"/>
      <c r="AWV36" s="33"/>
      <c r="AWW36" s="33"/>
      <c r="AWX36" s="33"/>
      <c r="AWY36" s="33"/>
      <c r="AWZ36" s="33"/>
      <c r="AXA36" s="33"/>
      <c r="AXB36" s="33"/>
      <c r="AXC36" s="33"/>
      <c r="AXD36" s="33"/>
      <c r="AXE36" s="33"/>
      <c r="AXF36" s="33"/>
      <c r="AXG36" s="33"/>
      <c r="AXH36" s="33"/>
      <c r="AXI36" s="33"/>
      <c r="AXJ36" s="33"/>
      <c r="AXK36" s="33"/>
      <c r="AXL36" s="33"/>
      <c r="AXM36" s="33"/>
      <c r="AXN36" s="33"/>
      <c r="AXO36" s="33"/>
      <c r="AXP36" s="33"/>
      <c r="AXQ36" s="33"/>
      <c r="AXR36" s="33"/>
      <c r="AXS36" s="33"/>
      <c r="AXT36" s="33"/>
      <c r="AXU36" s="33"/>
      <c r="AXV36" s="33"/>
      <c r="AXW36" s="33"/>
      <c r="AXX36" s="33"/>
      <c r="AXY36" s="33"/>
      <c r="AXZ36" s="33"/>
      <c r="AYA36" s="33"/>
      <c r="AYB36" s="33"/>
      <c r="AYC36" s="33"/>
      <c r="AYD36" s="33"/>
      <c r="AYE36" s="33"/>
      <c r="AYF36" s="33"/>
      <c r="AYG36" s="33"/>
      <c r="AYH36" s="33"/>
      <c r="AYI36" s="33"/>
      <c r="AYJ36" s="33"/>
      <c r="AYK36" s="33"/>
      <c r="AYL36" s="33"/>
      <c r="AYM36" s="33"/>
      <c r="AYN36" s="33"/>
      <c r="AYO36" s="33"/>
      <c r="AYP36" s="33"/>
      <c r="AYQ36" s="33"/>
      <c r="AYR36" s="33"/>
      <c r="AYS36" s="33"/>
      <c r="AYT36" s="33"/>
      <c r="AYU36" s="33"/>
      <c r="AYV36" s="33"/>
      <c r="AYW36" s="33"/>
      <c r="AYX36" s="33"/>
      <c r="AYY36" s="33"/>
      <c r="AYZ36" s="33"/>
      <c r="AZA36" s="33"/>
      <c r="AZB36" s="33"/>
      <c r="AZC36" s="33"/>
      <c r="AZD36" s="33"/>
      <c r="AZE36" s="33"/>
      <c r="AZF36" s="33"/>
      <c r="AZG36" s="33"/>
      <c r="AZH36" s="33"/>
      <c r="AZI36" s="33"/>
      <c r="AZJ36" s="33"/>
      <c r="AZK36" s="33"/>
      <c r="AZL36" s="33"/>
      <c r="AZM36" s="33"/>
      <c r="AZN36" s="33"/>
      <c r="AZO36" s="33"/>
      <c r="AZP36" s="33"/>
      <c r="AZQ36" s="33"/>
      <c r="AZR36" s="33"/>
      <c r="AZS36" s="33"/>
      <c r="AZT36" s="33"/>
      <c r="AZU36" s="33"/>
      <c r="AZV36" s="33"/>
      <c r="AZW36" s="33"/>
      <c r="AZX36" s="33"/>
      <c r="AZY36" s="33"/>
      <c r="AZZ36" s="33"/>
      <c r="BAA36" s="33"/>
      <c r="BAB36" s="33"/>
      <c r="BAC36" s="33"/>
      <c r="BAD36" s="33"/>
      <c r="BAE36" s="33"/>
      <c r="BAF36" s="33"/>
      <c r="BAG36" s="33"/>
      <c r="BAH36" s="33"/>
      <c r="BAI36" s="33"/>
      <c r="BAJ36" s="33"/>
      <c r="BAK36" s="33"/>
      <c r="BAL36" s="33"/>
      <c r="BAM36" s="33"/>
      <c r="BAN36" s="33"/>
      <c r="BAO36" s="33"/>
      <c r="BAP36" s="33"/>
      <c r="BAQ36" s="33"/>
      <c r="BAR36" s="33"/>
      <c r="BAS36" s="33"/>
      <c r="BAT36" s="33"/>
      <c r="BAU36" s="33"/>
      <c r="BAV36" s="33"/>
      <c r="BAW36" s="33"/>
      <c r="BAX36" s="33"/>
      <c r="BAY36" s="33"/>
      <c r="BAZ36" s="33"/>
      <c r="BBA36" s="33"/>
      <c r="BBB36" s="33"/>
      <c r="BBC36" s="33"/>
      <c r="BBD36" s="33"/>
      <c r="BBE36" s="33"/>
      <c r="BBF36" s="33"/>
      <c r="BBG36" s="33"/>
      <c r="BBH36" s="33"/>
      <c r="BBI36" s="33"/>
      <c r="BBJ36" s="33"/>
      <c r="BBK36" s="33"/>
      <c r="BBL36" s="33"/>
      <c r="BBM36" s="33"/>
      <c r="BBN36" s="33"/>
      <c r="BBO36" s="33"/>
      <c r="BBP36" s="33"/>
      <c r="BBQ36" s="33"/>
      <c r="BBR36" s="33"/>
      <c r="BBS36" s="33"/>
      <c r="BBT36" s="33"/>
      <c r="BBU36" s="33"/>
      <c r="BBV36" s="33"/>
      <c r="BBW36" s="33"/>
      <c r="BBX36" s="33"/>
      <c r="BBY36" s="33"/>
      <c r="BBZ36" s="33"/>
      <c r="BCA36" s="33"/>
      <c r="BCB36" s="33"/>
      <c r="BCC36" s="33"/>
      <c r="BCD36" s="33"/>
      <c r="BCE36" s="33"/>
      <c r="BCF36" s="33"/>
      <c r="BCG36" s="33"/>
      <c r="BCH36" s="33"/>
      <c r="BCI36" s="33"/>
      <c r="BCJ36" s="33"/>
      <c r="BCK36" s="33"/>
      <c r="BCL36" s="33"/>
      <c r="BCM36" s="33"/>
      <c r="BCN36" s="33"/>
      <c r="BCO36" s="33"/>
      <c r="BCP36" s="33"/>
      <c r="BCQ36" s="33"/>
      <c r="BCR36" s="33"/>
      <c r="BCS36" s="33"/>
      <c r="BCT36" s="33"/>
      <c r="BCU36" s="33"/>
      <c r="BCV36" s="33"/>
      <c r="BCW36" s="33"/>
      <c r="BCX36" s="33"/>
      <c r="BCY36" s="33"/>
      <c r="BCZ36" s="33"/>
      <c r="BDA36" s="33"/>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3"/>
      <c r="BHM36" s="33"/>
      <c r="BHN36" s="33"/>
      <c r="BHO36" s="33"/>
      <c r="BHP36" s="33"/>
      <c r="BHQ36" s="33"/>
      <c r="BHR36" s="33"/>
      <c r="BHS36" s="33"/>
      <c r="BHT36" s="33"/>
      <c r="BHU36" s="33"/>
      <c r="BHV36" s="33"/>
      <c r="BHW36" s="33"/>
      <c r="BHX36" s="33"/>
      <c r="BHY36" s="33"/>
      <c r="BHZ36" s="33"/>
      <c r="BIA36" s="33"/>
      <c r="BIB36" s="33"/>
      <c r="BIC36" s="33"/>
      <c r="BID36" s="33"/>
      <c r="BIE36" s="33"/>
      <c r="BIF36" s="33"/>
      <c r="BIG36" s="33"/>
      <c r="BIH36" s="33"/>
      <c r="BII36" s="33"/>
      <c r="BIJ36" s="33"/>
      <c r="BIK36" s="33"/>
      <c r="BIL36" s="33"/>
      <c r="BIM36" s="33"/>
      <c r="BIN36" s="33"/>
      <c r="BIO36" s="33"/>
      <c r="BIP36" s="33"/>
      <c r="BIQ36" s="33"/>
      <c r="BIR36" s="33"/>
      <c r="BIS36" s="33"/>
      <c r="BIT36" s="33"/>
      <c r="BIU36" s="33"/>
      <c r="BIV36" s="33"/>
      <c r="BIW36" s="33"/>
      <c r="BIX36" s="33"/>
      <c r="BIY36" s="33"/>
      <c r="BIZ36" s="33"/>
      <c r="BJA36" s="33"/>
      <c r="BJB36" s="33"/>
      <c r="BJC36" s="33"/>
      <c r="BJD36" s="33"/>
      <c r="BJE36" s="33"/>
      <c r="BJF36" s="33"/>
      <c r="BJG36" s="33"/>
      <c r="BJH36" s="33"/>
      <c r="BJI36" s="33"/>
      <c r="BJJ36" s="33"/>
      <c r="BJK36" s="33"/>
      <c r="BJL36" s="33"/>
      <c r="BJM36" s="33"/>
      <c r="BJN36" s="33"/>
      <c r="BJO36" s="33"/>
      <c r="BJP36" s="33"/>
      <c r="BJQ36" s="33"/>
      <c r="BJR36" s="33"/>
      <c r="BJS36" s="33"/>
      <c r="BJT36" s="33"/>
      <c r="BJU36" s="33"/>
      <c r="BJV36" s="33"/>
      <c r="BJW36" s="33"/>
      <c r="BJX36" s="33"/>
      <c r="BJY36" s="33"/>
      <c r="BJZ36" s="33"/>
      <c r="BKA36" s="33"/>
      <c r="BKB36" s="33"/>
      <c r="BKC36" s="33"/>
      <c r="BKD36" s="33"/>
      <c r="BKE36" s="33"/>
      <c r="BKF36" s="33"/>
      <c r="BKG36" s="33"/>
      <c r="BKH36" s="33"/>
      <c r="BKI36" s="33"/>
      <c r="BKJ36" s="33"/>
      <c r="BKK36" s="33"/>
      <c r="BKL36" s="33"/>
      <c r="BKM36" s="33"/>
      <c r="BKN36" s="33"/>
      <c r="BKO36" s="33"/>
      <c r="BKP36" s="33"/>
      <c r="BKQ36" s="33"/>
      <c r="BKR36" s="33"/>
      <c r="BKS36" s="33"/>
      <c r="BKT36" s="33"/>
      <c r="BKU36" s="33"/>
      <c r="BKV36" s="33"/>
      <c r="BKW36" s="33"/>
      <c r="BKX36" s="33"/>
      <c r="BKY36" s="33"/>
      <c r="BKZ36" s="33"/>
      <c r="BLA36" s="33"/>
      <c r="BLB36" s="33"/>
      <c r="BLC36" s="33"/>
      <c r="BLD36" s="33"/>
      <c r="BLE36" s="33"/>
      <c r="BLF36" s="33"/>
      <c r="BLG36" s="33"/>
      <c r="BLH36" s="33"/>
      <c r="BLI36" s="33"/>
      <c r="BLJ36" s="33"/>
      <c r="BLK36" s="33"/>
      <c r="BLL36" s="33"/>
      <c r="BLM36" s="33"/>
      <c r="BLN36" s="33"/>
      <c r="BLO36" s="33"/>
      <c r="BLP36" s="33"/>
      <c r="BLQ36" s="33"/>
      <c r="BLR36" s="33"/>
      <c r="BLS36" s="33"/>
      <c r="BLT36" s="33"/>
      <c r="BLU36" s="33"/>
      <c r="BLV36" s="33"/>
      <c r="BLW36" s="33"/>
      <c r="BLX36" s="33"/>
      <c r="BLY36" s="33"/>
      <c r="BLZ36" s="33"/>
      <c r="BMA36" s="33"/>
      <c r="BMB36" s="33"/>
      <c r="BMC36" s="33"/>
      <c r="BMD36" s="33"/>
      <c r="BME36" s="33"/>
      <c r="BMF36" s="33"/>
      <c r="BMG36" s="33"/>
      <c r="BMH36" s="33"/>
      <c r="BMI36" s="33"/>
      <c r="BMJ36" s="33"/>
      <c r="BMK36" s="33"/>
      <c r="BML36" s="33"/>
      <c r="BMM36" s="33"/>
      <c r="BMN36" s="33"/>
      <c r="BMO36" s="33"/>
      <c r="BMP36" s="33"/>
      <c r="BMQ36" s="33"/>
      <c r="BMR36" s="33"/>
      <c r="BMS36" s="33"/>
      <c r="BMT36" s="33"/>
      <c r="BMU36" s="33"/>
      <c r="BMV36" s="33"/>
      <c r="BMW36" s="33"/>
      <c r="BMX36" s="33"/>
      <c r="BMY36" s="33"/>
      <c r="BMZ36" s="33"/>
      <c r="BNA36" s="33"/>
      <c r="BNB36" s="33"/>
      <c r="BNC36" s="33"/>
      <c r="BND36" s="33"/>
      <c r="BNE36" s="33"/>
      <c r="BNF36" s="33"/>
      <c r="BNG36" s="33"/>
      <c r="BNH36" s="33"/>
      <c r="BNI36" s="33"/>
      <c r="BNJ36" s="33"/>
      <c r="BNK36" s="33"/>
      <c r="BNL36" s="33"/>
      <c r="BNM36" s="33"/>
      <c r="BNN36" s="33"/>
      <c r="BNO36" s="33"/>
      <c r="BNP36" s="33"/>
      <c r="BNQ36" s="33"/>
      <c r="BNR36" s="33"/>
      <c r="BNS36" s="33"/>
      <c r="BNT36" s="33"/>
      <c r="BNU36" s="33"/>
      <c r="BNV36" s="33"/>
      <c r="BNW36" s="33"/>
      <c r="BNX36" s="33"/>
      <c r="BNY36" s="33"/>
      <c r="BNZ36" s="33"/>
      <c r="BOA36" s="33"/>
      <c r="BOB36" s="33"/>
      <c r="BOC36" s="33"/>
      <c r="BOD36" s="33"/>
      <c r="BOE36" s="33"/>
      <c r="BOF36" s="33"/>
      <c r="BOG36" s="33"/>
      <c r="BOH36" s="33"/>
      <c r="BOI36" s="33"/>
      <c r="BOJ36" s="33"/>
      <c r="BOK36" s="33"/>
      <c r="BOL36" s="33"/>
      <c r="BOM36" s="33"/>
      <c r="BON36" s="33"/>
      <c r="BOO36" s="33"/>
      <c r="BOP36" s="33"/>
      <c r="BOQ36" s="33"/>
      <c r="BOR36" s="33"/>
      <c r="BOS36" s="33"/>
      <c r="BOT36" s="33"/>
      <c r="BOU36" s="33"/>
      <c r="BOV36" s="33"/>
      <c r="BOW36" s="33"/>
      <c r="BOX36" s="33"/>
      <c r="BOY36" s="33"/>
      <c r="BOZ36" s="33"/>
      <c r="BPA36" s="33"/>
      <c r="BPB36" s="33"/>
      <c r="BPC36" s="33"/>
      <c r="BPD36" s="33"/>
      <c r="BPE36" s="33"/>
      <c r="BPF36" s="33"/>
      <c r="BPG36" s="33"/>
      <c r="BPH36" s="33"/>
      <c r="BPI36" s="33"/>
      <c r="BPJ36" s="33"/>
      <c r="BPK36" s="33"/>
      <c r="BPL36" s="33"/>
      <c r="BPM36" s="33"/>
      <c r="BPN36" s="33"/>
      <c r="BPO36" s="33"/>
      <c r="BPP36" s="33"/>
      <c r="BPQ36" s="33"/>
      <c r="BPR36" s="33"/>
      <c r="BPS36" s="33"/>
      <c r="BPT36" s="33"/>
      <c r="BPU36" s="33"/>
      <c r="BPV36" s="33"/>
      <c r="BPW36" s="33"/>
      <c r="BPX36" s="33"/>
      <c r="BPY36" s="33"/>
      <c r="BPZ36" s="33"/>
      <c r="BQA36" s="33"/>
      <c r="BQB36" s="33"/>
      <c r="BQC36" s="33"/>
      <c r="BQD36" s="33"/>
      <c r="BQE36" s="33"/>
      <c r="BQF36" s="33"/>
      <c r="BQG36" s="33"/>
      <c r="BQH36" s="33"/>
      <c r="BQI36" s="33"/>
      <c r="BQJ36" s="33"/>
      <c r="BQK36" s="33"/>
      <c r="BQL36" s="33"/>
      <c r="BQM36" s="33"/>
      <c r="BQN36" s="33"/>
      <c r="BQO36" s="33"/>
      <c r="BQP36" s="33"/>
      <c r="BQQ36" s="33"/>
      <c r="BQR36" s="33"/>
      <c r="BQS36" s="33"/>
      <c r="BQT36" s="33"/>
      <c r="BQU36" s="33"/>
      <c r="BQV36" s="33"/>
      <c r="BQW36" s="33"/>
      <c r="BQX36" s="33"/>
      <c r="BQY36" s="33"/>
      <c r="BQZ36" s="33"/>
      <c r="BRA36" s="33"/>
      <c r="BRB36" s="33"/>
      <c r="BRC36" s="33"/>
      <c r="BRD36" s="33"/>
      <c r="BRE36" s="33"/>
      <c r="BRF36" s="33"/>
      <c r="BRG36" s="33"/>
      <c r="BRH36" s="33"/>
      <c r="BRI36" s="33"/>
      <c r="BRJ36" s="33"/>
      <c r="BRK36" s="33"/>
      <c r="BRL36" s="33"/>
      <c r="BRM36" s="33"/>
      <c r="BRN36" s="33"/>
      <c r="BRO36" s="33"/>
      <c r="BRP36" s="33"/>
      <c r="BRQ36" s="33"/>
      <c r="BRR36" s="33"/>
      <c r="BRS36" s="33"/>
      <c r="BRT36" s="33"/>
      <c r="BRU36" s="33"/>
      <c r="BRV36" s="33"/>
      <c r="BRW36" s="33"/>
      <c r="BRX36" s="33"/>
      <c r="BRY36" s="33"/>
      <c r="BRZ36" s="33"/>
      <c r="BSA36" s="33"/>
      <c r="BSB36" s="33"/>
      <c r="BSC36" s="33"/>
      <c r="BSD36" s="33"/>
      <c r="BSE36" s="33"/>
      <c r="BSF36" s="33"/>
      <c r="BSG36" s="33"/>
      <c r="BSH36" s="33"/>
      <c r="BSI36" s="33"/>
      <c r="BSJ36" s="33"/>
      <c r="BSK36" s="33"/>
      <c r="BSL36" s="33"/>
      <c r="BSM36" s="33"/>
      <c r="BSN36" s="33"/>
      <c r="BSO36" s="33"/>
      <c r="BSP36" s="33"/>
      <c r="BSQ36" s="33"/>
      <c r="BSR36" s="33"/>
      <c r="BSS36" s="33"/>
      <c r="BST36" s="33"/>
      <c r="BSU36" s="33"/>
      <c r="BSV36" s="33"/>
      <c r="BSW36" s="33"/>
      <c r="BSX36" s="33"/>
      <c r="BSY36" s="33"/>
      <c r="BSZ36" s="33"/>
      <c r="BTA36" s="33"/>
      <c r="BTB36" s="33"/>
      <c r="BTC36" s="33"/>
      <c r="BTD36" s="33"/>
      <c r="BTE36" s="33"/>
      <c r="BTF36" s="33"/>
      <c r="BTG36" s="33"/>
      <c r="BTH36" s="33"/>
      <c r="BTI36" s="33"/>
      <c r="BTJ36" s="33"/>
      <c r="BTK36" s="33"/>
      <c r="BTL36" s="33"/>
      <c r="BTM36" s="33"/>
      <c r="BTN36" s="33"/>
      <c r="BTO36" s="33"/>
      <c r="BTP36" s="33"/>
      <c r="BTQ36" s="33"/>
      <c r="BTR36" s="33"/>
      <c r="BTS36" s="33"/>
      <c r="BTT36" s="33"/>
      <c r="BTU36" s="33"/>
      <c r="BTV36" s="33"/>
      <c r="BTW36" s="33"/>
      <c r="BTX36" s="33"/>
      <c r="BTY36" s="33"/>
      <c r="BTZ36" s="33"/>
      <c r="BUA36" s="33"/>
      <c r="BUB36" s="33"/>
      <c r="BUC36" s="33"/>
      <c r="BUD36" s="33"/>
      <c r="BUE36" s="33"/>
      <c r="BUF36" s="33"/>
      <c r="BUG36" s="33"/>
      <c r="BUH36" s="33"/>
      <c r="BUI36" s="33"/>
      <c r="BUJ36" s="33"/>
      <c r="BUK36" s="33"/>
      <c r="BUL36" s="33"/>
      <c r="BUM36" s="33"/>
      <c r="BUN36" s="33"/>
      <c r="BUO36" s="33"/>
      <c r="BUP36" s="33"/>
      <c r="BUQ36" s="33"/>
      <c r="BUR36" s="33"/>
      <c r="BUS36" s="33"/>
      <c r="BUT36" s="33"/>
      <c r="BUU36" s="33"/>
      <c r="BUV36" s="33"/>
      <c r="BUW36" s="33"/>
      <c r="BUX36" s="33"/>
      <c r="BUY36" s="33"/>
      <c r="BUZ36" s="33"/>
      <c r="BVA36" s="33"/>
      <c r="BVB36" s="33"/>
      <c r="BVC36" s="33"/>
      <c r="BVD36" s="33"/>
      <c r="BVE36" s="33"/>
      <c r="BVF36" s="33"/>
      <c r="BVG36" s="33"/>
      <c r="BVH36" s="33"/>
      <c r="BVI36" s="33"/>
      <c r="BVJ36" s="33"/>
      <c r="BVK36" s="33"/>
      <c r="BVL36" s="33"/>
      <c r="BVM36" s="33"/>
      <c r="BVN36" s="33"/>
      <c r="BVO36" s="33"/>
      <c r="BVP36" s="33"/>
      <c r="BVQ36" s="33"/>
      <c r="BVR36" s="33"/>
      <c r="BVS36" s="33"/>
      <c r="BVT36" s="33"/>
      <c r="BVU36" s="33"/>
      <c r="BVV36" s="33"/>
      <c r="BVW36" s="33"/>
      <c r="BVX36" s="33"/>
      <c r="BVY36" s="33"/>
      <c r="BVZ36" s="33"/>
      <c r="BWA36" s="33"/>
      <c r="BWB36" s="33"/>
      <c r="BWC36" s="33"/>
      <c r="BWD36" s="33"/>
      <c r="BWE36" s="33"/>
      <c r="BWF36" s="33"/>
      <c r="BWG36" s="33"/>
      <c r="BWH36" s="33"/>
      <c r="BWI36" s="33"/>
      <c r="BWJ36" s="33"/>
      <c r="BWK36" s="33"/>
      <c r="BWL36" s="33"/>
      <c r="BWM36" s="33"/>
      <c r="BWN36" s="33"/>
      <c r="BWO36" s="33"/>
      <c r="BWP36" s="33"/>
      <c r="BWQ36" s="33"/>
      <c r="BWR36" s="33"/>
      <c r="BWS36" s="33"/>
      <c r="BWT36" s="33"/>
      <c r="BWU36" s="33"/>
      <c r="BWV36" s="33"/>
      <c r="BWW36" s="33"/>
      <c r="BWX36" s="33"/>
      <c r="BWY36" s="33"/>
      <c r="BWZ36" s="33"/>
      <c r="BXA36" s="33"/>
      <c r="BXB36" s="33"/>
      <c r="BXC36" s="33"/>
      <c r="BXD36" s="33"/>
      <c r="BXE36" s="33"/>
      <c r="BXF36" s="33"/>
      <c r="BXG36" s="33"/>
      <c r="BXH36" s="33"/>
      <c r="BXI36" s="33"/>
      <c r="BXJ36" s="33"/>
      <c r="BXK36" s="33"/>
      <c r="BXL36" s="33"/>
      <c r="BXM36" s="33"/>
      <c r="BXN36" s="33"/>
      <c r="BXO36" s="33"/>
      <c r="BXP36" s="33"/>
      <c r="BXQ36" s="33"/>
      <c r="BXR36" s="33"/>
      <c r="BXS36" s="33"/>
      <c r="BXT36" s="33"/>
      <c r="BXU36" s="33"/>
      <c r="BXV36" s="33"/>
      <c r="BXW36" s="33"/>
      <c r="BXX36" s="33"/>
      <c r="BXY36" s="33"/>
      <c r="BXZ36" s="33"/>
      <c r="BYA36" s="33"/>
      <c r="BYB36" s="33"/>
      <c r="BYC36" s="33"/>
      <c r="BYD36" s="33"/>
      <c r="BYE36" s="33"/>
      <c r="BYF36" s="33"/>
      <c r="BYG36" s="33"/>
      <c r="BYH36" s="33"/>
      <c r="BYI36" s="33"/>
      <c r="BYJ36" s="33"/>
      <c r="BYK36" s="33"/>
      <c r="BYL36" s="33"/>
      <c r="BYM36" s="33"/>
      <c r="BYN36" s="33"/>
      <c r="BYO36" s="33"/>
      <c r="BYP36" s="33"/>
      <c r="BYQ36" s="33"/>
      <c r="BYR36" s="33"/>
      <c r="BYS36" s="33"/>
      <c r="BYT36" s="33"/>
      <c r="BYU36" s="33"/>
      <c r="BYV36" s="33"/>
      <c r="BYW36" s="33"/>
      <c r="BYX36" s="33"/>
      <c r="BYY36" s="33"/>
      <c r="BYZ36" s="33"/>
      <c r="BZA36" s="33"/>
      <c r="BZB36" s="33"/>
      <c r="BZC36" s="33"/>
      <c r="BZD36" s="33"/>
      <c r="BZE36" s="33"/>
      <c r="BZF36" s="33"/>
      <c r="BZG36" s="33"/>
      <c r="BZH36" s="33"/>
      <c r="BZI36" s="33"/>
      <c r="BZJ36" s="33"/>
      <c r="BZK36" s="33"/>
      <c r="BZL36" s="33"/>
      <c r="BZM36" s="33"/>
      <c r="BZN36" s="33"/>
      <c r="BZO36" s="33"/>
      <c r="BZP36" s="33"/>
      <c r="BZQ36" s="33"/>
      <c r="BZR36" s="33"/>
      <c r="BZS36" s="33"/>
      <c r="BZT36" s="33"/>
      <c r="BZU36" s="33"/>
      <c r="BZV36" s="33"/>
      <c r="BZW36" s="33"/>
      <c r="BZX36" s="33"/>
      <c r="BZY36" s="33"/>
      <c r="BZZ36" s="33"/>
      <c r="CAA36" s="33"/>
      <c r="CAB36" s="33"/>
      <c r="CAC36" s="33"/>
      <c r="CAD36" s="33"/>
      <c r="CAE36" s="33"/>
      <c r="CAF36" s="33"/>
      <c r="CAG36" s="33"/>
      <c r="CAH36" s="33"/>
      <c r="CAI36" s="33"/>
      <c r="CAJ36" s="33"/>
      <c r="CAK36" s="33"/>
      <c r="CAL36" s="33"/>
      <c r="CAM36" s="33"/>
      <c r="CAN36" s="33"/>
      <c r="CAO36" s="33"/>
      <c r="CAP36" s="33"/>
      <c r="CAQ36" s="33"/>
      <c r="CAR36" s="33"/>
      <c r="CAS36" s="33"/>
      <c r="CAT36" s="33"/>
      <c r="CAU36" s="33"/>
      <c r="CAV36" s="33"/>
      <c r="CAW36" s="33"/>
      <c r="CAX36" s="33"/>
      <c r="CAY36" s="33"/>
      <c r="CAZ36" s="33"/>
      <c r="CBA36" s="33"/>
      <c r="CBB36" s="33"/>
      <c r="CBC36" s="33"/>
      <c r="CBD36" s="33"/>
      <c r="CBE36" s="33"/>
      <c r="CBF36" s="33"/>
      <c r="CBG36" s="33"/>
      <c r="CBH36" s="33"/>
      <c r="CBI36" s="33"/>
      <c r="CBJ36" s="33"/>
      <c r="CBK36" s="33"/>
      <c r="CBL36" s="33"/>
      <c r="CBM36" s="33"/>
      <c r="CBN36" s="33"/>
      <c r="CBO36" s="33"/>
      <c r="CBP36" s="33"/>
      <c r="CBQ36" s="33"/>
      <c r="CBR36" s="33"/>
      <c r="CBS36" s="33"/>
      <c r="CBT36" s="33"/>
      <c r="CBU36" s="33"/>
      <c r="CBV36" s="33"/>
      <c r="CBW36" s="33"/>
      <c r="CBX36" s="33"/>
      <c r="CBY36" s="33"/>
      <c r="CBZ36" s="33"/>
      <c r="CCA36" s="33"/>
      <c r="CCB36" s="33"/>
      <c r="CCC36" s="33"/>
      <c r="CCD36" s="33"/>
      <c r="CCE36" s="33"/>
      <c r="CCF36" s="33"/>
      <c r="CCG36" s="33"/>
      <c r="CCH36" s="33"/>
      <c r="CCI36" s="33"/>
      <c r="CCJ36" s="33"/>
      <c r="CCK36" s="33"/>
      <c r="CCL36" s="33"/>
      <c r="CCM36" s="33"/>
      <c r="CCN36" s="33"/>
      <c r="CCO36" s="33"/>
      <c r="CCP36" s="33"/>
      <c r="CCQ36" s="33"/>
      <c r="CCR36" s="33"/>
      <c r="CCS36" s="33"/>
      <c r="CCT36" s="33"/>
      <c r="CCU36" s="33"/>
      <c r="CCV36" s="33"/>
      <c r="CCW36" s="33"/>
      <c r="CCX36" s="33"/>
      <c r="CCY36" s="33"/>
      <c r="CCZ36" s="33"/>
      <c r="CDA36" s="33"/>
      <c r="CDB36" s="33"/>
      <c r="CDC36" s="33"/>
      <c r="CDD36" s="33"/>
      <c r="CDE36" s="33"/>
      <c r="CDF36" s="33"/>
      <c r="CDG36" s="33"/>
      <c r="CDH36" s="33"/>
      <c r="CDI36" s="33"/>
      <c r="CDJ36" s="33"/>
      <c r="CDK36" s="33"/>
      <c r="CDL36" s="33"/>
      <c r="CDM36" s="33"/>
      <c r="CDN36" s="33"/>
      <c r="CDO36" s="33"/>
      <c r="CDP36" s="33"/>
      <c r="CDQ36" s="33"/>
      <c r="CDR36" s="33"/>
      <c r="CDS36" s="33"/>
      <c r="CDT36" s="33"/>
      <c r="CDU36" s="33"/>
      <c r="CDV36" s="33"/>
      <c r="CDW36" s="33"/>
      <c r="CDX36" s="33"/>
      <c r="CDY36" s="33"/>
      <c r="CDZ36" s="33"/>
      <c r="CEA36" s="33"/>
      <c r="CEB36" s="33"/>
      <c r="CEC36" s="33"/>
      <c r="CED36" s="33"/>
      <c r="CEE36" s="33"/>
      <c r="CEF36" s="33"/>
      <c r="CEG36" s="33"/>
      <c r="CEH36" s="33"/>
      <c r="CEI36" s="33"/>
      <c r="CEJ36" s="33"/>
      <c r="CEK36" s="33"/>
      <c r="CEL36" s="33"/>
      <c r="CEM36" s="33"/>
      <c r="CEN36" s="33"/>
      <c r="CEO36" s="33"/>
      <c r="CEP36" s="33"/>
      <c r="CEQ36" s="33"/>
      <c r="CER36" s="33"/>
      <c r="CES36" s="33"/>
      <c r="CET36" s="33"/>
      <c r="CEU36" s="33"/>
      <c r="CEV36" s="33"/>
      <c r="CEW36" s="33"/>
      <c r="CEX36" s="33"/>
      <c r="CEY36" s="33"/>
      <c r="CEZ36" s="33"/>
      <c r="CFA36" s="33"/>
      <c r="CFB36" s="33"/>
      <c r="CFC36" s="33"/>
      <c r="CFD36" s="33"/>
      <c r="CFE36" s="33"/>
      <c r="CFF36" s="33"/>
      <c r="CFG36" s="33"/>
      <c r="CFH36" s="33"/>
      <c r="CFI36" s="33"/>
      <c r="CFJ36" s="33"/>
      <c r="CFK36" s="33"/>
      <c r="CFL36" s="33"/>
      <c r="CFM36" s="33"/>
      <c r="CFN36" s="33"/>
      <c r="CFO36" s="33"/>
      <c r="CFP36" s="33"/>
      <c r="CFQ36" s="33"/>
      <c r="CFR36" s="33"/>
      <c r="CFS36" s="33"/>
      <c r="CFT36" s="33"/>
      <c r="CFU36" s="33"/>
      <c r="CFV36" s="33"/>
      <c r="CFW36" s="33"/>
      <c r="CFX36" s="33"/>
      <c r="CFY36" s="33"/>
      <c r="CFZ36" s="33"/>
      <c r="CGA36" s="33"/>
      <c r="CGB36" s="33"/>
      <c r="CGC36" s="33"/>
      <c r="CGD36" s="33"/>
      <c r="CGE36" s="33"/>
      <c r="CGF36" s="33"/>
      <c r="CGG36" s="33"/>
      <c r="CGH36" s="33"/>
      <c r="CGI36" s="33"/>
      <c r="CGJ36" s="33"/>
      <c r="CGK36" s="33"/>
      <c r="CGL36" s="33"/>
      <c r="CGM36" s="33"/>
      <c r="CGN36" s="33"/>
      <c r="CGO36" s="33"/>
      <c r="CGP36" s="33"/>
      <c r="CGQ36" s="33"/>
      <c r="CGR36" s="33"/>
      <c r="CGS36" s="33"/>
      <c r="CGT36" s="33"/>
      <c r="CGU36" s="33"/>
      <c r="CGV36" s="33"/>
      <c r="CGW36" s="33"/>
      <c r="CGX36" s="33"/>
      <c r="CGY36" s="33"/>
      <c r="CGZ36" s="33"/>
      <c r="CHA36" s="33"/>
      <c r="CHB36" s="33"/>
      <c r="CHC36" s="33"/>
      <c r="CHD36" s="33"/>
      <c r="CHE36" s="33"/>
      <c r="CHF36" s="33"/>
      <c r="CHG36" s="33"/>
      <c r="CHH36" s="33"/>
      <c r="CHI36" s="33"/>
      <c r="CHJ36" s="33"/>
      <c r="CHK36" s="33"/>
      <c r="CHL36" s="33"/>
      <c r="CHM36" s="33"/>
      <c r="CHN36" s="33"/>
      <c r="CHO36" s="33"/>
      <c r="CHP36" s="33"/>
      <c r="CHQ36" s="33"/>
      <c r="CHR36" s="33"/>
      <c r="CHS36" s="33"/>
      <c r="CHT36" s="33"/>
      <c r="CHU36" s="33"/>
      <c r="CHV36" s="33"/>
      <c r="CHW36" s="33"/>
      <c r="CHX36" s="33"/>
      <c r="CHY36" s="33"/>
      <c r="CHZ36" s="33"/>
      <c r="CIA36" s="33"/>
      <c r="CIB36" s="33"/>
      <c r="CIC36" s="33"/>
      <c r="CID36" s="33"/>
      <c r="CIE36" s="33"/>
      <c r="CIF36" s="33"/>
      <c r="CIG36" s="33"/>
      <c r="CIH36" s="33"/>
      <c r="CII36" s="33"/>
      <c r="CIJ36" s="33"/>
      <c r="CIK36" s="33"/>
      <c r="CIL36" s="33"/>
      <c r="CIM36" s="33"/>
      <c r="CIN36" s="33"/>
      <c r="CIO36" s="33"/>
      <c r="CIP36" s="33"/>
      <c r="CIQ36" s="33"/>
      <c r="CIR36" s="33"/>
      <c r="CIS36" s="33"/>
      <c r="CIT36" s="33"/>
      <c r="CIU36" s="33"/>
      <c r="CIV36" s="33"/>
      <c r="CIW36" s="33"/>
      <c r="CIX36" s="33"/>
      <c r="CIY36" s="33"/>
      <c r="CIZ36" s="33"/>
      <c r="CJA36" s="33"/>
      <c r="CJB36" s="33"/>
      <c r="CJC36" s="33"/>
      <c r="CJD36" s="33"/>
      <c r="CJE36" s="33"/>
      <c r="CJF36" s="33"/>
      <c r="CJG36" s="33"/>
      <c r="CJH36" s="33"/>
      <c r="CJI36" s="33"/>
      <c r="CJJ36" s="33"/>
      <c r="CJK36" s="33"/>
      <c r="CJL36" s="33"/>
      <c r="CJM36" s="33"/>
      <c r="CJN36" s="33"/>
      <c r="CJO36" s="33"/>
      <c r="CJP36" s="33"/>
      <c r="CJQ36" s="33"/>
      <c r="CJR36" s="33"/>
      <c r="CJS36" s="33"/>
      <c r="CJT36" s="33"/>
      <c r="CJU36" s="33"/>
      <c r="CJV36" s="33"/>
      <c r="CJW36" s="33"/>
      <c r="CJX36" s="33"/>
      <c r="CJY36" s="33"/>
      <c r="CJZ36" s="33"/>
      <c r="CKA36" s="33"/>
      <c r="CKB36" s="33"/>
      <c r="CKC36" s="33"/>
      <c r="CKD36" s="33"/>
      <c r="CKE36" s="33"/>
      <c r="CKF36" s="33"/>
      <c r="CKG36" s="33"/>
      <c r="CKH36" s="33"/>
      <c r="CKI36" s="33"/>
      <c r="CKJ36" s="33"/>
      <c r="CKK36" s="33"/>
      <c r="CKL36" s="33"/>
      <c r="CKM36" s="33"/>
      <c r="CKN36" s="33"/>
      <c r="CKO36" s="33"/>
      <c r="CKP36" s="33"/>
      <c r="CKQ36" s="33"/>
      <c r="CKR36" s="33"/>
      <c r="CKS36" s="33"/>
      <c r="CKT36" s="33"/>
      <c r="CKU36" s="33"/>
      <c r="CKV36" s="33"/>
      <c r="CKW36" s="33"/>
      <c r="CKX36" s="33"/>
      <c r="CKY36" s="33"/>
      <c r="CKZ36" s="33"/>
      <c r="CLA36" s="33"/>
      <c r="CLB36" s="33"/>
      <c r="CLC36" s="33"/>
      <c r="CLD36" s="33"/>
      <c r="CLE36" s="33"/>
      <c r="CLF36" s="33"/>
      <c r="CLG36" s="33"/>
      <c r="CLH36" s="33"/>
      <c r="CLI36" s="33"/>
      <c r="CLJ36" s="33"/>
      <c r="CLK36" s="33"/>
      <c r="CLL36" s="33"/>
      <c r="CLM36" s="33"/>
      <c r="CLN36" s="33"/>
      <c r="CLO36" s="33"/>
      <c r="CLP36" s="33"/>
      <c r="CLQ36" s="33"/>
      <c r="CLR36" s="33"/>
      <c r="CLS36" s="33"/>
      <c r="CLT36" s="33"/>
      <c r="CLU36" s="33"/>
      <c r="CLV36" s="33"/>
      <c r="CLW36" s="33"/>
      <c r="CLX36" s="33"/>
      <c r="CLY36" s="33"/>
      <c r="CLZ36" s="33"/>
      <c r="CMA36" s="33"/>
      <c r="CMB36" s="33"/>
      <c r="CMC36" s="33"/>
      <c r="CMD36" s="33"/>
      <c r="CME36" s="33"/>
      <c r="CMF36" s="33"/>
      <c r="CMG36" s="33"/>
      <c r="CMH36" s="33"/>
      <c r="CMI36" s="33"/>
      <c r="CMJ36" s="33"/>
      <c r="CMK36" s="33"/>
      <c r="CML36" s="33"/>
      <c r="CMM36" s="33"/>
      <c r="CMN36" s="33"/>
      <c r="CMO36" s="33"/>
      <c r="CMP36" s="33"/>
      <c r="CMQ36" s="33"/>
      <c r="CMR36" s="33"/>
      <c r="CMS36" s="33"/>
      <c r="CMT36" s="33"/>
      <c r="CMU36" s="33"/>
      <c r="CMV36" s="33"/>
      <c r="CMW36" s="33"/>
      <c r="CMX36" s="33"/>
      <c r="CMY36" s="33"/>
      <c r="CMZ36" s="33"/>
      <c r="CNA36" s="33"/>
      <c r="CNB36" s="33"/>
      <c r="CNC36" s="33"/>
      <c r="CND36" s="33"/>
      <c r="CNE36" s="33"/>
      <c r="CNF36" s="33"/>
      <c r="CNG36" s="33"/>
      <c r="CNH36" s="33"/>
      <c r="CNI36" s="33"/>
      <c r="CNJ36" s="33"/>
      <c r="CNK36" s="33"/>
      <c r="CNL36" s="33"/>
      <c r="CNM36" s="33"/>
      <c r="CNN36" s="33"/>
      <c r="CNO36" s="33"/>
      <c r="CNP36" s="33"/>
      <c r="CNQ36" s="33"/>
      <c r="CNR36" s="33"/>
      <c r="CNS36" s="33"/>
      <c r="CNT36" s="33"/>
      <c r="CNU36" s="33"/>
      <c r="CNV36" s="33"/>
      <c r="CNW36" s="33"/>
      <c r="CNX36" s="33"/>
      <c r="CNY36" s="33"/>
      <c r="CNZ36" s="33"/>
      <c r="COA36" s="33"/>
      <c r="COB36" s="33"/>
      <c r="COC36" s="33"/>
      <c r="COD36" s="33"/>
      <c r="COE36" s="33"/>
      <c r="COF36" s="33"/>
      <c r="COG36" s="33"/>
      <c r="COH36" s="33"/>
      <c r="COI36" s="33"/>
      <c r="COJ36" s="33"/>
      <c r="COK36" s="33"/>
      <c r="COL36" s="33"/>
      <c r="COM36" s="33"/>
      <c r="CON36" s="33"/>
      <c r="COO36" s="33"/>
      <c r="COP36" s="33"/>
      <c r="COQ36" s="33"/>
      <c r="COR36" s="33"/>
      <c r="COS36" s="33"/>
      <c r="COT36" s="33"/>
      <c r="COU36" s="33"/>
      <c r="COV36" s="33"/>
      <c r="COW36" s="33"/>
      <c r="COX36" s="33"/>
      <c r="COY36" s="33"/>
      <c r="COZ36" s="33"/>
      <c r="CPA36" s="33"/>
      <c r="CPB36" s="33"/>
      <c r="CPC36" s="33"/>
      <c r="CPD36" s="33"/>
      <c r="CPE36" s="33"/>
      <c r="CPF36" s="33"/>
      <c r="CPG36" s="33"/>
      <c r="CPH36" s="33"/>
      <c r="CPI36" s="33"/>
      <c r="CPJ36" s="33"/>
      <c r="CPK36" s="33"/>
      <c r="CPL36" s="33"/>
      <c r="CPM36" s="33"/>
      <c r="CPN36" s="33"/>
      <c r="CPO36" s="33"/>
      <c r="CPP36" s="33"/>
      <c r="CPQ36" s="33"/>
      <c r="CPR36" s="33"/>
      <c r="CPS36" s="33"/>
      <c r="CPT36" s="33"/>
      <c r="CPU36" s="33"/>
      <c r="CPV36" s="33"/>
      <c r="CPW36" s="33"/>
      <c r="CPX36" s="33"/>
      <c r="CPY36" s="33"/>
      <c r="CPZ36" s="33"/>
      <c r="CQA36" s="33"/>
      <c r="CQB36" s="33"/>
      <c r="CQC36" s="33"/>
      <c r="CQD36" s="33"/>
      <c r="CQE36" s="33"/>
      <c r="CQF36" s="33"/>
      <c r="CQG36" s="33"/>
      <c r="CQH36" s="33"/>
      <c r="CQI36" s="33"/>
      <c r="CQJ36" s="33"/>
      <c r="CQK36" s="33"/>
      <c r="CQL36" s="33"/>
      <c r="CQM36" s="33"/>
      <c r="CQN36" s="33"/>
      <c r="CQO36" s="33"/>
      <c r="CQP36" s="33"/>
      <c r="CQQ36" s="33"/>
      <c r="CQR36" s="33"/>
      <c r="CQS36" s="33"/>
      <c r="CQT36" s="33"/>
      <c r="CQU36" s="33"/>
      <c r="CQV36" s="33"/>
      <c r="CQW36" s="33"/>
      <c r="CQX36" s="33"/>
      <c r="CQY36" s="33"/>
      <c r="CQZ36" s="33"/>
      <c r="CRA36" s="33"/>
      <c r="CRB36" s="33"/>
      <c r="CRC36" s="33"/>
      <c r="CRD36" s="33"/>
      <c r="CRE36" s="33"/>
      <c r="CRF36" s="33"/>
      <c r="CRG36" s="33"/>
      <c r="CRH36" s="33"/>
      <c r="CRI36" s="33"/>
      <c r="CRJ36" s="33"/>
      <c r="CRK36" s="33"/>
      <c r="CRL36" s="33"/>
      <c r="CRM36" s="33"/>
      <c r="CRN36" s="33"/>
      <c r="CRO36" s="33"/>
      <c r="CRP36" s="33"/>
      <c r="CRQ36" s="33"/>
      <c r="CRR36" s="33"/>
      <c r="CRS36" s="33"/>
      <c r="CRT36" s="33"/>
      <c r="CRU36" s="33"/>
      <c r="CRV36" s="33"/>
      <c r="CRW36" s="33"/>
      <c r="CRX36" s="33"/>
      <c r="CRY36" s="33"/>
      <c r="CRZ36" s="33"/>
      <c r="CSA36" s="33"/>
      <c r="CSB36" s="33"/>
      <c r="CSC36" s="33"/>
      <c r="CSD36" s="33"/>
      <c r="CSE36" s="33"/>
      <c r="CSF36" s="33"/>
      <c r="CSG36" s="33"/>
      <c r="CSH36" s="33"/>
      <c r="CSI36" s="33"/>
      <c r="CSJ36" s="33"/>
      <c r="CSK36" s="33"/>
      <c r="CSL36" s="33"/>
      <c r="CSM36" s="33"/>
      <c r="CSN36" s="33"/>
      <c r="CSO36" s="33"/>
      <c r="CSP36" s="33"/>
      <c r="CSQ36" s="33"/>
      <c r="CSR36" s="33"/>
      <c r="CSS36" s="33"/>
      <c r="CST36" s="33"/>
      <c r="CSU36" s="33"/>
      <c r="CSV36" s="33"/>
      <c r="CSW36" s="33"/>
      <c r="CSX36" s="33"/>
      <c r="CSY36" s="33"/>
      <c r="CSZ36" s="33"/>
      <c r="CTA36" s="33"/>
      <c r="CTB36" s="33"/>
      <c r="CTC36" s="33"/>
      <c r="CTD36" s="33"/>
      <c r="CTE36" s="33"/>
      <c r="CTF36" s="33"/>
      <c r="CTG36" s="33"/>
      <c r="CTH36" s="33"/>
      <c r="CTI36" s="33"/>
      <c r="CTJ36" s="33"/>
      <c r="CTK36" s="33"/>
      <c r="CTL36" s="33"/>
      <c r="CTM36" s="33"/>
      <c r="CTN36" s="33"/>
      <c r="CTO36" s="33"/>
      <c r="CTP36" s="33"/>
      <c r="CTQ36" s="33"/>
      <c r="CTR36" s="33"/>
      <c r="CTS36" s="33"/>
      <c r="CTT36" s="33"/>
      <c r="CTU36" s="33"/>
      <c r="CTV36" s="33"/>
      <c r="CTW36" s="33"/>
      <c r="CTX36" s="33"/>
      <c r="CTY36" s="33"/>
      <c r="CTZ36" s="33"/>
      <c r="CUA36" s="33"/>
      <c r="CUB36" s="33"/>
      <c r="CUC36" s="33"/>
      <c r="CUD36" s="33"/>
      <c r="CUE36" s="33"/>
      <c r="CUF36" s="33"/>
      <c r="CUG36" s="33"/>
      <c r="CUH36" s="33"/>
      <c r="CUI36" s="33"/>
      <c r="CUJ36" s="33"/>
      <c r="CUK36" s="33"/>
      <c r="CUL36" s="33"/>
      <c r="CUM36" s="33"/>
      <c r="CUN36" s="33"/>
      <c r="CUO36" s="33"/>
      <c r="CUP36" s="33"/>
      <c r="CUQ36" s="33"/>
      <c r="CUR36" s="33"/>
      <c r="CUS36" s="33"/>
      <c r="CUT36" s="33"/>
      <c r="CUU36" s="33"/>
      <c r="CUV36" s="33"/>
      <c r="CUW36" s="33"/>
      <c r="CUX36" s="33"/>
      <c r="CUY36" s="33"/>
      <c r="CUZ36" s="33"/>
      <c r="CVA36" s="33"/>
      <c r="CVB36" s="33"/>
      <c r="CVC36" s="33"/>
      <c r="CVD36" s="33"/>
      <c r="CVE36" s="33"/>
      <c r="CVF36" s="33"/>
      <c r="CVG36" s="33"/>
      <c r="CVH36" s="33"/>
      <c r="CVI36" s="33"/>
      <c r="CVJ36" s="33"/>
      <c r="CVK36" s="33"/>
      <c r="CVL36" s="33"/>
      <c r="CVM36" s="33"/>
      <c r="CVN36" s="33"/>
      <c r="CVO36" s="33"/>
      <c r="CVP36" s="33"/>
      <c r="CVQ36" s="33"/>
      <c r="CVR36" s="33"/>
      <c r="CVS36" s="33"/>
      <c r="CVT36" s="33"/>
      <c r="CVU36" s="33"/>
      <c r="CVV36" s="33"/>
      <c r="CVW36" s="33"/>
      <c r="CVX36" s="33"/>
      <c r="CVY36" s="33"/>
      <c r="CVZ36" s="33"/>
      <c r="CWA36" s="33"/>
      <c r="CWB36" s="33"/>
      <c r="CWC36" s="33"/>
      <c r="CWD36" s="33"/>
      <c r="CWE36" s="33"/>
      <c r="CWF36" s="33"/>
      <c r="CWG36" s="33"/>
      <c r="CWH36" s="33"/>
      <c r="CWI36" s="33"/>
      <c r="CWJ36" s="33"/>
      <c r="CWK36" s="33"/>
      <c r="CWL36" s="33"/>
      <c r="CWM36" s="33"/>
      <c r="CWN36" s="33"/>
      <c r="CWO36" s="33"/>
      <c r="CWP36" s="33"/>
      <c r="CWQ36" s="33"/>
      <c r="CWR36" s="33"/>
      <c r="CWS36" s="33"/>
      <c r="CWT36" s="33"/>
      <c r="CWU36" s="33"/>
      <c r="CWV36" s="33"/>
      <c r="CWW36" s="33"/>
      <c r="CWX36" s="33"/>
      <c r="CWY36" s="33"/>
      <c r="CWZ36" s="33"/>
      <c r="CXA36" s="33"/>
      <c r="CXB36" s="33"/>
      <c r="CXC36" s="33"/>
      <c r="CXD36" s="33"/>
      <c r="CXE36" s="33"/>
      <c r="CXF36" s="33"/>
      <c r="CXG36" s="33"/>
      <c r="CXH36" s="33"/>
      <c r="CXI36" s="33"/>
      <c r="CXJ36" s="33"/>
      <c r="CXK36" s="33"/>
      <c r="CXL36" s="33"/>
      <c r="CXM36" s="33"/>
      <c r="CXN36" s="33"/>
      <c r="CXO36" s="33"/>
      <c r="CXP36" s="33"/>
      <c r="CXQ36" s="33"/>
      <c r="CXR36" s="33"/>
      <c r="CXS36" s="33"/>
      <c r="CXT36" s="33"/>
      <c r="CXU36" s="33"/>
      <c r="CXV36" s="33"/>
      <c r="CXW36" s="33"/>
      <c r="CXX36" s="33"/>
      <c r="CXY36" s="33"/>
      <c r="CXZ36" s="33"/>
      <c r="CYA36" s="33"/>
      <c r="CYB36" s="33"/>
      <c r="CYC36" s="33"/>
      <c r="CYD36" s="33"/>
      <c r="CYE36" s="33"/>
      <c r="CYF36" s="33"/>
      <c r="CYG36" s="33"/>
      <c r="CYH36" s="33"/>
      <c r="CYI36" s="33"/>
      <c r="CYJ36" s="33"/>
      <c r="CYK36" s="33"/>
      <c r="CYL36" s="33"/>
      <c r="CYM36" s="33"/>
      <c r="CYN36" s="33"/>
      <c r="CYO36" s="33"/>
      <c r="CYP36" s="33"/>
      <c r="CYQ36" s="33"/>
      <c r="CYR36" s="33"/>
      <c r="CYS36" s="33"/>
      <c r="CYT36" s="33"/>
      <c r="CYU36" s="33"/>
      <c r="CYV36" s="33"/>
      <c r="CYW36" s="33"/>
      <c r="CYX36" s="33"/>
      <c r="CYY36" s="33"/>
      <c r="CYZ36" s="33"/>
      <c r="CZA36" s="33"/>
      <c r="CZB36" s="33"/>
      <c r="CZC36" s="33"/>
      <c r="CZD36" s="33"/>
      <c r="CZE36" s="33"/>
      <c r="CZF36" s="33"/>
      <c r="CZG36" s="33"/>
      <c r="CZH36" s="33"/>
      <c r="CZI36" s="33"/>
      <c r="CZJ36" s="33"/>
      <c r="CZK36" s="33"/>
      <c r="CZL36" s="33"/>
      <c r="CZM36" s="33"/>
      <c r="CZN36" s="33"/>
      <c r="CZO36" s="33"/>
      <c r="CZP36" s="33"/>
      <c r="CZQ36" s="33"/>
      <c r="CZR36" s="33"/>
      <c r="CZS36" s="33"/>
      <c r="CZT36" s="33"/>
      <c r="CZU36" s="33"/>
      <c r="CZV36" s="33"/>
      <c r="CZW36" s="33"/>
      <c r="CZX36" s="33"/>
      <c r="CZY36" s="33"/>
      <c r="CZZ36" s="33"/>
      <c r="DAA36" s="33"/>
      <c r="DAB36" s="33"/>
      <c r="DAC36" s="33"/>
      <c r="DAD36" s="33"/>
      <c r="DAE36" s="33"/>
      <c r="DAF36" s="33"/>
      <c r="DAG36" s="33"/>
      <c r="DAH36" s="33"/>
      <c r="DAI36" s="33"/>
      <c r="DAJ36" s="33"/>
      <c r="DAK36" s="33"/>
      <c r="DAL36" s="33"/>
      <c r="DAM36" s="33"/>
      <c r="DAN36" s="33"/>
      <c r="DAO36" s="33"/>
      <c r="DAP36" s="33"/>
      <c r="DAQ36" s="33"/>
      <c r="DAR36" s="33"/>
      <c r="DAS36" s="33"/>
      <c r="DAT36" s="33"/>
      <c r="DAU36" s="33"/>
      <c r="DAV36" s="33"/>
      <c r="DAW36" s="33"/>
      <c r="DAX36" s="33"/>
      <c r="DAY36" s="33"/>
      <c r="DAZ36" s="33"/>
      <c r="DBA36" s="33"/>
      <c r="DBB36" s="33"/>
      <c r="DBC36" s="33"/>
      <c r="DBD36" s="33"/>
      <c r="DBE36" s="33"/>
      <c r="DBF36" s="33"/>
      <c r="DBG36" s="33"/>
      <c r="DBH36" s="33"/>
      <c r="DBI36" s="33"/>
      <c r="DBJ36" s="33"/>
      <c r="DBK36" s="33"/>
      <c r="DBL36" s="33"/>
      <c r="DBM36" s="33"/>
      <c r="DBN36" s="33"/>
      <c r="DBO36" s="33"/>
      <c r="DBP36" s="33"/>
      <c r="DBQ36" s="33"/>
      <c r="DBR36" s="33"/>
      <c r="DBS36" s="33"/>
      <c r="DBT36" s="33"/>
      <c r="DBU36" s="33"/>
      <c r="DBV36" s="33"/>
      <c r="DBW36" s="33"/>
      <c r="DBX36" s="33"/>
      <c r="DBY36" s="33"/>
      <c r="DBZ36" s="33"/>
      <c r="DCA36" s="33"/>
      <c r="DCB36" s="33"/>
      <c r="DCC36" s="33"/>
      <c r="DCD36" s="33"/>
      <c r="DCE36" s="33"/>
      <c r="DCF36" s="33"/>
      <c r="DCG36" s="33"/>
      <c r="DCH36" s="33"/>
      <c r="DCI36" s="33"/>
      <c r="DCJ36" s="33"/>
      <c r="DCK36" s="33"/>
      <c r="DCL36" s="33"/>
      <c r="DCM36" s="33"/>
      <c r="DCN36" s="33"/>
      <c r="DCO36" s="33"/>
      <c r="DCP36" s="33"/>
      <c r="DCQ36" s="33"/>
      <c r="DCR36" s="33"/>
      <c r="DCS36" s="33"/>
      <c r="DCT36" s="33"/>
      <c r="DCU36" s="33"/>
      <c r="DCV36" s="33"/>
      <c r="DCW36" s="33"/>
      <c r="DCX36" s="33"/>
      <c r="DCY36" s="33"/>
      <c r="DCZ36" s="33"/>
      <c r="DDA36" s="33"/>
      <c r="DDB36" s="33"/>
      <c r="DDC36" s="33"/>
      <c r="DDD36" s="33"/>
      <c r="DDE36" s="33"/>
      <c r="DDF36" s="33"/>
      <c r="DDG36" s="33"/>
      <c r="DDH36" s="33"/>
      <c r="DDI36" s="33"/>
      <c r="DDJ36" s="33"/>
      <c r="DDK36" s="33"/>
      <c r="DDL36" s="33"/>
      <c r="DDM36" s="33"/>
      <c r="DDN36" s="33"/>
      <c r="DDO36" s="33"/>
      <c r="DDP36" s="33"/>
      <c r="DDQ36" s="33"/>
      <c r="DDR36" s="33"/>
      <c r="DDS36" s="33"/>
      <c r="DDT36" s="33"/>
      <c r="DDU36" s="33"/>
      <c r="DDV36" s="33"/>
      <c r="DDW36" s="33"/>
      <c r="DDX36" s="33"/>
      <c r="DDY36" s="33"/>
      <c r="DDZ36" s="33"/>
      <c r="DEA36" s="33"/>
      <c r="DEB36" s="33"/>
      <c r="DEC36" s="33"/>
      <c r="DED36" s="33"/>
      <c r="DEE36" s="33"/>
      <c r="DEF36" s="33"/>
      <c r="DEG36" s="33"/>
      <c r="DEH36" s="33"/>
      <c r="DEI36" s="33"/>
      <c r="DEJ36" s="33"/>
      <c r="DEK36" s="33"/>
      <c r="DEL36" s="33"/>
      <c r="DEM36" s="33"/>
      <c r="DEN36" s="33"/>
      <c r="DEO36" s="33"/>
      <c r="DEP36" s="33"/>
      <c r="DEQ36" s="33"/>
      <c r="DER36" s="33"/>
      <c r="DES36" s="33"/>
      <c r="DET36" s="33"/>
      <c r="DEU36" s="33"/>
      <c r="DEV36" s="33"/>
      <c r="DEW36" s="33"/>
      <c r="DEX36" s="33"/>
      <c r="DEY36" s="33"/>
      <c r="DEZ36" s="33"/>
      <c r="DFA36" s="33"/>
      <c r="DFB36" s="33"/>
      <c r="DFC36" s="33"/>
      <c r="DFD36" s="33"/>
      <c r="DFE36" s="33"/>
      <c r="DFF36" s="33"/>
      <c r="DFG36" s="33"/>
      <c r="DFH36" s="33"/>
      <c r="DFI36" s="33"/>
      <c r="DFJ36" s="33"/>
      <c r="DFK36" s="33"/>
      <c r="DFL36" s="33"/>
      <c r="DFM36" s="33"/>
      <c r="DFN36" s="33"/>
      <c r="DFO36" s="33"/>
      <c r="DFP36" s="33"/>
      <c r="DFQ36" s="33"/>
      <c r="DFR36" s="33"/>
      <c r="DFS36" s="33"/>
      <c r="DFT36" s="33"/>
      <c r="DFU36" s="33"/>
      <c r="DFV36" s="33"/>
      <c r="DFW36" s="33"/>
      <c r="DFX36" s="33"/>
      <c r="DFY36" s="33"/>
      <c r="DFZ36" s="33"/>
      <c r="DGA36" s="33"/>
      <c r="DGB36" s="33"/>
      <c r="DGC36" s="33"/>
      <c r="DGD36" s="33"/>
      <c r="DGE36" s="33"/>
      <c r="DGF36" s="33"/>
      <c r="DGG36" s="33"/>
      <c r="DGH36" s="33"/>
      <c r="DGI36" s="33"/>
      <c r="DGJ36" s="33"/>
      <c r="DGK36" s="33"/>
      <c r="DGL36" s="33"/>
      <c r="DGM36" s="33"/>
      <c r="DGN36" s="33"/>
      <c r="DGO36" s="33"/>
      <c r="DGP36" s="33"/>
      <c r="DGQ36" s="33"/>
      <c r="DGR36" s="33"/>
      <c r="DGS36" s="33"/>
      <c r="DGT36" s="33"/>
      <c r="DGU36" s="33"/>
      <c r="DGV36" s="33"/>
      <c r="DGW36" s="33"/>
      <c r="DGX36" s="33"/>
      <c r="DGY36" s="33"/>
      <c r="DGZ36" s="33"/>
      <c r="DHA36" s="33"/>
      <c r="DHB36" s="33"/>
      <c r="DHC36" s="33"/>
      <c r="DHD36" s="33"/>
      <c r="DHE36" s="33"/>
      <c r="DHF36" s="33"/>
      <c r="DHG36" s="33"/>
      <c r="DHH36" s="33"/>
      <c r="DHI36" s="33"/>
      <c r="DHJ36" s="33"/>
      <c r="DHK36" s="33"/>
      <c r="DHL36" s="33"/>
      <c r="DHM36" s="33"/>
      <c r="DHN36" s="33"/>
      <c r="DHO36" s="33"/>
      <c r="DHP36" s="33"/>
      <c r="DHQ36" s="33"/>
      <c r="DHR36" s="33"/>
      <c r="DHS36" s="33"/>
      <c r="DHT36" s="33"/>
      <c r="DHU36" s="33"/>
      <c r="DHV36" s="33"/>
      <c r="DHW36" s="33"/>
      <c r="DHX36" s="33"/>
      <c r="DHY36" s="33"/>
      <c r="DHZ36" s="33"/>
      <c r="DIA36" s="33"/>
      <c r="DIB36" s="33"/>
      <c r="DIC36" s="33"/>
      <c r="DID36" s="33"/>
      <c r="DIE36" s="33"/>
      <c r="DIF36" s="33"/>
      <c r="DIG36" s="33"/>
      <c r="DIH36" s="33"/>
      <c r="DII36" s="33"/>
      <c r="DIJ36" s="33"/>
      <c r="DIK36" s="33"/>
      <c r="DIL36" s="33"/>
      <c r="DIM36" s="33"/>
      <c r="DIN36" s="33"/>
      <c r="DIO36" s="33"/>
      <c r="DIP36" s="33"/>
      <c r="DIQ36" s="33"/>
      <c r="DIR36" s="33"/>
      <c r="DIS36" s="33"/>
      <c r="DIT36" s="33"/>
      <c r="DIU36" s="33"/>
      <c r="DIV36" s="33"/>
      <c r="DIW36" s="33"/>
      <c r="DIX36" s="33"/>
      <c r="DIY36" s="33"/>
      <c r="DIZ36" s="33"/>
      <c r="DJA36" s="33"/>
      <c r="DJB36" s="33"/>
      <c r="DJC36" s="33"/>
      <c r="DJD36" s="33"/>
      <c r="DJE36" s="33"/>
      <c r="DJF36" s="33"/>
      <c r="DJG36" s="33"/>
      <c r="DJH36" s="33"/>
      <c r="DJI36" s="33"/>
      <c r="DJJ36" s="33"/>
      <c r="DJK36" s="33"/>
      <c r="DJL36" s="33"/>
      <c r="DJM36" s="33"/>
      <c r="DJN36" s="33"/>
      <c r="DJO36" s="33"/>
      <c r="DJP36" s="33"/>
      <c r="DJQ36" s="33"/>
      <c r="DJR36" s="33"/>
      <c r="DJS36" s="33"/>
      <c r="DJT36" s="33"/>
      <c r="DJU36" s="33"/>
      <c r="DJV36" s="33"/>
      <c r="DJW36" s="33"/>
      <c r="DJX36" s="33"/>
      <c r="DJY36" s="33"/>
      <c r="DJZ36" s="33"/>
      <c r="DKA36" s="33"/>
      <c r="DKB36" s="33"/>
      <c r="DKC36" s="33"/>
      <c r="DKD36" s="33"/>
      <c r="DKE36" s="33"/>
      <c r="DKF36" s="33"/>
      <c r="DKG36" s="33"/>
      <c r="DKH36" s="33"/>
      <c r="DKI36" s="33"/>
      <c r="DKJ36" s="33"/>
      <c r="DKK36" s="33"/>
      <c r="DKL36" s="33"/>
      <c r="DKM36" s="33"/>
      <c r="DKN36" s="33"/>
      <c r="DKO36" s="33"/>
      <c r="DKP36" s="33"/>
      <c r="DKQ36" s="33"/>
      <c r="DKR36" s="33"/>
      <c r="DKS36" s="33"/>
      <c r="DKT36" s="33"/>
      <c r="DKU36" s="33"/>
      <c r="DKV36" s="33"/>
      <c r="DKW36" s="33"/>
      <c r="DKX36" s="33"/>
      <c r="DKY36" s="33"/>
      <c r="DKZ36" s="33"/>
      <c r="DLA36" s="33"/>
      <c r="DLB36" s="33"/>
      <c r="DLC36" s="33"/>
      <c r="DLD36" s="33"/>
      <c r="DLE36" s="33"/>
      <c r="DLF36" s="33"/>
      <c r="DLG36" s="33"/>
      <c r="DLH36" s="33"/>
      <c r="DLI36" s="33"/>
      <c r="DLJ36" s="33"/>
      <c r="DLK36" s="33"/>
      <c r="DLL36" s="33"/>
      <c r="DLM36" s="33"/>
      <c r="DLN36" s="33"/>
      <c r="DLO36" s="33"/>
      <c r="DLP36" s="33"/>
      <c r="DLQ36" s="33"/>
      <c r="DLR36" s="33"/>
      <c r="DLS36" s="33"/>
      <c r="DLT36" s="33"/>
      <c r="DLU36" s="33"/>
      <c r="DLV36" s="33"/>
      <c r="DLW36" s="33"/>
      <c r="DLX36" s="33"/>
      <c r="DLY36" s="33"/>
      <c r="DLZ36" s="33"/>
      <c r="DMA36" s="33"/>
      <c r="DMB36" s="33"/>
      <c r="DMC36" s="33"/>
      <c r="DMD36" s="33"/>
      <c r="DME36" s="33"/>
      <c r="DMF36" s="33"/>
      <c r="DMG36" s="33"/>
      <c r="DMH36" s="33"/>
      <c r="DMI36" s="33"/>
      <c r="DMJ36" s="33"/>
      <c r="DMK36" s="33"/>
      <c r="DML36" s="33"/>
      <c r="DMM36" s="33"/>
      <c r="DMN36" s="33"/>
      <c r="DMO36" s="33"/>
      <c r="DMP36" s="33"/>
      <c r="DMQ36" s="33"/>
      <c r="DMR36" s="33"/>
      <c r="DMS36" s="33"/>
      <c r="DMT36" s="33"/>
      <c r="DMU36" s="33"/>
      <c r="DMV36" s="33"/>
      <c r="DMW36" s="33"/>
      <c r="DMX36" s="33"/>
      <c r="DMY36" s="33"/>
      <c r="DMZ36" s="33"/>
      <c r="DNA36" s="33"/>
      <c r="DNB36" s="33"/>
      <c r="DNC36" s="33"/>
      <c r="DND36" s="33"/>
      <c r="DNE36" s="33"/>
      <c r="DNF36" s="33"/>
      <c r="DNG36" s="33"/>
      <c r="DNH36" s="33"/>
      <c r="DNI36" s="33"/>
      <c r="DNJ36" s="33"/>
      <c r="DNK36" s="33"/>
      <c r="DNL36" s="33"/>
      <c r="DNM36" s="33"/>
      <c r="DNN36" s="33"/>
      <c r="DNO36" s="33"/>
      <c r="DNP36" s="33"/>
      <c r="DNQ36" s="33"/>
      <c r="DNR36" s="33"/>
      <c r="DNS36" s="33"/>
      <c r="DNT36" s="33"/>
      <c r="DNU36" s="33"/>
      <c r="DNV36" s="33"/>
      <c r="DNW36" s="33"/>
      <c r="DNX36" s="33"/>
      <c r="DNY36" s="33"/>
      <c r="DNZ36" s="33"/>
      <c r="DOA36" s="33"/>
      <c r="DOB36" s="33"/>
      <c r="DOC36" s="33"/>
      <c r="DOD36" s="33"/>
      <c r="DOE36" s="33"/>
      <c r="DOF36" s="33"/>
      <c r="DOG36" s="33"/>
      <c r="DOH36" s="33"/>
      <c r="DOI36" s="33"/>
      <c r="DOJ36" s="33"/>
      <c r="DOK36" s="33"/>
      <c r="DOL36" s="33"/>
      <c r="DOM36" s="33"/>
      <c r="DON36" s="33"/>
      <c r="DOO36" s="33"/>
      <c r="DOP36" s="33"/>
      <c r="DOQ36" s="33"/>
      <c r="DOR36" s="33"/>
      <c r="DOS36" s="33"/>
      <c r="DOT36" s="33"/>
      <c r="DOU36" s="33"/>
      <c r="DOV36" s="33"/>
      <c r="DOW36" s="33"/>
      <c r="DOX36" s="33"/>
      <c r="DOY36" s="33"/>
      <c r="DOZ36" s="33"/>
      <c r="DPA36" s="33"/>
      <c r="DPB36" s="33"/>
      <c r="DPC36" s="33"/>
      <c r="DPD36" s="33"/>
      <c r="DPE36" s="33"/>
      <c r="DPF36" s="33"/>
      <c r="DPG36" s="33"/>
      <c r="DPH36" s="33"/>
      <c r="DPI36" s="33"/>
      <c r="DPJ36" s="33"/>
      <c r="DPK36" s="33"/>
      <c r="DPL36" s="33"/>
      <c r="DPM36" s="33"/>
      <c r="DPN36" s="33"/>
      <c r="DPO36" s="33"/>
      <c r="DPP36" s="33"/>
      <c r="DPQ36" s="33"/>
      <c r="DPR36" s="33"/>
      <c r="DPS36" s="33"/>
      <c r="DPT36" s="33"/>
      <c r="DPU36" s="33"/>
      <c r="DPV36" s="33"/>
      <c r="DPW36" s="33"/>
      <c r="DPX36" s="33"/>
      <c r="DPY36" s="33"/>
      <c r="DPZ36" s="33"/>
      <c r="DQA36" s="33"/>
      <c r="DQB36" s="33"/>
      <c r="DQC36" s="33"/>
      <c r="DQD36" s="33"/>
      <c r="DQE36" s="33"/>
      <c r="DQF36" s="33"/>
      <c r="DQG36" s="33"/>
      <c r="DQH36" s="33"/>
      <c r="DQI36" s="33"/>
      <c r="DQJ36" s="33"/>
      <c r="DQK36" s="33"/>
      <c r="DQL36" s="33"/>
      <c r="DQM36" s="33"/>
      <c r="DQN36" s="33"/>
      <c r="DQO36" s="33"/>
      <c r="DQP36" s="33"/>
      <c r="DQQ36" s="33"/>
      <c r="DQR36" s="33"/>
      <c r="DQS36" s="33"/>
      <c r="DQT36" s="33"/>
      <c r="DQU36" s="33"/>
      <c r="DQV36" s="33"/>
      <c r="DQW36" s="33"/>
      <c r="DQX36" s="33"/>
      <c r="DQY36" s="33"/>
      <c r="DQZ36" s="33"/>
      <c r="DRA36" s="33"/>
      <c r="DRB36" s="33"/>
      <c r="DRC36" s="33"/>
      <c r="DRD36" s="33"/>
      <c r="DRE36" s="33"/>
      <c r="DRF36" s="33"/>
      <c r="DRG36" s="33"/>
      <c r="DRH36" s="33"/>
      <c r="DRI36" s="33"/>
      <c r="DRJ36" s="33"/>
      <c r="DRK36" s="33"/>
      <c r="DRL36" s="33"/>
      <c r="DRM36" s="33"/>
      <c r="DRN36" s="33"/>
      <c r="DRO36" s="33"/>
      <c r="DRP36" s="33"/>
      <c r="DRQ36" s="33"/>
      <c r="DRR36" s="33"/>
      <c r="DRS36" s="33"/>
      <c r="DRT36" s="33"/>
      <c r="DRU36" s="33"/>
      <c r="DRV36" s="33"/>
      <c r="DRW36" s="33"/>
      <c r="DRX36" s="33"/>
      <c r="DRY36" s="33"/>
      <c r="DRZ36" s="33"/>
      <c r="DSA36" s="33"/>
      <c r="DSB36" s="33"/>
      <c r="DSC36" s="33"/>
      <c r="DSD36" s="33"/>
      <c r="DSE36" s="33"/>
      <c r="DSF36" s="33"/>
      <c r="DSG36" s="33"/>
      <c r="DSH36" s="33"/>
      <c r="DSI36" s="33"/>
      <c r="DSJ36" s="33"/>
      <c r="DSK36" s="33"/>
      <c r="DSL36" s="33"/>
      <c r="DSM36" s="33"/>
      <c r="DSN36" s="33"/>
      <c r="DSO36" s="33"/>
      <c r="DSP36" s="33"/>
      <c r="DSQ36" s="33"/>
      <c r="DSR36" s="33"/>
      <c r="DSS36" s="33"/>
      <c r="DST36" s="33"/>
      <c r="DSU36" s="33"/>
      <c r="DSV36" s="33"/>
      <c r="DSW36" s="33"/>
      <c r="DSX36" s="33"/>
      <c r="DSY36" s="33"/>
      <c r="DSZ36" s="33"/>
      <c r="DTA36" s="33"/>
      <c r="DTB36" s="33"/>
      <c r="DTC36" s="33"/>
      <c r="DTD36" s="33"/>
      <c r="DTE36" s="33"/>
      <c r="DTF36" s="33"/>
      <c r="DTG36" s="33"/>
      <c r="DTH36" s="33"/>
      <c r="DTI36" s="33"/>
      <c r="DTJ36" s="33"/>
      <c r="DTK36" s="33"/>
      <c r="DTL36" s="33"/>
      <c r="DTM36" s="33"/>
      <c r="DTN36" s="33"/>
      <c r="DTO36" s="33"/>
      <c r="DTP36" s="33"/>
      <c r="DTQ36" s="33"/>
      <c r="DTR36" s="33"/>
      <c r="DTS36" s="33"/>
      <c r="DTT36" s="33"/>
      <c r="DTU36" s="33"/>
      <c r="DTV36" s="33"/>
      <c r="DTW36" s="33"/>
      <c r="DTX36" s="33"/>
      <c r="DTY36" s="33"/>
      <c r="DTZ36" s="33"/>
      <c r="DUA36" s="33"/>
      <c r="DUB36" s="33"/>
      <c r="DUC36" s="33"/>
      <c r="DUD36" s="33"/>
      <c r="DUE36" s="33"/>
      <c r="DUF36" s="33"/>
      <c r="DUG36" s="33"/>
      <c r="DUH36" s="33"/>
      <c r="DUI36" s="33"/>
      <c r="DUJ36" s="33"/>
      <c r="DUK36" s="33"/>
      <c r="DUL36" s="33"/>
      <c r="DUM36" s="33"/>
      <c r="DUN36" s="33"/>
      <c r="DUO36" s="33"/>
      <c r="DUP36" s="33"/>
      <c r="DUQ36" s="33"/>
      <c r="DUR36" s="33"/>
      <c r="DUS36" s="33"/>
      <c r="DUT36" s="33"/>
      <c r="DUU36" s="33"/>
      <c r="DUV36" s="33"/>
      <c r="DUW36" s="33"/>
      <c r="DUX36" s="33"/>
      <c r="DUY36" s="33"/>
      <c r="DUZ36" s="33"/>
      <c r="DVA36" s="33"/>
      <c r="DVB36" s="33"/>
      <c r="DVC36" s="33"/>
      <c r="DVD36" s="33"/>
      <c r="DVE36" s="33"/>
      <c r="DVF36" s="33"/>
      <c r="DVG36" s="33"/>
      <c r="DVH36" s="33"/>
      <c r="DVI36" s="33"/>
      <c r="DVJ36" s="33"/>
      <c r="DVK36" s="33"/>
      <c r="DVL36" s="33"/>
      <c r="DVM36" s="33"/>
      <c r="DVN36" s="33"/>
      <c r="DVO36" s="33"/>
      <c r="DVP36" s="33"/>
      <c r="DVQ36" s="33"/>
      <c r="DVR36" s="33"/>
      <c r="DVS36" s="33"/>
      <c r="DVT36" s="33"/>
      <c r="DVU36" s="33"/>
      <c r="DVV36" s="33"/>
      <c r="DVW36" s="33"/>
      <c r="DVX36" s="33"/>
      <c r="DVY36" s="33"/>
      <c r="DVZ36" s="33"/>
      <c r="DWA36" s="33"/>
      <c r="DWB36" s="33"/>
      <c r="DWC36" s="33"/>
      <c r="DWD36" s="33"/>
      <c r="DWE36" s="33"/>
      <c r="DWF36" s="33"/>
      <c r="DWG36" s="33"/>
      <c r="DWH36" s="33"/>
      <c r="DWI36" s="33"/>
      <c r="DWJ36" s="33"/>
      <c r="DWK36" s="33"/>
      <c r="DWL36" s="33"/>
      <c r="DWM36" s="33"/>
      <c r="DWN36" s="33"/>
      <c r="DWO36" s="33"/>
      <c r="DWP36" s="33"/>
      <c r="DWQ36" s="33"/>
      <c r="DWR36" s="33"/>
      <c r="DWS36" s="33"/>
      <c r="DWT36" s="33"/>
      <c r="DWU36" s="33"/>
      <c r="DWV36" s="33"/>
      <c r="DWW36" s="33"/>
      <c r="DWX36" s="33"/>
      <c r="DWY36" s="33"/>
      <c r="DWZ36" s="33"/>
      <c r="DXA36" s="33"/>
      <c r="DXB36" s="33"/>
      <c r="DXC36" s="33"/>
      <c r="DXD36" s="33"/>
      <c r="DXE36" s="33"/>
      <c r="DXF36" s="33"/>
      <c r="DXG36" s="33"/>
      <c r="DXH36" s="33"/>
      <c r="DXI36" s="33"/>
      <c r="DXJ36" s="33"/>
      <c r="DXK36" s="33"/>
      <c r="DXL36" s="33"/>
      <c r="DXM36" s="33"/>
      <c r="DXN36" s="33"/>
      <c r="DXO36" s="33"/>
      <c r="DXP36" s="33"/>
      <c r="DXQ36" s="33"/>
      <c r="DXR36" s="33"/>
      <c r="DXS36" s="33"/>
      <c r="DXT36" s="33"/>
      <c r="DXU36" s="33"/>
      <c r="DXV36" s="33"/>
      <c r="DXW36" s="33"/>
      <c r="DXX36" s="33"/>
      <c r="DXY36" s="33"/>
      <c r="DXZ36" s="33"/>
      <c r="DYA36" s="33"/>
      <c r="DYB36" s="33"/>
      <c r="DYC36" s="33"/>
      <c r="DYD36" s="33"/>
      <c r="DYE36" s="33"/>
      <c r="DYF36" s="33"/>
      <c r="DYG36" s="33"/>
      <c r="DYH36" s="33"/>
      <c r="DYI36" s="33"/>
      <c r="DYJ36" s="33"/>
      <c r="DYK36" s="33"/>
      <c r="DYL36" s="33"/>
      <c r="DYM36" s="33"/>
      <c r="DYN36" s="33"/>
      <c r="DYO36" s="33"/>
      <c r="DYP36" s="33"/>
      <c r="DYQ36" s="33"/>
      <c r="DYR36" s="33"/>
      <c r="DYS36" s="33"/>
      <c r="DYT36" s="33"/>
      <c r="DYU36" s="33"/>
      <c r="DYV36" s="33"/>
      <c r="DYW36" s="33"/>
      <c r="DYX36" s="33"/>
      <c r="DYY36" s="33"/>
      <c r="DYZ36" s="33"/>
      <c r="DZA36" s="33"/>
      <c r="DZB36" s="33"/>
      <c r="DZC36" s="33"/>
      <c r="DZD36" s="33"/>
      <c r="DZE36" s="33"/>
      <c r="DZF36" s="33"/>
      <c r="DZG36" s="33"/>
      <c r="DZH36" s="33"/>
      <c r="DZI36" s="33"/>
      <c r="DZJ36" s="33"/>
      <c r="DZK36" s="33"/>
      <c r="DZL36" s="33"/>
      <c r="DZM36" s="33"/>
      <c r="DZN36" s="33"/>
      <c r="DZO36" s="33"/>
      <c r="DZP36" s="33"/>
      <c r="DZQ36" s="33"/>
      <c r="DZR36" s="33"/>
      <c r="DZS36" s="33"/>
      <c r="DZT36" s="33"/>
      <c r="DZU36" s="33"/>
      <c r="DZV36" s="33"/>
      <c r="DZW36" s="33"/>
      <c r="DZX36" s="33"/>
      <c r="DZY36" s="33"/>
      <c r="DZZ36" s="33"/>
      <c r="EAA36" s="33"/>
      <c r="EAB36" s="33"/>
      <c r="EAC36" s="33"/>
      <c r="EAD36" s="33"/>
      <c r="EAE36" s="33"/>
      <c r="EAF36" s="33"/>
      <c r="EAG36" s="33"/>
      <c r="EAH36" s="33"/>
      <c r="EAI36" s="33"/>
      <c r="EAJ36" s="33"/>
      <c r="EAK36" s="33"/>
      <c r="EAL36" s="33"/>
      <c r="EAM36" s="33"/>
      <c r="EAN36" s="33"/>
      <c r="EAO36" s="33"/>
      <c r="EAP36" s="33"/>
      <c r="EAQ36" s="33"/>
      <c r="EAR36" s="33"/>
      <c r="EAS36" s="33"/>
      <c r="EAT36" s="33"/>
      <c r="EAU36" s="33"/>
      <c r="EAV36" s="33"/>
      <c r="EAW36" s="33"/>
      <c r="EAX36" s="33"/>
      <c r="EAY36" s="33"/>
      <c r="EAZ36" s="33"/>
      <c r="EBA36" s="33"/>
      <c r="EBB36" s="33"/>
      <c r="EBC36" s="33"/>
      <c r="EBD36" s="33"/>
      <c r="EBE36" s="33"/>
      <c r="EBF36" s="33"/>
      <c r="EBG36" s="33"/>
      <c r="EBH36" s="33"/>
      <c r="EBI36" s="33"/>
      <c r="EBJ36" s="33"/>
      <c r="EBK36" s="33"/>
      <c r="EBL36" s="33"/>
      <c r="EBM36" s="33"/>
      <c r="EBN36" s="33"/>
      <c r="EBO36" s="33"/>
      <c r="EBP36" s="33"/>
      <c r="EBQ36" s="33"/>
      <c r="EBR36" s="33"/>
      <c r="EBS36" s="33"/>
      <c r="EBT36" s="33"/>
      <c r="EBU36" s="33"/>
      <c r="EBV36" s="33"/>
      <c r="EBW36" s="33"/>
      <c r="EBX36" s="33"/>
      <c r="EBY36" s="33"/>
      <c r="EBZ36" s="33"/>
      <c r="ECA36" s="33"/>
      <c r="ECB36" s="33"/>
      <c r="ECC36" s="33"/>
      <c r="ECD36" s="33"/>
      <c r="ECE36" s="33"/>
      <c r="ECF36" s="33"/>
      <c r="ECG36" s="33"/>
      <c r="ECH36" s="33"/>
      <c r="ECI36" s="33"/>
      <c r="ECJ36" s="33"/>
      <c r="ECK36" s="33"/>
      <c r="ECL36" s="33"/>
      <c r="ECM36" s="33"/>
      <c r="ECN36" s="33"/>
      <c r="ECO36" s="33"/>
      <c r="ECP36" s="33"/>
      <c r="ECQ36" s="33"/>
      <c r="ECR36" s="33"/>
      <c r="ECS36" s="33"/>
      <c r="ECT36" s="33"/>
      <c r="ECU36" s="33"/>
      <c r="ECV36" s="33"/>
      <c r="ECW36" s="33"/>
      <c r="ECX36" s="33"/>
      <c r="ECY36" s="33"/>
      <c r="ECZ36" s="33"/>
      <c r="EDA36" s="33"/>
      <c r="EDB36" s="33"/>
      <c r="EDC36" s="33"/>
      <c r="EDD36" s="33"/>
      <c r="EDE36" s="33"/>
      <c r="EDF36" s="33"/>
      <c r="EDG36" s="33"/>
      <c r="EDH36" s="33"/>
      <c r="EDI36" s="33"/>
      <c r="EDJ36" s="33"/>
      <c r="EDK36" s="33"/>
      <c r="EDL36" s="33"/>
      <c r="EDM36" s="33"/>
      <c r="EDN36" s="33"/>
      <c r="EDO36" s="33"/>
      <c r="EDP36" s="33"/>
      <c r="EDQ36" s="33"/>
      <c r="EDR36" s="33"/>
      <c r="EDS36" s="33"/>
      <c r="EDT36" s="33"/>
      <c r="EDU36" s="33"/>
      <c r="EDV36" s="33"/>
      <c r="EDW36" s="33"/>
      <c r="EDX36" s="33"/>
      <c r="EDY36" s="33"/>
      <c r="EDZ36" s="33"/>
      <c r="EEA36" s="33"/>
      <c r="EEB36" s="33"/>
      <c r="EEC36" s="33"/>
      <c r="EED36" s="33"/>
      <c r="EEE36" s="33"/>
      <c r="EEF36" s="33"/>
      <c r="EEG36" s="33"/>
      <c r="EEH36" s="33"/>
      <c r="EEI36" s="33"/>
      <c r="EEJ36" s="33"/>
      <c r="EEK36" s="33"/>
      <c r="EEL36" s="33"/>
      <c r="EEM36" s="33"/>
      <c r="EEN36" s="33"/>
      <c r="EEO36" s="33"/>
      <c r="EEP36" s="33"/>
      <c r="EEQ36" s="33"/>
      <c r="EER36" s="33"/>
      <c r="EES36" s="33"/>
      <c r="EET36" s="33"/>
      <c r="EEU36" s="33"/>
      <c r="EEV36" s="33"/>
      <c r="EEW36" s="33"/>
      <c r="EEX36" s="33"/>
      <c r="EEY36" s="33"/>
      <c r="EEZ36" s="33"/>
      <c r="EFA36" s="33"/>
      <c r="EFB36" s="33"/>
      <c r="EFC36" s="33"/>
      <c r="EFD36" s="33"/>
      <c r="EFE36" s="33"/>
      <c r="EFF36" s="33"/>
      <c r="EFG36" s="33"/>
      <c r="EFH36" s="33"/>
      <c r="EFI36" s="33"/>
      <c r="EFJ36" s="33"/>
      <c r="EFK36" s="33"/>
      <c r="EFL36" s="33"/>
      <c r="EFM36" s="33"/>
      <c r="EFN36" s="33"/>
      <c r="EFO36" s="33"/>
      <c r="EFP36" s="33"/>
      <c r="EFQ36" s="33"/>
      <c r="EFR36" s="33"/>
      <c r="EFS36" s="33"/>
      <c r="EFT36" s="33"/>
      <c r="EFU36" s="33"/>
      <c r="EFV36" s="33"/>
      <c r="EFW36" s="33"/>
      <c r="EFX36" s="33"/>
      <c r="EFY36" s="33"/>
      <c r="EFZ36" s="33"/>
      <c r="EGA36" s="33"/>
      <c r="EGB36" s="33"/>
      <c r="EGC36" s="33"/>
      <c r="EGD36" s="33"/>
      <c r="EGE36" s="33"/>
      <c r="EGF36" s="33"/>
      <c r="EGG36" s="33"/>
      <c r="EGH36" s="33"/>
      <c r="EGI36" s="33"/>
      <c r="EGJ36" s="33"/>
      <c r="EGK36" s="33"/>
      <c r="EGL36" s="33"/>
      <c r="EGM36" s="33"/>
      <c r="EGN36" s="33"/>
      <c r="EGO36" s="33"/>
      <c r="EGP36" s="33"/>
      <c r="EGQ36" s="33"/>
      <c r="EGR36" s="33"/>
      <c r="EGS36" s="33"/>
      <c r="EGT36" s="33"/>
      <c r="EGU36" s="33"/>
      <c r="EGV36" s="33"/>
      <c r="EGW36" s="33"/>
      <c r="EGX36" s="33"/>
      <c r="EGY36" s="33"/>
      <c r="EGZ36" s="33"/>
      <c r="EHA36" s="33"/>
      <c r="EHB36" s="33"/>
      <c r="EHC36" s="33"/>
      <c r="EHD36" s="33"/>
      <c r="EHE36" s="33"/>
      <c r="EHF36" s="33"/>
      <c r="EHG36" s="33"/>
      <c r="EHH36" s="33"/>
      <c r="EHI36" s="33"/>
      <c r="EHJ36" s="33"/>
      <c r="EHK36" s="33"/>
      <c r="EHL36" s="33"/>
      <c r="EHM36" s="33"/>
      <c r="EHN36" s="33"/>
      <c r="EHO36" s="33"/>
      <c r="EHP36" s="33"/>
      <c r="EHQ36" s="33"/>
      <c r="EHR36" s="33"/>
      <c r="EHS36" s="33"/>
      <c r="EHT36" s="33"/>
      <c r="EHU36" s="33"/>
      <c r="EHV36" s="33"/>
      <c r="EHW36" s="33"/>
      <c r="EHX36" s="33"/>
      <c r="EHY36" s="33"/>
      <c r="EHZ36" s="33"/>
      <c r="EIA36" s="33"/>
      <c r="EIB36" s="33"/>
      <c r="EIC36" s="33"/>
      <c r="EID36" s="33"/>
      <c r="EIE36" s="33"/>
      <c r="EIF36" s="33"/>
      <c r="EIG36" s="33"/>
      <c r="EIH36" s="33"/>
      <c r="EII36" s="33"/>
      <c r="EIJ36" s="33"/>
      <c r="EIK36" s="33"/>
      <c r="EIL36" s="33"/>
      <c r="EIM36" s="33"/>
      <c r="EIN36" s="33"/>
      <c r="EIO36" s="33"/>
      <c r="EIP36" s="33"/>
      <c r="EIQ36" s="33"/>
      <c r="EIR36" s="33"/>
      <c r="EIS36" s="33"/>
      <c r="EIT36" s="33"/>
      <c r="EIU36" s="33"/>
      <c r="EIV36" s="33"/>
      <c r="EIW36" s="33"/>
      <c r="EIX36" s="33"/>
      <c r="EIY36" s="33"/>
      <c r="EIZ36" s="33"/>
      <c r="EJA36" s="33"/>
      <c r="EJB36" s="33"/>
      <c r="EJC36" s="33"/>
      <c r="EJD36" s="33"/>
      <c r="EJE36" s="33"/>
      <c r="EJF36" s="33"/>
      <c r="EJG36" s="33"/>
      <c r="EJH36" s="33"/>
      <c r="EJI36" s="33"/>
      <c r="EJJ36" s="33"/>
      <c r="EJK36" s="33"/>
      <c r="EJL36" s="33"/>
      <c r="EJM36" s="33"/>
      <c r="EJN36" s="33"/>
      <c r="EJO36" s="33"/>
      <c r="EJP36" s="33"/>
      <c r="EJQ36" s="33"/>
      <c r="EJR36" s="33"/>
      <c r="EJS36" s="33"/>
      <c r="EJT36" s="33"/>
      <c r="EJU36" s="33"/>
      <c r="EJV36" s="33"/>
      <c r="EJW36" s="33"/>
      <c r="EJX36" s="33"/>
      <c r="EJY36" s="33"/>
      <c r="EJZ36" s="33"/>
      <c r="EKA36" s="33"/>
      <c r="EKB36" s="33"/>
      <c r="EKC36" s="33"/>
      <c r="EKD36" s="33"/>
      <c r="EKE36" s="33"/>
      <c r="EKF36" s="33"/>
      <c r="EKG36" s="33"/>
      <c r="EKH36" s="33"/>
      <c r="EKI36" s="33"/>
      <c r="EKJ36" s="33"/>
      <c r="EKK36" s="33"/>
      <c r="EKL36" s="33"/>
      <c r="EKM36" s="33"/>
      <c r="EKN36" s="33"/>
      <c r="EKO36" s="33"/>
      <c r="EKP36" s="33"/>
      <c r="EKQ36" s="33"/>
      <c r="EKR36" s="33"/>
      <c r="EKS36" s="33"/>
      <c r="EKT36" s="33"/>
      <c r="EKU36" s="33"/>
      <c r="EKV36" s="33"/>
      <c r="EKW36" s="33"/>
      <c r="EKX36" s="33"/>
      <c r="EKY36" s="33"/>
      <c r="EKZ36" s="33"/>
      <c r="ELA36" s="33"/>
      <c r="ELB36" s="33"/>
      <c r="ELC36" s="33"/>
      <c r="ELD36" s="33"/>
      <c r="ELE36" s="33"/>
      <c r="ELF36" s="33"/>
      <c r="ELG36" s="33"/>
      <c r="ELH36" s="33"/>
      <c r="ELI36" s="33"/>
      <c r="ELJ36" s="33"/>
      <c r="ELK36" s="33"/>
      <c r="ELL36" s="33"/>
      <c r="ELM36" s="33"/>
      <c r="ELN36" s="33"/>
      <c r="ELO36" s="33"/>
      <c r="ELP36" s="33"/>
      <c r="ELQ36" s="33"/>
      <c r="ELR36" s="33"/>
      <c r="ELS36" s="33"/>
      <c r="ELT36" s="33"/>
      <c r="ELU36" s="33"/>
      <c r="ELV36" s="33"/>
      <c r="ELW36" s="33"/>
      <c r="ELX36" s="33"/>
      <c r="ELY36" s="33"/>
      <c r="ELZ36" s="33"/>
      <c r="EMA36" s="33"/>
      <c r="EMB36" s="33"/>
      <c r="EMC36" s="33"/>
      <c r="EMD36" s="33"/>
      <c r="EME36" s="33"/>
      <c r="EMF36" s="33"/>
      <c r="EMG36" s="33"/>
      <c r="EMH36" s="33"/>
      <c r="EMI36" s="33"/>
      <c r="EMJ36" s="33"/>
      <c r="EMK36" s="33"/>
      <c r="EML36" s="33"/>
      <c r="EMM36" s="33"/>
      <c r="EMN36" s="33"/>
      <c r="EMO36" s="33"/>
      <c r="EMP36" s="33"/>
      <c r="EMQ36" s="33"/>
      <c r="EMR36" s="33"/>
      <c r="EMS36" s="33"/>
      <c r="EMT36" s="33"/>
      <c r="EMU36" s="33"/>
      <c r="EMV36" s="33"/>
      <c r="EMW36" s="33"/>
      <c r="EMX36" s="33"/>
      <c r="EMY36" s="33"/>
      <c r="EMZ36" s="33"/>
      <c r="ENA36" s="33"/>
      <c r="ENB36" s="33"/>
      <c r="ENC36" s="33"/>
      <c r="END36" s="33"/>
      <c r="ENE36" s="33"/>
      <c r="ENF36" s="33"/>
      <c r="ENG36" s="33"/>
      <c r="ENH36" s="33"/>
      <c r="ENI36" s="33"/>
      <c r="ENJ36" s="33"/>
      <c r="ENK36" s="33"/>
      <c r="ENL36" s="33"/>
      <c r="ENM36" s="33"/>
      <c r="ENN36" s="33"/>
      <c r="ENO36" s="33"/>
      <c r="ENP36" s="33"/>
      <c r="ENQ36" s="33"/>
      <c r="ENR36" s="33"/>
      <c r="ENS36" s="33"/>
      <c r="ENT36" s="33"/>
      <c r="ENU36" s="33"/>
      <c r="ENV36" s="33"/>
      <c r="ENW36" s="33"/>
      <c r="ENX36" s="33"/>
      <c r="ENY36" s="33"/>
      <c r="ENZ36" s="33"/>
      <c r="EOA36" s="33"/>
      <c r="EOB36" s="33"/>
      <c r="EOC36" s="33"/>
      <c r="EOD36" s="33"/>
      <c r="EOE36" s="33"/>
      <c r="EOF36" s="33"/>
      <c r="EOG36" s="33"/>
      <c r="EOH36" s="33"/>
      <c r="EOI36" s="33"/>
      <c r="EOJ36" s="33"/>
      <c r="EOK36" s="33"/>
      <c r="EOL36" s="33"/>
      <c r="EOM36" s="33"/>
      <c r="EON36" s="33"/>
      <c r="EOO36" s="33"/>
      <c r="EOP36" s="33"/>
      <c r="EOQ36" s="33"/>
      <c r="EOR36" s="33"/>
      <c r="EOS36" s="33"/>
      <c r="EOT36" s="33"/>
      <c r="EOU36" s="33"/>
      <c r="EOV36" s="33"/>
      <c r="EOW36" s="33"/>
      <c r="EOX36" s="33"/>
      <c r="EOY36" s="33"/>
      <c r="EOZ36" s="33"/>
      <c r="EPA36" s="33"/>
      <c r="EPB36" s="33"/>
      <c r="EPC36" s="33"/>
      <c r="EPD36" s="33"/>
      <c r="EPE36" s="33"/>
      <c r="EPF36" s="33"/>
      <c r="EPG36" s="33"/>
      <c r="EPH36" s="33"/>
      <c r="EPI36" s="33"/>
      <c r="EPJ36" s="33"/>
      <c r="EPK36" s="33"/>
      <c r="EPL36" s="33"/>
      <c r="EPM36" s="33"/>
      <c r="EPN36" s="33"/>
      <c r="EPO36" s="33"/>
      <c r="EPP36" s="33"/>
      <c r="EPQ36" s="33"/>
      <c r="EPR36" s="33"/>
      <c r="EPS36" s="33"/>
      <c r="EPT36" s="33"/>
      <c r="EPU36" s="33"/>
      <c r="EPV36" s="33"/>
      <c r="EPW36" s="33"/>
      <c r="EPX36" s="33"/>
      <c r="EPY36" s="33"/>
      <c r="EPZ36" s="33"/>
      <c r="EQA36" s="33"/>
      <c r="EQB36" s="33"/>
      <c r="EQC36" s="33"/>
      <c r="EQD36" s="33"/>
      <c r="EQE36" s="33"/>
      <c r="EQF36" s="33"/>
      <c r="EQG36" s="33"/>
      <c r="EQH36" s="33"/>
      <c r="EQI36" s="33"/>
      <c r="EQJ36" s="33"/>
      <c r="EQK36" s="33"/>
      <c r="EQL36" s="33"/>
      <c r="EQM36" s="33"/>
      <c r="EQN36" s="33"/>
      <c r="EQO36" s="33"/>
      <c r="EQP36" s="33"/>
      <c r="EQQ36" s="33"/>
      <c r="EQR36" s="33"/>
      <c r="EQS36" s="33"/>
      <c r="EQT36" s="33"/>
      <c r="EQU36" s="33"/>
      <c r="EQV36" s="33"/>
      <c r="EQW36" s="33"/>
      <c r="EQX36" s="33"/>
      <c r="EQY36" s="33"/>
      <c r="EQZ36" s="33"/>
      <c r="ERA36" s="33"/>
      <c r="ERB36" s="33"/>
      <c r="ERC36" s="33"/>
      <c r="ERD36" s="33"/>
      <c r="ERE36" s="33"/>
      <c r="ERF36" s="33"/>
      <c r="ERG36" s="33"/>
      <c r="ERH36" s="33"/>
      <c r="ERI36" s="33"/>
      <c r="ERJ36" s="33"/>
      <c r="ERK36" s="33"/>
      <c r="ERL36" s="33"/>
      <c r="ERM36" s="33"/>
      <c r="ERN36" s="33"/>
      <c r="ERO36" s="33"/>
      <c r="ERP36" s="33"/>
      <c r="ERQ36" s="33"/>
      <c r="ERR36" s="33"/>
      <c r="ERS36" s="33"/>
      <c r="ERT36" s="33"/>
      <c r="ERU36" s="33"/>
      <c r="ERV36" s="33"/>
      <c r="ERW36" s="33"/>
      <c r="ERX36" s="33"/>
      <c r="ERY36" s="33"/>
      <c r="ERZ36" s="33"/>
      <c r="ESA36" s="33"/>
      <c r="ESB36" s="33"/>
      <c r="ESC36" s="33"/>
      <c r="ESD36" s="33"/>
      <c r="ESE36" s="33"/>
      <c r="ESF36" s="33"/>
      <c r="ESG36" s="33"/>
      <c r="ESH36" s="33"/>
      <c r="ESI36" s="33"/>
      <c r="ESJ36" s="33"/>
      <c r="ESK36" s="33"/>
      <c r="ESL36" s="33"/>
      <c r="ESM36" s="33"/>
      <c r="ESN36" s="33"/>
      <c r="ESO36" s="33"/>
      <c r="ESP36" s="33"/>
      <c r="ESQ36" s="33"/>
      <c r="ESR36" s="33"/>
      <c r="ESS36" s="33"/>
      <c r="EST36" s="33"/>
      <c r="ESU36" s="33"/>
      <c r="ESV36" s="33"/>
      <c r="ESW36" s="33"/>
      <c r="ESX36" s="33"/>
      <c r="ESY36" s="33"/>
      <c r="ESZ36" s="33"/>
      <c r="ETA36" s="33"/>
      <c r="ETB36" s="33"/>
      <c r="ETC36" s="33"/>
      <c r="ETD36" s="33"/>
      <c r="ETE36" s="33"/>
      <c r="ETF36" s="33"/>
      <c r="ETG36" s="33"/>
      <c r="ETH36" s="33"/>
      <c r="ETI36" s="33"/>
      <c r="ETJ36" s="33"/>
      <c r="ETK36" s="33"/>
      <c r="ETL36" s="33"/>
      <c r="ETM36" s="33"/>
      <c r="ETN36" s="33"/>
      <c r="ETO36" s="33"/>
      <c r="ETP36" s="33"/>
      <c r="ETQ36" s="33"/>
      <c r="ETR36" s="33"/>
      <c r="ETS36" s="33"/>
      <c r="ETT36" s="33"/>
      <c r="ETU36" s="33"/>
      <c r="ETV36" s="33"/>
      <c r="ETW36" s="33"/>
      <c r="ETX36" s="33"/>
      <c r="ETY36" s="33"/>
      <c r="ETZ36" s="33"/>
      <c r="EUA36" s="33"/>
      <c r="EUB36" s="33"/>
      <c r="EUC36" s="33"/>
      <c r="EUD36" s="33"/>
      <c r="EUE36" s="33"/>
      <c r="EUF36" s="33"/>
      <c r="EUG36" s="33"/>
      <c r="EUH36" s="33"/>
      <c r="EUI36" s="33"/>
      <c r="EUJ36" s="33"/>
      <c r="EUK36" s="33"/>
      <c r="EUL36" s="33"/>
      <c r="EUM36" s="33"/>
      <c r="EUN36" s="33"/>
      <c r="EUO36" s="33"/>
      <c r="EUP36" s="33"/>
      <c r="EUQ36" s="33"/>
      <c r="EUR36" s="33"/>
      <c r="EUS36" s="33"/>
      <c r="EUT36" s="33"/>
      <c r="EUU36" s="33"/>
      <c r="EUV36" s="33"/>
      <c r="EUW36" s="33"/>
      <c r="EUX36" s="33"/>
      <c r="EUY36" s="33"/>
      <c r="EUZ36" s="33"/>
      <c r="EVA36" s="33"/>
      <c r="EVB36" s="33"/>
      <c r="EVC36" s="33"/>
      <c r="EVD36" s="33"/>
      <c r="EVE36" s="33"/>
      <c r="EVF36" s="33"/>
      <c r="EVG36" s="33"/>
      <c r="EVH36" s="33"/>
      <c r="EVI36" s="33"/>
      <c r="EVJ36" s="33"/>
      <c r="EVK36" s="33"/>
      <c r="EVL36" s="33"/>
      <c r="EVM36" s="33"/>
      <c r="EVN36" s="33"/>
      <c r="EVO36" s="33"/>
      <c r="EVP36" s="33"/>
      <c r="EVQ36" s="33"/>
      <c r="EVR36" s="33"/>
      <c r="EVS36" s="33"/>
      <c r="EVT36" s="33"/>
      <c r="EVU36" s="33"/>
      <c r="EVV36" s="33"/>
      <c r="EVW36" s="33"/>
      <c r="EVX36" s="33"/>
      <c r="EVY36" s="33"/>
      <c r="EVZ36" s="33"/>
      <c r="EWA36" s="33"/>
      <c r="EWB36" s="33"/>
      <c r="EWC36" s="33"/>
      <c r="EWD36" s="33"/>
      <c r="EWE36" s="33"/>
      <c r="EWF36" s="33"/>
      <c r="EWG36" s="33"/>
      <c r="EWH36" s="33"/>
      <c r="EWI36" s="33"/>
      <c r="EWJ36" s="33"/>
      <c r="EWK36" s="33"/>
      <c r="EWL36" s="33"/>
      <c r="EWM36" s="33"/>
      <c r="EWN36" s="33"/>
      <c r="EWO36" s="33"/>
      <c r="EWP36" s="33"/>
      <c r="EWQ36" s="33"/>
      <c r="EWR36" s="33"/>
      <c r="EWS36" s="33"/>
      <c r="EWT36" s="33"/>
      <c r="EWU36" s="33"/>
      <c r="EWV36" s="33"/>
      <c r="EWW36" s="33"/>
      <c r="EWX36" s="33"/>
      <c r="EWY36" s="33"/>
      <c r="EWZ36" s="33"/>
      <c r="EXA36" s="33"/>
      <c r="EXB36" s="33"/>
      <c r="EXC36" s="33"/>
      <c r="EXD36" s="33"/>
      <c r="EXE36" s="33"/>
      <c r="EXF36" s="33"/>
      <c r="EXG36" s="33"/>
      <c r="EXH36" s="33"/>
      <c r="EXI36" s="33"/>
      <c r="EXJ36" s="33"/>
      <c r="EXK36" s="33"/>
      <c r="EXL36" s="33"/>
      <c r="EXM36" s="33"/>
      <c r="EXN36" s="33"/>
      <c r="EXO36" s="33"/>
      <c r="EXP36" s="33"/>
      <c r="EXQ36" s="33"/>
      <c r="EXR36" s="33"/>
      <c r="EXS36" s="33"/>
      <c r="EXT36" s="33"/>
      <c r="EXU36" s="33"/>
      <c r="EXV36" s="33"/>
      <c r="EXW36" s="33"/>
      <c r="EXX36" s="33"/>
      <c r="EXY36" s="33"/>
      <c r="EXZ36" s="33"/>
      <c r="EYA36" s="33"/>
      <c r="EYB36" s="33"/>
      <c r="EYC36" s="33"/>
      <c r="EYD36" s="33"/>
      <c r="EYE36" s="33"/>
      <c r="EYF36" s="33"/>
      <c r="EYG36" s="33"/>
      <c r="EYH36" s="33"/>
      <c r="EYI36" s="33"/>
      <c r="EYJ36" s="33"/>
      <c r="EYK36" s="33"/>
      <c r="EYL36" s="33"/>
      <c r="EYM36" s="33"/>
      <c r="EYN36" s="33"/>
      <c r="EYO36" s="33"/>
      <c r="EYP36" s="33"/>
      <c r="EYQ36" s="33"/>
      <c r="EYR36" s="33"/>
      <c r="EYS36" s="33"/>
      <c r="EYT36" s="33"/>
      <c r="EYU36" s="33"/>
      <c r="EYV36" s="33"/>
      <c r="EYW36" s="33"/>
      <c r="EYX36" s="33"/>
      <c r="EYY36" s="33"/>
      <c r="EYZ36" s="33"/>
      <c r="EZA36" s="33"/>
      <c r="EZB36" s="33"/>
      <c r="EZC36" s="33"/>
      <c r="EZD36" s="33"/>
      <c r="EZE36" s="33"/>
      <c r="EZF36" s="33"/>
      <c r="EZG36" s="33"/>
      <c r="EZH36" s="33"/>
      <c r="EZI36" s="33"/>
      <c r="EZJ36" s="33"/>
      <c r="EZK36" s="33"/>
      <c r="EZL36" s="33"/>
      <c r="EZM36" s="33"/>
      <c r="EZN36" s="33"/>
      <c r="EZO36" s="33"/>
      <c r="EZP36" s="33"/>
      <c r="EZQ36" s="33"/>
      <c r="EZR36" s="33"/>
      <c r="EZS36" s="33"/>
      <c r="EZT36" s="33"/>
      <c r="EZU36" s="33"/>
      <c r="EZV36" s="33"/>
      <c r="EZW36" s="33"/>
      <c r="EZX36" s="33"/>
      <c r="EZY36" s="33"/>
      <c r="EZZ36" s="33"/>
      <c r="FAA36" s="33"/>
      <c r="FAB36" s="33"/>
      <c r="FAC36" s="33"/>
      <c r="FAD36" s="33"/>
      <c r="FAE36" s="33"/>
      <c r="FAF36" s="33"/>
      <c r="FAG36" s="33"/>
      <c r="FAH36" s="33"/>
      <c r="FAI36" s="33"/>
      <c r="FAJ36" s="33"/>
      <c r="FAK36" s="33"/>
      <c r="FAL36" s="33"/>
      <c r="FAM36" s="33"/>
      <c r="FAN36" s="33"/>
      <c r="FAO36" s="33"/>
      <c r="FAP36" s="33"/>
      <c r="FAQ36" s="33"/>
      <c r="FAR36" s="33"/>
      <c r="FAS36" s="33"/>
      <c r="FAT36" s="33"/>
      <c r="FAU36" s="33"/>
      <c r="FAV36" s="33"/>
      <c r="FAW36" s="33"/>
      <c r="FAX36" s="33"/>
      <c r="FAY36" s="33"/>
      <c r="FAZ36" s="33"/>
      <c r="FBA36" s="33"/>
      <c r="FBB36" s="33"/>
      <c r="FBC36" s="33"/>
      <c r="FBD36" s="33"/>
      <c r="FBE36" s="33"/>
      <c r="FBF36" s="33"/>
      <c r="FBG36" s="33"/>
      <c r="FBH36" s="33"/>
      <c r="FBI36" s="33"/>
      <c r="FBJ36" s="33"/>
      <c r="FBK36" s="33"/>
      <c r="FBL36" s="33"/>
      <c r="FBM36" s="33"/>
      <c r="FBN36" s="33"/>
      <c r="FBO36" s="33"/>
      <c r="FBP36" s="33"/>
      <c r="FBQ36" s="33"/>
      <c r="FBR36" s="33"/>
      <c r="FBS36" s="33"/>
      <c r="FBT36" s="33"/>
      <c r="FBU36" s="33"/>
      <c r="FBV36" s="33"/>
      <c r="FBW36" s="33"/>
      <c r="FBX36" s="33"/>
      <c r="FBY36" s="33"/>
      <c r="FBZ36" s="33"/>
      <c r="FCA36" s="33"/>
      <c r="FCB36" s="33"/>
      <c r="FCC36" s="33"/>
      <c r="FCD36" s="33"/>
      <c r="FCE36" s="33"/>
      <c r="FCF36" s="33"/>
      <c r="FCG36" s="33"/>
      <c r="FCH36" s="33"/>
      <c r="FCI36" s="33"/>
      <c r="FCJ36" s="33"/>
      <c r="FCK36" s="33"/>
      <c r="FCL36" s="33"/>
      <c r="FCM36" s="33"/>
      <c r="FCN36" s="33"/>
      <c r="FCO36" s="33"/>
      <c r="FCP36" s="33"/>
      <c r="FCQ36" s="33"/>
      <c r="FCR36" s="33"/>
      <c r="FCS36" s="33"/>
      <c r="FCT36" s="33"/>
      <c r="FCU36" s="33"/>
      <c r="FCV36" s="33"/>
      <c r="FCW36" s="33"/>
      <c r="FCX36" s="33"/>
      <c r="FCY36" s="33"/>
      <c r="FCZ36" s="33"/>
      <c r="FDA36" s="33"/>
      <c r="FDB36" s="33"/>
      <c r="FDC36" s="33"/>
      <c r="FDD36" s="33"/>
      <c r="FDE36" s="33"/>
      <c r="FDF36" s="33"/>
      <c r="FDG36" s="33"/>
      <c r="FDH36" s="33"/>
      <c r="FDI36" s="33"/>
      <c r="FDJ36" s="33"/>
      <c r="FDK36" s="33"/>
      <c r="FDL36" s="33"/>
      <c r="FDM36" s="33"/>
      <c r="FDN36" s="33"/>
      <c r="FDO36" s="33"/>
      <c r="FDP36" s="33"/>
      <c r="FDQ36" s="33"/>
      <c r="FDR36" s="33"/>
      <c r="FDS36" s="33"/>
      <c r="FDT36" s="33"/>
      <c r="FDU36" s="33"/>
      <c r="FDV36" s="33"/>
      <c r="FDW36" s="33"/>
      <c r="FDX36" s="33"/>
      <c r="FDY36" s="33"/>
      <c r="FDZ36" s="33"/>
      <c r="FEA36" s="33"/>
      <c r="FEB36" s="33"/>
      <c r="FEC36" s="33"/>
      <c r="FED36" s="33"/>
      <c r="FEE36" s="33"/>
      <c r="FEF36" s="33"/>
      <c r="FEG36" s="33"/>
      <c r="FEH36" s="33"/>
      <c r="FEI36" s="33"/>
      <c r="FEJ36" s="33"/>
      <c r="FEK36" s="33"/>
      <c r="FEL36" s="33"/>
      <c r="FEM36" s="33"/>
      <c r="FEN36" s="33"/>
      <c r="FEO36" s="33"/>
      <c r="FEP36" s="33"/>
      <c r="FEQ36" s="33"/>
      <c r="FER36" s="33"/>
      <c r="FES36" s="33"/>
      <c r="FET36" s="33"/>
      <c r="FEU36" s="33"/>
      <c r="FEV36" s="33"/>
      <c r="FEW36" s="33"/>
      <c r="FEX36" s="33"/>
      <c r="FEY36" s="33"/>
      <c r="FEZ36" s="33"/>
      <c r="FFA36" s="33"/>
      <c r="FFB36" s="33"/>
      <c r="FFC36" s="33"/>
      <c r="FFD36" s="33"/>
      <c r="FFE36" s="33"/>
      <c r="FFF36" s="33"/>
      <c r="FFG36" s="33"/>
      <c r="FFH36" s="33"/>
      <c r="FFI36" s="33"/>
      <c r="FFJ36" s="33"/>
      <c r="FFK36" s="33"/>
      <c r="FFL36" s="33"/>
      <c r="FFM36" s="33"/>
      <c r="FFN36" s="33"/>
      <c r="FFO36" s="33"/>
      <c r="FFP36" s="33"/>
      <c r="FFQ36" s="33"/>
      <c r="FFR36" s="33"/>
      <c r="FFS36" s="33"/>
      <c r="FFT36" s="33"/>
      <c r="FFU36" s="33"/>
      <c r="FFV36" s="33"/>
      <c r="FFW36" s="33"/>
      <c r="FFX36" s="33"/>
      <c r="FFY36" s="33"/>
      <c r="FFZ36" s="33"/>
      <c r="FGA36" s="33"/>
      <c r="FGB36" s="33"/>
      <c r="FGC36" s="33"/>
      <c r="FGD36" s="33"/>
      <c r="FGE36" s="33"/>
      <c r="FGF36" s="33"/>
      <c r="FGG36" s="33"/>
      <c r="FGH36" s="33"/>
      <c r="FGI36" s="33"/>
      <c r="FGJ36" s="33"/>
      <c r="FGK36" s="33"/>
      <c r="FGL36" s="33"/>
      <c r="FGM36" s="33"/>
      <c r="FGN36" s="33"/>
      <c r="FGO36" s="33"/>
      <c r="FGP36" s="33"/>
      <c r="FGQ36" s="33"/>
      <c r="FGR36" s="33"/>
      <c r="FGS36" s="33"/>
      <c r="FGT36" s="33"/>
      <c r="FGU36" s="33"/>
      <c r="FGV36" s="33"/>
      <c r="FGW36" s="33"/>
      <c r="FGX36" s="33"/>
      <c r="FGY36" s="33"/>
      <c r="FGZ36" s="33"/>
      <c r="FHA36" s="33"/>
      <c r="FHB36" s="33"/>
      <c r="FHC36" s="33"/>
      <c r="FHD36" s="33"/>
      <c r="FHE36" s="33"/>
      <c r="FHF36" s="33"/>
      <c r="FHG36" s="33"/>
      <c r="FHH36" s="33"/>
      <c r="FHI36" s="33"/>
      <c r="FHJ36" s="33"/>
      <c r="FHK36" s="33"/>
      <c r="FHL36" s="33"/>
      <c r="FHM36" s="33"/>
      <c r="FHN36" s="33"/>
      <c r="FHO36" s="33"/>
      <c r="FHP36" s="33"/>
      <c r="FHQ36" s="33"/>
      <c r="FHR36" s="33"/>
      <c r="FHS36" s="33"/>
      <c r="FHT36" s="33"/>
      <c r="FHU36" s="33"/>
      <c r="FHV36" s="33"/>
      <c r="FHW36" s="33"/>
      <c r="FHX36" s="33"/>
      <c r="FHY36" s="33"/>
      <c r="FHZ36" s="33"/>
      <c r="FIA36" s="33"/>
      <c r="FIB36" s="33"/>
      <c r="FIC36" s="33"/>
      <c r="FID36" s="33"/>
      <c r="FIE36" s="33"/>
      <c r="FIF36" s="33"/>
      <c r="FIG36" s="33"/>
      <c r="FIH36" s="33"/>
      <c r="FII36" s="33"/>
      <c r="FIJ36" s="33"/>
      <c r="FIK36" s="33"/>
      <c r="FIL36" s="33"/>
      <c r="FIM36" s="33"/>
      <c r="FIN36" s="33"/>
      <c r="FIO36" s="33"/>
      <c r="FIP36" s="33"/>
      <c r="FIQ36" s="33"/>
      <c r="FIR36" s="33"/>
      <c r="FIS36" s="33"/>
      <c r="FIT36" s="33"/>
      <c r="FIU36" s="33"/>
      <c r="FIV36" s="33"/>
      <c r="FIW36" s="33"/>
      <c r="FIX36" s="33"/>
      <c r="FIY36" s="33"/>
      <c r="FIZ36" s="33"/>
      <c r="FJA36" s="33"/>
      <c r="FJB36" s="33"/>
      <c r="FJC36" s="33"/>
      <c r="FJD36" s="33"/>
      <c r="FJE36" s="33"/>
      <c r="FJF36" s="33"/>
      <c r="FJG36" s="33"/>
      <c r="FJH36" s="33"/>
      <c r="FJI36" s="33"/>
      <c r="FJJ36" s="33"/>
      <c r="FJK36" s="33"/>
      <c r="FJL36" s="33"/>
      <c r="FJM36" s="33"/>
      <c r="FJN36" s="33"/>
      <c r="FJO36" s="33"/>
      <c r="FJP36" s="33"/>
      <c r="FJQ36" s="33"/>
      <c r="FJR36" s="33"/>
      <c r="FJS36" s="33"/>
      <c r="FJT36" s="33"/>
      <c r="FJU36" s="33"/>
      <c r="FJV36" s="33"/>
      <c r="FJW36" s="33"/>
      <c r="FJX36" s="33"/>
      <c r="FJY36" s="33"/>
      <c r="FJZ36" s="33"/>
      <c r="FKA36" s="33"/>
      <c r="FKB36" s="33"/>
      <c r="FKC36" s="33"/>
      <c r="FKD36" s="33"/>
      <c r="FKE36" s="33"/>
      <c r="FKF36" s="33"/>
      <c r="FKG36" s="33"/>
      <c r="FKH36" s="33"/>
      <c r="FKI36" s="33"/>
      <c r="FKJ36" s="33"/>
      <c r="FKK36" s="33"/>
      <c r="FKL36" s="33"/>
      <c r="FKM36" s="33"/>
      <c r="FKN36" s="33"/>
      <c r="FKO36" s="33"/>
      <c r="FKP36" s="33"/>
      <c r="FKQ36" s="33"/>
      <c r="FKR36" s="33"/>
      <c r="FKS36" s="33"/>
      <c r="FKT36" s="33"/>
      <c r="FKU36" s="33"/>
      <c r="FKV36" s="33"/>
      <c r="FKW36" s="33"/>
      <c r="FKX36" s="33"/>
      <c r="FKY36" s="33"/>
      <c r="FKZ36" s="33"/>
      <c r="FLA36" s="33"/>
      <c r="FLB36" s="33"/>
      <c r="FLC36" s="33"/>
      <c r="FLD36" s="33"/>
      <c r="FLE36" s="33"/>
      <c r="FLF36" s="33"/>
      <c r="FLG36" s="33"/>
      <c r="FLH36" s="33"/>
      <c r="FLI36" s="33"/>
      <c r="FLJ36" s="33"/>
      <c r="FLK36" s="33"/>
      <c r="FLL36" s="33"/>
      <c r="FLM36" s="33"/>
      <c r="FLN36" s="33"/>
      <c r="FLO36" s="33"/>
      <c r="FLP36" s="33"/>
      <c r="FLQ36" s="33"/>
      <c r="FLR36" s="33"/>
      <c r="FLS36" s="33"/>
      <c r="FLT36" s="33"/>
      <c r="FLU36" s="33"/>
      <c r="FLV36" s="33"/>
      <c r="FLW36" s="33"/>
      <c r="FLX36" s="33"/>
      <c r="FLY36" s="33"/>
      <c r="FLZ36" s="33"/>
      <c r="FMA36" s="33"/>
      <c r="FMB36" s="33"/>
      <c r="FMC36" s="33"/>
      <c r="FMD36" s="33"/>
      <c r="FME36" s="33"/>
      <c r="FMF36" s="33"/>
      <c r="FMG36" s="33"/>
      <c r="FMH36" s="33"/>
      <c r="FMI36" s="33"/>
      <c r="FMJ36" s="33"/>
      <c r="FMK36" s="33"/>
      <c r="FML36" s="33"/>
      <c r="FMM36" s="33"/>
      <c r="FMN36" s="33"/>
      <c r="FMO36" s="33"/>
      <c r="FMP36" s="33"/>
      <c r="FMQ36" s="33"/>
      <c r="FMR36" s="33"/>
      <c r="FMS36" s="33"/>
      <c r="FMT36" s="33"/>
      <c r="FMU36" s="33"/>
      <c r="FMV36" s="33"/>
      <c r="FMW36" s="33"/>
      <c r="FMX36" s="33"/>
      <c r="FMY36" s="33"/>
      <c r="FMZ36" s="33"/>
      <c r="FNA36" s="33"/>
      <c r="FNB36" s="33"/>
      <c r="FNC36" s="33"/>
      <c r="FND36" s="33"/>
      <c r="FNE36" s="33"/>
      <c r="FNF36" s="33"/>
      <c r="FNG36" s="33"/>
      <c r="FNH36" s="33"/>
      <c r="FNI36" s="33"/>
      <c r="FNJ36" s="33"/>
      <c r="FNK36" s="33"/>
      <c r="FNL36" s="33"/>
      <c r="FNM36" s="33"/>
      <c r="FNN36" s="33"/>
      <c r="FNO36" s="33"/>
      <c r="FNP36" s="33"/>
      <c r="FNQ36" s="33"/>
      <c r="FNR36" s="33"/>
      <c r="FNS36" s="33"/>
      <c r="FNT36" s="33"/>
      <c r="FNU36" s="33"/>
      <c r="FNV36" s="33"/>
      <c r="FNW36" s="33"/>
      <c r="FNX36" s="33"/>
      <c r="FNY36" s="33"/>
      <c r="FNZ36" s="33"/>
      <c r="FOA36" s="33"/>
      <c r="FOB36" s="33"/>
      <c r="FOC36" s="33"/>
      <c r="FOD36" s="33"/>
      <c r="FOE36" s="33"/>
      <c r="FOF36" s="33"/>
      <c r="FOG36" s="33"/>
      <c r="FOH36" s="33"/>
      <c r="FOI36" s="33"/>
      <c r="FOJ36" s="33"/>
      <c r="FOK36" s="33"/>
      <c r="FOL36" s="33"/>
      <c r="FOM36" s="33"/>
      <c r="FON36" s="33"/>
      <c r="FOO36" s="33"/>
      <c r="FOP36" s="33"/>
      <c r="FOQ36" s="33"/>
      <c r="FOR36" s="33"/>
      <c r="FOS36" s="33"/>
      <c r="FOT36" s="33"/>
      <c r="FOU36" s="33"/>
      <c r="FOV36" s="33"/>
      <c r="FOW36" s="33"/>
      <c r="FOX36" s="33"/>
      <c r="FOY36" s="33"/>
      <c r="FOZ36" s="33"/>
      <c r="FPA36" s="33"/>
      <c r="FPB36" s="33"/>
      <c r="FPC36" s="33"/>
      <c r="FPD36" s="33"/>
      <c r="FPE36" s="33"/>
      <c r="FPF36" s="33"/>
      <c r="FPG36" s="33"/>
      <c r="FPH36" s="33"/>
      <c r="FPI36" s="33"/>
      <c r="FPJ36" s="33"/>
      <c r="FPK36" s="33"/>
      <c r="FPL36" s="33"/>
      <c r="FPM36" s="33"/>
      <c r="FPN36" s="33"/>
      <c r="FPO36" s="33"/>
      <c r="FPP36" s="33"/>
      <c r="FPQ36" s="33"/>
      <c r="FPR36" s="33"/>
      <c r="FPS36" s="33"/>
      <c r="FPT36" s="33"/>
      <c r="FPU36" s="33"/>
      <c r="FPV36" s="33"/>
      <c r="FPW36" s="33"/>
      <c r="FPX36" s="33"/>
      <c r="FPY36" s="33"/>
      <c r="FPZ36" s="33"/>
      <c r="FQA36" s="33"/>
      <c r="FQB36" s="33"/>
      <c r="FQC36" s="33"/>
      <c r="FQD36" s="33"/>
      <c r="FQE36" s="33"/>
      <c r="FQF36" s="33"/>
      <c r="FQG36" s="33"/>
      <c r="FQH36" s="33"/>
      <c r="FQI36" s="33"/>
      <c r="FQJ36" s="33"/>
      <c r="FQK36" s="33"/>
      <c r="FQL36" s="33"/>
      <c r="FQM36" s="33"/>
      <c r="FQN36" s="33"/>
      <c r="FQO36" s="33"/>
      <c r="FQP36" s="33"/>
      <c r="FQQ36" s="33"/>
      <c r="FQR36" s="33"/>
      <c r="FQS36" s="33"/>
      <c r="FQT36" s="33"/>
      <c r="FQU36" s="33"/>
      <c r="FQV36" s="33"/>
      <c r="FQW36" s="33"/>
      <c r="FQX36" s="33"/>
      <c r="FQY36" s="33"/>
      <c r="FQZ36" s="33"/>
      <c r="FRA36" s="33"/>
      <c r="FRB36" s="33"/>
      <c r="FRC36" s="33"/>
      <c r="FRD36" s="33"/>
      <c r="FRE36" s="33"/>
      <c r="FRF36" s="33"/>
      <c r="FRG36" s="33"/>
      <c r="FRH36" s="33"/>
      <c r="FRI36" s="33"/>
      <c r="FRJ36" s="33"/>
      <c r="FRK36" s="33"/>
      <c r="FRL36" s="33"/>
      <c r="FRM36" s="33"/>
      <c r="FRN36" s="33"/>
      <c r="FRO36" s="33"/>
      <c r="FRP36" s="33"/>
      <c r="FRQ36" s="33"/>
      <c r="FRR36" s="33"/>
      <c r="FRS36" s="33"/>
      <c r="FRT36" s="33"/>
      <c r="FRU36" s="33"/>
      <c r="FRV36" s="33"/>
      <c r="FRW36" s="33"/>
      <c r="FRX36" s="33"/>
      <c r="FRY36" s="33"/>
      <c r="FRZ36" s="33"/>
      <c r="FSA36" s="33"/>
      <c r="FSB36" s="33"/>
      <c r="FSC36" s="33"/>
      <c r="FSD36" s="33"/>
      <c r="FSE36" s="33"/>
      <c r="FSF36" s="33"/>
      <c r="FSG36" s="33"/>
      <c r="FSH36" s="33"/>
      <c r="FSI36" s="33"/>
      <c r="FSJ36" s="33"/>
      <c r="FSK36" s="33"/>
      <c r="FSL36" s="33"/>
      <c r="FSM36" s="33"/>
      <c r="FSN36" s="33"/>
      <c r="FSO36" s="33"/>
      <c r="FSP36" s="33"/>
      <c r="FSQ36" s="33"/>
      <c r="FSR36" s="33"/>
      <c r="FSS36" s="33"/>
      <c r="FST36" s="33"/>
      <c r="FSU36" s="33"/>
      <c r="FSV36" s="33"/>
      <c r="FSW36" s="33"/>
      <c r="FSX36" s="33"/>
      <c r="FSY36" s="33"/>
      <c r="FSZ36" s="33"/>
      <c r="FTA36" s="33"/>
      <c r="FTB36" s="33"/>
      <c r="FTC36" s="33"/>
      <c r="FTD36" s="33"/>
      <c r="FTE36" s="33"/>
      <c r="FTF36" s="33"/>
      <c r="FTG36" s="33"/>
      <c r="FTH36" s="33"/>
      <c r="FTI36" s="33"/>
      <c r="FTJ36" s="33"/>
      <c r="FTK36" s="33"/>
      <c r="FTL36" s="33"/>
      <c r="FTM36" s="33"/>
      <c r="FTN36" s="33"/>
      <c r="FTO36" s="33"/>
      <c r="FTP36" s="33"/>
      <c r="FTQ36" s="33"/>
      <c r="FTR36" s="33"/>
      <c r="FTS36" s="33"/>
      <c r="FTT36" s="33"/>
      <c r="FTU36" s="33"/>
      <c r="FTV36" s="33"/>
      <c r="FTW36" s="33"/>
      <c r="FTX36" s="33"/>
      <c r="FTY36" s="33"/>
      <c r="FTZ36" s="33"/>
      <c r="FUA36" s="33"/>
      <c r="FUB36" s="33"/>
      <c r="FUC36" s="33"/>
      <c r="FUD36" s="33"/>
      <c r="FUE36" s="33"/>
      <c r="FUF36" s="33"/>
      <c r="FUG36" s="33"/>
      <c r="FUH36" s="33"/>
      <c r="FUI36" s="33"/>
      <c r="FUJ36" s="33"/>
      <c r="FUK36" s="33"/>
      <c r="FUL36" s="33"/>
      <c r="FUM36" s="33"/>
      <c r="FUN36" s="33"/>
      <c r="FUO36" s="33"/>
      <c r="FUP36" s="33"/>
      <c r="FUQ36" s="33"/>
      <c r="FUR36" s="33"/>
      <c r="FUS36" s="33"/>
      <c r="FUT36" s="33"/>
      <c r="FUU36" s="33"/>
      <c r="FUV36" s="33"/>
      <c r="FUW36" s="33"/>
      <c r="FUX36" s="33"/>
      <c r="FUY36" s="33"/>
      <c r="FUZ36" s="33"/>
      <c r="FVA36" s="33"/>
      <c r="FVB36" s="33"/>
      <c r="FVC36" s="33"/>
      <c r="FVD36" s="33"/>
      <c r="FVE36" s="33"/>
      <c r="FVF36" s="33"/>
      <c r="FVG36" s="33"/>
      <c r="FVH36" s="33"/>
      <c r="FVI36" s="33"/>
      <c r="FVJ36" s="33"/>
      <c r="FVK36" s="33"/>
      <c r="FVL36" s="33"/>
      <c r="FVM36" s="33"/>
      <c r="FVN36" s="33"/>
      <c r="FVO36" s="33"/>
      <c r="FVP36" s="33"/>
      <c r="FVQ36" s="33"/>
      <c r="FVR36" s="33"/>
      <c r="FVS36" s="33"/>
      <c r="FVT36" s="33"/>
      <c r="FVU36" s="33"/>
      <c r="FVV36" s="33"/>
      <c r="FVW36" s="33"/>
      <c r="FVX36" s="33"/>
      <c r="FVY36" s="33"/>
      <c r="FVZ36" s="33"/>
      <c r="FWA36" s="33"/>
      <c r="FWB36" s="33"/>
      <c r="FWC36" s="33"/>
      <c r="FWD36" s="33"/>
      <c r="FWE36" s="33"/>
      <c r="FWF36" s="33"/>
      <c r="FWG36" s="33"/>
      <c r="FWH36" s="33"/>
      <c r="FWI36" s="33"/>
      <c r="FWJ36" s="33"/>
      <c r="FWK36" s="33"/>
      <c r="FWL36" s="33"/>
      <c r="FWM36" s="33"/>
      <c r="FWN36" s="33"/>
      <c r="FWO36" s="33"/>
      <c r="FWP36" s="33"/>
      <c r="FWQ36" s="33"/>
      <c r="FWR36" s="33"/>
      <c r="FWS36" s="33"/>
      <c r="FWT36" s="33"/>
      <c r="FWU36" s="33"/>
      <c r="FWV36" s="33"/>
      <c r="FWW36" s="33"/>
      <c r="FWX36" s="33"/>
      <c r="FWY36" s="33"/>
      <c r="FWZ36" s="33"/>
      <c r="FXA36" s="33"/>
      <c r="FXB36" s="33"/>
      <c r="FXC36" s="33"/>
      <c r="FXD36" s="33"/>
      <c r="FXE36" s="33"/>
      <c r="FXF36" s="33"/>
      <c r="FXG36" s="33"/>
      <c r="FXH36" s="33"/>
      <c r="FXI36" s="33"/>
      <c r="FXJ36" s="33"/>
      <c r="FXK36" s="33"/>
      <c r="FXL36" s="33"/>
      <c r="FXM36" s="33"/>
      <c r="FXN36" s="33"/>
      <c r="FXO36" s="33"/>
      <c r="FXP36" s="33"/>
      <c r="FXQ36" s="33"/>
      <c r="FXR36" s="33"/>
      <c r="FXS36" s="33"/>
      <c r="FXT36" s="33"/>
      <c r="FXU36" s="33"/>
      <c r="FXV36" s="33"/>
      <c r="FXW36" s="33"/>
      <c r="FXX36" s="33"/>
      <c r="FXY36" s="33"/>
      <c r="FXZ36" s="33"/>
      <c r="FYA36" s="33"/>
      <c r="FYB36" s="33"/>
      <c r="FYC36" s="33"/>
      <c r="FYD36" s="33"/>
      <c r="FYE36" s="33"/>
      <c r="FYF36" s="33"/>
      <c r="FYG36" s="33"/>
      <c r="FYH36" s="33"/>
      <c r="FYI36" s="33"/>
      <c r="FYJ36" s="33"/>
      <c r="FYK36" s="33"/>
      <c r="FYL36" s="33"/>
      <c r="FYM36" s="33"/>
      <c r="FYN36" s="33"/>
      <c r="FYO36" s="33"/>
      <c r="FYP36" s="33"/>
      <c r="FYQ36" s="33"/>
      <c r="FYR36" s="33"/>
      <c r="FYS36" s="33"/>
      <c r="FYT36" s="33"/>
      <c r="FYU36" s="33"/>
      <c r="FYV36" s="33"/>
      <c r="FYW36" s="33"/>
      <c r="FYX36" s="33"/>
      <c r="FYY36" s="33"/>
      <c r="FYZ36" s="33"/>
      <c r="FZA36" s="33"/>
      <c r="FZB36" s="33"/>
      <c r="FZC36" s="33"/>
      <c r="FZD36" s="33"/>
      <c r="FZE36" s="33"/>
      <c r="FZF36" s="33"/>
      <c r="FZG36" s="33"/>
      <c r="FZH36" s="33"/>
      <c r="FZI36" s="33"/>
      <c r="FZJ36" s="33"/>
      <c r="FZK36" s="33"/>
      <c r="FZL36" s="33"/>
      <c r="FZM36" s="33"/>
      <c r="FZN36" s="33"/>
      <c r="FZO36" s="33"/>
      <c r="FZP36" s="33"/>
      <c r="FZQ36" s="33"/>
      <c r="FZR36" s="33"/>
      <c r="FZS36" s="33"/>
      <c r="FZT36" s="33"/>
      <c r="FZU36" s="33"/>
      <c r="FZV36" s="33"/>
      <c r="FZW36" s="33"/>
      <c r="FZX36" s="33"/>
      <c r="FZY36" s="33"/>
      <c r="FZZ36" s="33"/>
      <c r="GAA36" s="33"/>
      <c r="GAB36" s="33"/>
      <c r="GAC36" s="33"/>
      <c r="GAD36" s="33"/>
      <c r="GAE36" s="33"/>
      <c r="GAF36" s="33"/>
      <c r="GAG36" s="33"/>
      <c r="GAH36" s="33"/>
      <c r="GAI36" s="33"/>
      <c r="GAJ36" s="33"/>
      <c r="GAK36" s="33"/>
      <c r="GAL36" s="33"/>
      <c r="GAM36" s="33"/>
      <c r="GAN36" s="33"/>
      <c r="GAO36" s="33"/>
      <c r="GAP36" s="33"/>
      <c r="GAQ36" s="33"/>
      <c r="GAR36" s="33"/>
      <c r="GAS36" s="33"/>
      <c r="GAT36" s="33"/>
      <c r="GAU36" s="33"/>
      <c r="GAV36" s="33"/>
      <c r="GAW36" s="33"/>
      <c r="GAX36" s="33"/>
      <c r="GAY36" s="33"/>
      <c r="GAZ36" s="33"/>
      <c r="GBA36" s="33"/>
      <c r="GBB36" s="33"/>
      <c r="GBC36" s="33"/>
      <c r="GBD36" s="33"/>
      <c r="GBE36" s="33"/>
      <c r="GBF36" s="33"/>
      <c r="GBG36" s="33"/>
      <c r="GBH36" s="33"/>
      <c r="GBI36" s="33"/>
      <c r="GBJ36" s="33"/>
      <c r="GBK36" s="33"/>
      <c r="GBL36" s="33"/>
      <c r="GBM36" s="33"/>
      <c r="GBN36" s="33"/>
      <c r="GBO36" s="33"/>
      <c r="GBP36" s="33"/>
      <c r="GBQ36" s="33"/>
      <c r="GBR36" s="33"/>
      <c r="GBS36" s="33"/>
      <c r="GBT36" s="33"/>
      <c r="GBU36" s="33"/>
      <c r="GBV36" s="33"/>
      <c r="GBW36" s="33"/>
      <c r="GBX36" s="33"/>
      <c r="GBY36" s="33"/>
      <c r="GBZ36" s="33"/>
      <c r="GCA36" s="33"/>
      <c r="GCB36" s="33"/>
      <c r="GCC36" s="33"/>
      <c r="GCD36" s="33"/>
      <c r="GCE36" s="33"/>
      <c r="GCF36" s="33"/>
      <c r="GCG36" s="33"/>
      <c r="GCH36" s="33"/>
      <c r="GCI36" s="33"/>
      <c r="GCJ36" s="33"/>
      <c r="GCK36" s="33"/>
      <c r="GCL36" s="33"/>
      <c r="GCM36" s="33"/>
      <c r="GCN36" s="33"/>
      <c r="GCO36" s="33"/>
      <c r="GCP36" s="33"/>
      <c r="GCQ36" s="33"/>
      <c r="GCR36" s="33"/>
      <c r="GCS36" s="33"/>
      <c r="GCT36" s="33"/>
      <c r="GCU36" s="33"/>
      <c r="GCV36" s="33"/>
      <c r="GCW36" s="33"/>
      <c r="GCX36" s="33"/>
      <c r="GCY36" s="33"/>
      <c r="GCZ36" s="33"/>
      <c r="GDA36" s="33"/>
      <c r="GDB36" s="33"/>
      <c r="GDC36" s="33"/>
      <c r="GDD36" s="33"/>
      <c r="GDE36" s="33"/>
      <c r="GDF36" s="33"/>
      <c r="GDG36" s="33"/>
      <c r="GDH36" s="33"/>
      <c r="GDI36" s="33"/>
      <c r="GDJ36" s="33"/>
      <c r="GDK36" s="33"/>
      <c r="GDL36" s="33"/>
      <c r="GDM36" s="33"/>
      <c r="GDN36" s="33"/>
      <c r="GDO36" s="33"/>
      <c r="GDP36" s="33"/>
      <c r="GDQ36" s="33"/>
      <c r="GDR36" s="33"/>
      <c r="GDS36" s="33"/>
      <c r="GDT36" s="33"/>
      <c r="GDU36" s="33"/>
      <c r="GDV36" s="33"/>
      <c r="GDW36" s="33"/>
      <c r="GDX36" s="33"/>
      <c r="GDY36" s="33"/>
      <c r="GDZ36" s="33"/>
      <c r="GEA36" s="33"/>
      <c r="GEB36" s="33"/>
      <c r="GEC36" s="33"/>
      <c r="GED36" s="33"/>
      <c r="GEE36" s="33"/>
      <c r="GEF36" s="33"/>
      <c r="GEG36" s="33"/>
      <c r="GEH36" s="33"/>
      <c r="GEI36" s="33"/>
      <c r="GEJ36" s="33"/>
      <c r="GEK36" s="33"/>
      <c r="GEL36" s="33"/>
      <c r="GEM36" s="33"/>
      <c r="GEN36" s="33"/>
      <c r="GEO36" s="33"/>
      <c r="GEP36" s="33"/>
      <c r="GEQ36" s="33"/>
      <c r="GER36" s="33"/>
      <c r="GES36" s="33"/>
      <c r="GET36" s="33"/>
      <c r="GEU36" s="33"/>
      <c r="GEV36" s="33"/>
      <c r="GEW36" s="33"/>
      <c r="GEX36" s="33"/>
      <c r="GEY36" s="33"/>
      <c r="GEZ36" s="33"/>
      <c r="GFA36" s="33"/>
      <c r="GFB36" s="33"/>
      <c r="GFC36" s="33"/>
      <c r="GFD36" s="33"/>
      <c r="GFE36" s="33"/>
      <c r="GFF36" s="33"/>
      <c r="GFG36" s="33"/>
      <c r="GFH36" s="33"/>
      <c r="GFI36" s="33"/>
      <c r="GFJ36" s="33"/>
      <c r="GFK36" s="33"/>
      <c r="GFL36" s="33"/>
      <c r="GFM36" s="33"/>
      <c r="GFN36" s="33"/>
      <c r="GFO36" s="33"/>
      <c r="GFP36" s="33"/>
      <c r="GFQ36" s="33"/>
      <c r="GFR36" s="33"/>
      <c r="GFS36" s="33"/>
      <c r="GFT36" s="33"/>
      <c r="GFU36" s="33"/>
      <c r="GFV36" s="33"/>
      <c r="GFW36" s="33"/>
      <c r="GFX36" s="33"/>
      <c r="GFY36" s="33"/>
      <c r="GFZ36" s="33"/>
      <c r="GGA36" s="33"/>
      <c r="GGB36" s="33"/>
      <c r="GGC36" s="33"/>
      <c r="GGD36" s="33"/>
      <c r="GGE36" s="33"/>
      <c r="GGF36" s="33"/>
      <c r="GGG36" s="33"/>
      <c r="GGH36" s="33"/>
      <c r="GGI36" s="33"/>
      <c r="GGJ36" s="33"/>
      <c r="GGK36" s="33"/>
      <c r="GGL36" s="33"/>
      <c r="GGM36" s="33"/>
      <c r="GGN36" s="33"/>
      <c r="GGO36" s="33"/>
      <c r="GGP36" s="33"/>
      <c r="GGQ36" s="33"/>
      <c r="GGR36" s="33"/>
      <c r="GGS36" s="33"/>
      <c r="GGT36" s="33"/>
      <c r="GGU36" s="33"/>
      <c r="GGV36" s="33"/>
      <c r="GGW36" s="33"/>
      <c r="GGX36" s="33"/>
      <c r="GGY36" s="33"/>
      <c r="GGZ36" s="33"/>
      <c r="GHA36" s="33"/>
      <c r="GHB36" s="33"/>
      <c r="GHC36" s="33"/>
      <c r="GHD36" s="33"/>
      <c r="GHE36" s="33"/>
      <c r="GHF36" s="33"/>
      <c r="GHG36" s="33"/>
      <c r="GHH36" s="33"/>
      <c r="GHI36" s="33"/>
      <c r="GHJ36" s="33"/>
      <c r="GHK36" s="33"/>
      <c r="GHL36" s="33"/>
      <c r="GHM36" s="33"/>
      <c r="GHN36" s="33"/>
      <c r="GHO36" s="33"/>
      <c r="GHP36" s="33"/>
      <c r="GHQ36" s="33"/>
      <c r="GHR36" s="33"/>
      <c r="GHS36" s="33"/>
      <c r="GHT36" s="33"/>
      <c r="GHU36" s="33"/>
      <c r="GHV36" s="33"/>
      <c r="GHW36" s="33"/>
      <c r="GHX36" s="33"/>
      <c r="GHY36" s="33"/>
      <c r="GHZ36" s="33"/>
      <c r="GIA36" s="33"/>
      <c r="GIB36" s="33"/>
      <c r="GIC36" s="33"/>
      <c r="GID36" s="33"/>
      <c r="GIE36" s="33"/>
      <c r="GIF36" s="33"/>
      <c r="GIG36" s="33"/>
      <c r="GIH36" s="33"/>
      <c r="GII36" s="33"/>
      <c r="GIJ36" s="33"/>
      <c r="GIK36" s="33"/>
      <c r="GIL36" s="33"/>
      <c r="GIM36" s="33"/>
      <c r="GIN36" s="33"/>
      <c r="GIO36" s="33"/>
      <c r="GIP36" s="33"/>
      <c r="GIQ36" s="33"/>
      <c r="GIR36" s="33"/>
      <c r="GIS36" s="33"/>
      <c r="GIT36" s="33"/>
      <c r="GIU36" s="33"/>
      <c r="GIV36" s="33"/>
      <c r="GIW36" s="33"/>
      <c r="GIX36" s="33"/>
      <c r="GIY36" s="33"/>
      <c r="GIZ36" s="33"/>
      <c r="GJA36" s="33"/>
      <c r="GJB36" s="33"/>
      <c r="GJC36" s="33"/>
      <c r="GJD36" s="33"/>
      <c r="GJE36" s="33"/>
      <c r="GJF36" s="33"/>
      <c r="GJG36" s="33"/>
      <c r="GJH36" s="33"/>
      <c r="GJI36" s="33"/>
      <c r="GJJ36" s="33"/>
      <c r="GJK36" s="33"/>
      <c r="GJL36" s="33"/>
      <c r="GJM36" s="33"/>
      <c r="GJN36" s="33"/>
      <c r="GJO36" s="33"/>
      <c r="GJP36" s="33"/>
      <c r="GJQ36" s="33"/>
      <c r="GJR36" s="33"/>
      <c r="GJS36" s="33"/>
      <c r="GJT36" s="33"/>
      <c r="GJU36" s="33"/>
      <c r="GJV36" s="33"/>
      <c r="GJW36" s="33"/>
      <c r="GJX36" s="33"/>
      <c r="GJY36" s="33"/>
      <c r="GJZ36" s="33"/>
      <c r="GKA36" s="33"/>
      <c r="GKB36" s="33"/>
      <c r="GKC36" s="33"/>
      <c r="GKD36" s="33"/>
      <c r="GKE36" s="33"/>
      <c r="GKF36" s="33"/>
      <c r="GKG36" s="33"/>
      <c r="GKH36" s="33"/>
      <c r="GKI36" s="33"/>
      <c r="GKJ36" s="33"/>
      <c r="GKK36" s="33"/>
      <c r="GKL36" s="33"/>
      <c r="GKM36" s="33"/>
      <c r="GKN36" s="33"/>
      <c r="GKO36" s="33"/>
      <c r="GKP36" s="33"/>
      <c r="GKQ36" s="33"/>
      <c r="GKR36" s="33"/>
      <c r="GKS36" s="33"/>
      <c r="GKT36" s="33"/>
      <c r="GKU36" s="33"/>
      <c r="GKV36" s="33"/>
      <c r="GKW36" s="33"/>
      <c r="GKX36" s="33"/>
      <c r="GKY36" s="33"/>
      <c r="GKZ36" s="33"/>
      <c r="GLA36" s="33"/>
      <c r="GLB36" s="33"/>
      <c r="GLC36" s="33"/>
      <c r="GLD36" s="33"/>
      <c r="GLE36" s="33"/>
      <c r="GLF36" s="33"/>
      <c r="GLG36" s="33"/>
      <c r="GLH36" s="33"/>
      <c r="GLI36" s="33"/>
      <c r="GLJ36" s="33"/>
      <c r="GLK36" s="33"/>
      <c r="GLL36" s="33"/>
      <c r="GLM36" s="33"/>
      <c r="GLN36" s="33"/>
      <c r="GLO36" s="33"/>
      <c r="GLP36" s="33"/>
      <c r="GLQ36" s="33"/>
      <c r="GLR36" s="33"/>
      <c r="GLS36" s="33"/>
      <c r="GLT36" s="33"/>
      <c r="GLU36" s="33"/>
      <c r="GLV36" s="33"/>
      <c r="GLW36" s="33"/>
      <c r="GLX36" s="33"/>
      <c r="GLY36" s="33"/>
      <c r="GLZ36" s="33"/>
      <c r="GMA36" s="33"/>
      <c r="GMB36" s="33"/>
      <c r="GMC36" s="33"/>
      <c r="GMD36" s="33"/>
      <c r="GME36" s="33"/>
      <c r="GMF36" s="33"/>
      <c r="GMG36" s="33"/>
      <c r="GMH36" s="33"/>
      <c r="GMI36" s="33"/>
      <c r="GMJ36" s="33"/>
      <c r="GMK36" s="33"/>
      <c r="GML36" s="33"/>
      <c r="GMM36" s="33"/>
      <c r="GMN36" s="33"/>
      <c r="GMO36" s="33"/>
      <c r="GMP36" s="33"/>
      <c r="GMQ36" s="33"/>
      <c r="GMR36" s="33"/>
      <c r="GMS36" s="33"/>
      <c r="GMT36" s="33"/>
      <c r="GMU36" s="33"/>
      <c r="GMV36" s="33"/>
      <c r="GMW36" s="33"/>
      <c r="GMX36" s="33"/>
      <c r="GMY36" s="33"/>
      <c r="GMZ36" s="33"/>
      <c r="GNA36" s="33"/>
      <c r="GNB36" s="33"/>
      <c r="GNC36" s="33"/>
      <c r="GND36" s="33"/>
      <c r="GNE36" s="33"/>
      <c r="GNF36" s="33"/>
      <c r="GNG36" s="33"/>
      <c r="GNH36" s="33"/>
      <c r="GNI36" s="33"/>
      <c r="GNJ36" s="33"/>
      <c r="GNK36" s="33"/>
      <c r="GNL36" s="33"/>
      <c r="GNM36" s="33"/>
      <c r="GNN36" s="33"/>
      <c r="GNO36" s="33"/>
      <c r="GNP36" s="33"/>
      <c r="GNQ36" s="33"/>
      <c r="GNR36" s="33"/>
      <c r="GNS36" s="33"/>
      <c r="GNT36" s="33"/>
      <c r="GNU36" s="33"/>
      <c r="GNV36" s="33"/>
      <c r="GNW36" s="33"/>
      <c r="GNX36" s="33"/>
      <c r="GNY36" s="33"/>
      <c r="GNZ36" s="33"/>
      <c r="GOA36" s="33"/>
      <c r="GOB36" s="33"/>
      <c r="GOC36" s="33"/>
      <c r="GOD36" s="33"/>
      <c r="GOE36" s="33"/>
      <c r="GOF36" s="33"/>
      <c r="GOG36" s="33"/>
      <c r="GOH36" s="33"/>
      <c r="GOI36" s="33"/>
      <c r="GOJ36" s="33"/>
      <c r="GOK36" s="33"/>
      <c r="GOL36" s="33"/>
      <c r="GOM36" s="33"/>
      <c r="GON36" s="33"/>
      <c r="GOO36" s="33"/>
      <c r="GOP36" s="33"/>
      <c r="GOQ36" s="33"/>
      <c r="GOR36" s="33"/>
      <c r="GOS36" s="33"/>
      <c r="GOT36" s="33"/>
      <c r="GOU36" s="33"/>
      <c r="GOV36" s="33"/>
      <c r="GOW36" s="33"/>
      <c r="GOX36" s="33"/>
      <c r="GOY36" s="33"/>
      <c r="GOZ36" s="33"/>
      <c r="GPA36" s="33"/>
      <c r="GPB36" s="33"/>
      <c r="GPC36" s="33"/>
      <c r="GPD36" s="33"/>
      <c r="GPE36" s="33"/>
      <c r="GPF36" s="33"/>
      <c r="GPG36" s="33"/>
      <c r="GPH36" s="33"/>
      <c r="GPI36" s="33"/>
      <c r="GPJ36" s="33"/>
      <c r="GPK36" s="33"/>
      <c r="GPL36" s="33"/>
      <c r="GPM36" s="33"/>
      <c r="GPN36" s="33"/>
      <c r="GPO36" s="33"/>
      <c r="GPP36" s="33"/>
      <c r="GPQ36" s="33"/>
      <c r="GPR36" s="33"/>
      <c r="GPS36" s="33"/>
      <c r="GPT36" s="33"/>
      <c r="GPU36" s="33"/>
      <c r="GPV36" s="33"/>
      <c r="GPW36" s="33"/>
      <c r="GPX36" s="33"/>
      <c r="GPY36" s="33"/>
      <c r="GPZ36" s="33"/>
      <c r="GQA36" s="33"/>
      <c r="GQB36" s="33"/>
      <c r="GQC36" s="33"/>
      <c r="GQD36" s="33"/>
      <c r="GQE36" s="33"/>
      <c r="GQF36" s="33"/>
      <c r="GQG36" s="33"/>
      <c r="GQH36" s="33"/>
      <c r="GQI36" s="33"/>
      <c r="GQJ36" s="33"/>
      <c r="GQK36" s="33"/>
      <c r="GQL36" s="33"/>
      <c r="GQM36" s="33"/>
      <c r="GQN36" s="33"/>
      <c r="GQO36" s="33"/>
      <c r="GQP36" s="33"/>
      <c r="GQQ36" s="33"/>
      <c r="GQR36" s="33"/>
      <c r="GQS36" s="33"/>
      <c r="GQT36" s="33"/>
      <c r="GQU36" s="33"/>
      <c r="GQV36" s="33"/>
      <c r="GQW36" s="33"/>
      <c r="GQX36" s="33"/>
      <c r="GQY36" s="33"/>
      <c r="GQZ36" s="33"/>
      <c r="GRA36" s="33"/>
      <c r="GRB36" s="33"/>
      <c r="GRC36" s="33"/>
      <c r="GRD36" s="33"/>
      <c r="GRE36" s="33"/>
      <c r="GRF36" s="33"/>
      <c r="GRG36" s="33"/>
      <c r="GRH36" s="33"/>
      <c r="GRI36" s="33"/>
      <c r="GRJ36" s="33"/>
      <c r="GRK36" s="33"/>
      <c r="GRL36" s="33"/>
      <c r="GRM36" s="33"/>
      <c r="GRN36" s="33"/>
      <c r="GRO36" s="33"/>
      <c r="GRP36" s="33"/>
      <c r="GRQ36" s="33"/>
      <c r="GRR36" s="33"/>
      <c r="GRS36" s="33"/>
      <c r="GRT36" s="33"/>
      <c r="GRU36" s="33"/>
      <c r="GRV36" s="33"/>
      <c r="GRW36" s="33"/>
      <c r="GRX36" s="33"/>
      <c r="GRY36" s="33"/>
      <c r="GRZ36" s="33"/>
      <c r="GSA36" s="33"/>
      <c r="GSB36" s="33"/>
      <c r="GSC36" s="33"/>
      <c r="GSD36" s="33"/>
      <c r="GSE36" s="33"/>
      <c r="GSF36" s="33"/>
      <c r="GSG36" s="33"/>
      <c r="GSH36" s="33"/>
      <c r="GSI36" s="33"/>
      <c r="GSJ36" s="33"/>
      <c r="GSK36" s="33"/>
      <c r="GSL36" s="33"/>
      <c r="GSM36" s="33"/>
      <c r="GSN36" s="33"/>
      <c r="GSO36" s="33"/>
      <c r="GSP36" s="33"/>
      <c r="GSQ36" s="33"/>
      <c r="GSR36" s="33"/>
      <c r="GSS36" s="33"/>
      <c r="GST36" s="33"/>
      <c r="GSU36" s="33"/>
      <c r="GSV36" s="33"/>
      <c r="GSW36" s="33"/>
      <c r="GSX36" s="33"/>
      <c r="GSY36" s="33"/>
      <c r="GSZ36" s="33"/>
      <c r="GTA36" s="33"/>
      <c r="GTB36" s="33"/>
      <c r="GTC36" s="33"/>
      <c r="GTD36" s="33"/>
      <c r="GTE36" s="33"/>
      <c r="GTF36" s="33"/>
      <c r="GTG36" s="33"/>
      <c r="GTH36" s="33"/>
      <c r="GTI36" s="33"/>
      <c r="GTJ36" s="33"/>
      <c r="GTK36" s="33"/>
      <c r="GTL36" s="33"/>
      <c r="GTM36" s="33"/>
      <c r="GTN36" s="33"/>
      <c r="GTO36" s="33"/>
      <c r="GTP36" s="33"/>
      <c r="GTQ36" s="33"/>
      <c r="GTR36" s="33"/>
      <c r="GTS36" s="33"/>
      <c r="GTT36" s="33"/>
      <c r="GTU36" s="33"/>
      <c r="GTV36" s="33"/>
      <c r="GTW36" s="33"/>
      <c r="GTX36" s="33"/>
      <c r="GTY36" s="33"/>
      <c r="GTZ36" s="33"/>
      <c r="GUA36" s="33"/>
      <c r="GUB36" s="33"/>
      <c r="GUC36" s="33"/>
      <c r="GUD36" s="33"/>
      <c r="GUE36" s="33"/>
      <c r="GUF36" s="33"/>
      <c r="GUG36" s="33"/>
      <c r="GUH36" s="33"/>
      <c r="GUI36" s="33"/>
      <c r="GUJ36" s="33"/>
      <c r="GUK36" s="33"/>
      <c r="GUL36" s="33"/>
      <c r="GUM36" s="33"/>
      <c r="GUN36" s="33"/>
      <c r="GUO36" s="33"/>
      <c r="GUP36" s="33"/>
      <c r="GUQ36" s="33"/>
      <c r="GUR36" s="33"/>
      <c r="GUS36" s="33"/>
      <c r="GUT36" s="33"/>
      <c r="GUU36" s="33"/>
      <c r="GUV36" s="33"/>
      <c r="GUW36" s="33"/>
      <c r="GUX36" s="33"/>
      <c r="GUY36" s="33"/>
      <c r="GUZ36" s="33"/>
      <c r="GVA36" s="33"/>
      <c r="GVB36" s="33"/>
      <c r="GVC36" s="33"/>
      <c r="GVD36" s="33"/>
      <c r="GVE36" s="33"/>
      <c r="GVF36" s="33"/>
      <c r="GVG36" s="33"/>
      <c r="GVH36" s="33"/>
      <c r="GVI36" s="33"/>
      <c r="GVJ36" s="33"/>
      <c r="GVK36" s="33"/>
      <c r="GVL36" s="33"/>
      <c r="GVM36" s="33"/>
      <c r="GVN36" s="33"/>
      <c r="GVO36" s="33"/>
      <c r="GVP36" s="33"/>
      <c r="GVQ36" s="33"/>
      <c r="GVR36" s="33"/>
      <c r="GVS36" s="33"/>
      <c r="GVT36" s="33"/>
      <c r="GVU36" s="33"/>
      <c r="GVV36" s="33"/>
      <c r="GVW36" s="33"/>
      <c r="GVX36" s="33"/>
      <c r="GVY36" s="33"/>
      <c r="GVZ36" s="33"/>
      <c r="GWA36" s="33"/>
      <c r="GWB36" s="33"/>
      <c r="GWC36" s="33"/>
      <c r="GWD36" s="33"/>
      <c r="GWE36" s="33"/>
      <c r="GWF36" s="33"/>
      <c r="GWG36" s="33"/>
      <c r="GWH36" s="33"/>
      <c r="GWI36" s="33"/>
      <c r="GWJ36" s="33"/>
      <c r="GWK36" s="33"/>
      <c r="GWL36" s="33"/>
      <c r="GWM36" s="33"/>
      <c r="GWN36" s="33"/>
      <c r="GWO36" s="33"/>
      <c r="GWP36" s="33"/>
      <c r="GWQ36" s="33"/>
      <c r="GWR36" s="33"/>
      <c r="GWS36" s="33"/>
      <c r="GWT36" s="33"/>
      <c r="GWU36" s="33"/>
      <c r="GWV36" s="33"/>
      <c r="GWW36" s="33"/>
      <c r="GWX36" s="33"/>
      <c r="GWY36" s="33"/>
      <c r="GWZ36" s="33"/>
      <c r="GXA36" s="33"/>
      <c r="GXB36" s="33"/>
      <c r="GXC36" s="33"/>
      <c r="GXD36" s="33"/>
      <c r="GXE36" s="33"/>
      <c r="GXF36" s="33"/>
      <c r="GXG36" s="33"/>
      <c r="GXH36" s="33"/>
      <c r="GXI36" s="33"/>
      <c r="GXJ36" s="33"/>
      <c r="GXK36" s="33"/>
      <c r="GXL36" s="33"/>
      <c r="GXM36" s="33"/>
      <c r="GXN36" s="33"/>
      <c r="GXO36" s="33"/>
      <c r="GXP36" s="33"/>
      <c r="GXQ36" s="33"/>
      <c r="GXR36" s="33"/>
      <c r="GXS36" s="33"/>
      <c r="GXT36" s="33"/>
      <c r="GXU36" s="33"/>
      <c r="GXV36" s="33"/>
      <c r="GXW36" s="33"/>
      <c r="GXX36" s="33"/>
      <c r="GXY36" s="33"/>
      <c r="GXZ36" s="33"/>
      <c r="GYA36" s="33"/>
      <c r="GYB36" s="33"/>
      <c r="GYC36" s="33"/>
      <c r="GYD36" s="33"/>
      <c r="GYE36" s="33"/>
      <c r="GYF36" s="33"/>
      <c r="GYG36" s="33"/>
      <c r="GYH36" s="33"/>
      <c r="GYI36" s="33"/>
      <c r="GYJ36" s="33"/>
      <c r="GYK36" s="33"/>
      <c r="GYL36" s="33"/>
      <c r="GYM36" s="33"/>
      <c r="GYN36" s="33"/>
      <c r="GYO36" s="33"/>
      <c r="GYP36" s="33"/>
      <c r="GYQ36" s="33"/>
      <c r="GYR36" s="33"/>
      <c r="GYS36" s="33"/>
      <c r="GYT36" s="33"/>
      <c r="GYU36" s="33"/>
      <c r="GYV36" s="33"/>
      <c r="GYW36" s="33"/>
      <c r="GYX36" s="33"/>
      <c r="GYY36" s="33"/>
      <c r="GYZ36" s="33"/>
      <c r="GZA36" s="33"/>
      <c r="GZB36" s="33"/>
      <c r="GZC36" s="33"/>
      <c r="GZD36" s="33"/>
      <c r="GZE36" s="33"/>
      <c r="GZF36" s="33"/>
      <c r="GZG36" s="33"/>
      <c r="GZH36" s="33"/>
      <c r="GZI36" s="33"/>
      <c r="GZJ36" s="33"/>
      <c r="GZK36" s="33"/>
      <c r="GZL36" s="33"/>
      <c r="GZM36" s="33"/>
      <c r="GZN36" s="33"/>
      <c r="GZO36" s="33"/>
      <c r="GZP36" s="33"/>
      <c r="GZQ36" s="33"/>
      <c r="GZR36" s="33"/>
      <c r="GZS36" s="33"/>
      <c r="GZT36" s="33"/>
      <c r="GZU36" s="33"/>
      <c r="GZV36" s="33"/>
      <c r="GZW36" s="33"/>
      <c r="GZX36" s="33"/>
      <c r="GZY36" s="33"/>
      <c r="GZZ36" s="33"/>
      <c r="HAA36" s="33"/>
      <c r="HAB36" s="33"/>
      <c r="HAC36" s="33"/>
      <c r="HAD36" s="33"/>
      <c r="HAE36" s="33"/>
      <c r="HAF36" s="33"/>
      <c r="HAG36" s="33"/>
      <c r="HAH36" s="33"/>
      <c r="HAI36" s="33"/>
      <c r="HAJ36" s="33"/>
      <c r="HAK36" s="33"/>
      <c r="HAL36" s="33"/>
      <c r="HAM36" s="33"/>
      <c r="HAN36" s="33"/>
      <c r="HAO36" s="33"/>
      <c r="HAP36" s="33"/>
      <c r="HAQ36" s="33"/>
      <c r="HAR36" s="33"/>
      <c r="HAS36" s="33"/>
      <c r="HAT36" s="33"/>
      <c r="HAU36" s="33"/>
      <c r="HAV36" s="33"/>
      <c r="HAW36" s="33"/>
      <c r="HAX36" s="33"/>
      <c r="HAY36" s="33"/>
      <c r="HAZ36" s="33"/>
      <c r="HBA36" s="33"/>
      <c r="HBB36" s="33"/>
      <c r="HBC36" s="33"/>
      <c r="HBD36" s="33"/>
      <c r="HBE36" s="33"/>
      <c r="HBF36" s="33"/>
      <c r="HBG36" s="33"/>
      <c r="HBH36" s="33"/>
      <c r="HBI36" s="33"/>
      <c r="HBJ36" s="33"/>
      <c r="HBK36" s="33"/>
      <c r="HBL36" s="33"/>
      <c r="HBM36" s="33"/>
      <c r="HBN36" s="33"/>
      <c r="HBO36" s="33"/>
      <c r="HBP36" s="33"/>
      <c r="HBQ36" s="33"/>
      <c r="HBR36" s="33"/>
      <c r="HBS36" s="33"/>
      <c r="HBT36" s="33"/>
      <c r="HBU36" s="33"/>
      <c r="HBV36" s="33"/>
      <c r="HBW36" s="33"/>
      <c r="HBX36" s="33"/>
      <c r="HBY36" s="33"/>
      <c r="HBZ36" s="33"/>
      <c r="HCA36" s="33"/>
      <c r="HCB36" s="33"/>
      <c r="HCC36" s="33"/>
      <c r="HCD36" s="33"/>
      <c r="HCE36" s="33"/>
      <c r="HCF36" s="33"/>
      <c r="HCG36" s="33"/>
      <c r="HCH36" s="33"/>
      <c r="HCI36" s="33"/>
      <c r="HCJ36" s="33"/>
      <c r="HCK36" s="33"/>
      <c r="HCL36" s="33"/>
      <c r="HCM36" s="33"/>
      <c r="HCN36" s="33"/>
      <c r="HCO36" s="33"/>
      <c r="HCP36" s="33"/>
      <c r="HCQ36" s="33"/>
      <c r="HCR36" s="33"/>
      <c r="HCS36" s="33"/>
      <c r="HCT36" s="33"/>
      <c r="HCU36" s="33"/>
      <c r="HCV36" s="33"/>
      <c r="HCW36" s="33"/>
      <c r="HCX36" s="33"/>
      <c r="HCY36" s="33"/>
      <c r="HCZ36" s="33"/>
      <c r="HDA36" s="33"/>
      <c r="HDB36" s="33"/>
      <c r="HDC36" s="33"/>
      <c r="HDD36" s="33"/>
      <c r="HDE36" s="33"/>
      <c r="HDF36" s="33"/>
      <c r="HDG36" s="33"/>
      <c r="HDH36" s="33"/>
      <c r="HDI36" s="33"/>
      <c r="HDJ36" s="33"/>
      <c r="HDK36" s="33"/>
      <c r="HDL36" s="33"/>
      <c r="HDM36" s="33"/>
      <c r="HDN36" s="33"/>
      <c r="HDO36" s="33"/>
      <c r="HDP36" s="33"/>
      <c r="HDQ36" s="33"/>
      <c r="HDR36" s="33"/>
      <c r="HDS36" s="33"/>
      <c r="HDT36" s="33"/>
      <c r="HDU36" s="33"/>
      <c r="HDV36" s="33"/>
      <c r="HDW36" s="33"/>
      <c r="HDX36" s="33"/>
      <c r="HDY36" s="33"/>
      <c r="HDZ36" s="33"/>
      <c r="HEA36" s="33"/>
      <c r="HEB36" s="33"/>
      <c r="HEC36" s="33"/>
      <c r="HED36" s="33"/>
      <c r="HEE36" s="33"/>
      <c r="HEF36" s="33"/>
      <c r="HEG36" s="33"/>
      <c r="HEH36" s="33"/>
      <c r="HEI36" s="33"/>
      <c r="HEJ36" s="33"/>
      <c r="HEK36" s="33"/>
      <c r="HEL36" s="33"/>
      <c r="HEM36" s="33"/>
      <c r="HEN36" s="33"/>
      <c r="HEO36" s="33"/>
      <c r="HEP36" s="33"/>
      <c r="HEQ36" s="33"/>
      <c r="HER36" s="33"/>
      <c r="HES36" s="33"/>
      <c r="HET36" s="33"/>
      <c r="HEU36" s="33"/>
      <c r="HEV36" s="33"/>
      <c r="HEW36" s="33"/>
      <c r="HEX36" s="33"/>
      <c r="HEY36" s="33"/>
      <c r="HEZ36" s="33"/>
      <c r="HFA36" s="33"/>
      <c r="HFB36" s="33"/>
      <c r="HFC36" s="33"/>
      <c r="HFD36" s="33"/>
      <c r="HFE36" s="33"/>
      <c r="HFF36" s="33"/>
      <c r="HFG36" s="33"/>
      <c r="HFH36" s="33"/>
      <c r="HFI36" s="33"/>
      <c r="HFJ36" s="33"/>
      <c r="HFK36" s="33"/>
      <c r="HFL36" s="33"/>
      <c r="HFM36" s="33"/>
      <c r="HFN36" s="33"/>
      <c r="HFO36" s="33"/>
      <c r="HFP36" s="33"/>
      <c r="HFQ36" s="33"/>
      <c r="HFR36" s="33"/>
      <c r="HFS36" s="33"/>
      <c r="HFT36" s="33"/>
      <c r="HFU36" s="33"/>
      <c r="HFV36" s="33"/>
      <c r="HFW36" s="33"/>
      <c r="HFX36" s="33"/>
      <c r="HFY36" s="33"/>
      <c r="HFZ36" s="33"/>
      <c r="HGA36" s="33"/>
      <c r="HGB36" s="33"/>
      <c r="HGC36" s="33"/>
      <c r="HGD36" s="33"/>
      <c r="HGE36" s="33"/>
      <c r="HGF36" s="33"/>
      <c r="HGG36" s="33"/>
      <c r="HGH36" s="33"/>
      <c r="HGI36" s="33"/>
      <c r="HGJ36" s="33"/>
      <c r="HGK36" s="33"/>
      <c r="HGL36" s="33"/>
      <c r="HGM36" s="33"/>
      <c r="HGN36" s="33"/>
      <c r="HGO36" s="33"/>
      <c r="HGP36" s="33"/>
      <c r="HGQ36" s="33"/>
      <c r="HGR36" s="33"/>
      <c r="HGS36" s="33"/>
      <c r="HGT36" s="33"/>
      <c r="HGU36" s="33"/>
      <c r="HGV36" s="33"/>
      <c r="HGW36" s="33"/>
      <c r="HGX36" s="33"/>
      <c r="HGY36" s="33"/>
      <c r="HGZ36" s="33"/>
      <c r="HHA36" s="33"/>
      <c r="HHB36" s="33"/>
      <c r="HHC36" s="33"/>
      <c r="HHD36" s="33"/>
      <c r="HHE36" s="33"/>
      <c r="HHF36" s="33"/>
      <c r="HHG36" s="33"/>
      <c r="HHH36" s="33"/>
      <c r="HHI36" s="33"/>
      <c r="HHJ36" s="33"/>
      <c r="HHK36" s="33"/>
      <c r="HHL36" s="33"/>
      <c r="HHM36" s="33"/>
      <c r="HHN36" s="33"/>
      <c r="HHO36" s="33"/>
      <c r="HHP36" s="33"/>
      <c r="HHQ36" s="33"/>
      <c r="HHR36" s="33"/>
      <c r="HHS36" s="33"/>
      <c r="HHT36" s="33"/>
      <c r="HHU36" s="33"/>
      <c r="HHV36" s="33"/>
      <c r="HHW36" s="33"/>
      <c r="HHX36" s="33"/>
      <c r="HHY36" s="33"/>
      <c r="HHZ36" s="33"/>
      <c r="HIA36" s="33"/>
      <c r="HIB36" s="33"/>
      <c r="HIC36" s="33"/>
      <c r="HID36" s="33"/>
      <c r="HIE36" s="33"/>
      <c r="HIF36" s="33"/>
      <c r="HIG36" s="33"/>
      <c r="HIH36" s="33"/>
      <c r="HII36" s="33"/>
      <c r="HIJ36" s="33"/>
      <c r="HIK36" s="33"/>
      <c r="HIL36" s="33"/>
      <c r="HIM36" s="33"/>
      <c r="HIN36" s="33"/>
      <c r="HIO36" s="33"/>
      <c r="HIP36" s="33"/>
      <c r="HIQ36" s="33"/>
      <c r="HIR36" s="33"/>
      <c r="HIS36" s="33"/>
      <c r="HIT36" s="33"/>
      <c r="HIU36" s="33"/>
      <c r="HIV36" s="33"/>
      <c r="HIW36" s="33"/>
      <c r="HIX36" s="33"/>
      <c r="HIY36" s="33"/>
      <c r="HIZ36" s="33"/>
      <c r="HJA36" s="33"/>
      <c r="HJB36" s="33"/>
      <c r="HJC36" s="33"/>
      <c r="HJD36" s="33"/>
      <c r="HJE36" s="33"/>
      <c r="HJF36" s="33"/>
      <c r="HJG36" s="33"/>
      <c r="HJH36" s="33"/>
      <c r="HJI36" s="33"/>
      <c r="HJJ36" s="33"/>
      <c r="HJK36" s="33"/>
      <c r="HJL36" s="33"/>
      <c r="HJM36" s="33"/>
      <c r="HJN36" s="33"/>
      <c r="HJO36" s="33"/>
      <c r="HJP36" s="33"/>
      <c r="HJQ36" s="33"/>
      <c r="HJR36" s="33"/>
      <c r="HJS36" s="33"/>
      <c r="HJT36" s="33"/>
      <c r="HJU36" s="33"/>
      <c r="HJV36" s="33"/>
      <c r="HJW36" s="33"/>
      <c r="HJX36" s="33"/>
      <c r="HJY36" s="33"/>
      <c r="HJZ36" s="33"/>
      <c r="HKA36" s="33"/>
      <c r="HKB36" s="33"/>
      <c r="HKC36" s="33"/>
      <c r="HKD36" s="33"/>
      <c r="HKE36" s="33"/>
      <c r="HKF36" s="33"/>
      <c r="HKG36" s="33"/>
      <c r="HKH36" s="33"/>
      <c r="HKI36" s="33"/>
      <c r="HKJ36" s="33"/>
      <c r="HKK36" s="33"/>
      <c r="HKL36" s="33"/>
      <c r="HKM36" s="33"/>
      <c r="HKN36" s="33"/>
      <c r="HKO36" s="33"/>
      <c r="HKP36" s="33"/>
      <c r="HKQ36" s="33"/>
      <c r="HKR36" s="33"/>
      <c r="HKS36" s="33"/>
      <c r="HKT36" s="33"/>
      <c r="HKU36" s="33"/>
      <c r="HKV36" s="33"/>
      <c r="HKW36" s="33"/>
      <c r="HKX36" s="33"/>
      <c r="HKY36" s="33"/>
      <c r="HKZ36" s="33"/>
      <c r="HLA36" s="33"/>
      <c r="HLB36" s="33"/>
      <c r="HLC36" s="33"/>
      <c r="HLD36" s="33"/>
      <c r="HLE36" s="33"/>
      <c r="HLF36" s="33"/>
      <c r="HLG36" s="33"/>
      <c r="HLH36" s="33"/>
      <c r="HLI36" s="33"/>
      <c r="HLJ36" s="33"/>
      <c r="HLK36" s="33"/>
      <c r="HLL36" s="33"/>
      <c r="HLM36" s="33"/>
      <c r="HLN36" s="33"/>
      <c r="HLO36" s="33"/>
      <c r="HLP36" s="33"/>
      <c r="HLQ36" s="33"/>
      <c r="HLR36" s="33"/>
      <c r="HLS36" s="33"/>
      <c r="HLT36" s="33"/>
      <c r="HLU36" s="33"/>
      <c r="HLV36" s="33"/>
      <c r="HLW36" s="33"/>
      <c r="HLX36" s="33"/>
      <c r="HLY36" s="33"/>
      <c r="HLZ36" s="33"/>
      <c r="HMA36" s="33"/>
      <c r="HMB36" s="33"/>
      <c r="HMC36" s="33"/>
      <c r="HMD36" s="33"/>
      <c r="HME36" s="33"/>
      <c r="HMF36" s="33"/>
      <c r="HMG36" s="33"/>
      <c r="HMH36" s="33"/>
      <c r="HMI36" s="33"/>
      <c r="HMJ36" s="33"/>
      <c r="HMK36" s="33"/>
      <c r="HML36" s="33"/>
      <c r="HMM36" s="33"/>
      <c r="HMN36" s="33"/>
      <c r="HMO36" s="33"/>
      <c r="HMP36" s="33"/>
      <c r="HMQ36" s="33"/>
      <c r="HMR36" s="33"/>
      <c r="HMS36" s="33"/>
      <c r="HMT36" s="33"/>
      <c r="HMU36" s="33"/>
      <c r="HMV36" s="33"/>
      <c r="HMW36" s="33"/>
      <c r="HMX36" s="33"/>
      <c r="HMY36" s="33"/>
      <c r="HMZ36" s="33"/>
      <c r="HNA36" s="33"/>
      <c r="HNB36" s="33"/>
      <c r="HNC36" s="33"/>
      <c r="HND36" s="33"/>
      <c r="HNE36" s="33"/>
      <c r="HNF36" s="33"/>
      <c r="HNG36" s="33"/>
      <c r="HNH36" s="33"/>
      <c r="HNI36" s="33"/>
      <c r="HNJ36" s="33"/>
      <c r="HNK36" s="33"/>
      <c r="HNL36" s="33"/>
      <c r="HNM36" s="33"/>
      <c r="HNN36" s="33"/>
      <c r="HNO36" s="33"/>
      <c r="HNP36" s="33"/>
      <c r="HNQ36" s="33"/>
      <c r="HNR36" s="33"/>
      <c r="HNS36" s="33"/>
      <c r="HNT36" s="33"/>
      <c r="HNU36" s="33"/>
      <c r="HNV36" s="33"/>
      <c r="HNW36" s="33"/>
      <c r="HNX36" s="33"/>
      <c r="HNY36" s="33"/>
      <c r="HNZ36" s="33"/>
      <c r="HOA36" s="33"/>
      <c r="HOB36" s="33"/>
      <c r="HOC36" s="33"/>
      <c r="HOD36" s="33"/>
      <c r="HOE36" s="33"/>
      <c r="HOF36" s="33"/>
      <c r="HOG36" s="33"/>
      <c r="HOH36" s="33"/>
      <c r="HOI36" s="33"/>
      <c r="HOJ36" s="33"/>
      <c r="HOK36" s="33"/>
      <c r="HOL36" s="33"/>
      <c r="HOM36" s="33"/>
      <c r="HON36" s="33"/>
      <c r="HOO36" s="33"/>
      <c r="HOP36" s="33"/>
      <c r="HOQ36" s="33"/>
      <c r="HOR36" s="33"/>
      <c r="HOS36" s="33"/>
      <c r="HOT36" s="33"/>
      <c r="HOU36" s="33"/>
      <c r="HOV36" s="33"/>
      <c r="HOW36" s="33"/>
      <c r="HOX36" s="33"/>
      <c r="HOY36" s="33"/>
      <c r="HOZ36" s="33"/>
      <c r="HPA36" s="33"/>
      <c r="HPB36" s="33"/>
      <c r="HPC36" s="33"/>
      <c r="HPD36" s="33"/>
      <c r="HPE36" s="33"/>
      <c r="HPF36" s="33"/>
      <c r="HPG36" s="33"/>
      <c r="HPH36" s="33"/>
      <c r="HPI36" s="33"/>
      <c r="HPJ36" s="33"/>
      <c r="HPK36" s="33"/>
      <c r="HPL36" s="33"/>
      <c r="HPM36" s="33"/>
      <c r="HPN36" s="33"/>
      <c r="HPO36" s="33"/>
      <c r="HPP36" s="33"/>
      <c r="HPQ36" s="33"/>
      <c r="HPR36" s="33"/>
      <c r="HPS36" s="33"/>
      <c r="HPT36" s="33"/>
      <c r="HPU36" s="33"/>
      <c r="HPV36" s="33"/>
      <c r="HPW36" s="33"/>
      <c r="HPX36" s="33"/>
      <c r="HPY36" s="33"/>
      <c r="HPZ36" s="33"/>
      <c r="HQA36" s="33"/>
      <c r="HQB36" s="33"/>
      <c r="HQC36" s="33"/>
      <c r="HQD36" s="33"/>
      <c r="HQE36" s="33"/>
      <c r="HQF36" s="33"/>
      <c r="HQG36" s="33"/>
      <c r="HQH36" s="33"/>
      <c r="HQI36" s="33"/>
      <c r="HQJ36" s="33"/>
      <c r="HQK36" s="33"/>
      <c r="HQL36" s="33"/>
      <c r="HQM36" s="33"/>
      <c r="HQN36" s="33"/>
      <c r="HQO36" s="33"/>
      <c r="HQP36" s="33"/>
      <c r="HQQ36" s="33"/>
      <c r="HQR36" s="33"/>
      <c r="HQS36" s="33"/>
      <c r="HQT36" s="33"/>
      <c r="HQU36" s="33"/>
      <c r="HQV36" s="33"/>
      <c r="HQW36" s="33"/>
      <c r="HQX36" s="33"/>
      <c r="HQY36" s="33"/>
      <c r="HQZ36" s="33"/>
      <c r="HRA36" s="33"/>
      <c r="HRB36" s="33"/>
      <c r="HRC36" s="33"/>
      <c r="HRD36" s="33"/>
      <c r="HRE36" s="33"/>
      <c r="HRF36" s="33"/>
      <c r="HRG36" s="33"/>
      <c r="HRH36" s="33"/>
      <c r="HRI36" s="33"/>
      <c r="HRJ36" s="33"/>
      <c r="HRK36" s="33"/>
      <c r="HRL36" s="33"/>
      <c r="HRM36" s="33"/>
      <c r="HRN36" s="33"/>
      <c r="HRO36" s="33"/>
      <c r="HRP36" s="33"/>
      <c r="HRQ36" s="33"/>
      <c r="HRR36" s="33"/>
      <c r="HRS36" s="33"/>
      <c r="HRT36" s="33"/>
      <c r="HRU36" s="33"/>
      <c r="HRV36" s="33"/>
      <c r="HRW36" s="33"/>
      <c r="HRX36" s="33"/>
      <c r="HRY36" s="33"/>
      <c r="HRZ36" s="33"/>
      <c r="HSA36" s="33"/>
      <c r="HSB36" s="33"/>
      <c r="HSC36" s="33"/>
      <c r="HSD36" s="33"/>
      <c r="HSE36" s="33"/>
      <c r="HSF36" s="33"/>
      <c r="HSG36" s="33"/>
      <c r="HSH36" s="33"/>
      <c r="HSI36" s="33"/>
      <c r="HSJ36" s="33"/>
      <c r="HSK36" s="33"/>
      <c r="HSL36" s="33"/>
      <c r="HSM36" s="33"/>
      <c r="HSN36" s="33"/>
      <c r="HSO36" s="33"/>
      <c r="HSP36" s="33"/>
      <c r="HSQ36" s="33"/>
      <c r="HSR36" s="33"/>
      <c r="HSS36" s="33"/>
      <c r="HST36" s="33"/>
      <c r="HSU36" s="33"/>
      <c r="HSV36" s="33"/>
      <c r="HSW36" s="33"/>
      <c r="HSX36" s="33"/>
      <c r="HSY36" s="33"/>
      <c r="HSZ36" s="33"/>
      <c r="HTA36" s="33"/>
      <c r="HTB36" s="33"/>
      <c r="HTC36" s="33"/>
      <c r="HTD36" s="33"/>
      <c r="HTE36" s="33"/>
      <c r="HTF36" s="33"/>
      <c r="HTG36" s="33"/>
      <c r="HTH36" s="33"/>
      <c r="HTI36" s="33"/>
      <c r="HTJ36" s="33"/>
      <c r="HTK36" s="33"/>
      <c r="HTL36" s="33"/>
      <c r="HTM36" s="33"/>
      <c r="HTN36" s="33"/>
      <c r="HTO36" s="33"/>
      <c r="HTP36" s="33"/>
      <c r="HTQ36" s="33"/>
      <c r="HTR36" s="33"/>
      <c r="HTS36" s="33"/>
      <c r="HTT36" s="33"/>
      <c r="HTU36" s="33"/>
      <c r="HTV36" s="33"/>
      <c r="HTW36" s="33"/>
      <c r="HTX36" s="33"/>
      <c r="HTY36" s="33"/>
      <c r="HTZ36" s="33"/>
      <c r="HUA36" s="33"/>
      <c r="HUB36" s="33"/>
      <c r="HUC36" s="33"/>
      <c r="HUD36" s="33"/>
      <c r="HUE36" s="33"/>
      <c r="HUF36" s="33"/>
      <c r="HUG36" s="33"/>
      <c r="HUH36" s="33"/>
      <c r="HUI36" s="33"/>
      <c r="HUJ36" s="33"/>
      <c r="HUK36" s="33"/>
      <c r="HUL36" s="33"/>
      <c r="HUM36" s="33"/>
      <c r="HUN36" s="33"/>
      <c r="HUO36" s="33"/>
      <c r="HUP36" s="33"/>
      <c r="HUQ36" s="33"/>
      <c r="HUR36" s="33"/>
      <c r="HUS36" s="33"/>
      <c r="HUT36" s="33"/>
      <c r="HUU36" s="33"/>
      <c r="HUV36" s="33"/>
      <c r="HUW36" s="33"/>
      <c r="HUX36" s="33"/>
      <c r="HUY36" s="33"/>
      <c r="HUZ36" s="33"/>
      <c r="HVA36" s="33"/>
      <c r="HVB36" s="33"/>
      <c r="HVC36" s="33"/>
      <c r="HVD36" s="33"/>
      <c r="HVE36" s="33"/>
      <c r="HVF36" s="33"/>
      <c r="HVG36" s="33"/>
      <c r="HVH36" s="33"/>
      <c r="HVI36" s="33"/>
      <c r="HVJ36" s="33"/>
      <c r="HVK36" s="33"/>
      <c r="HVL36" s="33"/>
      <c r="HVM36" s="33"/>
      <c r="HVN36" s="33"/>
      <c r="HVO36" s="33"/>
      <c r="HVP36" s="33"/>
      <c r="HVQ36" s="33"/>
      <c r="HVR36" s="33"/>
      <c r="HVS36" s="33"/>
      <c r="HVT36" s="33"/>
      <c r="HVU36" s="33"/>
      <c r="HVV36" s="33"/>
      <c r="HVW36" s="33"/>
      <c r="HVX36" s="33"/>
      <c r="HVY36" s="33"/>
      <c r="HVZ36" s="33"/>
      <c r="HWA36" s="33"/>
      <c r="HWB36" s="33"/>
      <c r="HWC36" s="33"/>
      <c r="HWD36" s="33"/>
      <c r="HWE36" s="33"/>
      <c r="HWF36" s="33"/>
      <c r="HWG36" s="33"/>
      <c r="HWH36" s="33"/>
      <c r="HWI36" s="33"/>
      <c r="HWJ36" s="33"/>
      <c r="HWK36" s="33"/>
      <c r="HWL36" s="33"/>
      <c r="HWM36" s="33"/>
      <c r="HWN36" s="33"/>
      <c r="HWO36" s="33"/>
      <c r="HWP36" s="33"/>
      <c r="HWQ36" s="33"/>
      <c r="HWR36" s="33"/>
      <c r="HWS36" s="33"/>
      <c r="HWT36" s="33"/>
      <c r="HWU36" s="33"/>
      <c r="HWV36" s="33"/>
      <c r="HWW36" s="33"/>
      <c r="HWX36" s="33"/>
      <c r="HWY36" s="33"/>
      <c r="HWZ36" s="33"/>
      <c r="HXA36" s="33"/>
      <c r="HXB36" s="33"/>
      <c r="HXC36" s="33"/>
      <c r="HXD36" s="33"/>
      <c r="HXE36" s="33"/>
      <c r="HXF36" s="33"/>
      <c r="HXG36" s="33"/>
      <c r="HXH36" s="33"/>
      <c r="HXI36" s="33"/>
      <c r="HXJ36" s="33"/>
      <c r="HXK36" s="33"/>
      <c r="HXL36" s="33"/>
      <c r="HXM36" s="33"/>
      <c r="HXN36" s="33"/>
      <c r="HXO36" s="33"/>
      <c r="HXP36" s="33"/>
      <c r="HXQ36" s="33"/>
      <c r="HXR36" s="33"/>
      <c r="HXS36" s="33"/>
      <c r="HXT36" s="33"/>
      <c r="HXU36" s="33"/>
      <c r="HXV36" s="33"/>
      <c r="HXW36" s="33"/>
      <c r="HXX36" s="33"/>
      <c r="HXY36" s="33"/>
      <c r="HXZ36" s="33"/>
      <c r="HYA36" s="33"/>
      <c r="HYB36" s="33"/>
      <c r="HYC36" s="33"/>
      <c r="HYD36" s="33"/>
      <c r="HYE36" s="33"/>
      <c r="HYF36" s="33"/>
      <c r="HYG36" s="33"/>
      <c r="HYH36" s="33"/>
      <c r="HYI36" s="33"/>
      <c r="HYJ36" s="33"/>
      <c r="HYK36" s="33"/>
      <c r="HYL36" s="33"/>
      <c r="HYM36" s="33"/>
      <c r="HYN36" s="33"/>
      <c r="HYO36" s="33"/>
      <c r="HYP36" s="33"/>
      <c r="HYQ36" s="33"/>
      <c r="HYR36" s="33"/>
      <c r="HYS36" s="33"/>
      <c r="HYT36" s="33"/>
      <c r="HYU36" s="33"/>
      <c r="HYV36" s="33"/>
      <c r="HYW36" s="33"/>
      <c r="HYX36" s="33"/>
      <c r="HYY36" s="33"/>
      <c r="HYZ36" s="33"/>
      <c r="HZA36" s="33"/>
      <c r="HZB36" s="33"/>
      <c r="HZC36" s="33"/>
      <c r="HZD36" s="33"/>
      <c r="HZE36" s="33"/>
      <c r="HZF36" s="33"/>
      <c r="HZG36" s="33"/>
      <c r="HZH36" s="33"/>
      <c r="HZI36" s="33"/>
      <c r="HZJ36" s="33"/>
      <c r="HZK36" s="33"/>
      <c r="HZL36" s="33"/>
      <c r="HZM36" s="33"/>
      <c r="HZN36" s="33"/>
      <c r="HZO36" s="33"/>
      <c r="HZP36" s="33"/>
      <c r="HZQ36" s="33"/>
      <c r="HZR36" s="33"/>
      <c r="HZS36" s="33"/>
      <c r="HZT36" s="33"/>
      <c r="HZU36" s="33"/>
      <c r="HZV36" s="33"/>
      <c r="HZW36" s="33"/>
      <c r="HZX36" s="33"/>
      <c r="HZY36" s="33"/>
      <c r="HZZ36" s="33"/>
      <c r="IAA36" s="33"/>
      <c r="IAB36" s="33"/>
      <c r="IAC36" s="33"/>
      <c r="IAD36" s="33"/>
      <c r="IAE36" s="33"/>
      <c r="IAF36" s="33"/>
      <c r="IAG36" s="33"/>
      <c r="IAH36" s="33"/>
      <c r="IAI36" s="33"/>
      <c r="IAJ36" s="33"/>
      <c r="IAK36" s="33"/>
      <c r="IAL36" s="33"/>
      <c r="IAM36" s="33"/>
      <c r="IAN36" s="33"/>
      <c r="IAO36" s="33"/>
      <c r="IAP36" s="33"/>
      <c r="IAQ36" s="33"/>
      <c r="IAR36" s="33"/>
      <c r="IAS36" s="33"/>
      <c r="IAT36" s="33"/>
      <c r="IAU36" s="33"/>
      <c r="IAV36" s="33"/>
      <c r="IAW36" s="33"/>
      <c r="IAX36" s="33"/>
      <c r="IAY36" s="33"/>
      <c r="IAZ36" s="33"/>
      <c r="IBA36" s="33"/>
      <c r="IBB36" s="33"/>
      <c r="IBC36" s="33"/>
      <c r="IBD36" s="33"/>
      <c r="IBE36" s="33"/>
      <c r="IBF36" s="33"/>
      <c r="IBG36" s="33"/>
      <c r="IBH36" s="33"/>
      <c r="IBI36" s="33"/>
      <c r="IBJ36" s="33"/>
      <c r="IBK36" s="33"/>
      <c r="IBL36" s="33"/>
      <c r="IBM36" s="33"/>
      <c r="IBN36" s="33"/>
      <c r="IBO36" s="33"/>
      <c r="IBP36" s="33"/>
      <c r="IBQ36" s="33"/>
      <c r="IBR36" s="33"/>
      <c r="IBS36" s="33"/>
      <c r="IBT36" s="33"/>
      <c r="IBU36" s="33"/>
      <c r="IBV36" s="33"/>
      <c r="IBW36" s="33"/>
      <c r="IBX36" s="33"/>
      <c r="IBY36" s="33"/>
      <c r="IBZ36" s="33"/>
      <c r="ICA36" s="33"/>
      <c r="ICB36" s="33"/>
      <c r="ICC36" s="33"/>
      <c r="ICD36" s="33"/>
      <c r="ICE36" s="33"/>
      <c r="ICF36" s="33"/>
      <c r="ICG36" s="33"/>
      <c r="ICH36" s="33"/>
      <c r="ICI36" s="33"/>
      <c r="ICJ36" s="33"/>
      <c r="ICK36" s="33"/>
      <c r="ICL36" s="33"/>
      <c r="ICM36" s="33"/>
      <c r="ICN36" s="33"/>
      <c r="ICO36" s="33"/>
      <c r="ICP36" s="33"/>
      <c r="ICQ36" s="33"/>
      <c r="ICR36" s="33"/>
      <c r="ICS36" s="33"/>
      <c r="ICT36" s="33"/>
      <c r="ICU36" s="33"/>
      <c r="ICV36" s="33"/>
      <c r="ICW36" s="33"/>
      <c r="ICX36" s="33"/>
      <c r="ICY36" s="33"/>
      <c r="ICZ36" s="33"/>
      <c r="IDA36" s="33"/>
      <c r="IDB36" s="33"/>
      <c r="IDC36" s="33"/>
      <c r="IDD36" s="33"/>
      <c r="IDE36" s="33"/>
      <c r="IDF36" s="33"/>
      <c r="IDG36" s="33"/>
      <c r="IDH36" s="33"/>
      <c r="IDI36" s="33"/>
      <c r="IDJ36" s="33"/>
      <c r="IDK36" s="33"/>
      <c r="IDL36" s="33"/>
      <c r="IDM36" s="33"/>
      <c r="IDN36" s="33"/>
      <c r="IDO36" s="33"/>
      <c r="IDP36" s="33"/>
      <c r="IDQ36" s="33"/>
      <c r="IDR36" s="33"/>
      <c r="IDS36" s="33"/>
      <c r="IDT36" s="33"/>
      <c r="IDU36" s="33"/>
      <c r="IDV36" s="33"/>
      <c r="IDW36" s="33"/>
      <c r="IDX36" s="33"/>
      <c r="IDY36" s="33"/>
      <c r="IDZ36" s="33"/>
      <c r="IEA36" s="33"/>
      <c r="IEB36" s="33"/>
      <c r="IEC36" s="33"/>
      <c r="IED36" s="33"/>
      <c r="IEE36" s="33"/>
      <c r="IEF36" s="33"/>
      <c r="IEG36" s="33"/>
      <c r="IEH36" s="33"/>
      <c r="IEI36" s="33"/>
      <c r="IEJ36" s="33"/>
      <c r="IEK36" s="33"/>
      <c r="IEL36" s="33"/>
      <c r="IEM36" s="33"/>
      <c r="IEN36" s="33"/>
      <c r="IEO36" s="33"/>
      <c r="IEP36" s="33"/>
      <c r="IEQ36" s="33"/>
      <c r="IER36" s="33"/>
      <c r="IES36" s="33"/>
      <c r="IET36" s="33"/>
      <c r="IEU36" s="33"/>
      <c r="IEV36" s="33"/>
      <c r="IEW36" s="33"/>
      <c r="IEX36" s="33"/>
      <c r="IEY36" s="33"/>
      <c r="IEZ36" s="33"/>
      <c r="IFA36" s="33"/>
      <c r="IFB36" s="33"/>
      <c r="IFC36" s="33"/>
      <c r="IFD36" s="33"/>
      <c r="IFE36" s="33"/>
      <c r="IFF36" s="33"/>
      <c r="IFG36" s="33"/>
      <c r="IFH36" s="33"/>
      <c r="IFI36" s="33"/>
      <c r="IFJ36" s="33"/>
      <c r="IFK36" s="33"/>
      <c r="IFL36" s="33"/>
      <c r="IFM36" s="33"/>
      <c r="IFN36" s="33"/>
      <c r="IFO36" s="33"/>
      <c r="IFP36" s="33"/>
      <c r="IFQ36" s="33"/>
      <c r="IFR36" s="33"/>
      <c r="IFS36" s="33"/>
      <c r="IFT36" s="33"/>
      <c r="IFU36" s="33"/>
      <c r="IFV36" s="33"/>
      <c r="IFW36" s="33"/>
      <c r="IFX36" s="33"/>
      <c r="IFY36" s="33"/>
      <c r="IFZ36" s="33"/>
      <c r="IGA36" s="33"/>
      <c r="IGB36" s="33"/>
      <c r="IGC36" s="33"/>
      <c r="IGD36" s="33"/>
      <c r="IGE36" s="33"/>
      <c r="IGF36" s="33"/>
      <c r="IGG36" s="33"/>
      <c r="IGH36" s="33"/>
      <c r="IGI36" s="33"/>
      <c r="IGJ36" s="33"/>
      <c r="IGK36" s="33"/>
      <c r="IGL36" s="33"/>
      <c r="IGM36" s="33"/>
      <c r="IGN36" s="33"/>
      <c r="IGO36" s="33"/>
      <c r="IGP36" s="33"/>
      <c r="IGQ36" s="33"/>
      <c r="IGR36" s="33"/>
      <c r="IGS36" s="33"/>
      <c r="IGT36" s="33"/>
      <c r="IGU36" s="33"/>
      <c r="IGV36" s="33"/>
      <c r="IGW36" s="33"/>
      <c r="IGX36" s="33"/>
      <c r="IGY36" s="33"/>
      <c r="IGZ36" s="33"/>
      <c r="IHA36" s="33"/>
      <c r="IHB36" s="33"/>
      <c r="IHC36" s="33"/>
      <c r="IHD36" s="33"/>
      <c r="IHE36" s="33"/>
      <c r="IHF36" s="33"/>
      <c r="IHG36" s="33"/>
      <c r="IHH36" s="33"/>
      <c r="IHI36" s="33"/>
      <c r="IHJ36" s="33"/>
      <c r="IHK36" s="33"/>
      <c r="IHL36" s="33"/>
      <c r="IHM36" s="33"/>
      <c r="IHN36" s="33"/>
      <c r="IHO36" s="33"/>
      <c r="IHP36" s="33"/>
      <c r="IHQ36" s="33"/>
      <c r="IHR36" s="33"/>
      <c r="IHS36" s="33"/>
      <c r="IHT36" s="33"/>
      <c r="IHU36" s="33"/>
      <c r="IHV36" s="33"/>
      <c r="IHW36" s="33"/>
      <c r="IHX36" s="33"/>
      <c r="IHY36" s="33"/>
      <c r="IHZ36" s="33"/>
      <c r="IIA36" s="33"/>
      <c r="IIB36" s="33"/>
      <c r="IIC36" s="33"/>
      <c r="IID36" s="33"/>
      <c r="IIE36" s="33"/>
      <c r="IIF36" s="33"/>
      <c r="IIG36" s="33"/>
      <c r="IIH36" s="33"/>
      <c r="III36" s="33"/>
      <c r="IIJ36" s="33"/>
      <c r="IIK36" s="33"/>
      <c r="IIL36" s="33"/>
      <c r="IIM36" s="33"/>
      <c r="IIN36" s="33"/>
      <c r="IIO36" s="33"/>
      <c r="IIP36" s="33"/>
      <c r="IIQ36" s="33"/>
      <c r="IIR36" s="33"/>
      <c r="IIS36" s="33"/>
      <c r="IIT36" s="33"/>
      <c r="IIU36" s="33"/>
      <c r="IIV36" s="33"/>
      <c r="IIW36" s="33"/>
      <c r="IIX36" s="33"/>
      <c r="IIY36" s="33"/>
      <c r="IIZ36" s="33"/>
      <c r="IJA36" s="33"/>
      <c r="IJB36" s="33"/>
      <c r="IJC36" s="33"/>
      <c r="IJD36" s="33"/>
      <c r="IJE36" s="33"/>
      <c r="IJF36" s="33"/>
      <c r="IJG36" s="33"/>
      <c r="IJH36" s="33"/>
      <c r="IJI36" s="33"/>
      <c r="IJJ36" s="33"/>
      <c r="IJK36" s="33"/>
      <c r="IJL36" s="33"/>
      <c r="IJM36" s="33"/>
      <c r="IJN36" s="33"/>
      <c r="IJO36" s="33"/>
      <c r="IJP36" s="33"/>
      <c r="IJQ36" s="33"/>
      <c r="IJR36" s="33"/>
      <c r="IJS36" s="33"/>
      <c r="IJT36" s="33"/>
      <c r="IJU36" s="33"/>
      <c r="IJV36" s="33"/>
      <c r="IJW36" s="33"/>
      <c r="IJX36" s="33"/>
      <c r="IJY36" s="33"/>
      <c r="IJZ36" s="33"/>
      <c r="IKA36" s="33"/>
      <c r="IKB36" s="33"/>
      <c r="IKC36" s="33"/>
      <c r="IKD36" s="33"/>
      <c r="IKE36" s="33"/>
      <c r="IKF36" s="33"/>
      <c r="IKG36" s="33"/>
      <c r="IKH36" s="33"/>
      <c r="IKI36" s="33"/>
      <c r="IKJ36" s="33"/>
      <c r="IKK36" s="33"/>
      <c r="IKL36" s="33"/>
      <c r="IKM36" s="33"/>
      <c r="IKN36" s="33"/>
      <c r="IKO36" s="33"/>
      <c r="IKP36" s="33"/>
      <c r="IKQ36" s="33"/>
      <c r="IKR36" s="33"/>
      <c r="IKS36" s="33"/>
      <c r="IKT36" s="33"/>
      <c r="IKU36" s="33"/>
      <c r="IKV36" s="33"/>
      <c r="IKW36" s="33"/>
      <c r="IKX36" s="33"/>
      <c r="IKY36" s="33"/>
      <c r="IKZ36" s="33"/>
      <c r="ILA36" s="33"/>
      <c r="ILB36" s="33"/>
      <c r="ILC36" s="33"/>
      <c r="ILD36" s="33"/>
      <c r="ILE36" s="33"/>
      <c r="ILF36" s="33"/>
      <c r="ILG36" s="33"/>
      <c r="ILH36" s="33"/>
      <c r="ILI36" s="33"/>
      <c r="ILJ36" s="33"/>
      <c r="ILK36" s="33"/>
      <c r="ILL36" s="33"/>
      <c r="ILM36" s="33"/>
      <c r="ILN36" s="33"/>
      <c r="ILO36" s="33"/>
      <c r="ILP36" s="33"/>
      <c r="ILQ36" s="33"/>
      <c r="ILR36" s="33"/>
      <c r="ILS36" s="33"/>
      <c r="ILT36" s="33"/>
      <c r="ILU36" s="33"/>
      <c r="ILV36" s="33"/>
      <c r="ILW36" s="33"/>
      <c r="ILX36" s="33"/>
      <c r="ILY36" s="33"/>
      <c r="ILZ36" s="33"/>
      <c r="IMA36" s="33"/>
      <c r="IMB36" s="33"/>
      <c r="IMC36" s="33"/>
      <c r="IMD36" s="33"/>
      <c r="IME36" s="33"/>
      <c r="IMF36" s="33"/>
      <c r="IMG36" s="33"/>
      <c r="IMH36" s="33"/>
      <c r="IMI36" s="33"/>
      <c r="IMJ36" s="33"/>
      <c r="IMK36" s="33"/>
      <c r="IML36" s="33"/>
      <c r="IMM36" s="33"/>
      <c r="IMN36" s="33"/>
      <c r="IMO36" s="33"/>
      <c r="IMP36" s="33"/>
      <c r="IMQ36" s="33"/>
      <c r="IMR36" s="33"/>
      <c r="IMS36" s="33"/>
      <c r="IMT36" s="33"/>
      <c r="IMU36" s="33"/>
      <c r="IMV36" s="33"/>
      <c r="IMW36" s="33"/>
      <c r="IMX36" s="33"/>
      <c r="IMY36" s="33"/>
      <c r="IMZ36" s="33"/>
      <c r="INA36" s="33"/>
      <c r="INB36" s="33"/>
      <c r="INC36" s="33"/>
      <c r="IND36" s="33"/>
      <c r="INE36" s="33"/>
      <c r="INF36" s="33"/>
      <c r="ING36" s="33"/>
      <c r="INH36" s="33"/>
      <c r="INI36" s="33"/>
      <c r="INJ36" s="33"/>
      <c r="INK36" s="33"/>
      <c r="INL36" s="33"/>
      <c r="INM36" s="33"/>
      <c r="INN36" s="33"/>
      <c r="INO36" s="33"/>
      <c r="INP36" s="33"/>
      <c r="INQ36" s="33"/>
      <c r="INR36" s="33"/>
      <c r="INS36" s="33"/>
      <c r="INT36" s="33"/>
      <c r="INU36" s="33"/>
      <c r="INV36" s="33"/>
      <c r="INW36" s="33"/>
      <c r="INX36" s="33"/>
      <c r="INY36" s="33"/>
      <c r="INZ36" s="33"/>
      <c r="IOA36" s="33"/>
      <c r="IOB36" s="33"/>
      <c r="IOC36" s="33"/>
      <c r="IOD36" s="33"/>
      <c r="IOE36" s="33"/>
      <c r="IOF36" s="33"/>
      <c r="IOG36" s="33"/>
      <c r="IOH36" s="33"/>
      <c r="IOI36" s="33"/>
      <c r="IOJ36" s="33"/>
      <c r="IOK36" s="33"/>
      <c r="IOL36" s="33"/>
      <c r="IOM36" s="33"/>
      <c r="ION36" s="33"/>
      <c r="IOO36" s="33"/>
      <c r="IOP36" s="33"/>
      <c r="IOQ36" s="33"/>
      <c r="IOR36" s="33"/>
      <c r="IOS36" s="33"/>
      <c r="IOT36" s="33"/>
      <c r="IOU36" s="33"/>
      <c r="IOV36" s="33"/>
      <c r="IOW36" s="33"/>
      <c r="IOX36" s="33"/>
      <c r="IOY36" s="33"/>
      <c r="IOZ36" s="33"/>
      <c r="IPA36" s="33"/>
      <c r="IPB36" s="33"/>
      <c r="IPC36" s="33"/>
      <c r="IPD36" s="33"/>
      <c r="IPE36" s="33"/>
      <c r="IPF36" s="33"/>
      <c r="IPG36" s="33"/>
      <c r="IPH36" s="33"/>
      <c r="IPI36" s="33"/>
      <c r="IPJ36" s="33"/>
      <c r="IPK36" s="33"/>
      <c r="IPL36" s="33"/>
      <c r="IPM36" s="33"/>
      <c r="IPN36" s="33"/>
      <c r="IPO36" s="33"/>
      <c r="IPP36" s="33"/>
      <c r="IPQ36" s="33"/>
      <c r="IPR36" s="33"/>
      <c r="IPS36" s="33"/>
      <c r="IPT36" s="33"/>
      <c r="IPU36" s="33"/>
      <c r="IPV36" s="33"/>
      <c r="IPW36" s="33"/>
      <c r="IPX36" s="33"/>
      <c r="IPY36" s="33"/>
      <c r="IPZ36" s="33"/>
      <c r="IQA36" s="33"/>
      <c r="IQB36" s="33"/>
      <c r="IQC36" s="33"/>
      <c r="IQD36" s="33"/>
      <c r="IQE36" s="33"/>
      <c r="IQF36" s="33"/>
      <c r="IQG36" s="33"/>
      <c r="IQH36" s="33"/>
      <c r="IQI36" s="33"/>
      <c r="IQJ36" s="33"/>
      <c r="IQK36" s="33"/>
      <c r="IQL36" s="33"/>
      <c r="IQM36" s="33"/>
      <c r="IQN36" s="33"/>
      <c r="IQO36" s="33"/>
      <c r="IQP36" s="33"/>
      <c r="IQQ36" s="33"/>
      <c r="IQR36" s="33"/>
      <c r="IQS36" s="33"/>
      <c r="IQT36" s="33"/>
      <c r="IQU36" s="33"/>
      <c r="IQV36" s="33"/>
      <c r="IQW36" s="33"/>
      <c r="IQX36" s="33"/>
      <c r="IQY36" s="33"/>
      <c r="IQZ36" s="33"/>
      <c r="IRA36" s="33"/>
      <c r="IRB36" s="33"/>
      <c r="IRC36" s="33"/>
      <c r="IRD36" s="33"/>
      <c r="IRE36" s="33"/>
      <c r="IRF36" s="33"/>
      <c r="IRG36" s="33"/>
      <c r="IRH36" s="33"/>
      <c r="IRI36" s="33"/>
      <c r="IRJ36" s="33"/>
      <c r="IRK36" s="33"/>
      <c r="IRL36" s="33"/>
      <c r="IRM36" s="33"/>
      <c r="IRN36" s="33"/>
      <c r="IRO36" s="33"/>
      <c r="IRP36" s="33"/>
      <c r="IRQ36" s="33"/>
      <c r="IRR36" s="33"/>
      <c r="IRS36" s="33"/>
      <c r="IRT36" s="33"/>
      <c r="IRU36" s="33"/>
      <c r="IRV36" s="33"/>
      <c r="IRW36" s="33"/>
      <c r="IRX36" s="33"/>
      <c r="IRY36" s="33"/>
      <c r="IRZ36" s="33"/>
      <c r="ISA36" s="33"/>
      <c r="ISB36" s="33"/>
      <c r="ISC36" s="33"/>
      <c r="ISD36" s="33"/>
      <c r="ISE36" s="33"/>
      <c r="ISF36" s="33"/>
      <c r="ISG36" s="33"/>
      <c r="ISH36" s="33"/>
      <c r="ISI36" s="33"/>
      <c r="ISJ36" s="33"/>
      <c r="ISK36" s="33"/>
      <c r="ISL36" s="33"/>
      <c r="ISM36" s="33"/>
      <c r="ISN36" s="33"/>
      <c r="ISO36" s="33"/>
      <c r="ISP36" s="33"/>
      <c r="ISQ36" s="33"/>
      <c r="ISR36" s="33"/>
      <c r="ISS36" s="33"/>
      <c r="IST36" s="33"/>
      <c r="ISU36" s="33"/>
      <c r="ISV36" s="33"/>
      <c r="ISW36" s="33"/>
      <c r="ISX36" s="33"/>
      <c r="ISY36" s="33"/>
      <c r="ISZ36" s="33"/>
      <c r="ITA36" s="33"/>
      <c r="ITB36" s="33"/>
      <c r="ITC36" s="33"/>
      <c r="ITD36" s="33"/>
      <c r="ITE36" s="33"/>
      <c r="ITF36" s="33"/>
      <c r="ITG36" s="33"/>
      <c r="ITH36" s="33"/>
      <c r="ITI36" s="33"/>
      <c r="ITJ36" s="33"/>
      <c r="ITK36" s="33"/>
      <c r="ITL36" s="33"/>
      <c r="ITM36" s="33"/>
      <c r="ITN36" s="33"/>
      <c r="ITO36" s="33"/>
      <c r="ITP36" s="33"/>
      <c r="ITQ36" s="33"/>
      <c r="ITR36" s="33"/>
      <c r="ITS36" s="33"/>
      <c r="ITT36" s="33"/>
      <c r="ITU36" s="33"/>
      <c r="ITV36" s="33"/>
      <c r="ITW36" s="33"/>
      <c r="ITX36" s="33"/>
      <c r="ITY36" s="33"/>
      <c r="ITZ36" s="33"/>
      <c r="IUA36" s="33"/>
      <c r="IUB36" s="33"/>
      <c r="IUC36" s="33"/>
      <c r="IUD36" s="33"/>
      <c r="IUE36" s="33"/>
      <c r="IUF36" s="33"/>
      <c r="IUG36" s="33"/>
      <c r="IUH36" s="33"/>
      <c r="IUI36" s="33"/>
      <c r="IUJ36" s="33"/>
      <c r="IUK36" s="33"/>
      <c r="IUL36" s="33"/>
      <c r="IUM36" s="33"/>
      <c r="IUN36" s="33"/>
      <c r="IUO36" s="33"/>
      <c r="IUP36" s="33"/>
      <c r="IUQ36" s="33"/>
      <c r="IUR36" s="33"/>
      <c r="IUS36" s="33"/>
      <c r="IUT36" s="33"/>
      <c r="IUU36" s="33"/>
      <c r="IUV36" s="33"/>
      <c r="IUW36" s="33"/>
      <c r="IUX36" s="33"/>
      <c r="IUY36" s="33"/>
      <c r="IUZ36" s="33"/>
      <c r="IVA36" s="33"/>
      <c r="IVB36" s="33"/>
      <c r="IVC36" s="33"/>
      <c r="IVD36" s="33"/>
      <c r="IVE36" s="33"/>
      <c r="IVF36" s="33"/>
      <c r="IVG36" s="33"/>
      <c r="IVH36" s="33"/>
      <c r="IVI36" s="33"/>
      <c r="IVJ36" s="33"/>
      <c r="IVK36" s="33"/>
      <c r="IVL36" s="33"/>
      <c r="IVM36" s="33"/>
      <c r="IVN36" s="33"/>
      <c r="IVO36" s="33"/>
      <c r="IVP36" s="33"/>
      <c r="IVQ36" s="33"/>
      <c r="IVR36" s="33"/>
      <c r="IVS36" s="33"/>
      <c r="IVT36" s="33"/>
      <c r="IVU36" s="33"/>
      <c r="IVV36" s="33"/>
      <c r="IVW36" s="33"/>
      <c r="IVX36" s="33"/>
      <c r="IVY36" s="33"/>
      <c r="IVZ36" s="33"/>
      <c r="IWA36" s="33"/>
      <c r="IWB36" s="33"/>
      <c r="IWC36" s="33"/>
      <c r="IWD36" s="33"/>
      <c r="IWE36" s="33"/>
      <c r="IWF36" s="33"/>
      <c r="IWG36" s="33"/>
      <c r="IWH36" s="33"/>
      <c r="IWI36" s="33"/>
      <c r="IWJ36" s="33"/>
      <c r="IWK36" s="33"/>
      <c r="IWL36" s="33"/>
      <c r="IWM36" s="33"/>
      <c r="IWN36" s="33"/>
      <c r="IWO36" s="33"/>
      <c r="IWP36" s="33"/>
      <c r="IWQ36" s="33"/>
      <c r="IWR36" s="33"/>
      <c r="IWS36" s="33"/>
      <c r="IWT36" s="33"/>
      <c r="IWU36" s="33"/>
      <c r="IWV36" s="33"/>
      <c r="IWW36" s="33"/>
      <c r="IWX36" s="33"/>
      <c r="IWY36" s="33"/>
      <c r="IWZ36" s="33"/>
      <c r="IXA36" s="33"/>
      <c r="IXB36" s="33"/>
      <c r="IXC36" s="33"/>
      <c r="IXD36" s="33"/>
      <c r="IXE36" s="33"/>
      <c r="IXF36" s="33"/>
      <c r="IXG36" s="33"/>
      <c r="IXH36" s="33"/>
      <c r="IXI36" s="33"/>
      <c r="IXJ36" s="33"/>
      <c r="IXK36" s="33"/>
      <c r="IXL36" s="33"/>
      <c r="IXM36" s="33"/>
      <c r="IXN36" s="33"/>
      <c r="IXO36" s="33"/>
      <c r="IXP36" s="33"/>
      <c r="IXQ36" s="33"/>
      <c r="IXR36" s="33"/>
      <c r="IXS36" s="33"/>
      <c r="IXT36" s="33"/>
      <c r="IXU36" s="33"/>
      <c r="IXV36" s="33"/>
      <c r="IXW36" s="33"/>
      <c r="IXX36" s="33"/>
      <c r="IXY36" s="33"/>
      <c r="IXZ36" s="33"/>
      <c r="IYA36" s="33"/>
      <c r="IYB36" s="33"/>
      <c r="IYC36" s="33"/>
      <c r="IYD36" s="33"/>
      <c r="IYE36" s="33"/>
      <c r="IYF36" s="33"/>
      <c r="IYG36" s="33"/>
      <c r="IYH36" s="33"/>
      <c r="IYI36" s="33"/>
      <c r="IYJ36" s="33"/>
      <c r="IYK36" s="33"/>
      <c r="IYL36" s="33"/>
      <c r="IYM36" s="33"/>
      <c r="IYN36" s="33"/>
      <c r="IYO36" s="33"/>
      <c r="IYP36" s="33"/>
      <c r="IYQ36" s="33"/>
      <c r="IYR36" s="33"/>
      <c r="IYS36" s="33"/>
      <c r="IYT36" s="33"/>
      <c r="IYU36" s="33"/>
      <c r="IYV36" s="33"/>
      <c r="IYW36" s="33"/>
      <c r="IYX36" s="33"/>
      <c r="IYY36" s="33"/>
      <c r="IYZ36" s="33"/>
      <c r="IZA36" s="33"/>
      <c r="IZB36" s="33"/>
      <c r="IZC36" s="33"/>
      <c r="IZD36" s="33"/>
      <c r="IZE36" s="33"/>
      <c r="IZF36" s="33"/>
      <c r="IZG36" s="33"/>
      <c r="IZH36" s="33"/>
      <c r="IZI36" s="33"/>
      <c r="IZJ36" s="33"/>
      <c r="IZK36" s="33"/>
      <c r="IZL36" s="33"/>
      <c r="IZM36" s="33"/>
      <c r="IZN36" s="33"/>
      <c r="IZO36" s="33"/>
      <c r="IZP36" s="33"/>
      <c r="IZQ36" s="33"/>
      <c r="IZR36" s="33"/>
      <c r="IZS36" s="33"/>
      <c r="IZT36" s="33"/>
      <c r="IZU36" s="33"/>
      <c r="IZV36" s="33"/>
      <c r="IZW36" s="33"/>
      <c r="IZX36" s="33"/>
      <c r="IZY36" s="33"/>
      <c r="IZZ36" s="33"/>
      <c r="JAA36" s="33"/>
      <c r="JAB36" s="33"/>
      <c r="JAC36" s="33"/>
      <c r="JAD36" s="33"/>
      <c r="JAE36" s="33"/>
      <c r="JAF36" s="33"/>
      <c r="JAG36" s="33"/>
      <c r="JAH36" s="33"/>
      <c r="JAI36" s="33"/>
      <c r="JAJ36" s="33"/>
      <c r="JAK36" s="33"/>
      <c r="JAL36" s="33"/>
      <c r="JAM36" s="33"/>
      <c r="JAN36" s="33"/>
      <c r="JAO36" s="33"/>
      <c r="JAP36" s="33"/>
      <c r="JAQ36" s="33"/>
      <c r="JAR36" s="33"/>
      <c r="JAS36" s="33"/>
      <c r="JAT36" s="33"/>
      <c r="JAU36" s="33"/>
      <c r="JAV36" s="33"/>
      <c r="JAW36" s="33"/>
      <c r="JAX36" s="33"/>
      <c r="JAY36" s="33"/>
      <c r="JAZ36" s="33"/>
      <c r="JBA36" s="33"/>
      <c r="JBB36" s="33"/>
      <c r="JBC36" s="33"/>
      <c r="JBD36" s="33"/>
      <c r="JBE36" s="33"/>
      <c r="JBF36" s="33"/>
      <c r="JBG36" s="33"/>
      <c r="JBH36" s="33"/>
      <c r="JBI36" s="33"/>
      <c r="JBJ36" s="33"/>
      <c r="JBK36" s="33"/>
      <c r="JBL36" s="33"/>
      <c r="JBM36" s="33"/>
      <c r="JBN36" s="33"/>
      <c r="JBO36" s="33"/>
      <c r="JBP36" s="33"/>
      <c r="JBQ36" s="33"/>
      <c r="JBR36" s="33"/>
      <c r="JBS36" s="33"/>
      <c r="JBT36" s="33"/>
      <c r="JBU36" s="33"/>
      <c r="JBV36" s="33"/>
      <c r="JBW36" s="33"/>
      <c r="JBX36" s="33"/>
      <c r="JBY36" s="33"/>
      <c r="JBZ36" s="33"/>
      <c r="JCA36" s="33"/>
      <c r="JCB36" s="33"/>
      <c r="JCC36" s="33"/>
      <c r="JCD36" s="33"/>
      <c r="JCE36" s="33"/>
      <c r="JCF36" s="33"/>
      <c r="JCG36" s="33"/>
      <c r="JCH36" s="33"/>
      <c r="JCI36" s="33"/>
      <c r="JCJ36" s="33"/>
      <c r="JCK36" s="33"/>
      <c r="JCL36" s="33"/>
      <c r="JCM36" s="33"/>
      <c r="JCN36" s="33"/>
      <c r="JCO36" s="33"/>
      <c r="JCP36" s="33"/>
      <c r="JCQ36" s="33"/>
      <c r="JCR36" s="33"/>
      <c r="JCS36" s="33"/>
      <c r="JCT36" s="33"/>
      <c r="JCU36" s="33"/>
      <c r="JCV36" s="33"/>
      <c r="JCW36" s="33"/>
      <c r="JCX36" s="33"/>
      <c r="JCY36" s="33"/>
      <c r="JCZ36" s="33"/>
      <c r="JDA36" s="33"/>
      <c r="JDB36" s="33"/>
      <c r="JDC36" s="33"/>
      <c r="JDD36" s="33"/>
      <c r="JDE36" s="33"/>
      <c r="JDF36" s="33"/>
      <c r="JDG36" s="33"/>
      <c r="JDH36" s="33"/>
      <c r="JDI36" s="33"/>
      <c r="JDJ36" s="33"/>
      <c r="JDK36" s="33"/>
      <c r="JDL36" s="33"/>
      <c r="JDM36" s="33"/>
      <c r="JDN36" s="33"/>
      <c r="JDO36" s="33"/>
      <c r="JDP36" s="33"/>
      <c r="JDQ36" s="33"/>
      <c r="JDR36" s="33"/>
      <c r="JDS36" s="33"/>
      <c r="JDT36" s="33"/>
      <c r="JDU36" s="33"/>
      <c r="JDV36" s="33"/>
      <c r="JDW36" s="33"/>
      <c r="JDX36" s="33"/>
      <c r="JDY36" s="33"/>
      <c r="JDZ36" s="33"/>
      <c r="JEA36" s="33"/>
      <c r="JEB36" s="33"/>
      <c r="JEC36" s="33"/>
      <c r="JED36" s="33"/>
      <c r="JEE36" s="33"/>
      <c r="JEF36" s="33"/>
      <c r="JEG36" s="33"/>
      <c r="JEH36" s="33"/>
      <c r="JEI36" s="33"/>
      <c r="JEJ36" s="33"/>
      <c r="JEK36" s="33"/>
      <c r="JEL36" s="33"/>
      <c r="JEM36" s="33"/>
      <c r="JEN36" s="33"/>
      <c r="JEO36" s="33"/>
      <c r="JEP36" s="33"/>
      <c r="JEQ36" s="33"/>
      <c r="JER36" s="33"/>
      <c r="JES36" s="33"/>
      <c r="JET36" s="33"/>
      <c r="JEU36" s="33"/>
      <c r="JEV36" s="33"/>
      <c r="JEW36" s="33"/>
      <c r="JEX36" s="33"/>
      <c r="JEY36" s="33"/>
      <c r="JEZ36" s="33"/>
      <c r="JFA36" s="33"/>
      <c r="JFB36" s="33"/>
      <c r="JFC36" s="33"/>
      <c r="JFD36" s="33"/>
      <c r="JFE36" s="33"/>
      <c r="JFF36" s="33"/>
      <c r="JFG36" s="33"/>
      <c r="JFH36" s="33"/>
      <c r="JFI36" s="33"/>
      <c r="JFJ36" s="33"/>
      <c r="JFK36" s="33"/>
      <c r="JFL36" s="33"/>
      <c r="JFM36" s="33"/>
      <c r="JFN36" s="33"/>
      <c r="JFO36" s="33"/>
      <c r="JFP36" s="33"/>
      <c r="JFQ36" s="33"/>
      <c r="JFR36" s="33"/>
      <c r="JFS36" s="33"/>
      <c r="JFT36" s="33"/>
      <c r="JFU36" s="33"/>
      <c r="JFV36" s="33"/>
      <c r="JFW36" s="33"/>
      <c r="JFX36" s="33"/>
      <c r="JFY36" s="33"/>
      <c r="JFZ36" s="33"/>
      <c r="JGA36" s="33"/>
      <c r="JGB36" s="33"/>
      <c r="JGC36" s="33"/>
      <c r="JGD36" s="33"/>
      <c r="JGE36" s="33"/>
      <c r="JGF36" s="33"/>
      <c r="JGG36" s="33"/>
      <c r="JGH36" s="33"/>
      <c r="JGI36" s="33"/>
      <c r="JGJ36" s="33"/>
      <c r="JGK36" s="33"/>
      <c r="JGL36" s="33"/>
      <c r="JGM36" s="33"/>
      <c r="JGN36" s="33"/>
      <c r="JGO36" s="33"/>
      <c r="JGP36" s="33"/>
      <c r="JGQ36" s="33"/>
      <c r="JGR36" s="33"/>
      <c r="JGS36" s="33"/>
      <c r="JGT36" s="33"/>
      <c r="JGU36" s="33"/>
      <c r="JGV36" s="33"/>
      <c r="JGW36" s="33"/>
      <c r="JGX36" s="33"/>
      <c r="JGY36" s="33"/>
      <c r="JGZ36" s="33"/>
      <c r="JHA36" s="33"/>
      <c r="JHB36" s="33"/>
      <c r="JHC36" s="33"/>
      <c r="JHD36" s="33"/>
      <c r="JHE36" s="33"/>
      <c r="JHF36" s="33"/>
      <c r="JHG36" s="33"/>
      <c r="JHH36" s="33"/>
      <c r="JHI36" s="33"/>
      <c r="JHJ36" s="33"/>
      <c r="JHK36" s="33"/>
      <c r="JHL36" s="33"/>
      <c r="JHM36" s="33"/>
      <c r="JHN36" s="33"/>
      <c r="JHO36" s="33"/>
      <c r="JHP36" s="33"/>
      <c r="JHQ36" s="33"/>
      <c r="JHR36" s="33"/>
      <c r="JHS36" s="33"/>
      <c r="JHT36" s="33"/>
      <c r="JHU36" s="33"/>
      <c r="JHV36" s="33"/>
      <c r="JHW36" s="33"/>
      <c r="JHX36" s="33"/>
      <c r="JHY36" s="33"/>
      <c r="JHZ36" s="33"/>
      <c r="JIA36" s="33"/>
      <c r="JIB36" s="33"/>
      <c r="JIC36" s="33"/>
      <c r="JID36" s="33"/>
      <c r="JIE36" s="33"/>
      <c r="JIF36" s="33"/>
      <c r="JIG36" s="33"/>
      <c r="JIH36" s="33"/>
      <c r="JII36" s="33"/>
      <c r="JIJ36" s="33"/>
      <c r="JIK36" s="33"/>
      <c r="JIL36" s="33"/>
      <c r="JIM36" s="33"/>
      <c r="JIN36" s="33"/>
      <c r="JIO36" s="33"/>
      <c r="JIP36" s="33"/>
      <c r="JIQ36" s="33"/>
      <c r="JIR36" s="33"/>
      <c r="JIS36" s="33"/>
      <c r="JIT36" s="33"/>
      <c r="JIU36" s="33"/>
      <c r="JIV36" s="33"/>
      <c r="JIW36" s="33"/>
      <c r="JIX36" s="33"/>
      <c r="JIY36" s="33"/>
      <c r="JIZ36" s="33"/>
      <c r="JJA36" s="33"/>
      <c r="JJB36" s="33"/>
      <c r="JJC36" s="33"/>
      <c r="JJD36" s="33"/>
      <c r="JJE36" s="33"/>
      <c r="JJF36" s="33"/>
      <c r="JJG36" s="33"/>
      <c r="JJH36" s="33"/>
      <c r="JJI36" s="33"/>
      <c r="JJJ36" s="33"/>
      <c r="JJK36" s="33"/>
      <c r="JJL36" s="33"/>
      <c r="JJM36" s="33"/>
      <c r="JJN36" s="33"/>
      <c r="JJO36" s="33"/>
      <c r="JJP36" s="33"/>
      <c r="JJQ36" s="33"/>
      <c r="JJR36" s="33"/>
      <c r="JJS36" s="33"/>
      <c r="JJT36" s="33"/>
      <c r="JJU36" s="33"/>
      <c r="JJV36" s="33"/>
      <c r="JJW36" s="33"/>
      <c r="JJX36" s="33"/>
      <c r="JJY36" s="33"/>
      <c r="JJZ36" s="33"/>
      <c r="JKA36" s="33"/>
      <c r="JKB36" s="33"/>
      <c r="JKC36" s="33"/>
      <c r="JKD36" s="33"/>
      <c r="JKE36" s="33"/>
      <c r="JKF36" s="33"/>
      <c r="JKG36" s="33"/>
      <c r="JKH36" s="33"/>
      <c r="JKI36" s="33"/>
      <c r="JKJ36" s="33"/>
      <c r="JKK36" s="33"/>
      <c r="JKL36" s="33"/>
      <c r="JKM36" s="33"/>
      <c r="JKN36" s="33"/>
      <c r="JKO36" s="33"/>
      <c r="JKP36" s="33"/>
      <c r="JKQ36" s="33"/>
      <c r="JKR36" s="33"/>
      <c r="JKS36" s="33"/>
      <c r="JKT36" s="33"/>
      <c r="JKU36" s="33"/>
      <c r="JKV36" s="33"/>
      <c r="JKW36" s="33"/>
      <c r="JKX36" s="33"/>
      <c r="JKY36" s="33"/>
      <c r="JKZ36" s="33"/>
      <c r="JLA36" s="33"/>
      <c r="JLB36" s="33"/>
      <c r="JLC36" s="33"/>
      <c r="JLD36" s="33"/>
      <c r="JLE36" s="33"/>
      <c r="JLF36" s="33"/>
      <c r="JLG36" s="33"/>
      <c r="JLH36" s="33"/>
      <c r="JLI36" s="33"/>
      <c r="JLJ36" s="33"/>
      <c r="JLK36" s="33"/>
      <c r="JLL36" s="33"/>
      <c r="JLM36" s="33"/>
      <c r="JLN36" s="33"/>
      <c r="JLO36" s="33"/>
      <c r="JLP36" s="33"/>
      <c r="JLQ36" s="33"/>
      <c r="JLR36" s="33"/>
      <c r="JLS36" s="33"/>
      <c r="JLT36" s="33"/>
      <c r="JLU36" s="33"/>
      <c r="JLV36" s="33"/>
      <c r="JLW36" s="33"/>
      <c r="JLX36" s="33"/>
      <c r="JLY36" s="33"/>
      <c r="JLZ36" s="33"/>
      <c r="JMA36" s="33"/>
      <c r="JMB36" s="33"/>
      <c r="JMC36" s="33"/>
      <c r="JMD36" s="33"/>
      <c r="JME36" s="33"/>
      <c r="JMF36" s="33"/>
      <c r="JMG36" s="33"/>
      <c r="JMH36" s="33"/>
      <c r="JMI36" s="33"/>
      <c r="JMJ36" s="33"/>
      <c r="JMK36" s="33"/>
      <c r="JML36" s="33"/>
      <c r="JMM36" s="33"/>
      <c r="JMN36" s="33"/>
      <c r="JMO36" s="33"/>
      <c r="JMP36" s="33"/>
      <c r="JMQ36" s="33"/>
      <c r="JMR36" s="33"/>
      <c r="JMS36" s="33"/>
      <c r="JMT36" s="33"/>
      <c r="JMU36" s="33"/>
      <c r="JMV36" s="33"/>
      <c r="JMW36" s="33"/>
      <c r="JMX36" s="33"/>
      <c r="JMY36" s="33"/>
      <c r="JMZ36" s="33"/>
      <c r="JNA36" s="33"/>
      <c r="JNB36" s="33"/>
      <c r="JNC36" s="33"/>
      <c r="JND36" s="33"/>
      <c r="JNE36" s="33"/>
      <c r="JNF36" s="33"/>
      <c r="JNG36" s="33"/>
      <c r="JNH36" s="33"/>
      <c r="JNI36" s="33"/>
      <c r="JNJ36" s="33"/>
      <c r="JNK36" s="33"/>
      <c r="JNL36" s="33"/>
      <c r="JNM36" s="33"/>
      <c r="JNN36" s="33"/>
      <c r="JNO36" s="33"/>
      <c r="JNP36" s="33"/>
      <c r="JNQ36" s="33"/>
      <c r="JNR36" s="33"/>
      <c r="JNS36" s="33"/>
      <c r="JNT36" s="33"/>
      <c r="JNU36" s="33"/>
      <c r="JNV36" s="33"/>
      <c r="JNW36" s="33"/>
      <c r="JNX36" s="33"/>
      <c r="JNY36" s="33"/>
      <c r="JNZ36" s="33"/>
      <c r="JOA36" s="33"/>
      <c r="JOB36" s="33"/>
      <c r="JOC36" s="33"/>
      <c r="JOD36" s="33"/>
      <c r="JOE36" s="33"/>
      <c r="JOF36" s="33"/>
      <c r="JOG36" s="33"/>
      <c r="JOH36" s="33"/>
      <c r="JOI36" s="33"/>
      <c r="JOJ36" s="33"/>
      <c r="JOK36" s="33"/>
      <c r="JOL36" s="33"/>
      <c r="JOM36" s="33"/>
      <c r="JON36" s="33"/>
      <c r="JOO36" s="33"/>
      <c r="JOP36" s="33"/>
      <c r="JOQ36" s="33"/>
      <c r="JOR36" s="33"/>
      <c r="JOS36" s="33"/>
      <c r="JOT36" s="33"/>
      <c r="JOU36" s="33"/>
      <c r="JOV36" s="33"/>
      <c r="JOW36" s="33"/>
      <c r="JOX36" s="33"/>
      <c r="JOY36" s="33"/>
      <c r="JOZ36" s="33"/>
      <c r="JPA36" s="33"/>
      <c r="JPB36" s="33"/>
      <c r="JPC36" s="33"/>
      <c r="JPD36" s="33"/>
      <c r="JPE36" s="33"/>
      <c r="JPF36" s="33"/>
      <c r="JPG36" s="33"/>
      <c r="JPH36" s="33"/>
      <c r="JPI36" s="33"/>
      <c r="JPJ36" s="33"/>
      <c r="JPK36" s="33"/>
      <c r="JPL36" s="33"/>
      <c r="JPM36" s="33"/>
      <c r="JPN36" s="33"/>
      <c r="JPO36" s="33"/>
      <c r="JPP36" s="33"/>
      <c r="JPQ36" s="33"/>
      <c r="JPR36" s="33"/>
      <c r="JPS36" s="33"/>
      <c r="JPT36" s="33"/>
      <c r="JPU36" s="33"/>
      <c r="JPV36" s="33"/>
      <c r="JPW36" s="33"/>
      <c r="JPX36" s="33"/>
      <c r="JPY36" s="33"/>
      <c r="JPZ36" s="33"/>
      <c r="JQA36" s="33"/>
      <c r="JQB36" s="33"/>
      <c r="JQC36" s="33"/>
      <c r="JQD36" s="33"/>
      <c r="JQE36" s="33"/>
      <c r="JQF36" s="33"/>
      <c r="JQG36" s="33"/>
      <c r="JQH36" s="33"/>
      <c r="JQI36" s="33"/>
      <c r="JQJ36" s="33"/>
      <c r="JQK36" s="33"/>
      <c r="JQL36" s="33"/>
      <c r="JQM36" s="33"/>
      <c r="JQN36" s="33"/>
      <c r="JQO36" s="33"/>
      <c r="JQP36" s="33"/>
      <c r="JQQ36" s="33"/>
      <c r="JQR36" s="33"/>
      <c r="JQS36" s="33"/>
      <c r="JQT36" s="33"/>
      <c r="JQU36" s="33"/>
      <c r="JQV36" s="33"/>
      <c r="JQW36" s="33"/>
      <c r="JQX36" s="33"/>
      <c r="JQY36" s="33"/>
      <c r="JQZ36" s="33"/>
      <c r="JRA36" s="33"/>
      <c r="JRB36" s="33"/>
      <c r="JRC36" s="33"/>
      <c r="JRD36" s="33"/>
      <c r="JRE36" s="33"/>
      <c r="JRF36" s="33"/>
      <c r="JRG36" s="33"/>
      <c r="JRH36" s="33"/>
      <c r="JRI36" s="33"/>
      <c r="JRJ36" s="33"/>
      <c r="JRK36" s="33"/>
      <c r="JRL36" s="33"/>
      <c r="JRM36" s="33"/>
      <c r="JRN36" s="33"/>
      <c r="JRO36" s="33"/>
      <c r="JRP36" s="33"/>
      <c r="JRQ36" s="33"/>
      <c r="JRR36" s="33"/>
      <c r="JRS36" s="33"/>
      <c r="JRT36" s="33"/>
      <c r="JRU36" s="33"/>
      <c r="JRV36" s="33"/>
      <c r="JRW36" s="33"/>
      <c r="JRX36" s="33"/>
      <c r="JRY36" s="33"/>
      <c r="JRZ36" s="33"/>
      <c r="JSA36" s="33"/>
      <c r="JSB36" s="33"/>
      <c r="JSC36" s="33"/>
      <c r="JSD36" s="33"/>
      <c r="JSE36" s="33"/>
      <c r="JSF36" s="33"/>
      <c r="JSG36" s="33"/>
      <c r="JSH36" s="33"/>
      <c r="JSI36" s="33"/>
      <c r="JSJ36" s="33"/>
      <c r="JSK36" s="33"/>
      <c r="JSL36" s="33"/>
      <c r="JSM36" s="33"/>
      <c r="JSN36" s="33"/>
      <c r="JSO36" s="33"/>
      <c r="JSP36" s="33"/>
      <c r="JSQ36" s="33"/>
      <c r="JSR36" s="33"/>
      <c r="JSS36" s="33"/>
      <c r="JST36" s="33"/>
      <c r="JSU36" s="33"/>
      <c r="JSV36" s="33"/>
      <c r="JSW36" s="33"/>
      <c r="JSX36" s="33"/>
      <c r="JSY36" s="33"/>
      <c r="JSZ36" s="33"/>
      <c r="JTA36" s="33"/>
      <c r="JTB36" s="33"/>
      <c r="JTC36" s="33"/>
      <c r="JTD36" s="33"/>
      <c r="JTE36" s="33"/>
      <c r="JTF36" s="33"/>
      <c r="JTG36" s="33"/>
      <c r="JTH36" s="33"/>
      <c r="JTI36" s="33"/>
      <c r="JTJ36" s="33"/>
      <c r="JTK36" s="33"/>
      <c r="JTL36" s="33"/>
      <c r="JTM36" s="33"/>
      <c r="JTN36" s="33"/>
      <c r="JTO36" s="33"/>
      <c r="JTP36" s="33"/>
      <c r="JTQ36" s="33"/>
      <c r="JTR36" s="33"/>
      <c r="JTS36" s="33"/>
      <c r="JTT36" s="33"/>
      <c r="JTU36" s="33"/>
      <c r="JTV36" s="33"/>
      <c r="JTW36" s="33"/>
      <c r="JTX36" s="33"/>
      <c r="JTY36" s="33"/>
      <c r="JTZ36" s="33"/>
      <c r="JUA36" s="33"/>
      <c r="JUB36" s="33"/>
      <c r="JUC36" s="33"/>
      <c r="JUD36" s="33"/>
      <c r="JUE36" s="33"/>
      <c r="JUF36" s="33"/>
      <c r="JUG36" s="33"/>
      <c r="JUH36" s="33"/>
      <c r="JUI36" s="33"/>
      <c r="JUJ36" s="33"/>
      <c r="JUK36" s="33"/>
      <c r="JUL36" s="33"/>
      <c r="JUM36" s="33"/>
      <c r="JUN36" s="33"/>
      <c r="JUO36" s="33"/>
      <c r="JUP36" s="33"/>
      <c r="JUQ36" s="33"/>
      <c r="JUR36" s="33"/>
      <c r="JUS36" s="33"/>
      <c r="JUT36" s="33"/>
      <c r="JUU36" s="33"/>
      <c r="JUV36" s="33"/>
      <c r="JUW36" s="33"/>
      <c r="JUX36" s="33"/>
      <c r="JUY36" s="33"/>
      <c r="JUZ36" s="33"/>
      <c r="JVA36" s="33"/>
      <c r="JVB36" s="33"/>
      <c r="JVC36" s="33"/>
      <c r="JVD36" s="33"/>
      <c r="JVE36" s="33"/>
      <c r="JVF36" s="33"/>
      <c r="JVG36" s="33"/>
      <c r="JVH36" s="33"/>
      <c r="JVI36" s="33"/>
      <c r="JVJ36" s="33"/>
      <c r="JVK36" s="33"/>
      <c r="JVL36" s="33"/>
      <c r="JVM36" s="33"/>
      <c r="JVN36" s="33"/>
      <c r="JVO36" s="33"/>
      <c r="JVP36" s="33"/>
      <c r="JVQ36" s="33"/>
      <c r="JVR36" s="33"/>
      <c r="JVS36" s="33"/>
      <c r="JVT36" s="33"/>
      <c r="JVU36" s="33"/>
      <c r="JVV36" s="33"/>
      <c r="JVW36" s="33"/>
      <c r="JVX36" s="33"/>
      <c r="JVY36" s="33"/>
      <c r="JVZ36" s="33"/>
      <c r="JWA36" s="33"/>
      <c r="JWB36" s="33"/>
      <c r="JWC36" s="33"/>
      <c r="JWD36" s="33"/>
      <c r="JWE36" s="33"/>
      <c r="JWF36" s="33"/>
      <c r="JWG36" s="33"/>
      <c r="JWH36" s="33"/>
      <c r="JWI36" s="33"/>
      <c r="JWJ36" s="33"/>
      <c r="JWK36" s="33"/>
      <c r="JWL36" s="33"/>
      <c r="JWM36" s="33"/>
      <c r="JWN36" s="33"/>
      <c r="JWO36" s="33"/>
      <c r="JWP36" s="33"/>
      <c r="JWQ36" s="33"/>
      <c r="JWR36" s="33"/>
      <c r="JWS36" s="33"/>
      <c r="JWT36" s="33"/>
      <c r="JWU36" s="33"/>
      <c r="JWV36" s="33"/>
      <c r="JWW36" s="33"/>
      <c r="JWX36" s="33"/>
      <c r="JWY36" s="33"/>
      <c r="JWZ36" s="33"/>
      <c r="JXA36" s="33"/>
      <c r="JXB36" s="33"/>
      <c r="JXC36" s="33"/>
      <c r="JXD36" s="33"/>
      <c r="JXE36" s="33"/>
      <c r="JXF36" s="33"/>
      <c r="JXG36" s="33"/>
      <c r="JXH36" s="33"/>
      <c r="JXI36" s="33"/>
      <c r="JXJ36" s="33"/>
      <c r="JXK36" s="33"/>
      <c r="JXL36" s="33"/>
      <c r="JXM36" s="33"/>
      <c r="JXN36" s="33"/>
      <c r="JXO36" s="33"/>
      <c r="JXP36" s="33"/>
      <c r="JXQ36" s="33"/>
      <c r="JXR36" s="33"/>
      <c r="JXS36" s="33"/>
      <c r="JXT36" s="33"/>
      <c r="JXU36" s="33"/>
      <c r="JXV36" s="33"/>
      <c r="JXW36" s="33"/>
      <c r="JXX36" s="33"/>
      <c r="JXY36" s="33"/>
      <c r="JXZ36" s="33"/>
      <c r="JYA36" s="33"/>
      <c r="JYB36" s="33"/>
      <c r="JYC36" s="33"/>
      <c r="JYD36" s="33"/>
      <c r="JYE36" s="33"/>
      <c r="JYF36" s="33"/>
      <c r="JYG36" s="33"/>
      <c r="JYH36" s="33"/>
      <c r="JYI36" s="33"/>
      <c r="JYJ36" s="33"/>
      <c r="JYK36" s="33"/>
      <c r="JYL36" s="33"/>
      <c r="JYM36" s="33"/>
      <c r="JYN36" s="33"/>
      <c r="JYO36" s="33"/>
      <c r="JYP36" s="33"/>
      <c r="JYQ36" s="33"/>
      <c r="JYR36" s="33"/>
      <c r="JYS36" s="33"/>
      <c r="JYT36" s="33"/>
      <c r="JYU36" s="33"/>
      <c r="JYV36" s="33"/>
      <c r="JYW36" s="33"/>
      <c r="JYX36" s="33"/>
      <c r="JYY36" s="33"/>
      <c r="JYZ36" s="33"/>
      <c r="JZA36" s="33"/>
      <c r="JZB36" s="33"/>
      <c r="JZC36" s="33"/>
      <c r="JZD36" s="33"/>
      <c r="JZE36" s="33"/>
      <c r="JZF36" s="33"/>
      <c r="JZG36" s="33"/>
      <c r="JZH36" s="33"/>
      <c r="JZI36" s="33"/>
      <c r="JZJ36" s="33"/>
      <c r="JZK36" s="33"/>
      <c r="JZL36" s="33"/>
      <c r="JZM36" s="33"/>
      <c r="JZN36" s="33"/>
      <c r="JZO36" s="33"/>
      <c r="JZP36" s="33"/>
      <c r="JZQ36" s="33"/>
      <c r="JZR36" s="33"/>
      <c r="JZS36" s="33"/>
      <c r="JZT36" s="33"/>
      <c r="JZU36" s="33"/>
      <c r="JZV36" s="33"/>
      <c r="JZW36" s="33"/>
      <c r="JZX36" s="33"/>
      <c r="JZY36" s="33"/>
      <c r="JZZ36" s="33"/>
      <c r="KAA36" s="33"/>
      <c r="KAB36" s="33"/>
      <c r="KAC36" s="33"/>
      <c r="KAD36" s="33"/>
      <c r="KAE36" s="33"/>
      <c r="KAF36" s="33"/>
      <c r="KAG36" s="33"/>
      <c r="KAH36" s="33"/>
      <c r="KAI36" s="33"/>
      <c r="KAJ36" s="33"/>
      <c r="KAK36" s="33"/>
      <c r="KAL36" s="33"/>
      <c r="KAM36" s="33"/>
      <c r="KAN36" s="33"/>
      <c r="KAO36" s="33"/>
      <c r="KAP36" s="33"/>
      <c r="KAQ36" s="33"/>
      <c r="KAR36" s="33"/>
      <c r="KAS36" s="33"/>
      <c r="KAT36" s="33"/>
      <c r="KAU36" s="33"/>
      <c r="KAV36" s="33"/>
      <c r="KAW36" s="33"/>
      <c r="KAX36" s="33"/>
      <c r="KAY36" s="33"/>
      <c r="KAZ36" s="33"/>
      <c r="KBA36" s="33"/>
      <c r="KBB36" s="33"/>
      <c r="KBC36" s="33"/>
      <c r="KBD36" s="33"/>
      <c r="KBE36" s="33"/>
      <c r="KBF36" s="33"/>
      <c r="KBG36" s="33"/>
      <c r="KBH36" s="33"/>
      <c r="KBI36" s="33"/>
      <c r="KBJ36" s="33"/>
      <c r="KBK36" s="33"/>
      <c r="KBL36" s="33"/>
      <c r="KBM36" s="33"/>
      <c r="KBN36" s="33"/>
      <c r="KBO36" s="33"/>
      <c r="KBP36" s="33"/>
      <c r="KBQ36" s="33"/>
      <c r="KBR36" s="33"/>
      <c r="KBS36" s="33"/>
      <c r="KBT36" s="33"/>
      <c r="KBU36" s="33"/>
      <c r="KBV36" s="33"/>
      <c r="KBW36" s="33"/>
      <c r="KBX36" s="33"/>
      <c r="KBY36" s="33"/>
      <c r="KBZ36" s="33"/>
      <c r="KCA36" s="33"/>
      <c r="KCB36" s="33"/>
      <c r="KCC36" s="33"/>
      <c r="KCD36" s="33"/>
      <c r="KCE36" s="33"/>
      <c r="KCF36" s="33"/>
      <c r="KCG36" s="33"/>
      <c r="KCH36" s="33"/>
      <c r="KCI36" s="33"/>
      <c r="KCJ36" s="33"/>
      <c r="KCK36" s="33"/>
      <c r="KCL36" s="33"/>
      <c r="KCM36" s="33"/>
      <c r="KCN36" s="33"/>
      <c r="KCO36" s="33"/>
      <c r="KCP36" s="33"/>
      <c r="KCQ36" s="33"/>
      <c r="KCR36" s="33"/>
      <c r="KCS36" s="33"/>
      <c r="KCT36" s="33"/>
      <c r="KCU36" s="33"/>
      <c r="KCV36" s="33"/>
      <c r="KCW36" s="33"/>
      <c r="KCX36" s="33"/>
      <c r="KCY36" s="33"/>
      <c r="KCZ36" s="33"/>
      <c r="KDA36" s="33"/>
      <c r="KDB36" s="33"/>
      <c r="KDC36" s="33"/>
      <c r="KDD36" s="33"/>
      <c r="KDE36" s="33"/>
      <c r="KDF36" s="33"/>
      <c r="KDG36" s="33"/>
      <c r="KDH36" s="33"/>
      <c r="KDI36" s="33"/>
      <c r="KDJ36" s="33"/>
      <c r="KDK36" s="33"/>
      <c r="KDL36" s="33"/>
      <c r="KDM36" s="33"/>
      <c r="KDN36" s="33"/>
      <c r="KDO36" s="33"/>
      <c r="KDP36" s="33"/>
      <c r="KDQ36" s="33"/>
      <c r="KDR36" s="33"/>
      <c r="KDS36" s="33"/>
      <c r="KDT36" s="33"/>
      <c r="KDU36" s="33"/>
      <c r="KDV36" s="33"/>
      <c r="KDW36" s="33"/>
      <c r="KDX36" s="33"/>
      <c r="KDY36" s="33"/>
      <c r="KDZ36" s="33"/>
      <c r="KEA36" s="33"/>
      <c r="KEB36" s="33"/>
      <c r="KEC36" s="33"/>
      <c r="KED36" s="33"/>
      <c r="KEE36" s="33"/>
      <c r="KEF36" s="33"/>
      <c r="KEG36" s="33"/>
      <c r="KEH36" s="33"/>
      <c r="KEI36" s="33"/>
      <c r="KEJ36" s="33"/>
      <c r="KEK36" s="33"/>
      <c r="KEL36" s="33"/>
      <c r="KEM36" s="33"/>
      <c r="KEN36" s="33"/>
      <c r="KEO36" s="33"/>
      <c r="KEP36" s="33"/>
      <c r="KEQ36" s="33"/>
      <c r="KER36" s="33"/>
      <c r="KES36" s="33"/>
      <c r="KET36" s="33"/>
      <c r="KEU36" s="33"/>
      <c r="KEV36" s="33"/>
      <c r="KEW36" s="33"/>
      <c r="KEX36" s="33"/>
      <c r="KEY36" s="33"/>
      <c r="KEZ36" s="33"/>
      <c r="KFA36" s="33"/>
      <c r="KFB36" s="33"/>
      <c r="KFC36" s="33"/>
      <c r="KFD36" s="33"/>
      <c r="KFE36" s="33"/>
      <c r="KFF36" s="33"/>
      <c r="KFG36" s="33"/>
      <c r="KFH36" s="33"/>
      <c r="KFI36" s="33"/>
      <c r="KFJ36" s="33"/>
      <c r="KFK36" s="33"/>
      <c r="KFL36" s="33"/>
      <c r="KFM36" s="33"/>
      <c r="KFN36" s="33"/>
      <c r="KFO36" s="33"/>
      <c r="KFP36" s="33"/>
      <c r="KFQ36" s="33"/>
      <c r="KFR36" s="33"/>
      <c r="KFS36" s="33"/>
      <c r="KFT36" s="33"/>
      <c r="KFU36" s="33"/>
      <c r="KFV36" s="33"/>
      <c r="KFW36" s="33"/>
      <c r="KFX36" s="33"/>
      <c r="KFY36" s="33"/>
      <c r="KFZ36" s="33"/>
      <c r="KGA36" s="33"/>
      <c r="KGB36" s="33"/>
      <c r="KGC36" s="33"/>
      <c r="KGD36" s="33"/>
      <c r="KGE36" s="33"/>
      <c r="KGF36" s="33"/>
      <c r="KGG36" s="33"/>
      <c r="KGH36" s="33"/>
      <c r="KGI36" s="33"/>
      <c r="KGJ36" s="33"/>
      <c r="KGK36" s="33"/>
      <c r="KGL36" s="33"/>
      <c r="KGM36" s="33"/>
      <c r="KGN36" s="33"/>
      <c r="KGO36" s="33"/>
      <c r="KGP36" s="33"/>
      <c r="KGQ36" s="33"/>
      <c r="KGR36" s="33"/>
      <c r="KGS36" s="33"/>
      <c r="KGT36" s="33"/>
      <c r="KGU36" s="33"/>
      <c r="KGV36" s="33"/>
      <c r="KGW36" s="33"/>
      <c r="KGX36" s="33"/>
      <c r="KGY36" s="33"/>
      <c r="KGZ36" s="33"/>
      <c r="KHA36" s="33"/>
      <c r="KHB36" s="33"/>
      <c r="KHC36" s="33"/>
      <c r="KHD36" s="33"/>
      <c r="KHE36" s="33"/>
      <c r="KHF36" s="33"/>
      <c r="KHG36" s="33"/>
      <c r="KHH36" s="33"/>
      <c r="KHI36" s="33"/>
      <c r="KHJ36" s="33"/>
      <c r="KHK36" s="33"/>
      <c r="KHL36" s="33"/>
      <c r="KHM36" s="33"/>
      <c r="KHN36" s="33"/>
      <c r="KHO36" s="33"/>
      <c r="KHP36" s="33"/>
      <c r="KHQ36" s="33"/>
      <c r="KHR36" s="33"/>
      <c r="KHS36" s="33"/>
      <c r="KHT36" s="33"/>
      <c r="KHU36" s="33"/>
      <c r="KHV36" s="33"/>
      <c r="KHW36" s="33"/>
      <c r="KHX36" s="33"/>
      <c r="KHY36" s="33"/>
      <c r="KHZ36" s="33"/>
      <c r="KIA36" s="33"/>
      <c r="KIB36" s="33"/>
      <c r="KIC36" s="33"/>
      <c r="KID36" s="33"/>
      <c r="KIE36" s="33"/>
      <c r="KIF36" s="33"/>
      <c r="KIG36" s="33"/>
      <c r="KIH36" s="33"/>
      <c r="KII36" s="33"/>
      <c r="KIJ36" s="33"/>
      <c r="KIK36" s="33"/>
      <c r="KIL36" s="33"/>
      <c r="KIM36" s="33"/>
      <c r="KIN36" s="33"/>
      <c r="KIO36" s="33"/>
      <c r="KIP36" s="33"/>
      <c r="KIQ36" s="33"/>
      <c r="KIR36" s="33"/>
      <c r="KIS36" s="33"/>
      <c r="KIT36" s="33"/>
      <c r="KIU36" s="33"/>
      <c r="KIV36" s="33"/>
      <c r="KIW36" s="33"/>
      <c r="KIX36" s="33"/>
      <c r="KIY36" s="33"/>
      <c r="KIZ36" s="33"/>
      <c r="KJA36" s="33"/>
      <c r="KJB36" s="33"/>
      <c r="KJC36" s="33"/>
      <c r="KJD36" s="33"/>
      <c r="KJE36" s="33"/>
      <c r="KJF36" s="33"/>
      <c r="KJG36" s="33"/>
      <c r="KJH36" s="33"/>
      <c r="KJI36" s="33"/>
      <c r="KJJ36" s="33"/>
      <c r="KJK36" s="33"/>
      <c r="KJL36" s="33"/>
      <c r="KJM36" s="33"/>
      <c r="KJN36" s="33"/>
      <c r="KJO36" s="33"/>
      <c r="KJP36" s="33"/>
      <c r="KJQ36" s="33"/>
      <c r="KJR36" s="33"/>
      <c r="KJS36" s="33"/>
      <c r="KJT36" s="33"/>
      <c r="KJU36" s="33"/>
      <c r="KJV36" s="33"/>
      <c r="KJW36" s="33"/>
      <c r="KJX36" s="33"/>
      <c r="KJY36" s="33"/>
      <c r="KJZ36" s="33"/>
      <c r="KKA36" s="33"/>
      <c r="KKB36" s="33"/>
      <c r="KKC36" s="33"/>
      <c r="KKD36" s="33"/>
      <c r="KKE36" s="33"/>
      <c r="KKF36" s="33"/>
      <c r="KKG36" s="33"/>
      <c r="KKH36" s="33"/>
      <c r="KKI36" s="33"/>
      <c r="KKJ36" s="33"/>
      <c r="KKK36" s="33"/>
      <c r="KKL36" s="33"/>
      <c r="KKM36" s="33"/>
      <c r="KKN36" s="33"/>
      <c r="KKO36" s="33"/>
      <c r="KKP36" s="33"/>
      <c r="KKQ36" s="33"/>
      <c r="KKR36" s="33"/>
      <c r="KKS36" s="33"/>
      <c r="KKT36" s="33"/>
      <c r="KKU36" s="33"/>
      <c r="KKV36" s="33"/>
      <c r="KKW36" s="33"/>
      <c r="KKX36" s="33"/>
      <c r="KKY36" s="33"/>
      <c r="KKZ36" s="33"/>
      <c r="KLA36" s="33"/>
      <c r="KLB36" s="33"/>
      <c r="KLC36" s="33"/>
      <c r="KLD36" s="33"/>
      <c r="KLE36" s="33"/>
      <c r="KLF36" s="33"/>
      <c r="KLG36" s="33"/>
      <c r="KLH36" s="33"/>
      <c r="KLI36" s="33"/>
      <c r="KLJ36" s="33"/>
      <c r="KLK36" s="33"/>
      <c r="KLL36" s="33"/>
      <c r="KLM36" s="33"/>
      <c r="KLN36" s="33"/>
      <c r="KLO36" s="33"/>
      <c r="KLP36" s="33"/>
      <c r="KLQ36" s="33"/>
      <c r="KLR36" s="33"/>
      <c r="KLS36" s="33"/>
      <c r="KLT36" s="33"/>
      <c r="KLU36" s="33"/>
      <c r="KLV36" s="33"/>
      <c r="KLW36" s="33"/>
      <c r="KLX36" s="33"/>
      <c r="KLY36" s="33"/>
      <c r="KLZ36" s="33"/>
      <c r="KMA36" s="33"/>
      <c r="KMB36" s="33"/>
      <c r="KMC36" s="33"/>
      <c r="KMD36" s="33"/>
      <c r="KME36" s="33"/>
      <c r="KMF36" s="33"/>
      <c r="KMG36" s="33"/>
      <c r="KMH36" s="33"/>
      <c r="KMI36" s="33"/>
      <c r="KMJ36" s="33"/>
      <c r="KMK36" s="33"/>
      <c r="KML36" s="33"/>
      <c r="KMM36" s="33"/>
      <c r="KMN36" s="33"/>
      <c r="KMO36" s="33"/>
      <c r="KMP36" s="33"/>
      <c r="KMQ36" s="33"/>
      <c r="KMR36" s="33"/>
      <c r="KMS36" s="33"/>
      <c r="KMT36" s="33"/>
      <c r="KMU36" s="33"/>
      <c r="KMV36" s="33"/>
      <c r="KMW36" s="33"/>
      <c r="KMX36" s="33"/>
      <c r="KMY36" s="33"/>
      <c r="KMZ36" s="33"/>
      <c r="KNA36" s="33"/>
      <c r="KNB36" s="33"/>
      <c r="KNC36" s="33"/>
      <c r="KND36" s="33"/>
      <c r="KNE36" s="33"/>
      <c r="KNF36" s="33"/>
      <c r="KNG36" s="33"/>
      <c r="KNH36" s="33"/>
      <c r="KNI36" s="33"/>
      <c r="KNJ36" s="33"/>
      <c r="KNK36" s="33"/>
      <c r="KNL36" s="33"/>
      <c r="KNM36" s="33"/>
      <c r="KNN36" s="33"/>
      <c r="KNO36" s="33"/>
      <c r="KNP36" s="33"/>
      <c r="KNQ36" s="33"/>
      <c r="KNR36" s="33"/>
      <c r="KNS36" s="33"/>
      <c r="KNT36" s="33"/>
      <c r="KNU36" s="33"/>
      <c r="KNV36" s="33"/>
      <c r="KNW36" s="33"/>
      <c r="KNX36" s="33"/>
      <c r="KNY36" s="33"/>
      <c r="KNZ36" s="33"/>
      <c r="KOA36" s="33"/>
      <c r="KOB36" s="33"/>
      <c r="KOC36" s="33"/>
      <c r="KOD36" s="33"/>
      <c r="KOE36" s="33"/>
      <c r="KOF36" s="33"/>
      <c r="KOG36" s="33"/>
      <c r="KOH36" s="33"/>
      <c r="KOI36" s="33"/>
      <c r="KOJ36" s="33"/>
      <c r="KOK36" s="33"/>
      <c r="KOL36" s="33"/>
      <c r="KOM36" s="33"/>
      <c r="KON36" s="33"/>
      <c r="KOO36" s="33"/>
      <c r="KOP36" s="33"/>
      <c r="KOQ36" s="33"/>
      <c r="KOR36" s="33"/>
      <c r="KOS36" s="33"/>
      <c r="KOT36" s="33"/>
      <c r="KOU36" s="33"/>
      <c r="KOV36" s="33"/>
      <c r="KOW36" s="33"/>
      <c r="KOX36" s="33"/>
      <c r="KOY36" s="33"/>
      <c r="KOZ36" s="33"/>
      <c r="KPA36" s="33"/>
      <c r="KPB36" s="33"/>
      <c r="KPC36" s="33"/>
      <c r="KPD36" s="33"/>
      <c r="KPE36" s="33"/>
      <c r="KPF36" s="33"/>
      <c r="KPG36" s="33"/>
      <c r="KPH36" s="33"/>
      <c r="KPI36" s="33"/>
      <c r="KPJ36" s="33"/>
      <c r="KPK36" s="33"/>
      <c r="KPL36" s="33"/>
      <c r="KPM36" s="33"/>
      <c r="KPN36" s="33"/>
      <c r="KPO36" s="33"/>
      <c r="KPP36" s="33"/>
      <c r="KPQ36" s="33"/>
      <c r="KPR36" s="33"/>
      <c r="KPS36" s="33"/>
      <c r="KPT36" s="33"/>
      <c r="KPU36" s="33"/>
      <c r="KPV36" s="33"/>
      <c r="KPW36" s="33"/>
      <c r="KPX36" s="33"/>
      <c r="KPY36" s="33"/>
      <c r="KPZ36" s="33"/>
      <c r="KQA36" s="33"/>
      <c r="KQB36" s="33"/>
      <c r="KQC36" s="33"/>
      <c r="KQD36" s="33"/>
      <c r="KQE36" s="33"/>
      <c r="KQF36" s="33"/>
      <c r="KQG36" s="33"/>
      <c r="KQH36" s="33"/>
      <c r="KQI36" s="33"/>
      <c r="KQJ36" s="33"/>
      <c r="KQK36" s="33"/>
      <c r="KQL36" s="33"/>
      <c r="KQM36" s="33"/>
      <c r="KQN36" s="33"/>
      <c r="KQO36" s="33"/>
      <c r="KQP36" s="33"/>
      <c r="KQQ36" s="33"/>
      <c r="KQR36" s="33"/>
      <c r="KQS36" s="33"/>
      <c r="KQT36" s="33"/>
      <c r="KQU36" s="33"/>
      <c r="KQV36" s="33"/>
      <c r="KQW36" s="33"/>
      <c r="KQX36" s="33"/>
      <c r="KQY36" s="33"/>
      <c r="KQZ36" s="33"/>
      <c r="KRA36" s="33"/>
      <c r="KRB36" s="33"/>
      <c r="KRC36" s="33"/>
      <c r="KRD36" s="33"/>
      <c r="KRE36" s="33"/>
      <c r="KRF36" s="33"/>
      <c r="KRG36" s="33"/>
      <c r="KRH36" s="33"/>
      <c r="KRI36" s="33"/>
      <c r="KRJ36" s="33"/>
      <c r="KRK36" s="33"/>
      <c r="KRL36" s="33"/>
      <c r="KRM36" s="33"/>
      <c r="KRN36" s="33"/>
      <c r="KRO36" s="33"/>
      <c r="KRP36" s="33"/>
      <c r="KRQ36" s="33"/>
      <c r="KRR36" s="33"/>
      <c r="KRS36" s="33"/>
      <c r="KRT36" s="33"/>
      <c r="KRU36" s="33"/>
      <c r="KRV36" s="33"/>
      <c r="KRW36" s="33"/>
      <c r="KRX36" s="33"/>
      <c r="KRY36" s="33"/>
      <c r="KRZ36" s="33"/>
      <c r="KSA36" s="33"/>
      <c r="KSB36" s="33"/>
      <c r="KSC36" s="33"/>
      <c r="KSD36" s="33"/>
      <c r="KSE36" s="33"/>
      <c r="KSF36" s="33"/>
      <c r="KSG36" s="33"/>
      <c r="KSH36" s="33"/>
      <c r="KSI36" s="33"/>
      <c r="KSJ36" s="33"/>
      <c r="KSK36" s="33"/>
      <c r="KSL36" s="33"/>
      <c r="KSM36" s="33"/>
      <c r="KSN36" s="33"/>
      <c r="KSO36" s="33"/>
      <c r="KSP36" s="33"/>
      <c r="KSQ36" s="33"/>
      <c r="KSR36" s="33"/>
      <c r="KSS36" s="33"/>
      <c r="KST36" s="33"/>
      <c r="KSU36" s="33"/>
      <c r="KSV36" s="33"/>
      <c r="KSW36" s="33"/>
      <c r="KSX36" s="33"/>
      <c r="KSY36" s="33"/>
      <c r="KSZ36" s="33"/>
      <c r="KTA36" s="33"/>
      <c r="KTB36" s="33"/>
      <c r="KTC36" s="33"/>
      <c r="KTD36" s="33"/>
      <c r="KTE36" s="33"/>
      <c r="KTF36" s="33"/>
      <c r="KTG36" s="33"/>
      <c r="KTH36" s="33"/>
      <c r="KTI36" s="33"/>
      <c r="KTJ36" s="33"/>
      <c r="KTK36" s="33"/>
      <c r="KTL36" s="33"/>
      <c r="KTM36" s="33"/>
      <c r="KTN36" s="33"/>
      <c r="KTO36" s="33"/>
      <c r="KTP36" s="33"/>
      <c r="KTQ36" s="33"/>
      <c r="KTR36" s="33"/>
      <c r="KTS36" s="33"/>
      <c r="KTT36" s="33"/>
      <c r="KTU36" s="33"/>
      <c r="KTV36" s="33"/>
      <c r="KTW36" s="33"/>
      <c r="KTX36" s="33"/>
      <c r="KTY36" s="33"/>
      <c r="KTZ36" s="33"/>
      <c r="KUA36" s="33"/>
      <c r="KUB36" s="33"/>
      <c r="KUC36" s="33"/>
      <c r="KUD36" s="33"/>
      <c r="KUE36" s="33"/>
      <c r="KUF36" s="33"/>
      <c r="KUG36" s="33"/>
      <c r="KUH36" s="33"/>
      <c r="KUI36" s="33"/>
      <c r="KUJ36" s="33"/>
      <c r="KUK36" s="33"/>
      <c r="KUL36" s="33"/>
      <c r="KUM36" s="33"/>
      <c r="KUN36" s="33"/>
      <c r="KUO36" s="33"/>
      <c r="KUP36" s="33"/>
      <c r="KUQ36" s="33"/>
      <c r="KUR36" s="33"/>
      <c r="KUS36" s="33"/>
      <c r="KUT36" s="33"/>
      <c r="KUU36" s="33"/>
      <c r="KUV36" s="33"/>
      <c r="KUW36" s="33"/>
      <c r="KUX36" s="33"/>
      <c r="KUY36" s="33"/>
      <c r="KUZ36" s="33"/>
      <c r="KVA36" s="33"/>
      <c r="KVB36" s="33"/>
      <c r="KVC36" s="33"/>
      <c r="KVD36" s="33"/>
      <c r="KVE36" s="33"/>
      <c r="KVF36" s="33"/>
      <c r="KVG36" s="33"/>
      <c r="KVH36" s="33"/>
      <c r="KVI36" s="33"/>
      <c r="KVJ36" s="33"/>
      <c r="KVK36" s="33"/>
      <c r="KVL36" s="33"/>
      <c r="KVM36" s="33"/>
      <c r="KVN36" s="33"/>
      <c r="KVO36" s="33"/>
      <c r="KVP36" s="33"/>
      <c r="KVQ36" s="33"/>
      <c r="KVR36" s="33"/>
      <c r="KVS36" s="33"/>
      <c r="KVT36" s="33"/>
      <c r="KVU36" s="33"/>
      <c r="KVV36" s="33"/>
      <c r="KVW36" s="33"/>
      <c r="KVX36" s="33"/>
      <c r="KVY36" s="33"/>
      <c r="KVZ36" s="33"/>
      <c r="KWA36" s="33"/>
      <c r="KWB36" s="33"/>
      <c r="KWC36" s="33"/>
      <c r="KWD36" s="33"/>
      <c r="KWE36" s="33"/>
      <c r="KWF36" s="33"/>
      <c r="KWG36" s="33"/>
      <c r="KWH36" s="33"/>
      <c r="KWI36" s="33"/>
      <c r="KWJ36" s="33"/>
      <c r="KWK36" s="33"/>
      <c r="KWL36" s="33"/>
      <c r="KWM36" s="33"/>
      <c r="KWN36" s="33"/>
      <c r="KWO36" s="33"/>
      <c r="KWP36" s="33"/>
      <c r="KWQ36" s="33"/>
      <c r="KWR36" s="33"/>
      <c r="KWS36" s="33"/>
      <c r="KWT36" s="33"/>
      <c r="KWU36" s="33"/>
      <c r="KWV36" s="33"/>
      <c r="KWW36" s="33"/>
      <c r="KWX36" s="33"/>
      <c r="KWY36" s="33"/>
      <c r="KWZ36" s="33"/>
      <c r="KXA36" s="33"/>
      <c r="KXB36" s="33"/>
      <c r="KXC36" s="33"/>
      <c r="KXD36" s="33"/>
      <c r="KXE36" s="33"/>
      <c r="KXF36" s="33"/>
      <c r="KXG36" s="33"/>
      <c r="KXH36" s="33"/>
      <c r="KXI36" s="33"/>
      <c r="KXJ36" s="33"/>
      <c r="KXK36" s="33"/>
      <c r="KXL36" s="33"/>
      <c r="KXM36" s="33"/>
      <c r="KXN36" s="33"/>
      <c r="KXO36" s="33"/>
      <c r="KXP36" s="33"/>
      <c r="KXQ36" s="33"/>
      <c r="KXR36" s="33"/>
      <c r="KXS36" s="33"/>
      <c r="KXT36" s="33"/>
      <c r="KXU36" s="33"/>
      <c r="KXV36" s="33"/>
      <c r="KXW36" s="33"/>
      <c r="KXX36" s="33"/>
      <c r="KXY36" s="33"/>
      <c r="KXZ36" s="33"/>
      <c r="KYA36" s="33"/>
      <c r="KYB36" s="33"/>
      <c r="KYC36" s="33"/>
      <c r="KYD36" s="33"/>
      <c r="KYE36" s="33"/>
      <c r="KYF36" s="33"/>
      <c r="KYG36" s="33"/>
      <c r="KYH36" s="33"/>
      <c r="KYI36" s="33"/>
      <c r="KYJ36" s="33"/>
      <c r="KYK36" s="33"/>
      <c r="KYL36" s="33"/>
      <c r="KYM36" s="33"/>
      <c r="KYN36" s="33"/>
      <c r="KYO36" s="33"/>
      <c r="KYP36" s="33"/>
      <c r="KYQ36" s="33"/>
      <c r="KYR36" s="33"/>
      <c r="KYS36" s="33"/>
      <c r="KYT36" s="33"/>
      <c r="KYU36" s="33"/>
      <c r="KYV36" s="33"/>
      <c r="KYW36" s="33"/>
      <c r="KYX36" s="33"/>
      <c r="KYY36" s="33"/>
      <c r="KYZ36" s="33"/>
      <c r="KZA36" s="33"/>
      <c r="KZB36" s="33"/>
      <c r="KZC36" s="33"/>
      <c r="KZD36" s="33"/>
      <c r="KZE36" s="33"/>
      <c r="KZF36" s="33"/>
      <c r="KZG36" s="33"/>
      <c r="KZH36" s="33"/>
      <c r="KZI36" s="33"/>
      <c r="KZJ36" s="33"/>
      <c r="KZK36" s="33"/>
      <c r="KZL36" s="33"/>
      <c r="KZM36" s="33"/>
      <c r="KZN36" s="33"/>
      <c r="KZO36" s="33"/>
      <c r="KZP36" s="33"/>
      <c r="KZQ36" s="33"/>
      <c r="KZR36" s="33"/>
      <c r="KZS36" s="33"/>
      <c r="KZT36" s="33"/>
      <c r="KZU36" s="33"/>
      <c r="KZV36" s="33"/>
      <c r="KZW36" s="33"/>
      <c r="KZX36" s="33"/>
      <c r="KZY36" s="33"/>
      <c r="KZZ36" s="33"/>
      <c r="LAA36" s="33"/>
      <c r="LAB36" s="33"/>
      <c r="LAC36" s="33"/>
      <c r="LAD36" s="33"/>
      <c r="LAE36" s="33"/>
      <c r="LAF36" s="33"/>
      <c r="LAG36" s="33"/>
      <c r="LAH36" s="33"/>
      <c r="LAI36" s="33"/>
      <c r="LAJ36" s="33"/>
      <c r="LAK36" s="33"/>
      <c r="LAL36" s="33"/>
      <c r="LAM36" s="33"/>
      <c r="LAN36" s="33"/>
      <c r="LAO36" s="33"/>
      <c r="LAP36" s="33"/>
      <c r="LAQ36" s="33"/>
      <c r="LAR36" s="33"/>
      <c r="LAS36" s="33"/>
      <c r="LAT36" s="33"/>
      <c r="LAU36" s="33"/>
      <c r="LAV36" s="33"/>
      <c r="LAW36" s="33"/>
      <c r="LAX36" s="33"/>
      <c r="LAY36" s="33"/>
      <c r="LAZ36" s="33"/>
      <c r="LBA36" s="33"/>
      <c r="LBB36" s="33"/>
      <c r="LBC36" s="33"/>
      <c r="LBD36" s="33"/>
      <c r="LBE36" s="33"/>
      <c r="LBF36" s="33"/>
      <c r="LBG36" s="33"/>
      <c r="LBH36" s="33"/>
      <c r="LBI36" s="33"/>
      <c r="LBJ36" s="33"/>
      <c r="LBK36" s="33"/>
      <c r="LBL36" s="33"/>
      <c r="LBM36" s="33"/>
      <c r="LBN36" s="33"/>
      <c r="LBO36" s="33"/>
      <c r="LBP36" s="33"/>
      <c r="LBQ36" s="33"/>
      <c r="LBR36" s="33"/>
      <c r="LBS36" s="33"/>
      <c r="LBT36" s="33"/>
      <c r="LBU36" s="33"/>
      <c r="LBV36" s="33"/>
      <c r="LBW36" s="33"/>
      <c r="LBX36" s="33"/>
      <c r="LBY36" s="33"/>
      <c r="LBZ36" s="33"/>
      <c r="LCA36" s="33"/>
      <c r="LCB36" s="33"/>
      <c r="LCC36" s="33"/>
      <c r="LCD36" s="33"/>
      <c r="LCE36" s="33"/>
      <c r="LCF36" s="33"/>
      <c r="LCG36" s="33"/>
      <c r="LCH36" s="33"/>
      <c r="LCI36" s="33"/>
      <c r="LCJ36" s="33"/>
      <c r="LCK36" s="33"/>
      <c r="LCL36" s="33"/>
      <c r="LCM36" s="33"/>
      <c r="LCN36" s="33"/>
      <c r="LCO36" s="33"/>
      <c r="LCP36" s="33"/>
      <c r="LCQ36" s="33"/>
      <c r="LCR36" s="33"/>
      <c r="LCS36" s="33"/>
      <c r="LCT36" s="33"/>
      <c r="LCU36" s="33"/>
      <c r="LCV36" s="33"/>
      <c r="LCW36" s="33"/>
      <c r="LCX36" s="33"/>
      <c r="LCY36" s="33"/>
      <c r="LCZ36" s="33"/>
      <c r="LDA36" s="33"/>
      <c r="LDB36" s="33"/>
      <c r="LDC36" s="33"/>
      <c r="LDD36" s="33"/>
      <c r="LDE36" s="33"/>
      <c r="LDF36" s="33"/>
      <c r="LDG36" s="33"/>
      <c r="LDH36" s="33"/>
      <c r="LDI36" s="33"/>
      <c r="LDJ36" s="33"/>
      <c r="LDK36" s="33"/>
      <c r="LDL36" s="33"/>
      <c r="LDM36" s="33"/>
      <c r="LDN36" s="33"/>
      <c r="LDO36" s="33"/>
      <c r="LDP36" s="33"/>
      <c r="LDQ36" s="33"/>
      <c r="LDR36" s="33"/>
      <c r="LDS36" s="33"/>
      <c r="LDT36" s="33"/>
      <c r="LDU36" s="33"/>
      <c r="LDV36" s="33"/>
      <c r="LDW36" s="33"/>
      <c r="LDX36" s="33"/>
      <c r="LDY36" s="33"/>
      <c r="LDZ36" s="33"/>
      <c r="LEA36" s="33"/>
      <c r="LEB36" s="33"/>
      <c r="LEC36" s="33"/>
      <c r="LED36" s="33"/>
      <c r="LEE36" s="33"/>
      <c r="LEF36" s="33"/>
      <c r="LEG36" s="33"/>
      <c r="LEH36" s="33"/>
      <c r="LEI36" s="33"/>
      <c r="LEJ36" s="33"/>
      <c r="LEK36" s="33"/>
      <c r="LEL36" s="33"/>
      <c r="LEM36" s="33"/>
      <c r="LEN36" s="33"/>
      <c r="LEO36" s="33"/>
      <c r="LEP36" s="33"/>
      <c r="LEQ36" s="33"/>
      <c r="LER36" s="33"/>
      <c r="LES36" s="33"/>
      <c r="LET36" s="33"/>
      <c r="LEU36" s="33"/>
      <c r="LEV36" s="33"/>
      <c r="LEW36" s="33"/>
      <c r="LEX36" s="33"/>
      <c r="LEY36" s="33"/>
      <c r="LEZ36" s="33"/>
      <c r="LFA36" s="33"/>
      <c r="LFB36" s="33"/>
      <c r="LFC36" s="33"/>
      <c r="LFD36" s="33"/>
      <c r="LFE36" s="33"/>
      <c r="LFF36" s="33"/>
      <c r="LFG36" s="33"/>
      <c r="LFH36" s="33"/>
      <c r="LFI36" s="33"/>
      <c r="LFJ36" s="33"/>
      <c r="LFK36" s="33"/>
      <c r="LFL36" s="33"/>
      <c r="LFM36" s="33"/>
      <c r="LFN36" s="33"/>
      <c r="LFO36" s="33"/>
      <c r="LFP36" s="33"/>
      <c r="LFQ36" s="33"/>
      <c r="LFR36" s="33"/>
      <c r="LFS36" s="33"/>
      <c r="LFT36" s="33"/>
      <c r="LFU36" s="33"/>
      <c r="LFV36" s="33"/>
      <c r="LFW36" s="33"/>
      <c r="LFX36" s="33"/>
      <c r="LFY36" s="33"/>
      <c r="LFZ36" s="33"/>
      <c r="LGA36" s="33"/>
      <c r="LGB36" s="33"/>
      <c r="LGC36" s="33"/>
      <c r="LGD36" s="33"/>
      <c r="LGE36" s="33"/>
      <c r="LGF36" s="33"/>
      <c r="LGG36" s="33"/>
      <c r="LGH36" s="33"/>
      <c r="LGI36" s="33"/>
      <c r="LGJ36" s="33"/>
      <c r="LGK36" s="33"/>
      <c r="LGL36" s="33"/>
      <c r="LGM36" s="33"/>
      <c r="LGN36" s="33"/>
      <c r="LGO36" s="33"/>
      <c r="LGP36" s="33"/>
      <c r="LGQ36" s="33"/>
      <c r="LGR36" s="33"/>
      <c r="LGS36" s="33"/>
      <c r="LGT36" s="33"/>
      <c r="LGU36" s="33"/>
      <c r="LGV36" s="33"/>
      <c r="LGW36" s="33"/>
      <c r="LGX36" s="33"/>
      <c r="LGY36" s="33"/>
      <c r="LGZ36" s="33"/>
      <c r="LHA36" s="33"/>
      <c r="LHB36" s="33"/>
      <c r="LHC36" s="33"/>
      <c r="LHD36" s="33"/>
      <c r="LHE36" s="33"/>
      <c r="LHF36" s="33"/>
      <c r="LHG36" s="33"/>
      <c r="LHH36" s="33"/>
      <c r="LHI36" s="33"/>
      <c r="LHJ36" s="33"/>
      <c r="LHK36" s="33"/>
      <c r="LHL36" s="33"/>
      <c r="LHM36" s="33"/>
      <c r="LHN36" s="33"/>
      <c r="LHO36" s="33"/>
      <c r="LHP36" s="33"/>
      <c r="LHQ36" s="33"/>
      <c r="LHR36" s="33"/>
      <c r="LHS36" s="33"/>
      <c r="LHT36" s="33"/>
      <c r="LHU36" s="33"/>
      <c r="LHV36" s="33"/>
      <c r="LHW36" s="33"/>
      <c r="LHX36" s="33"/>
      <c r="LHY36" s="33"/>
      <c r="LHZ36" s="33"/>
      <c r="LIA36" s="33"/>
      <c r="LIB36" s="33"/>
      <c r="LIC36" s="33"/>
      <c r="LID36" s="33"/>
      <c r="LIE36" s="33"/>
      <c r="LIF36" s="33"/>
      <c r="LIG36" s="33"/>
      <c r="LIH36" s="33"/>
      <c r="LII36" s="33"/>
      <c r="LIJ36" s="33"/>
      <c r="LIK36" s="33"/>
      <c r="LIL36" s="33"/>
      <c r="LIM36" s="33"/>
      <c r="LIN36" s="33"/>
      <c r="LIO36" s="33"/>
      <c r="LIP36" s="33"/>
      <c r="LIQ36" s="33"/>
      <c r="LIR36" s="33"/>
      <c r="LIS36" s="33"/>
      <c r="LIT36" s="33"/>
      <c r="LIU36" s="33"/>
      <c r="LIV36" s="33"/>
      <c r="LIW36" s="33"/>
      <c r="LIX36" s="33"/>
      <c r="LIY36" s="33"/>
      <c r="LIZ36" s="33"/>
      <c r="LJA36" s="33"/>
      <c r="LJB36" s="33"/>
      <c r="LJC36" s="33"/>
      <c r="LJD36" s="33"/>
      <c r="LJE36" s="33"/>
      <c r="LJF36" s="33"/>
      <c r="LJG36" s="33"/>
      <c r="LJH36" s="33"/>
      <c r="LJI36" s="33"/>
      <c r="LJJ36" s="33"/>
      <c r="LJK36" s="33"/>
      <c r="LJL36" s="33"/>
      <c r="LJM36" s="33"/>
      <c r="LJN36" s="33"/>
      <c r="LJO36" s="33"/>
      <c r="LJP36" s="33"/>
      <c r="LJQ36" s="33"/>
      <c r="LJR36" s="33"/>
      <c r="LJS36" s="33"/>
      <c r="LJT36" s="33"/>
      <c r="LJU36" s="33"/>
      <c r="LJV36" s="33"/>
      <c r="LJW36" s="33"/>
      <c r="LJX36" s="33"/>
      <c r="LJY36" s="33"/>
      <c r="LJZ36" s="33"/>
      <c r="LKA36" s="33"/>
      <c r="LKB36" s="33"/>
      <c r="LKC36" s="33"/>
      <c r="LKD36" s="33"/>
      <c r="LKE36" s="33"/>
      <c r="LKF36" s="33"/>
      <c r="LKG36" s="33"/>
      <c r="LKH36" s="33"/>
      <c r="LKI36" s="33"/>
      <c r="LKJ36" s="33"/>
      <c r="LKK36" s="33"/>
      <c r="LKL36" s="33"/>
      <c r="LKM36" s="33"/>
      <c r="LKN36" s="33"/>
      <c r="LKO36" s="33"/>
      <c r="LKP36" s="33"/>
      <c r="LKQ36" s="33"/>
      <c r="LKR36" s="33"/>
      <c r="LKS36" s="33"/>
      <c r="LKT36" s="33"/>
      <c r="LKU36" s="33"/>
      <c r="LKV36" s="33"/>
      <c r="LKW36" s="33"/>
      <c r="LKX36" s="33"/>
      <c r="LKY36" s="33"/>
      <c r="LKZ36" s="33"/>
      <c r="LLA36" s="33"/>
      <c r="LLB36" s="33"/>
      <c r="LLC36" s="33"/>
      <c r="LLD36" s="33"/>
      <c r="LLE36" s="33"/>
      <c r="LLF36" s="33"/>
      <c r="LLG36" s="33"/>
      <c r="LLH36" s="33"/>
      <c r="LLI36" s="33"/>
      <c r="LLJ36" s="33"/>
      <c r="LLK36" s="33"/>
      <c r="LLL36" s="33"/>
      <c r="LLM36" s="33"/>
      <c r="LLN36" s="33"/>
      <c r="LLO36" s="33"/>
      <c r="LLP36" s="33"/>
      <c r="LLQ36" s="33"/>
      <c r="LLR36" s="33"/>
      <c r="LLS36" s="33"/>
      <c r="LLT36" s="33"/>
      <c r="LLU36" s="33"/>
      <c r="LLV36" s="33"/>
      <c r="LLW36" s="33"/>
      <c r="LLX36" s="33"/>
      <c r="LLY36" s="33"/>
      <c r="LLZ36" s="33"/>
      <c r="LMA36" s="33"/>
      <c r="LMB36" s="33"/>
      <c r="LMC36" s="33"/>
      <c r="LMD36" s="33"/>
      <c r="LME36" s="33"/>
      <c r="LMF36" s="33"/>
      <c r="LMG36" s="33"/>
      <c r="LMH36" s="33"/>
      <c r="LMI36" s="33"/>
      <c r="LMJ36" s="33"/>
      <c r="LMK36" s="33"/>
      <c r="LML36" s="33"/>
      <c r="LMM36" s="33"/>
      <c r="LMN36" s="33"/>
      <c r="LMO36" s="33"/>
      <c r="LMP36" s="33"/>
      <c r="LMQ36" s="33"/>
      <c r="LMR36" s="33"/>
      <c r="LMS36" s="33"/>
      <c r="LMT36" s="33"/>
      <c r="LMU36" s="33"/>
      <c r="LMV36" s="33"/>
      <c r="LMW36" s="33"/>
      <c r="LMX36" s="33"/>
      <c r="LMY36" s="33"/>
      <c r="LMZ36" s="33"/>
      <c r="LNA36" s="33"/>
      <c r="LNB36" s="33"/>
      <c r="LNC36" s="33"/>
      <c r="LND36" s="33"/>
      <c r="LNE36" s="33"/>
      <c r="LNF36" s="33"/>
      <c r="LNG36" s="33"/>
      <c r="LNH36" s="33"/>
      <c r="LNI36" s="33"/>
      <c r="LNJ36" s="33"/>
      <c r="LNK36" s="33"/>
      <c r="LNL36" s="33"/>
      <c r="LNM36" s="33"/>
      <c r="LNN36" s="33"/>
      <c r="LNO36" s="33"/>
      <c r="LNP36" s="33"/>
      <c r="LNQ36" s="33"/>
      <c r="LNR36" s="33"/>
      <c r="LNS36" s="33"/>
      <c r="LNT36" s="33"/>
      <c r="LNU36" s="33"/>
      <c r="LNV36" s="33"/>
      <c r="LNW36" s="33"/>
      <c r="LNX36" s="33"/>
      <c r="LNY36" s="33"/>
      <c r="LNZ36" s="33"/>
      <c r="LOA36" s="33"/>
      <c r="LOB36" s="33"/>
      <c r="LOC36" s="33"/>
      <c r="LOD36" s="33"/>
      <c r="LOE36" s="33"/>
      <c r="LOF36" s="33"/>
      <c r="LOG36" s="33"/>
      <c r="LOH36" s="33"/>
      <c r="LOI36" s="33"/>
      <c r="LOJ36" s="33"/>
      <c r="LOK36" s="33"/>
      <c r="LOL36" s="33"/>
      <c r="LOM36" s="33"/>
      <c r="LON36" s="33"/>
      <c r="LOO36" s="33"/>
      <c r="LOP36" s="33"/>
      <c r="LOQ36" s="33"/>
      <c r="LOR36" s="33"/>
      <c r="LOS36" s="33"/>
      <c r="LOT36" s="33"/>
      <c r="LOU36" s="33"/>
      <c r="LOV36" s="33"/>
      <c r="LOW36" s="33"/>
      <c r="LOX36" s="33"/>
      <c r="LOY36" s="33"/>
      <c r="LOZ36" s="33"/>
      <c r="LPA36" s="33"/>
      <c r="LPB36" s="33"/>
      <c r="LPC36" s="33"/>
      <c r="LPD36" s="33"/>
      <c r="LPE36" s="33"/>
      <c r="LPF36" s="33"/>
      <c r="LPG36" s="33"/>
      <c r="LPH36" s="33"/>
      <c r="LPI36" s="33"/>
      <c r="LPJ36" s="33"/>
      <c r="LPK36" s="33"/>
      <c r="LPL36" s="33"/>
      <c r="LPM36" s="33"/>
      <c r="LPN36" s="33"/>
      <c r="LPO36" s="33"/>
      <c r="LPP36" s="33"/>
      <c r="LPQ36" s="33"/>
      <c r="LPR36" s="33"/>
      <c r="LPS36" s="33"/>
      <c r="LPT36" s="33"/>
      <c r="LPU36" s="33"/>
      <c r="LPV36" s="33"/>
      <c r="LPW36" s="33"/>
      <c r="LPX36" s="33"/>
      <c r="LPY36" s="33"/>
      <c r="LPZ36" s="33"/>
      <c r="LQA36" s="33"/>
      <c r="LQB36" s="33"/>
      <c r="LQC36" s="33"/>
      <c r="LQD36" s="33"/>
      <c r="LQE36" s="33"/>
      <c r="LQF36" s="33"/>
      <c r="LQG36" s="33"/>
      <c r="LQH36" s="33"/>
      <c r="LQI36" s="33"/>
      <c r="LQJ36" s="33"/>
      <c r="LQK36" s="33"/>
      <c r="LQL36" s="33"/>
      <c r="LQM36" s="33"/>
      <c r="LQN36" s="33"/>
      <c r="LQO36" s="33"/>
      <c r="LQP36" s="33"/>
      <c r="LQQ36" s="33"/>
      <c r="LQR36" s="33"/>
      <c r="LQS36" s="33"/>
      <c r="LQT36" s="33"/>
      <c r="LQU36" s="33"/>
      <c r="LQV36" s="33"/>
      <c r="LQW36" s="33"/>
      <c r="LQX36" s="33"/>
      <c r="LQY36" s="33"/>
      <c r="LQZ36" s="33"/>
      <c r="LRA36" s="33"/>
      <c r="LRB36" s="33"/>
      <c r="LRC36" s="33"/>
      <c r="LRD36" s="33"/>
      <c r="LRE36" s="33"/>
      <c r="LRF36" s="33"/>
      <c r="LRG36" s="33"/>
      <c r="LRH36" s="33"/>
      <c r="LRI36" s="33"/>
      <c r="LRJ36" s="33"/>
      <c r="LRK36" s="33"/>
      <c r="LRL36" s="33"/>
      <c r="LRM36" s="33"/>
      <c r="LRN36" s="33"/>
      <c r="LRO36" s="33"/>
      <c r="LRP36" s="33"/>
      <c r="LRQ36" s="33"/>
      <c r="LRR36" s="33"/>
      <c r="LRS36" s="33"/>
      <c r="LRT36" s="33"/>
      <c r="LRU36" s="33"/>
      <c r="LRV36" s="33"/>
      <c r="LRW36" s="33"/>
      <c r="LRX36" s="33"/>
      <c r="LRY36" s="33"/>
      <c r="LRZ36" s="33"/>
      <c r="LSA36" s="33"/>
      <c r="LSB36" s="33"/>
      <c r="LSC36" s="33"/>
      <c r="LSD36" s="33"/>
      <c r="LSE36" s="33"/>
      <c r="LSF36" s="33"/>
      <c r="LSG36" s="33"/>
      <c r="LSH36" s="33"/>
      <c r="LSI36" s="33"/>
      <c r="LSJ36" s="33"/>
      <c r="LSK36" s="33"/>
      <c r="LSL36" s="33"/>
      <c r="LSM36" s="33"/>
      <c r="LSN36" s="33"/>
      <c r="LSO36" s="33"/>
      <c r="LSP36" s="33"/>
      <c r="LSQ36" s="33"/>
      <c r="LSR36" s="33"/>
      <c r="LSS36" s="33"/>
      <c r="LST36" s="33"/>
      <c r="LSU36" s="33"/>
      <c r="LSV36" s="33"/>
      <c r="LSW36" s="33"/>
      <c r="LSX36" s="33"/>
      <c r="LSY36" s="33"/>
      <c r="LSZ36" s="33"/>
      <c r="LTA36" s="33"/>
      <c r="LTB36" s="33"/>
      <c r="LTC36" s="33"/>
      <c r="LTD36" s="33"/>
      <c r="LTE36" s="33"/>
      <c r="LTF36" s="33"/>
      <c r="LTG36" s="33"/>
      <c r="LTH36" s="33"/>
      <c r="LTI36" s="33"/>
      <c r="LTJ36" s="33"/>
      <c r="LTK36" s="33"/>
      <c r="LTL36" s="33"/>
      <c r="LTM36" s="33"/>
      <c r="LTN36" s="33"/>
      <c r="LTO36" s="33"/>
      <c r="LTP36" s="33"/>
      <c r="LTQ36" s="33"/>
      <c r="LTR36" s="33"/>
      <c r="LTS36" s="33"/>
      <c r="LTT36" s="33"/>
      <c r="LTU36" s="33"/>
      <c r="LTV36" s="33"/>
      <c r="LTW36" s="33"/>
      <c r="LTX36" s="33"/>
      <c r="LTY36" s="33"/>
      <c r="LTZ36" s="33"/>
      <c r="LUA36" s="33"/>
      <c r="LUB36" s="33"/>
      <c r="LUC36" s="33"/>
      <c r="LUD36" s="33"/>
      <c r="LUE36" s="33"/>
      <c r="LUF36" s="33"/>
      <c r="LUG36" s="33"/>
      <c r="LUH36" s="33"/>
      <c r="LUI36" s="33"/>
      <c r="LUJ36" s="33"/>
      <c r="LUK36" s="33"/>
      <c r="LUL36" s="33"/>
      <c r="LUM36" s="33"/>
      <c r="LUN36" s="33"/>
      <c r="LUO36" s="33"/>
      <c r="LUP36" s="33"/>
      <c r="LUQ36" s="33"/>
      <c r="LUR36" s="33"/>
      <c r="LUS36" s="33"/>
      <c r="LUT36" s="33"/>
      <c r="LUU36" s="33"/>
      <c r="LUV36" s="33"/>
      <c r="LUW36" s="33"/>
      <c r="LUX36" s="33"/>
      <c r="LUY36" s="33"/>
      <c r="LUZ36" s="33"/>
      <c r="LVA36" s="33"/>
      <c r="LVB36" s="33"/>
      <c r="LVC36" s="33"/>
      <c r="LVD36" s="33"/>
      <c r="LVE36" s="33"/>
      <c r="LVF36" s="33"/>
      <c r="LVG36" s="33"/>
      <c r="LVH36" s="33"/>
      <c r="LVI36" s="33"/>
      <c r="LVJ36" s="33"/>
      <c r="LVK36" s="33"/>
      <c r="LVL36" s="33"/>
      <c r="LVM36" s="33"/>
      <c r="LVN36" s="33"/>
      <c r="LVO36" s="33"/>
      <c r="LVP36" s="33"/>
      <c r="LVQ36" s="33"/>
      <c r="LVR36" s="33"/>
      <c r="LVS36" s="33"/>
      <c r="LVT36" s="33"/>
      <c r="LVU36" s="33"/>
      <c r="LVV36" s="33"/>
      <c r="LVW36" s="33"/>
      <c r="LVX36" s="33"/>
      <c r="LVY36" s="33"/>
      <c r="LVZ36" s="33"/>
      <c r="LWA36" s="33"/>
      <c r="LWB36" s="33"/>
      <c r="LWC36" s="33"/>
      <c r="LWD36" s="33"/>
      <c r="LWE36" s="33"/>
      <c r="LWF36" s="33"/>
      <c r="LWG36" s="33"/>
      <c r="LWH36" s="33"/>
      <c r="LWI36" s="33"/>
      <c r="LWJ36" s="33"/>
      <c r="LWK36" s="33"/>
      <c r="LWL36" s="33"/>
      <c r="LWM36" s="33"/>
      <c r="LWN36" s="33"/>
      <c r="LWO36" s="33"/>
      <c r="LWP36" s="33"/>
      <c r="LWQ36" s="33"/>
      <c r="LWR36" s="33"/>
      <c r="LWS36" s="33"/>
      <c r="LWT36" s="33"/>
      <c r="LWU36" s="33"/>
      <c r="LWV36" s="33"/>
      <c r="LWW36" s="33"/>
      <c r="LWX36" s="33"/>
      <c r="LWY36" s="33"/>
      <c r="LWZ36" s="33"/>
      <c r="LXA36" s="33"/>
      <c r="LXB36" s="33"/>
      <c r="LXC36" s="33"/>
      <c r="LXD36" s="33"/>
      <c r="LXE36" s="33"/>
      <c r="LXF36" s="33"/>
      <c r="LXG36" s="33"/>
      <c r="LXH36" s="33"/>
      <c r="LXI36" s="33"/>
      <c r="LXJ36" s="33"/>
      <c r="LXK36" s="33"/>
      <c r="LXL36" s="33"/>
      <c r="LXM36" s="33"/>
      <c r="LXN36" s="33"/>
      <c r="LXO36" s="33"/>
      <c r="LXP36" s="33"/>
      <c r="LXQ36" s="33"/>
      <c r="LXR36" s="33"/>
      <c r="LXS36" s="33"/>
      <c r="LXT36" s="33"/>
      <c r="LXU36" s="33"/>
      <c r="LXV36" s="33"/>
      <c r="LXW36" s="33"/>
      <c r="LXX36" s="33"/>
      <c r="LXY36" s="33"/>
      <c r="LXZ36" s="33"/>
      <c r="LYA36" s="33"/>
      <c r="LYB36" s="33"/>
      <c r="LYC36" s="33"/>
      <c r="LYD36" s="33"/>
      <c r="LYE36" s="33"/>
      <c r="LYF36" s="33"/>
      <c r="LYG36" s="33"/>
      <c r="LYH36" s="33"/>
      <c r="LYI36" s="33"/>
      <c r="LYJ36" s="33"/>
      <c r="LYK36" s="33"/>
      <c r="LYL36" s="33"/>
      <c r="LYM36" s="33"/>
      <c r="LYN36" s="33"/>
      <c r="LYO36" s="33"/>
      <c r="LYP36" s="33"/>
      <c r="LYQ36" s="33"/>
      <c r="LYR36" s="33"/>
      <c r="LYS36" s="33"/>
      <c r="LYT36" s="33"/>
      <c r="LYU36" s="33"/>
      <c r="LYV36" s="33"/>
      <c r="LYW36" s="33"/>
      <c r="LYX36" s="33"/>
      <c r="LYY36" s="33"/>
      <c r="LYZ36" s="33"/>
      <c r="LZA36" s="33"/>
      <c r="LZB36" s="33"/>
      <c r="LZC36" s="33"/>
      <c r="LZD36" s="33"/>
      <c r="LZE36" s="33"/>
      <c r="LZF36" s="33"/>
      <c r="LZG36" s="33"/>
      <c r="LZH36" s="33"/>
      <c r="LZI36" s="33"/>
      <c r="LZJ36" s="33"/>
      <c r="LZK36" s="33"/>
      <c r="LZL36" s="33"/>
      <c r="LZM36" s="33"/>
      <c r="LZN36" s="33"/>
      <c r="LZO36" s="33"/>
      <c r="LZP36" s="33"/>
      <c r="LZQ36" s="33"/>
      <c r="LZR36" s="33"/>
      <c r="LZS36" s="33"/>
      <c r="LZT36" s="33"/>
      <c r="LZU36" s="33"/>
      <c r="LZV36" s="33"/>
      <c r="LZW36" s="33"/>
      <c r="LZX36" s="33"/>
      <c r="LZY36" s="33"/>
      <c r="LZZ36" s="33"/>
      <c r="MAA36" s="33"/>
      <c r="MAB36" s="33"/>
      <c r="MAC36" s="33"/>
      <c r="MAD36" s="33"/>
      <c r="MAE36" s="33"/>
      <c r="MAF36" s="33"/>
      <c r="MAG36" s="33"/>
      <c r="MAH36" s="33"/>
      <c r="MAI36" s="33"/>
      <c r="MAJ36" s="33"/>
      <c r="MAK36" s="33"/>
      <c r="MAL36" s="33"/>
      <c r="MAM36" s="33"/>
      <c r="MAN36" s="33"/>
      <c r="MAO36" s="33"/>
      <c r="MAP36" s="33"/>
      <c r="MAQ36" s="33"/>
      <c r="MAR36" s="33"/>
      <c r="MAS36" s="33"/>
      <c r="MAT36" s="33"/>
      <c r="MAU36" s="33"/>
      <c r="MAV36" s="33"/>
      <c r="MAW36" s="33"/>
      <c r="MAX36" s="33"/>
      <c r="MAY36" s="33"/>
      <c r="MAZ36" s="33"/>
      <c r="MBA36" s="33"/>
      <c r="MBB36" s="33"/>
      <c r="MBC36" s="33"/>
      <c r="MBD36" s="33"/>
      <c r="MBE36" s="33"/>
      <c r="MBF36" s="33"/>
      <c r="MBG36" s="33"/>
      <c r="MBH36" s="33"/>
      <c r="MBI36" s="33"/>
      <c r="MBJ36" s="33"/>
      <c r="MBK36" s="33"/>
      <c r="MBL36" s="33"/>
      <c r="MBM36" s="33"/>
      <c r="MBN36" s="33"/>
      <c r="MBO36" s="33"/>
      <c r="MBP36" s="33"/>
      <c r="MBQ36" s="33"/>
      <c r="MBR36" s="33"/>
      <c r="MBS36" s="33"/>
      <c r="MBT36" s="33"/>
      <c r="MBU36" s="33"/>
      <c r="MBV36" s="33"/>
      <c r="MBW36" s="33"/>
      <c r="MBX36" s="33"/>
      <c r="MBY36" s="33"/>
      <c r="MBZ36" s="33"/>
      <c r="MCA36" s="33"/>
      <c r="MCB36" s="33"/>
      <c r="MCC36" s="33"/>
      <c r="MCD36" s="33"/>
      <c r="MCE36" s="33"/>
      <c r="MCF36" s="33"/>
      <c r="MCG36" s="33"/>
      <c r="MCH36" s="33"/>
      <c r="MCI36" s="33"/>
      <c r="MCJ36" s="33"/>
      <c r="MCK36" s="33"/>
      <c r="MCL36" s="33"/>
      <c r="MCM36" s="33"/>
      <c r="MCN36" s="33"/>
      <c r="MCO36" s="33"/>
      <c r="MCP36" s="33"/>
      <c r="MCQ36" s="33"/>
      <c r="MCR36" s="33"/>
      <c r="MCS36" s="33"/>
      <c r="MCT36" s="33"/>
      <c r="MCU36" s="33"/>
      <c r="MCV36" s="33"/>
      <c r="MCW36" s="33"/>
      <c r="MCX36" s="33"/>
      <c r="MCY36" s="33"/>
      <c r="MCZ36" s="33"/>
      <c r="MDA36" s="33"/>
      <c r="MDB36" s="33"/>
      <c r="MDC36" s="33"/>
      <c r="MDD36" s="33"/>
      <c r="MDE36" s="33"/>
      <c r="MDF36" s="33"/>
      <c r="MDG36" s="33"/>
      <c r="MDH36" s="33"/>
      <c r="MDI36" s="33"/>
      <c r="MDJ36" s="33"/>
      <c r="MDK36" s="33"/>
      <c r="MDL36" s="33"/>
      <c r="MDM36" s="33"/>
      <c r="MDN36" s="33"/>
      <c r="MDO36" s="33"/>
      <c r="MDP36" s="33"/>
      <c r="MDQ36" s="33"/>
      <c r="MDR36" s="33"/>
      <c r="MDS36" s="33"/>
      <c r="MDT36" s="33"/>
      <c r="MDU36" s="33"/>
      <c r="MDV36" s="33"/>
      <c r="MDW36" s="33"/>
      <c r="MDX36" s="33"/>
      <c r="MDY36" s="33"/>
      <c r="MDZ36" s="33"/>
      <c r="MEA36" s="33"/>
      <c r="MEB36" s="33"/>
      <c r="MEC36" s="33"/>
      <c r="MED36" s="33"/>
      <c r="MEE36" s="33"/>
      <c r="MEF36" s="33"/>
      <c r="MEG36" s="33"/>
      <c r="MEH36" s="33"/>
      <c r="MEI36" s="33"/>
      <c r="MEJ36" s="33"/>
      <c r="MEK36" s="33"/>
      <c r="MEL36" s="33"/>
      <c r="MEM36" s="33"/>
      <c r="MEN36" s="33"/>
      <c r="MEO36" s="33"/>
      <c r="MEP36" s="33"/>
      <c r="MEQ36" s="33"/>
      <c r="MER36" s="33"/>
      <c r="MES36" s="33"/>
      <c r="MET36" s="33"/>
      <c r="MEU36" s="33"/>
      <c r="MEV36" s="33"/>
      <c r="MEW36" s="33"/>
      <c r="MEX36" s="33"/>
      <c r="MEY36" s="33"/>
      <c r="MEZ36" s="33"/>
      <c r="MFA36" s="33"/>
      <c r="MFB36" s="33"/>
      <c r="MFC36" s="33"/>
      <c r="MFD36" s="33"/>
      <c r="MFE36" s="33"/>
      <c r="MFF36" s="33"/>
      <c r="MFG36" s="33"/>
      <c r="MFH36" s="33"/>
      <c r="MFI36" s="33"/>
      <c r="MFJ36" s="33"/>
      <c r="MFK36" s="33"/>
      <c r="MFL36" s="33"/>
      <c r="MFM36" s="33"/>
      <c r="MFN36" s="33"/>
      <c r="MFO36" s="33"/>
      <c r="MFP36" s="33"/>
      <c r="MFQ36" s="33"/>
      <c r="MFR36" s="33"/>
      <c r="MFS36" s="33"/>
      <c r="MFT36" s="33"/>
      <c r="MFU36" s="33"/>
      <c r="MFV36" s="33"/>
      <c r="MFW36" s="33"/>
      <c r="MFX36" s="33"/>
      <c r="MFY36" s="33"/>
      <c r="MFZ36" s="33"/>
      <c r="MGA36" s="33"/>
      <c r="MGB36" s="33"/>
      <c r="MGC36" s="33"/>
      <c r="MGD36" s="33"/>
      <c r="MGE36" s="33"/>
      <c r="MGF36" s="33"/>
      <c r="MGG36" s="33"/>
      <c r="MGH36" s="33"/>
      <c r="MGI36" s="33"/>
      <c r="MGJ36" s="33"/>
      <c r="MGK36" s="33"/>
      <c r="MGL36" s="33"/>
      <c r="MGM36" s="33"/>
      <c r="MGN36" s="33"/>
      <c r="MGO36" s="33"/>
      <c r="MGP36" s="33"/>
      <c r="MGQ36" s="33"/>
      <c r="MGR36" s="33"/>
      <c r="MGS36" s="33"/>
      <c r="MGT36" s="33"/>
      <c r="MGU36" s="33"/>
      <c r="MGV36" s="33"/>
      <c r="MGW36" s="33"/>
      <c r="MGX36" s="33"/>
      <c r="MGY36" s="33"/>
      <c r="MGZ36" s="33"/>
      <c r="MHA36" s="33"/>
      <c r="MHB36" s="33"/>
      <c r="MHC36" s="33"/>
      <c r="MHD36" s="33"/>
      <c r="MHE36" s="33"/>
      <c r="MHF36" s="33"/>
      <c r="MHG36" s="33"/>
      <c r="MHH36" s="33"/>
      <c r="MHI36" s="33"/>
      <c r="MHJ36" s="33"/>
      <c r="MHK36" s="33"/>
      <c r="MHL36" s="33"/>
      <c r="MHM36" s="33"/>
      <c r="MHN36" s="33"/>
      <c r="MHO36" s="33"/>
      <c r="MHP36" s="33"/>
      <c r="MHQ36" s="33"/>
      <c r="MHR36" s="33"/>
      <c r="MHS36" s="33"/>
      <c r="MHT36" s="33"/>
      <c r="MHU36" s="33"/>
      <c r="MHV36" s="33"/>
      <c r="MHW36" s="33"/>
      <c r="MHX36" s="33"/>
      <c r="MHY36" s="33"/>
      <c r="MHZ36" s="33"/>
      <c r="MIA36" s="33"/>
      <c r="MIB36" s="33"/>
      <c r="MIC36" s="33"/>
      <c r="MID36" s="33"/>
      <c r="MIE36" s="33"/>
      <c r="MIF36" s="33"/>
      <c r="MIG36" s="33"/>
      <c r="MIH36" s="33"/>
      <c r="MII36" s="33"/>
      <c r="MIJ36" s="33"/>
      <c r="MIK36" s="33"/>
      <c r="MIL36" s="33"/>
      <c r="MIM36" s="33"/>
      <c r="MIN36" s="33"/>
      <c r="MIO36" s="33"/>
      <c r="MIP36" s="33"/>
      <c r="MIQ36" s="33"/>
      <c r="MIR36" s="33"/>
      <c r="MIS36" s="33"/>
      <c r="MIT36" s="33"/>
      <c r="MIU36" s="33"/>
      <c r="MIV36" s="33"/>
      <c r="MIW36" s="33"/>
      <c r="MIX36" s="33"/>
      <c r="MIY36" s="33"/>
      <c r="MIZ36" s="33"/>
      <c r="MJA36" s="33"/>
      <c r="MJB36" s="33"/>
      <c r="MJC36" s="33"/>
      <c r="MJD36" s="33"/>
      <c r="MJE36" s="33"/>
      <c r="MJF36" s="33"/>
      <c r="MJG36" s="33"/>
      <c r="MJH36" s="33"/>
      <c r="MJI36" s="33"/>
      <c r="MJJ36" s="33"/>
      <c r="MJK36" s="33"/>
      <c r="MJL36" s="33"/>
      <c r="MJM36" s="33"/>
      <c r="MJN36" s="33"/>
      <c r="MJO36" s="33"/>
      <c r="MJP36" s="33"/>
      <c r="MJQ36" s="33"/>
      <c r="MJR36" s="33"/>
      <c r="MJS36" s="33"/>
      <c r="MJT36" s="33"/>
      <c r="MJU36" s="33"/>
      <c r="MJV36" s="33"/>
      <c r="MJW36" s="33"/>
      <c r="MJX36" s="33"/>
      <c r="MJY36" s="33"/>
      <c r="MJZ36" s="33"/>
      <c r="MKA36" s="33"/>
      <c r="MKB36" s="33"/>
      <c r="MKC36" s="33"/>
      <c r="MKD36" s="33"/>
      <c r="MKE36" s="33"/>
      <c r="MKF36" s="33"/>
      <c r="MKG36" s="33"/>
      <c r="MKH36" s="33"/>
      <c r="MKI36" s="33"/>
      <c r="MKJ36" s="33"/>
      <c r="MKK36" s="33"/>
      <c r="MKL36" s="33"/>
      <c r="MKM36" s="33"/>
      <c r="MKN36" s="33"/>
      <c r="MKO36" s="33"/>
      <c r="MKP36" s="33"/>
      <c r="MKQ36" s="33"/>
      <c r="MKR36" s="33"/>
      <c r="MKS36" s="33"/>
      <c r="MKT36" s="33"/>
      <c r="MKU36" s="33"/>
      <c r="MKV36" s="33"/>
      <c r="MKW36" s="33"/>
      <c r="MKX36" s="33"/>
      <c r="MKY36" s="33"/>
      <c r="MKZ36" s="33"/>
      <c r="MLA36" s="33"/>
      <c r="MLB36" s="33"/>
      <c r="MLC36" s="33"/>
      <c r="MLD36" s="33"/>
      <c r="MLE36" s="33"/>
      <c r="MLF36" s="33"/>
      <c r="MLG36" s="33"/>
      <c r="MLH36" s="33"/>
      <c r="MLI36" s="33"/>
      <c r="MLJ36" s="33"/>
      <c r="MLK36" s="33"/>
      <c r="MLL36" s="33"/>
      <c r="MLM36" s="33"/>
      <c r="MLN36" s="33"/>
      <c r="MLO36" s="33"/>
      <c r="MLP36" s="33"/>
      <c r="MLQ36" s="33"/>
      <c r="MLR36" s="33"/>
      <c r="MLS36" s="33"/>
      <c r="MLT36" s="33"/>
      <c r="MLU36" s="33"/>
      <c r="MLV36" s="33"/>
      <c r="MLW36" s="33"/>
      <c r="MLX36" s="33"/>
      <c r="MLY36" s="33"/>
      <c r="MLZ36" s="33"/>
      <c r="MMA36" s="33"/>
      <c r="MMB36" s="33"/>
      <c r="MMC36" s="33"/>
      <c r="MMD36" s="33"/>
      <c r="MME36" s="33"/>
      <c r="MMF36" s="33"/>
      <c r="MMG36" s="33"/>
      <c r="MMH36" s="33"/>
      <c r="MMI36" s="33"/>
      <c r="MMJ36" s="33"/>
      <c r="MMK36" s="33"/>
      <c r="MML36" s="33"/>
      <c r="MMM36" s="33"/>
      <c r="MMN36" s="33"/>
      <c r="MMO36" s="33"/>
      <c r="MMP36" s="33"/>
      <c r="MMQ36" s="33"/>
      <c r="MMR36" s="33"/>
      <c r="MMS36" s="33"/>
      <c r="MMT36" s="33"/>
      <c r="MMU36" s="33"/>
      <c r="MMV36" s="33"/>
      <c r="MMW36" s="33"/>
      <c r="MMX36" s="33"/>
      <c r="MMY36" s="33"/>
      <c r="MMZ36" s="33"/>
      <c r="MNA36" s="33"/>
      <c r="MNB36" s="33"/>
      <c r="MNC36" s="33"/>
      <c r="MND36" s="33"/>
      <c r="MNE36" s="33"/>
      <c r="MNF36" s="33"/>
      <c r="MNG36" s="33"/>
      <c r="MNH36" s="33"/>
      <c r="MNI36" s="33"/>
      <c r="MNJ36" s="33"/>
      <c r="MNK36" s="33"/>
      <c r="MNL36" s="33"/>
      <c r="MNM36" s="33"/>
      <c r="MNN36" s="33"/>
      <c r="MNO36" s="33"/>
      <c r="MNP36" s="33"/>
      <c r="MNQ36" s="33"/>
      <c r="MNR36" s="33"/>
      <c r="MNS36" s="33"/>
      <c r="MNT36" s="33"/>
      <c r="MNU36" s="33"/>
      <c r="MNV36" s="33"/>
      <c r="MNW36" s="33"/>
      <c r="MNX36" s="33"/>
      <c r="MNY36" s="33"/>
      <c r="MNZ36" s="33"/>
      <c r="MOA36" s="33"/>
      <c r="MOB36" s="33"/>
      <c r="MOC36" s="33"/>
      <c r="MOD36" s="33"/>
      <c r="MOE36" s="33"/>
      <c r="MOF36" s="33"/>
      <c r="MOG36" s="33"/>
      <c r="MOH36" s="33"/>
      <c r="MOI36" s="33"/>
      <c r="MOJ36" s="33"/>
      <c r="MOK36" s="33"/>
      <c r="MOL36" s="33"/>
      <c r="MOM36" s="33"/>
      <c r="MON36" s="33"/>
      <c r="MOO36" s="33"/>
      <c r="MOP36" s="33"/>
      <c r="MOQ36" s="33"/>
      <c r="MOR36" s="33"/>
      <c r="MOS36" s="33"/>
      <c r="MOT36" s="33"/>
      <c r="MOU36" s="33"/>
      <c r="MOV36" s="33"/>
      <c r="MOW36" s="33"/>
      <c r="MOX36" s="33"/>
      <c r="MOY36" s="33"/>
      <c r="MOZ36" s="33"/>
      <c r="MPA36" s="33"/>
      <c r="MPB36" s="33"/>
      <c r="MPC36" s="33"/>
      <c r="MPD36" s="33"/>
      <c r="MPE36" s="33"/>
      <c r="MPF36" s="33"/>
      <c r="MPG36" s="33"/>
      <c r="MPH36" s="33"/>
      <c r="MPI36" s="33"/>
      <c r="MPJ36" s="33"/>
      <c r="MPK36" s="33"/>
      <c r="MPL36" s="33"/>
      <c r="MPM36" s="33"/>
      <c r="MPN36" s="33"/>
      <c r="MPO36" s="33"/>
      <c r="MPP36" s="33"/>
      <c r="MPQ36" s="33"/>
      <c r="MPR36" s="33"/>
      <c r="MPS36" s="33"/>
      <c r="MPT36" s="33"/>
      <c r="MPU36" s="33"/>
      <c r="MPV36" s="33"/>
      <c r="MPW36" s="33"/>
      <c r="MPX36" s="33"/>
      <c r="MPY36" s="33"/>
      <c r="MPZ36" s="33"/>
      <c r="MQA36" s="33"/>
      <c r="MQB36" s="33"/>
      <c r="MQC36" s="33"/>
      <c r="MQD36" s="33"/>
      <c r="MQE36" s="33"/>
      <c r="MQF36" s="33"/>
      <c r="MQG36" s="33"/>
      <c r="MQH36" s="33"/>
      <c r="MQI36" s="33"/>
      <c r="MQJ36" s="33"/>
      <c r="MQK36" s="33"/>
      <c r="MQL36" s="33"/>
      <c r="MQM36" s="33"/>
      <c r="MQN36" s="33"/>
      <c r="MQO36" s="33"/>
      <c r="MQP36" s="33"/>
      <c r="MQQ36" s="33"/>
      <c r="MQR36" s="33"/>
      <c r="MQS36" s="33"/>
      <c r="MQT36" s="33"/>
      <c r="MQU36" s="33"/>
      <c r="MQV36" s="33"/>
      <c r="MQW36" s="33"/>
      <c r="MQX36" s="33"/>
      <c r="MQY36" s="33"/>
      <c r="MQZ36" s="33"/>
      <c r="MRA36" s="33"/>
      <c r="MRB36" s="33"/>
      <c r="MRC36" s="33"/>
      <c r="MRD36" s="33"/>
      <c r="MRE36" s="33"/>
      <c r="MRF36" s="33"/>
      <c r="MRG36" s="33"/>
      <c r="MRH36" s="33"/>
      <c r="MRI36" s="33"/>
      <c r="MRJ36" s="33"/>
      <c r="MRK36" s="33"/>
      <c r="MRL36" s="33"/>
      <c r="MRM36" s="33"/>
      <c r="MRN36" s="33"/>
      <c r="MRO36" s="33"/>
      <c r="MRP36" s="33"/>
      <c r="MRQ36" s="33"/>
      <c r="MRR36" s="33"/>
      <c r="MRS36" s="33"/>
      <c r="MRT36" s="33"/>
      <c r="MRU36" s="33"/>
      <c r="MRV36" s="33"/>
      <c r="MRW36" s="33"/>
      <c r="MRX36" s="33"/>
      <c r="MRY36" s="33"/>
      <c r="MRZ36" s="33"/>
      <c r="MSA36" s="33"/>
      <c r="MSB36" s="33"/>
      <c r="MSC36" s="33"/>
      <c r="MSD36" s="33"/>
      <c r="MSE36" s="33"/>
      <c r="MSF36" s="33"/>
      <c r="MSG36" s="33"/>
      <c r="MSH36" s="33"/>
      <c r="MSI36" s="33"/>
      <c r="MSJ36" s="33"/>
      <c r="MSK36" s="33"/>
      <c r="MSL36" s="33"/>
      <c r="MSM36" s="33"/>
      <c r="MSN36" s="33"/>
      <c r="MSO36" s="33"/>
      <c r="MSP36" s="33"/>
      <c r="MSQ36" s="33"/>
      <c r="MSR36" s="33"/>
      <c r="MSS36" s="33"/>
      <c r="MST36" s="33"/>
      <c r="MSU36" s="33"/>
      <c r="MSV36" s="33"/>
      <c r="MSW36" s="33"/>
      <c r="MSX36" s="33"/>
      <c r="MSY36" s="33"/>
      <c r="MSZ36" s="33"/>
      <c r="MTA36" s="33"/>
      <c r="MTB36" s="33"/>
      <c r="MTC36" s="33"/>
      <c r="MTD36" s="33"/>
      <c r="MTE36" s="33"/>
      <c r="MTF36" s="33"/>
      <c r="MTG36" s="33"/>
      <c r="MTH36" s="33"/>
      <c r="MTI36" s="33"/>
      <c r="MTJ36" s="33"/>
      <c r="MTK36" s="33"/>
      <c r="MTL36" s="33"/>
      <c r="MTM36" s="33"/>
      <c r="MTN36" s="33"/>
      <c r="MTO36" s="33"/>
      <c r="MTP36" s="33"/>
      <c r="MTQ36" s="33"/>
      <c r="MTR36" s="33"/>
      <c r="MTS36" s="33"/>
      <c r="MTT36" s="33"/>
      <c r="MTU36" s="33"/>
      <c r="MTV36" s="33"/>
      <c r="MTW36" s="33"/>
      <c r="MTX36" s="33"/>
      <c r="MTY36" s="33"/>
      <c r="MTZ36" s="33"/>
      <c r="MUA36" s="33"/>
      <c r="MUB36" s="33"/>
      <c r="MUC36" s="33"/>
      <c r="MUD36" s="33"/>
      <c r="MUE36" s="33"/>
      <c r="MUF36" s="33"/>
      <c r="MUG36" s="33"/>
      <c r="MUH36" s="33"/>
      <c r="MUI36" s="33"/>
      <c r="MUJ36" s="33"/>
      <c r="MUK36" s="33"/>
      <c r="MUL36" s="33"/>
      <c r="MUM36" s="33"/>
      <c r="MUN36" s="33"/>
      <c r="MUO36" s="33"/>
      <c r="MUP36" s="33"/>
      <c r="MUQ36" s="33"/>
      <c r="MUR36" s="33"/>
      <c r="MUS36" s="33"/>
      <c r="MUT36" s="33"/>
      <c r="MUU36" s="33"/>
      <c r="MUV36" s="33"/>
      <c r="MUW36" s="33"/>
      <c r="MUX36" s="33"/>
      <c r="MUY36" s="33"/>
      <c r="MUZ36" s="33"/>
      <c r="MVA36" s="33"/>
      <c r="MVB36" s="33"/>
      <c r="MVC36" s="33"/>
      <c r="MVD36" s="33"/>
      <c r="MVE36" s="33"/>
      <c r="MVF36" s="33"/>
      <c r="MVG36" s="33"/>
      <c r="MVH36" s="33"/>
      <c r="MVI36" s="33"/>
      <c r="MVJ36" s="33"/>
      <c r="MVK36" s="33"/>
      <c r="MVL36" s="33"/>
      <c r="MVM36" s="33"/>
      <c r="MVN36" s="33"/>
      <c r="MVO36" s="33"/>
      <c r="MVP36" s="33"/>
      <c r="MVQ36" s="33"/>
      <c r="MVR36" s="33"/>
      <c r="MVS36" s="33"/>
      <c r="MVT36" s="33"/>
      <c r="MVU36" s="33"/>
      <c r="MVV36" s="33"/>
      <c r="MVW36" s="33"/>
      <c r="MVX36" s="33"/>
      <c r="MVY36" s="33"/>
      <c r="MVZ36" s="33"/>
      <c r="MWA36" s="33"/>
      <c r="MWB36" s="33"/>
      <c r="MWC36" s="33"/>
      <c r="MWD36" s="33"/>
      <c r="MWE36" s="33"/>
      <c r="MWF36" s="33"/>
      <c r="MWG36" s="33"/>
      <c r="MWH36" s="33"/>
      <c r="MWI36" s="33"/>
      <c r="MWJ36" s="33"/>
      <c r="MWK36" s="33"/>
      <c r="MWL36" s="33"/>
      <c r="MWM36" s="33"/>
      <c r="MWN36" s="33"/>
      <c r="MWO36" s="33"/>
      <c r="MWP36" s="33"/>
      <c r="MWQ36" s="33"/>
      <c r="MWR36" s="33"/>
      <c r="MWS36" s="33"/>
      <c r="MWT36" s="33"/>
      <c r="MWU36" s="33"/>
      <c r="MWV36" s="33"/>
      <c r="MWW36" s="33"/>
      <c r="MWX36" s="33"/>
      <c r="MWY36" s="33"/>
      <c r="MWZ36" s="33"/>
      <c r="MXA36" s="33"/>
      <c r="MXB36" s="33"/>
      <c r="MXC36" s="33"/>
      <c r="MXD36" s="33"/>
      <c r="MXE36" s="33"/>
      <c r="MXF36" s="33"/>
      <c r="MXG36" s="33"/>
      <c r="MXH36" s="33"/>
      <c r="MXI36" s="33"/>
      <c r="MXJ36" s="33"/>
      <c r="MXK36" s="33"/>
      <c r="MXL36" s="33"/>
      <c r="MXM36" s="33"/>
      <c r="MXN36" s="33"/>
      <c r="MXO36" s="33"/>
      <c r="MXP36" s="33"/>
      <c r="MXQ36" s="33"/>
      <c r="MXR36" s="33"/>
      <c r="MXS36" s="33"/>
      <c r="MXT36" s="33"/>
      <c r="MXU36" s="33"/>
      <c r="MXV36" s="33"/>
      <c r="MXW36" s="33"/>
      <c r="MXX36" s="33"/>
      <c r="MXY36" s="33"/>
      <c r="MXZ36" s="33"/>
      <c r="MYA36" s="33"/>
      <c r="MYB36" s="33"/>
      <c r="MYC36" s="33"/>
      <c r="MYD36" s="33"/>
      <c r="MYE36" s="33"/>
      <c r="MYF36" s="33"/>
      <c r="MYG36" s="33"/>
      <c r="MYH36" s="33"/>
      <c r="MYI36" s="33"/>
      <c r="MYJ36" s="33"/>
      <c r="MYK36" s="33"/>
      <c r="MYL36" s="33"/>
      <c r="MYM36" s="33"/>
      <c r="MYN36" s="33"/>
      <c r="MYO36" s="33"/>
      <c r="MYP36" s="33"/>
      <c r="MYQ36" s="33"/>
      <c r="MYR36" s="33"/>
      <c r="MYS36" s="33"/>
      <c r="MYT36" s="33"/>
      <c r="MYU36" s="33"/>
      <c r="MYV36" s="33"/>
      <c r="MYW36" s="33"/>
      <c r="MYX36" s="33"/>
      <c r="MYY36" s="33"/>
      <c r="MYZ36" s="33"/>
      <c r="MZA36" s="33"/>
      <c r="MZB36" s="33"/>
      <c r="MZC36" s="33"/>
      <c r="MZD36" s="33"/>
      <c r="MZE36" s="33"/>
      <c r="MZF36" s="33"/>
      <c r="MZG36" s="33"/>
      <c r="MZH36" s="33"/>
      <c r="MZI36" s="33"/>
      <c r="MZJ36" s="33"/>
      <c r="MZK36" s="33"/>
      <c r="MZL36" s="33"/>
      <c r="MZM36" s="33"/>
      <c r="MZN36" s="33"/>
      <c r="MZO36" s="33"/>
      <c r="MZP36" s="33"/>
      <c r="MZQ36" s="33"/>
      <c r="MZR36" s="33"/>
      <c r="MZS36" s="33"/>
      <c r="MZT36" s="33"/>
      <c r="MZU36" s="33"/>
      <c r="MZV36" s="33"/>
      <c r="MZW36" s="33"/>
      <c r="MZX36" s="33"/>
      <c r="MZY36" s="33"/>
      <c r="MZZ36" s="33"/>
      <c r="NAA36" s="33"/>
      <c r="NAB36" s="33"/>
      <c r="NAC36" s="33"/>
      <c r="NAD36" s="33"/>
      <c r="NAE36" s="33"/>
      <c r="NAF36" s="33"/>
      <c r="NAG36" s="33"/>
      <c r="NAH36" s="33"/>
      <c r="NAI36" s="33"/>
      <c r="NAJ36" s="33"/>
      <c r="NAK36" s="33"/>
      <c r="NAL36" s="33"/>
      <c r="NAM36" s="33"/>
      <c r="NAN36" s="33"/>
      <c r="NAO36" s="33"/>
      <c r="NAP36" s="33"/>
      <c r="NAQ36" s="33"/>
      <c r="NAR36" s="33"/>
      <c r="NAS36" s="33"/>
      <c r="NAT36" s="33"/>
      <c r="NAU36" s="33"/>
      <c r="NAV36" s="33"/>
      <c r="NAW36" s="33"/>
      <c r="NAX36" s="33"/>
      <c r="NAY36" s="33"/>
      <c r="NAZ36" s="33"/>
      <c r="NBA36" s="33"/>
      <c r="NBB36" s="33"/>
      <c r="NBC36" s="33"/>
      <c r="NBD36" s="33"/>
      <c r="NBE36" s="33"/>
      <c r="NBF36" s="33"/>
      <c r="NBG36" s="33"/>
      <c r="NBH36" s="33"/>
      <c r="NBI36" s="33"/>
      <c r="NBJ36" s="33"/>
      <c r="NBK36" s="33"/>
      <c r="NBL36" s="33"/>
      <c r="NBM36" s="33"/>
      <c r="NBN36" s="33"/>
      <c r="NBO36" s="33"/>
      <c r="NBP36" s="33"/>
      <c r="NBQ36" s="33"/>
      <c r="NBR36" s="33"/>
      <c r="NBS36" s="33"/>
      <c r="NBT36" s="33"/>
      <c r="NBU36" s="33"/>
      <c r="NBV36" s="33"/>
      <c r="NBW36" s="33"/>
      <c r="NBX36" s="33"/>
      <c r="NBY36" s="33"/>
      <c r="NBZ36" s="33"/>
      <c r="NCA36" s="33"/>
      <c r="NCB36" s="33"/>
      <c r="NCC36" s="33"/>
      <c r="NCD36" s="33"/>
      <c r="NCE36" s="33"/>
      <c r="NCF36" s="33"/>
      <c r="NCG36" s="33"/>
      <c r="NCH36" s="33"/>
      <c r="NCI36" s="33"/>
      <c r="NCJ36" s="33"/>
      <c r="NCK36" s="33"/>
      <c r="NCL36" s="33"/>
      <c r="NCM36" s="33"/>
      <c r="NCN36" s="33"/>
      <c r="NCO36" s="33"/>
      <c r="NCP36" s="33"/>
      <c r="NCQ36" s="33"/>
      <c r="NCR36" s="33"/>
      <c r="NCS36" s="33"/>
      <c r="NCT36" s="33"/>
      <c r="NCU36" s="33"/>
      <c r="NCV36" s="33"/>
      <c r="NCW36" s="33"/>
      <c r="NCX36" s="33"/>
      <c r="NCY36" s="33"/>
      <c r="NCZ36" s="33"/>
      <c r="NDA36" s="33"/>
      <c r="NDB36" s="33"/>
      <c r="NDC36" s="33"/>
      <c r="NDD36" s="33"/>
      <c r="NDE36" s="33"/>
      <c r="NDF36" s="33"/>
      <c r="NDG36" s="33"/>
      <c r="NDH36" s="33"/>
      <c r="NDI36" s="33"/>
      <c r="NDJ36" s="33"/>
      <c r="NDK36" s="33"/>
      <c r="NDL36" s="33"/>
      <c r="NDM36" s="33"/>
      <c r="NDN36" s="33"/>
      <c r="NDO36" s="33"/>
      <c r="NDP36" s="33"/>
      <c r="NDQ36" s="33"/>
      <c r="NDR36" s="33"/>
      <c r="NDS36" s="33"/>
      <c r="NDT36" s="33"/>
      <c r="NDU36" s="33"/>
      <c r="NDV36" s="33"/>
      <c r="NDW36" s="33"/>
      <c r="NDX36" s="33"/>
      <c r="NDY36" s="33"/>
      <c r="NDZ36" s="33"/>
      <c r="NEA36" s="33"/>
      <c r="NEB36" s="33"/>
      <c r="NEC36" s="33"/>
      <c r="NED36" s="33"/>
      <c r="NEE36" s="33"/>
      <c r="NEF36" s="33"/>
      <c r="NEG36" s="33"/>
      <c r="NEH36" s="33"/>
      <c r="NEI36" s="33"/>
      <c r="NEJ36" s="33"/>
      <c r="NEK36" s="33"/>
      <c r="NEL36" s="33"/>
      <c r="NEM36" s="33"/>
      <c r="NEN36" s="33"/>
      <c r="NEO36" s="33"/>
      <c r="NEP36" s="33"/>
      <c r="NEQ36" s="33"/>
      <c r="NER36" s="33"/>
      <c r="NES36" s="33"/>
      <c r="NET36" s="33"/>
      <c r="NEU36" s="33"/>
      <c r="NEV36" s="33"/>
      <c r="NEW36" s="33"/>
      <c r="NEX36" s="33"/>
      <c r="NEY36" s="33"/>
      <c r="NEZ36" s="33"/>
      <c r="NFA36" s="33"/>
      <c r="NFB36" s="33"/>
      <c r="NFC36" s="33"/>
      <c r="NFD36" s="33"/>
      <c r="NFE36" s="33"/>
      <c r="NFF36" s="33"/>
      <c r="NFG36" s="33"/>
      <c r="NFH36" s="33"/>
      <c r="NFI36" s="33"/>
      <c r="NFJ36" s="33"/>
      <c r="NFK36" s="33"/>
      <c r="NFL36" s="33"/>
      <c r="NFM36" s="33"/>
      <c r="NFN36" s="33"/>
      <c r="NFO36" s="33"/>
      <c r="NFP36" s="33"/>
      <c r="NFQ36" s="33"/>
      <c r="NFR36" s="33"/>
      <c r="NFS36" s="33"/>
      <c r="NFT36" s="33"/>
      <c r="NFU36" s="33"/>
      <c r="NFV36" s="33"/>
      <c r="NFW36" s="33"/>
      <c r="NFX36" s="33"/>
      <c r="NFY36" s="33"/>
      <c r="NFZ36" s="33"/>
      <c r="NGA36" s="33"/>
      <c r="NGB36" s="33"/>
      <c r="NGC36" s="33"/>
      <c r="NGD36" s="33"/>
      <c r="NGE36" s="33"/>
      <c r="NGF36" s="33"/>
      <c r="NGG36" s="33"/>
      <c r="NGH36" s="33"/>
      <c r="NGI36" s="33"/>
      <c r="NGJ36" s="33"/>
      <c r="NGK36" s="33"/>
      <c r="NGL36" s="33"/>
      <c r="NGM36" s="33"/>
      <c r="NGN36" s="33"/>
      <c r="NGO36" s="33"/>
      <c r="NGP36" s="33"/>
      <c r="NGQ36" s="33"/>
      <c r="NGR36" s="33"/>
      <c r="NGS36" s="33"/>
      <c r="NGT36" s="33"/>
      <c r="NGU36" s="33"/>
      <c r="NGV36" s="33"/>
      <c r="NGW36" s="33"/>
      <c r="NGX36" s="33"/>
      <c r="NGY36" s="33"/>
      <c r="NGZ36" s="33"/>
      <c r="NHA36" s="33"/>
      <c r="NHB36" s="33"/>
      <c r="NHC36" s="33"/>
      <c r="NHD36" s="33"/>
      <c r="NHE36" s="33"/>
      <c r="NHF36" s="33"/>
      <c r="NHG36" s="33"/>
      <c r="NHH36" s="33"/>
      <c r="NHI36" s="33"/>
      <c r="NHJ36" s="33"/>
      <c r="NHK36" s="33"/>
      <c r="NHL36" s="33"/>
      <c r="NHM36" s="33"/>
      <c r="NHN36" s="33"/>
      <c r="NHO36" s="33"/>
      <c r="NHP36" s="33"/>
      <c r="NHQ36" s="33"/>
      <c r="NHR36" s="33"/>
      <c r="NHS36" s="33"/>
      <c r="NHT36" s="33"/>
      <c r="NHU36" s="33"/>
      <c r="NHV36" s="33"/>
      <c r="NHW36" s="33"/>
      <c r="NHX36" s="33"/>
      <c r="NHY36" s="33"/>
      <c r="NHZ36" s="33"/>
      <c r="NIA36" s="33"/>
      <c r="NIB36" s="33"/>
      <c r="NIC36" s="33"/>
      <c r="NID36" s="33"/>
      <c r="NIE36" s="33"/>
      <c r="NIF36" s="33"/>
      <c r="NIG36" s="33"/>
      <c r="NIH36" s="33"/>
      <c r="NII36" s="33"/>
      <c r="NIJ36" s="33"/>
      <c r="NIK36" s="33"/>
      <c r="NIL36" s="33"/>
      <c r="NIM36" s="33"/>
      <c r="NIN36" s="33"/>
      <c r="NIO36" s="33"/>
      <c r="NIP36" s="33"/>
      <c r="NIQ36" s="33"/>
      <c r="NIR36" s="33"/>
      <c r="NIS36" s="33"/>
      <c r="NIT36" s="33"/>
      <c r="NIU36" s="33"/>
      <c r="NIV36" s="33"/>
      <c r="NIW36" s="33"/>
      <c r="NIX36" s="33"/>
      <c r="NIY36" s="33"/>
      <c r="NIZ36" s="33"/>
      <c r="NJA36" s="33"/>
      <c r="NJB36" s="33"/>
      <c r="NJC36" s="33"/>
      <c r="NJD36" s="33"/>
      <c r="NJE36" s="33"/>
      <c r="NJF36" s="33"/>
      <c r="NJG36" s="33"/>
      <c r="NJH36" s="33"/>
      <c r="NJI36" s="33"/>
      <c r="NJJ36" s="33"/>
      <c r="NJK36" s="33"/>
      <c r="NJL36" s="33"/>
      <c r="NJM36" s="33"/>
      <c r="NJN36" s="33"/>
      <c r="NJO36" s="33"/>
      <c r="NJP36" s="33"/>
      <c r="NJQ36" s="33"/>
      <c r="NJR36" s="33"/>
      <c r="NJS36" s="33"/>
      <c r="NJT36" s="33"/>
      <c r="NJU36" s="33"/>
      <c r="NJV36" s="33"/>
      <c r="NJW36" s="33"/>
      <c r="NJX36" s="33"/>
      <c r="NJY36" s="33"/>
      <c r="NJZ36" s="33"/>
      <c r="NKA36" s="33"/>
      <c r="NKB36" s="33"/>
      <c r="NKC36" s="33"/>
      <c r="NKD36" s="33"/>
      <c r="NKE36" s="33"/>
      <c r="NKF36" s="33"/>
      <c r="NKG36" s="33"/>
      <c r="NKH36" s="33"/>
      <c r="NKI36" s="33"/>
      <c r="NKJ36" s="33"/>
      <c r="NKK36" s="33"/>
      <c r="NKL36" s="33"/>
      <c r="NKM36" s="33"/>
      <c r="NKN36" s="33"/>
      <c r="NKO36" s="33"/>
      <c r="NKP36" s="33"/>
      <c r="NKQ36" s="33"/>
      <c r="NKR36" s="33"/>
      <c r="NKS36" s="33"/>
      <c r="NKT36" s="33"/>
      <c r="NKU36" s="33"/>
      <c r="NKV36" s="33"/>
      <c r="NKW36" s="33"/>
      <c r="NKX36" s="33"/>
      <c r="NKY36" s="33"/>
      <c r="NKZ36" s="33"/>
      <c r="NLA36" s="33"/>
      <c r="NLB36" s="33"/>
      <c r="NLC36" s="33"/>
      <c r="NLD36" s="33"/>
      <c r="NLE36" s="33"/>
      <c r="NLF36" s="33"/>
      <c r="NLG36" s="33"/>
      <c r="NLH36" s="33"/>
      <c r="NLI36" s="33"/>
      <c r="NLJ36" s="33"/>
      <c r="NLK36" s="33"/>
      <c r="NLL36" s="33"/>
      <c r="NLM36" s="33"/>
      <c r="NLN36" s="33"/>
      <c r="NLO36" s="33"/>
      <c r="NLP36" s="33"/>
      <c r="NLQ36" s="33"/>
      <c r="NLR36" s="33"/>
      <c r="NLS36" s="33"/>
      <c r="NLT36" s="33"/>
      <c r="NLU36" s="33"/>
      <c r="NLV36" s="33"/>
      <c r="NLW36" s="33"/>
      <c r="NLX36" s="33"/>
      <c r="NLY36" s="33"/>
      <c r="NLZ36" s="33"/>
      <c r="NMA36" s="33"/>
      <c r="NMB36" s="33"/>
      <c r="NMC36" s="33"/>
      <c r="NMD36" s="33"/>
      <c r="NME36" s="33"/>
      <c r="NMF36" s="33"/>
      <c r="NMG36" s="33"/>
      <c r="NMH36" s="33"/>
      <c r="NMI36" s="33"/>
      <c r="NMJ36" s="33"/>
      <c r="NMK36" s="33"/>
      <c r="NML36" s="33"/>
      <c r="NMM36" s="33"/>
      <c r="NMN36" s="33"/>
      <c r="NMO36" s="33"/>
      <c r="NMP36" s="33"/>
      <c r="NMQ36" s="33"/>
      <c r="NMR36" s="33"/>
      <c r="NMS36" s="33"/>
      <c r="NMT36" s="33"/>
      <c r="NMU36" s="33"/>
      <c r="NMV36" s="33"/>
      <c r="NMW36" s="33"/>
      <c r="NMX36" s="33"/>
      <c r="NMY36" s="33"/>
      <c r="NMZ36" s="33"/>
      <c r="NNA36" s="33"/>
      <c r="NNB36" s="33"/>
      <c r="NNC36" s="33"/>
      <c r="NND36" s="33"/>
      <c r="NNE36" s="33"/>
      <c r="NNF36" s="33"/>
      <c r="NNG36" s="33"/>
      <c r="NNH36" s="33"/>
      <c r="NNI36" s="33"/>
      <c r="NNJ36" s="33"/>
      <c r="NNK36" s="33"/>
      <c r="NNL36" s="33"/>
      <c r="NNM36" s="33"/>
      <c r="NNN36" s="33"/>
      <c r="NNO36" s="33"/>
      <c r="NNP36" s="33"/>
      <c r="NNQ36" s="33"/>
      <c r="NNR36" s="33"/>
      <c r="NNS36" s="33"/>
      <c r="NNT36" s="33"/>
      <c r="NNU36" s="33"/>
      <c r="NNV36" s="33"/>
      <c r="NNW36" s="33"/>
      <c r="NNX36" s="33"/>
      <c r="NNY36" s="33"/>
      <c r="NNZ36" s="33"/>
      <c r="NOA36" s="33"/>
      <c r="NOB36" s="33"/>
      <c r="NOC36" s="33"/>
      <c r="NOD36" s="33"/>
      <c r="NOE36" s="33"/>
      <c r="NOF36" s="33"/>
      <c r="NOG36" s="33"/>
      <c r="NOH36" s="33"/>
      <c r="NOI36" s="33"/>
      <c r="NOJ36" s="33"/>
      <c r="NOK36" s="33"/>
      <c r="NOL36" s="33"/>
      <c r="NOM36" s="33"/>
      <c r="NON36" s="33"/>
      <c r="NOO36" s="33"/>
      <c r="NOP36" s="33"/>
      <c r="NOQ36" s="33"/>
      <c r="NOR36" s="33"/>
      <c r="NOS36" s="33"/>
      <c r="NOT36" s="33"/>
      <c r="NOU36" s="33"/>
      <c r="NOV36" s="33"/>
      <c r="NOW36" s="33"/>
      <c r="NOX36" s="33"/>
      <c r="NOY36" s="33"/>
      <c r="NOZ36" s="33"/>
      <c r="NPA36" s="33"/>
      <c r="NPB36" s="33"/>
      <c r="NPC36" s="33"/>
      <c r="NPD36" s="33"/>
      <c r="NPE36" s="33"/>
      <c r="NPF36" s="33"/>
      <c r="NPG36" s="33"/>
      <c r="NPH36" s="33"/>
      <c r="NPI36" s="33"/>
      <c r="NPJ36" s="33"/>
      <c r="NPK36" s="33"/>
      <c r="NPL36" s="33"/>
      <c r="NPM36" s="33"/>
      <c r="NPN36" s="33"/>
      <c r="NPO36" s="33"/>
      <c r="NPP36" s="33"/>
      <c r="NPQ36" s="33"/>
      <c r="NPR36" s="33"/>
      <c r="NPS36" s="33"/>
      <c r="NPT36" s="33"/>
      <c r="NPU36" s="33"/>
      <c r="NPV36" s="33"/>
      <c r="NPW36" s="33"/>
      <c r="NPX36" s="33"/>
      <c r="NPY36" s="33"/>
      <c r="NPZ36" s="33"/>
      <c r="NQA36" s="33"/>
      <c r="NQB36" s="33"/>
      <c r="NQC36" s="33"/>
      <c r="NQD36" s="33"/>
      <c r="NQE36" s="33"/>
      <c r="NQF36" s="33"/>
      <c r="NQG36" s="33"/>
      <c r="NQH36" s="33"/>
      <c r="NQI36" s="33"/>
      <c r="NQJ36" s="33"/>
      <c r="NQK36" s="33"/>
      <c r="NQL36" s="33"/>
      <c r="NQM36" s="33"/>
      <c r="NQN36" s="33"/>
      <c r="NQO36" s="33"/>
      <c r="NQP36" s="33"/>
      <c r="NQQ36" s="33"/>
      <c r="NQR36" s="33"/>
      <c r="NQS36" s="33"/>
      <c r="NQT36" s="33"/>
      <c r="NQU36" s="33"/>
      <c r="NQV36" s="33"/>
      <c r="NQW36" s="33"/>
      <c r="NQX36" s="33"/>
      <c r="NQY36" s="33"/>
      <c r="NQZ36" s="33"/>
      <c r="NRA36" s="33"/>
      <c r="NRB36" s="33"/>
      <c r="NRC36" s="33"/>
      <c r="NRD36" s="33"/>
      <c r="NRE36" s="33"/>
      <c r="NRF36" s="33"/>
      <c r="NRG36" s="33"/>
      <c r="NRH36" s="33"/>
      <c r="NRI36" s="33"/>
      <c r="NRJ36" s="33"/>
      <c r="NRK36" s="33"/>
      <c r="NRL36" s="33"/>
      <c r="NRM36" s="33"/>
      <c r="NRN36" s="33"/>
      <c r="NRO36" s="33"/>
      <c r="NRP36" s="33"/>
      <c r="NRQ36" s="33"/>
      <c r="NRR36" s="33"/>
      <c r="NRS36" s="33"/>
      <c r="NRT36" s="33"/>
      <c r="NRU36" s="33"/>
      <c r="NRV36" s="33"/>
      <c r="NRW36" s="33"/>
      <c r="NRX36" s="33"/>
      <c r="NRY36" s="33"/>
      <c r="NRZ36" s="33"/>
      <c r="NSA36" s="33"/>
      <c r="NSB36" s="33"/>
      <c r="NSC36" s="33"/>
      <c r="NSD36" s="33"/>
      <c r="NSE36" s="33"/>
      <c r="NSF36" s="33"/>
      <c r="NSG36" s="33"/>
      <c r="NSH36" s="33"/>
      <c r="NSI36" s="33"/>
      <c r="NSJ36" s="33"/>
      <c r="NSK36" s="33"/>
      <c r="NSL36" s="33"/>
      <c r="NSM36" s="33"/>
      <c r="NSN36" s="33"/>
      <c r="NSO36" s="33"/>
      <c r="NSP36" s="33"/>
      <c r="NSQ36" s="33"/>
      <c r="NSR36" s="33"/>
      <c r="NSS36" s="33"/>
      <c r="NST36" s="33"/>
      <c r="NSU36" s="33"/>
      <c r="NSV36" s="33"/>
      <c r="NSW36" s="33"/>
      <c r="NSX36" s="33"/>
      <c r="NSY36" s="33"/>
      <c r="NSZ36" s="33"/>
      <c r="NTA36" s="33"/>
      <c r="NTB36" s="33"/>
      <c r="NTC36" s="33"/>
      <c r="NTD36" s="33"/>
      <c r="NTE36" s="33"/>
      <c r="NTF36" s="33"/>
      <c r="NTG36" s="33"/>
      <c r="NTH36" s="33"/>
      <c r="NTI36" s="33"/>
      <c r="NTJ36" s="33"/>
      <c r="NTK36" s="33"/>
      <c r="NTL36" s="33"/>
      <c r="NTM36" s="33"/>
      <c r="NTN36" s="33"/>
      <c r="NTO36" s="33"/>
      <c r="NTP36" s="33"/>
      <c r="NTQ36" s="33"/>
      <c r="NTR36" s="33"/>
      <c r="NTS36" s="33"/>
      <c r="NTT36" s="33"/>
      <c r="NTU36" s="33"/>
      <c r="NTV36" s="33"/>
      <c r="NTW36" s="33"/>
      <c r="NTX36" s="33"/>
      <c r="NTY36" s="33"/>
      <c r="NTZ36" s="33"/>
      <c r="NUA36" s="33"/>
      <c r="NUB36" s="33"/>
      <c r="NUC36" s="33"/>
      <c r="NUD36" s="33"/>
      <c r="NUE36" s="33"/>
      <c r="NUF36" s="33"/>
      <c r="NUG36" s="33"/>
      <c r="NUH36" s="33"/>
      <c r="NUI36" s="33"/>
      <c r="NUJ36" s="33"/>
      <c r="NUK36" s="33"/>
      <c r="NUL36" s="33"/>
      <c r="NUM36" s="33"/>
      <c r="NUN36" s="33"/>
      <c r="NUO36" s="33"/>
      <c r="NUP36" s="33"/>
      <c r="NUQ36" s="33"/>
      <c r="NUR36" s="33"/>
      <c r="NUS36" s="33"/>
      <c r="NUT36" s="33"/>
      <c r="NUU36" s="33"/>
      <c r="NUV36" s="33"/>
      <c r="NUW36" s="33"/>
      <c r="NUX36" s="33"/>
      <c r="NUY36" s="33"/>
      <c r="NUZ36" s="33"/>
      <c r="NVA36" s="33"/>
      <c r="NVB36" s="33"/>
      <c r="NVC36" s="33"/>
      <c r="NVD36" s="33"/>
      <c r="NVE36" s="33"/>
      <c r="NVF36" s="33"/>
      <c r="NVG36" s="33"/>
      <c r="NVH36" s="33"/>
      <c r="NVI36" s="33"/>
      <c r="NVJ36" s="33"/>
      <c r="NVK36" s="33"/>
      <c r="NVL36" s="33"/>
      <c r="NVM36" s="33"/>
      <c r="NVN36" s="33"/>
      <c r="NVO36" s="33"/>
      <c r="NVP36" s="33"/>
      <c r="NVQ36" s="33"/>
      <c r="NVR36" s="33"/>
      <c r="NVS36" s="33"/>
      <c r="NVT36" s="33"/>
      <c r="NVU36" s="33"/>
      <c r="NVV36" s="33"/>
      <c r="NVW36" s="33"/>
      <c r="NVX36" s="33"/>
      <c r="NVY36" s="33"/>
      <c r="NVZ36" s="33"/>
      <c r="NWA36" s="33"/>
      <c r="NWB36" s="33"/>
      <c r="NWC36" s="33"/>
      <c r="NWD36" s="33"/>
      <c r="NWE36" s="33"/>
      <c r="NWF36" s="33"/>
      <c r="NWG36" s="33"/>
      <c r="NWH36" s="33"/>
      <c r="NWI36" s="33"/>
      <c r="NWJ36" s="33"/>
      <c r="NWK36" s="33"/>
      <c r="NWL36" s="33"/>
      <c r="NWM36" s="33"/>
      <c r="NWN36" s="33"/>
      <c r="NWO36" s="33"/>
      <c r="NWP36" s="33"/>
      <c r="NWQ36" s="33"/>
      <c r="NWR36" s="33"/>
      <c r="NWS36" s="33"/>
      <c r="NWT36" s="33"/>
      <c r="NWU36" s="33"/>
      <c r="NWV36" s="33"/>
      <c r="NWW36" s="33"/>
      <c r="NWX36" s="33"/>
      <c r="NWY36" s="33"/>
      <c r="NWZ36" s="33"/>
      <c r="NXA36" s="33"/>
      <c r="NXB36" s="33"/>
      <c r="NXC36" s="33"/>
      <c r="NXD36" s="33"/>
      <c r="NXE36" s="33"/>
      <c r="NXF36" s="33"/>
      <c r="NXG36" s="33"/>
      <c r="NXH36" s="33"/>
      <c r="NXI36" s="33"/>
      <c r="NXJ36" s="33"/>
      <c r="NXK36" s="33"/>
      <c r="NXL36" s="33"/>
      <c r="NXM36" s="33"/>
      <c r="NXN36" s="33"/>
      <c r="NXO36" s="33"/>
      <c r="NXP36" s="33"/>
      <c r="NXQ36" s="33"/>
      <c r="NXR36" s="33"/>
      <c r="NXS36" s="33"/>
      <c r="NXT36" s="33"/>
      <c r="NXU36" s="33"/>
      <c r="NXV36" s="33"/>
      <c r="NXW36" s="33"/>
      <c r="NXX36" s="33"/>
      <c r="NXY36" s="33"/>
      <c r="NXZ36" s="33"/>
      <c r="NYA36" s="33"/>
      <c r="NYB36" s="33"/>
      <c r="NYC36" s="33"/>
      <c r="NYD36" s="33"/>
      <c r="NYE36" s="33"/>
      <c r="NYF36" s="33"/>
      <c r="NYG36" s="33"/>
      <c r="NYH36" s="33"/>
      <c r="NYI36" s="33"/>
      <c r="NYJ36" s="33"/>
      <c r="NYK36" s="33"/>
      <c r="NYL36" s="33"/>
      <c r="NYM36" s="33"/>
      <c r="NYN36" s="33"/>
      <c r="NYO36" s="33"/>
      <c r="NYP36" s="33"/>
      <c r="NYQ36" s="33"/>
      <c r="NYR36" s="33"/>
      <c r="NYS36" s="33"/>
      <c r="NYT36" s="33"/>
      <c r="NYU36" s="33"/>
      <c r="NYV36" s="33"/>
      <c r="NYW36" s="33"/>
      <c r="NYX36" s="33"/>
      <c r="NYY36" s="33"/>
      <c r="NYZ36" s="33"/>
      <c r="NZA36" s="33"/>
      <c r="NZB36" s="33"/>
      <c r="NZC36" s="33"/>
      <c r="NZD36" s="33"/>
      <c r="NZE36" s="33"/>
      <c r="NZF36" s="33"/>
      <c r="NZG36" s="33"/>
      <c r="NZH36" s="33"/>
      <c r="NZI36" s="33"/>
      <c r="NZJ36" s="33"/>
      <c r="NZK36" s="33"/>
      <c r="NZL36" s="33"/>
      <c r="NZM36" s="33"/>
      <c r="NZN36" s="33"/>
      <c r="NZO36" s="33"/>
      <c r="NZP36" s="33"/>
      <c r="NZQ36" s="33"/>
      <c r="NZR36" s="33"/>
      <c r="NZS36" s="33"/>
      <c r="NZT36" s="33"/>
      <c r="NZU36" s="33"/>
      <c r="NZV36" s="33"/>
      <c r="NZW36" s="33"/>
      <c r="NZX36" s="33"/>
      <c r="NZY36" s="33"/>
      <c r="NZZ36" s="33"/>
      <c r="OAA36" s="33"/>
      <c r="OAB36" s="33"/>
      <c r="OAC36" s="33"/>
      <c r="OAD36" s="33"/>
      <c r="OAE36" s="33"/>
      <c r="OAF36" s="33"/>
      <c r="OAG36" s="33"/>
      <c r="OAH36" s="33"/>
      <c r="OAI36" s="33"/>
      <c r="OAJ36" s="33"/>
      <c r="OAK36" s="33"/>
      <c r="OAL36" s="33"/>
      <c r="OAM36" s="33"/>
      <c r="OAN36" s="33"/>
      <c r="OAO36" s="33"/>
      <c r="OAP36" s="33"/>
      <c r="OAQ36" s="33"/>
      <c r="OAR36" s="33"/>
      <c r="OAS36" s="33"/>
      <c r="OAT36" s="33"/>
      <c r="OAU36" s="33"/>
      <c r="OAV36" s="33"/>
      <c r="OAW36" s="33"/>
      <c r="OAX36" s="33"/>
      <c r="OAY36" s="33"/>
      <c r="OAZ36" s="33"/>
      <c r="OBA36" s="33"/>
      <c r="OBB36" s="33"/>
      <c r="OBC36" s="33"/>
      <c r="OBD36" s="33"/>
      <c r="OBE36" s="33"/>
      <c r="OBF36" s="33"/>
      <c r="OBG36" s="33"/>
      <c r="OBH36" s="33"/>
      <c r="OBI36" s="33"/>
      <c r="OBJ36" s="33"/>
      <c r="OBK36" s="33"/>
      <c r="OBL36" s="33"/>
      <c r="OBM36" s="33"/>
      <c r="OBN36" s="33"/>
      <c r="OBO36" s="33"/>
      <c r="OBP36" s="33"/>
      <c r="OBQ36" s="33"/>
      <c r="OBR36" s="33"/>
      <c r="OBS36" s="33"/>
      <c r="OBT36" s="33"/>
      <c r="OBU36" s="33"/>
      <c r="OBV36" s="33"/>
      <c r="OBW36" s="33"/>
      <c r="OBX36" s="33"/>
      <c r="OBY36" s="33"/>
      <c r="OBZ36" s="33"/>
      <c r="OCA36" s="33"/>
      <c r="OCB36" s="33"/>
      <c r="OCC36" s="33"/>
      <c r="OCD36" s="33"/>
      <c r="OCE36" s="33"/>
      <c r="OCF36" s="33"/>
      <c r="OCG36" s="33"/>
      <c r="OCH36" s="33"/>
      <c r="OCI36" s="33"/>
      <c r="OCJ36" s="33"/>
      <c r="OCK36" s="33"/>
      <c r="OCL36" s="33"/>
      <c r="OCM36" s="33"/>
      <c r="OCN36" s="33"/>
      <c r="OCO36" s="33"/>
      <c r="OCP36" s="33"/>
      <c r="OCQ36" s="33"/>
      <c r="OCR36" s="33"/>
      <c r="OCS36" s="33"/>
      <c r="OCT36" s="33"/>
      <c r="OCU36" s="33"/>
      <c r="OCV36" s="33"/>
      <c r="OCW36" s="33"/>
      <c r="OCX36" s="33"/>
      <c r="OCY36" s="33"/>
      <c r="OCZ36" s="33"/>
      <c r="ODA36" s="33"/>
      <c r="ODB36" s="33"/>
      <c r="ODC36" s="33"/>
      <c r="ODD36" s="33"/>
      <c r="ODE36" s="33"/>
      <c r="ODF36" s="33"/>
      <c r="ODG36" s="33"/>
      <c r="ODH36" s="33"/>
      <c r="ODI36" s="33"/>
      <c r="ODJ36" s="33"/>
      <c r="ODK36" s="33"/>
      <c r="ODL36" s="33"/>
      <c r="ODM36" s="33"/>
      <c r="ODN36" s="33"/>
      <c r="ODO36" s="33"/>
      <c r="ODP36" s="33"/>
      <c r="ODQ36" s="33"/>
      <c r="ODR36" s="33"/>
      <c r="ODS36" s="33"/>
      <c r="ODT36" s="33"/>
      <c r="ODU36" s="33"/>
      <c r="ODV36" s="33"/>
      <c r="ODW36" s="33"/>
      <c r="ODX36" s="33"/>
      <c r="ODY36" s="33"/>
      <c r="ODZ36" s="33"/>
      <c r="OEA36" s="33"/>
      <c r="OEB36" s="33"/>
      <c r="OEC36" s="33"/>
      <c r="OED36" s="33"/>
      <c r="OEE36" s="33"/>
      <c r="OEF36" s="33"/>
      <c r="OEG36" s="33"/>
      <c r="OEH36" s="33"/>
      <c r="OEI36" s="33"/>
      <c r="OEJ36" s="33"/>
      <c r="OEK36" s="33"/>
      <c r="OEL36" s="33"/>
      <c r="OEM36" s="33"/>
      <c r="OEN36" s="33"/>
      <c r="OEO36" s="33"/>
      <c r="OEP36" s="33"/>
      <c r="OEQ36" s="33"/>
      <c r="OER36" s="33"/>
      <c r="OES36" s="33"/>
      <c r="OET36" s="33"/>
      <c r="OEU36" s="33"/>
      <c r="OEV36" s="33"/>
      <c r="OEW36" s="33"/>
      <c r="OEX36" s="33"/>
      <c r="OEY36" s="33"/>
      <c r="OEZ36" s="33"/>
      <c r="OFA36" s="33"/>
      <c r="OFB36" s="33"/>
      <c r="OFC36" s="33"/>
      <c r="OFD36" s="33"/>
      <c r="OFE36" s="33"/>
      <c r="OFF36" s="33"/>
      <c r="OFG36" s="33"/>
      <c r="OFH36" s="33"/>
      <c r="OFI36" s="33"/>
      <c r="OFJ36" s="33"/>
      <c r="OFK36" s="33"/>
      <c r="OFL36" s="33"/>
      <c r="OFM36" s="33"/>
      <c r="OFN36" s="33"/>
      <c r="OFO36" s="33"/>
      <c r="OFP36" s="33"/>
      <c r="OFQ36" s="33"/>
      <c r="OFR36" s="33"/>
      <c r="OFS36" s="33"/>
      <c r="OFT36" s="33"/>
      <c r="OFU36" s="33"/>
      <c r="OFV36" s="33"/>
      <c r="OFW36" s="33"/>
      <c r="OFX36" s="33"/>
      <c r="OFY36" s="33"/>
      <c r="OFZ36" s="33"/>
      <c r="OGA36" s="33"/>
      <c r="OGB36" s="33"/>
      <c r="OGC36" s="33"/>
      <c r="OGD36" s="33"/>
      <c r="OGE36" s="33"/>
      <c r="OGF36" s="33"/>
      <c r="OGG36" s="33"/>
      <c r="OGH36" s="33"/>
      <c r="OGI36" s="33"/>
      <c r="OGJ36" s="33"/>
      <c r="OGK36" s="33"/>
      <c r="OGL36" s="33"/>
      <c r="OGM36" s="33"/>
      <c r="OGN36" s="33"/>
      <c r="OGO36" s="33"/>
      <c r="OGP36" s="33"/>
      <c r="OGQ36" s="33"/>
      <c r="OGR36" s="33"/>
      <c r="OGS36" s="33"/>
      <c r="OGT36" s="33"/>
      <c r="OGU36" s="33"/>
      <c r="OGV36" s="33"/>
      <c r="OGW36" s="33"/>
      <c r="OGX36" s="33"/>
      <c r="OGY36" s="33"/>
      <c r="OGZ36" s="33"/>
      <c r="OHA36" s="33"/>
      <c r="OHB36" s="33"/>
      <c r="OHC36" s="33"/>
      <c r="OHD36" s="33"/>
      <c r="OHE36" s="33"/>
      <c r="OHF36" s="33"/>
      <c r="OHG36" s="33"/>
      <c r="OHH36" s="33"/>
      <c r="OHI36" s="33"/>
      <c r="OHJ36" s="33"/>
      <c r="OHK36" s="33"/>
      <c r="OHL36" s="33"/>
      <c r="OHM36" s="33"/>
      <c r="OHN36" s="33"/>
      <c r="OHO36" s="33"/>
      <c r="OHP36" s="33"/>
      <c r="OHQ36" s="33"/>
      <c r="OHR36" s="33"/>
      <c r="OHS36" s="33"/>
      <c r="OHT36" s="33"/>
      <c r="OHU36" s="33"/>
      <c r="OHV36" s="33"/>
      <c r="OHW36" s="33"/>
      <c r="OHX36" s="33"/>
      <c r="OHY36" s="33"/>
      <c r="OHZ36" s="33"/>
      <c r="OIA36" s="33"/>
      <c r="OIB36" s="33"/>
      <c r="OIC36" s="33"/>
      <c r="OID36" s="33"/>
      <c r="OIE36" s="33"/>
      <c r="OIF36" s="33"/>
      <c r="OIG36" s="33"/>
      <c r="OIH36" s="33"/>
      <c r="OII36" s="33"/>
      <c r="OIJ36" s="33"/>
      <c r="OIK36" s="33"/>
      <c r="OIL36" s="33"/>
      <c r="OIM36" s="33"/>
      <c r="OIN36" s="33"/>
      <c r="OIO36" s="33"/>
      <c r="OIP36" s="33"/>
      <c r="OIQ36" s="33"/>
      <c r="OIR36" s="33"/>
      <c r="OIS36" s="33"/>
      <c r="OIT36" s="33"/>
      <c r="OIU36" s="33"/>
      <c r="OIV36" s="33"/>
      <c r="OIW36" s="33"/>
      <c r="OIX36" s="33"/>
      <c r="OIY36" s="33"/>
      <c r="OIZ36" s="33"/>
      <c r="OJA36" s="33"/>
      <c r="OJB36" s="33"/>
      <c r="OJC36" s="33"/>
      <c r="OJD36" s="33"/>
      <c r="OJE36" s="33"/>
      <c r="OJF36" s="33"/>
      <c r="OJG36" s="33"/>
      <c r="OJH36" s="33"/>
      <c r="OJI36" s="33"/>
      <c r="OJJ36" s="33"/>
      <c r="OJK36" s="33"/>
      <c r="OJL36" s="33"/>
      <c r="OJM36" s="33"/>
      <c r="OJN36" s="33"/>
      <c r="OJO36" s="33"/>
      <c r="OJP36" s="33"/>
      <c r="OJQ36" s="33"/>
      <c r="OJR36" s="33"/>
      <c r="OJS36" s="33"/>
      <c r="OJT36" s="33"/>
      <c r="OJU36" s="33"/>
      <c r="OJV36" s="33"/>
      <c r="OJW36" s="33"/>
      <c r="OJX36" s="33"/>
      <c r="OJY36" s="33"/>
      <c r="OJZ36" s="33"/>
      <c r="OKA36" s="33"/>
      <c r="OKB36" s="33"/>
      <c r="OKC36" s="33"/>
      <c r="OKD36" s="33"/>
      <c r="OKE36" s="33"/>
      <c r="OKF36" s="33"/>
      <c r="OKG36" s="33"/>
      <c r="OKH36" s="33"/>
      <c r="OKI36" s="33"/>
      <c r="OKJ36" s="33"/>
      <c r="OKK36" s="33"/>
      <c r="OKL36" s="33"/>
      <c r="OKM36" s="33"/>
      <c r="OKN36" s="33"/>
      <c r="OKO36" s="33"/>
      <c r="OKP36" s="33"/>
      <c r="OKQ36" s="33"/>
      <c r="OKR36" s="33"/>
      <c r="OKS36" s="33"/>
      <c r="OKT36" s="33"/>
      <c r="OKU36" s="33"/>
      <c r="OKV36" s="33"/>
      <c r="OKW36" s="33"/>
      <c r="OKX36" s="33"/>
      <c r="OKY36" s="33"/>
      <c r="OKZ36" s="33"/>
      <c r="OLA36" s="33"/>
      <c r="OLB36" s="33"/>
      <c r="OLC36" s="33"/>
      <c r="OLD36" s="33"/>
      <c r="OLE36" s="33"/>
      <c r="OLF36" s="33"/>
      <c r="OLG36" s="33"/>
      <c r="OLH36" s="33"/>
      <c r="OLI36" s="33"/>
      <c r="OLJ36" s="33"/>
      <c r="OLK36" s="33"/>
      <c r="OLL36" s="33"/>
      <c r="OLM36" s="33"/>
      <c r="OLN36" s="33"/>
      <c r="OLO36" s="33"/>
      <c r="OLP36" s="33"/>
      <c r="OLQ36" s="33"/>
      <c r="OLR36" s="33"/>
      <c r="OLS36" s="33"/>
      <c r="OLT36" s="33"/>
      <c r="OLU36" s="33"/>
      <c r="OLV36" s="33"/>
      <c r="OLW36" s="33"/>
      <c r="OLX36" s="33"/>
      <c r="OLY36" s="33"/>
      <c r="OLZ36" s="33"/>
      <c r="OMA36" s="33"/>
      <c r="OMB36" s="33"/>
      <c r="OMC36" s="33"/>
      <c r="OMD36" s="33"/>
      <c r="OME36" s="33"/>
      <c r="OMF36" s="33"/>
      <c r="OMG36" s="33"/>
      <c r="OMH36" s="33"/>
      <c r="OMI36" s="33"/>
      <c r="OMJ36" s="33"/>
      <c r="OMK36" s="33"/>
      <c r="OML36" s="33"/>
      <c r="OMM36" s="33"/>
      <c r="OMN36" s="33"/>
      <c r="OMO36" s="33"/>
      <c r="OMP36" s="33"/>
      <c r="OMQ36" s="33"/>
      <c r="OMR36" s="33"/>
      <c r="OMS36" s="33"/>
      <c r="OMT36" s="33"/>
      <c r="OMU36" s="33"/>
      <c r="OMV36" s="33"/>
      <c r="OMW36" s="33"/>
      <c r="OMX36" s="33"/>
      <c r="OMY36" s="33"/>
      <c r="OMZ36" s="33"/>
      <c r="ONA36" s="33"/>
      <c r="ONB36" s="33"/>
      <c r="ONC36" s="33"/>
      <c r="OND36" s="33"/>
      <c r="ONE36" s="33"/>
      <c r="ONF36" s="33"/>
      <c r="ONG36" s="33"/>
      <c r="ONH36" s="33"/>
      <c r="ONI36" s="33"/>
      <c r="ONJ36" s="33"/>
      <c r="ONK36" s="33"/>
      <c r="ONL36" s="33"/>
      <c r="ONM36" s="33"/>
      <c r="ONN36" s="33"/>
      <c r="ONO36" s="33"/>
      <c r="ONP36" s="33"/>
      <c r="ONQ36" s="33"/>
      <c r="ONR36" s="33"/>
      <c r="ONS36" s="33"/>
      <c r="ONT36" s="33"/>
      <c r="ONU36" s="33"/>
      <c r="ONV36" s="33"/>
      <c r="ONW36" s="33"/>
      <c r="ONX36" s="33"/>
      <c r="ONY36" s="33"/>
      <c r="ONZ36" s="33"/>
      <c r="OOA36" s="33"/>
      <c r="OOB36" s="33"/>
      <c r="OOC36" s="33"/>
      <c r="OOD36" s="33"/>
      <c r="OOE36" s="33"/>
      <c r="OOF36" s="33"/>
      <c r="OOG36" s="33"/>
      <c r="OOH36" s="33"/>
      <c r="OOI36" s="33"/>
      <c r="OOJ36" s="33"/>
      <c r="OOK36" s="33"/>
      <c r="OOL36" s="33"/>
      <c r="OOM36" s="33"/>
      <c r="OON36" s="33"/>
      <c r="OOO36" s="33"/>
      <c r="OOP36" s="33"/>
      <c r="OOQ36" s="33"/>
      <c r="OOR36" s="33"/>
      <c r="OOS36" s="33"/>
      <c r="OOT36" s="33"/>
      <c r="OOU36" s="33"/>
      <c r="OOV36" s="33"/>
      <c r="OOW36" s="33"/>
      <c r="OOX36" s="33"/>
      <c r="OOY36" s="33"/>
      <c r="OOZ36" s="33"/>
      <c r="OPA36" s="33"/>
      <c r="OPB36" s="33"/>
      <c r="OPC36" s="33"/>
      <c r="OPD36" s="33"/>
      <c r="OPE36" s="33"/>
      <c r="OPF36" s="33"/>
      <c r="OPG36" s="33"/>
      <c r="OPH36" s="33"/>
      <c r="OPI36" s="33"/>
      <c r="OPJ36" s="33"/>
      <c r="OPK36" s="33"/>
      <c r="OPL36" s="33"/>
      <c r="OPM36" s="33"/>
      <c r="OPN36" s="33"/>
      <c r="OPO36" s="33"/>
      <c r="OPP36" s="33"/>
      <c r="OPQ36" s="33"/>
      <c r="OPR36" s="33"/>
      <c r="OPS36" s="33"/>
      <c r="OPT36" s="33"/>
      <c r="OPU36" s="33"/>
      <c r="OPV36" s="33"/>
      <c r="OPW36" s="33"/>
      <c r="OPX36" s="33"/>
      <c r="OPY36" s="33"/>
      <c r="OPZ36" s="33"/>
      <c r="OQA36" s="33"/>
      <c r="OQB36" s="33"/>
      <c r="OQC36" s="33"/>
      <c r="OQD36" s="33"/>
      <c r="OQE36" s="33"/>
      <c r="OQF36" s="33"/>
      <c r="OQG36" s="33"/>
      <c r="OQH36" s="33"/>
      <c r="OQI36" s="33"/>
      <c r="OQJ36" s="33"/>
      <c r="OQK36" s="33"/>
      <c r="OQL36" s="33"/>
      <c r="OQM36" s="33"/>
      <c r="OQN36" s="33"/>
      <c r="OQO36" s="33"/>
      <c r="OQP36" s="33"/>
      <c r="OQQ36" s="33"/>
      <c r="OQR36" s="33"/>
      <c r="OQS36" s="33"/>
      <c r="OQT36" s="33"/>
      <c r="OQU36" s="33"/>
      <c r="OQV36" s="33"/>
      <c r="OQW36" s="33"/>
      <c r="OQX36" s="33"/>
      <c r="OQY36" s="33"/>
      <c r="OQZ36" s="33"/>
      <c r="ORA36" s="33"/>
      <c r="ORB36" s="33"/>
      <c r="ORC36" s="33"/>
      <c r="ORD36" s="33"/>
      <c r="ORE36" s="33"/>
      <c r="ORF36" s="33"/>
      <c r="ORG36" s="33"/>
      <c r="ORH36" s="33"/>
      <c r="ORI36" s="33"/>
      <c r="ORJ36" s="33"/>
      <c r="ORK36" s="33"/>
      <c r="ORL36" s="33"/>
      <c r="ORM36" s="33"/>
      <c r="ORN36" s="33"/>
      <c r="ORO36" s="33"/>
      <c r="ORP36" s="33"/>
      <c r="ORQ36" s="33"/>
      <c r="ORR36" s="33"/>
      <c r="ORS36" s="33"/>
      <c r="ORT36" s="33"/>
      <c r="ORU36" s="33"/>
      <c r="ORV36" s="33"/>
      <c r="ORW36" s="33"/>
      <c r="ORX36" s="33"/>
      <c r="ORY36" s="33"/>
      <c r="ORZ36" s="33"/>
      <c r="OSA36" s="33"/>
      <c r="OSB36" s="33"/>
      <c r="OSC36" s="33"/>
      <c r="OSD36" s="33"/>
      <c r="OSE36" s="33"/>
      <c r="OSF36" s="33"/>
      <c r="OSG36" s="33"/>
      <c r="OSH36" s="33"/>
      <c r="OSI36" s="33"/>
      <c r="OSJ36" s="33"/>
      <c r="OSK36" s="33"/>
      <c r="OSL36" s="33"/>
      <c r="OSM36" s="33"/>
      <c r="OSN36" s="33"/>
      <c r="OSO36" s="33"/>
      <c r="OSP36" s="33"/>
      <c r="OSQ36" s="33"/>
      <c r="OSR36" s="33"/>
      <c r="OSS36" s="33"/>
      <c r="OST36" s="33"/>
      <c r="OSU36" s="33"/>
      <c r="OSV36" s="33"/>
      <c r="OSW36" s="33"/>
      <c r="OSX36" s="33"/>
      <c r="OSY36" s="33"/>
      <c r="OSZ36" s="33"/>
      <c r="OTA36" s="33"/>
      <c r="OTB36" s="33"/>
      <c r="OTC36" s="33"/>
      <c r="OTD36" s="33"/>
      <c r="OTE36" s="33"/>
      <c r="OTF36" s="33"/>
      <c r="OTG36" s="33"/>
      <c r="OTH36" s="33"/>
      <c r="OTI36" s="33"/>
      <c r="OTJ36" s="33"/>
      <c r="OTK36" s="33"/>
      <c r="OTL36" s="33"/>
      <c r="OTM36" s="33"/>
      <c r="OTN36" s="33"/>
      <c r="OTO36" s="33"/>
      <c r="OTP36" s="33"/>
      <c r="OTQ36" s="33"/>
      <c r="OTR36" s="33"/>
      <c r="OTS36" s="33"/>
      <c r="OTT36" s="33"/>
      <c r="OTU36" s="33"/>
      <c r="OTV36" s="33"/>
      <c r="OTW36" s="33"/>
      <c r="OTX36" s="33"/>
      <c r="OTY36" s="33"/>
      <c r="OTZ36" s="33"/>
      <c r="OUA36" s="33"/>
      <c r="OUB36" s="33"/>
      <c r="OUC36" s="33"/>
      <c r="OUD36" s="33"/>
      <c r="OUE36" s="33"/>
      <c r="OUF36" s="33"/>
      <c r="OUG36" s="33"/>
      <c r="OUH36" s="33"/>
      <c r="OUI36" s="33"/>
      <c r="OUJ36" s="33"/>
      <c r="OUK36" s="33"/>
      <c r="OUL36" s="33"/>
      <c r="OUM36" s="33"/>
      <c r="OUN36" s="33"/>
      <c r="OUO36" s="33"/>
      <c r="OUP36" s="33"/>
      <c r="OUQ36" s="33"/>
      <c r="OUR36" s="33"/>
      <c r="OUS36" s="33"/>
      <c r="OUT36" s="33"/>
      <c r="OUU36" s="33"/>
      <c r="OUV36" s="33"/>
      <c r="OUW36" s="33"/>
      <c r="OUX36" s="33"/>
      <c r="OUY36" s="33"/>
      <c r="OUZ36" s="33"/>
      <c r="OVA36" s="33"/>
      <c r="OVB36" s="33"/>
      <c r="OVC36" s="33"/>
      <c r="OVD36" s="33"/>
      <c r="OVE36" s="33"/>
      <c r="OVF36" s="33"/>
      <c r="OVG36" s="33"/>
      <c r="OVH36" s="33"/>
      <c r="OVI36" s="33"/>
      <c r="OVJ36" s="33"/>
      <c r="OVK36" s="33"/>
      <c r="OVL36" s="33"/>
      <c r="OVM36" s="33"/>
      <c r="OVN36" s="33"/>
      <c r="OVO36" s="33"/>
      <c r="OVP36" s="33"/>
      <c r="OVQ36" s="33"/>
      <c r="OVR36" s="33"/>
      <c r="OVS36" s="33"/>
      <c r="OVT36" s="33"/>
      <c r="OVU36" s="33"/>
      <c r="OVV36" s="33"/>
      <c r="OVW36" s="33"/>
      <c r="OVX36" s="33"/>
      <c r="OVY36" s="33"/>
      <c r="OVZ36" s="33"/>
      <c r="OWA36" s="33"/>
      <c r="OWB36" s="33"/>
      <c r="OWC36" s="33"/>
      <c r="OWD36" s="33"/>
      <c r="OWE36" s="33"/>
      <c r="OWF36" s="33"/>
      <c r="OWG36" s="33"/>
      <c r="OWH36" s="33"/>
      <c r="OWI36" s="33"/>
      <c r="OWJ36" s="33"/>
      <c r="OWK36" s="33"/>
      <c r="OWL36" s="33"/>
      <c r="OWM36" s="33"/>
      <c r="OWN36" s="33"/>
      <c r="OWO36" s="33"/>
      <c r="OWP36" s="33"/>
      <c r="OWQ36" s="33"/>
      <c r="OWR36" s="33"/>
      <c r="OWS36" s="33"/>
      <c r="OWT36" s="33"/>
      <c r="OWU36" s="33"/>
      <c r="OWV36" s="33"/>
      <c r="OWW36" s="33"/>
      <c r="OWX36" s="33"/>
      <c r="OWY36" s="33"/>
      <c r="OWZ36" s="33"/>
      <c r="OXA36" s="33"/>
      <c r="OXB36" s="33"/>
      <c r="OXC36" s="33"/>
      <c r="OXD36" s="33"/>
      <c r="OXE36" s="33"/>
      <c r="OXF36" s="33"/>
      <c r="OXG36" s="33"/>
      <c r="OXH36" s="33"/>
      <c r="OXI36" s="33"/>
      <c r="OXJ36" s="33"/>
      <c r="OXK36" s="33"/>
      <c r="OXL36" s="33"/>
      <c r="OXM36" s="33"/>
      <c r="OXN36" s="33"/>
      <c r="OXO36" s="33"/>
      <c r="OXP36" s="33"/>
      <c r="OXQ36" s="33"/>
      <c r="OXR36" s="33"/>
      <c r="OXS36" s="33"/>
      <c r="OXT36" s="33"/>
      <c r="OXU36" s="33"/>
      <c r="OXV36" s="33"/>
      <c r="OXW36" s="33"/>
      <c r="OXX36" s="33"/>
      <c r="OXY36" s="33"/>
      <c r="OXZ36" s="33"/>
      <c r="OYA36" s="33"/>
      <c r="OYB36" s="33"/>
      <c r="OYC36" s="33"/>
      <c r="OYD36" s="33"/>
      <c r="OYE36" s="33"/>
      <c r="OYF36" s="33"/>
      <c r="OYG36" s="33"/>
      <c r="OYH36" s="33"/>
      <c r="OYI36" s="33"/>
      <c r="OYJ36" s="33"/>
      <c r="OYK36" s="33"/>
      <c r="OYL36" s="33"/>
      <c r="OYM36" s="33"/>
      <c r="OYN36" s="33"/>
      <c r="OYO36" s="33"/>
      <c r="OYP36" s="33"/>
      <c r="OYQ36" s="33"/>
      <c r="OYR36" s="33"/>
      <c r="OYS36" s="33"/>
      <c r="OYT36" s="33"/>
      <c r="OYU36" s="33"/>
      <c r="OYV36" s="33"/>
      <c r="OYW36" s="33"/>
      <c r="OYX36" s="33"/>
      <c r="OYY36" s="33"/>
      <c r="OYZ36" s="33"/>
      <c r="OZA36" s="33"/>
      <c r="OZB36" s="33"/>
      <c r="OZC36" s="33"/>
      <c r="OZD36" s="33"/>
      <c r="OZE36" s="33"/>
      <c r="OZF36" s="33"/>
      <c r="OZG36" s="33"/>
      <c r="OZH36" s="33"/>
      <c r="OZI36" s="33"/>
      <c r="OZJ36" s="33"/>
      <c r="OZK36" s="33"/>
      <c r="OZL36" s="33"/>
      <c r="OZM36" s="33"/>
      <c r="OZN36" s="33"/>
      <c r="OZO36" s="33"/>
      <c r="OZP36" s="33"/>
      <c r="OZQ36" s="33"/>
      <c r="OZR36" s="33"/>
      <c r="OZS36" s="33"/>
      <c r="OZT36" s="33"/>
      <c r="OZU36" s="33"/>
      <c r="OZV36" s="33"/>
      <c r="OZW36" s="33"/>
      <c r="OZX36" s="33"/>
      <c r="OZY36" s="33"/>
      <c r="OZZ36" s="33"/>
      <c r="PAA36" s="33"/>
      <c r="PAB36" s="33"/>
      <c r="PAC36" s="33"/>
      <c r="PAD36" s="33"/>
      <c r="PAE36" s="33"/>
      <c r="PAF36" s="33"/>
      <c r="PAG36" s="33"/>
      <c r="PAH36" s="33"/>
      <c r="PAI36" s="33"/>
      <c r="PAJ36" s="33"/>
      <c r="PAK36" s="33"/>
      <c r="PAL36" s="33"/>
      <c r="PAM36" s="33"/>
      <c r="PAN36" s="33"/>
      <c r="PAO36" s="33"/>
      <c r="PAP36" s="33"/>
      <c r="PAQ36" s="33"/>
      <c r="PAR36" s="33"/>
      <c r="PAS36" s="33"/>
      <c r="PAT36" s="33"/>
      <c r="PAU36" s="33"/>
      <c r="PAV36" s="33"/>
      <c r="PAW36" s="33"/>
      <c r="PAX36" s="33"/>
      <c r="PAY36" s="33"/>
      <c r="PAZ36" s="33"/>
      <c r="PBA36" s="33"/>
      <c r="PBB36" s="33"/>
      <c r="PBC36" s="33"/>
      <c r="PBD36" s="33"/>
      <c r="PBE36" s="33"/>
      <c r="PBF36" s="33"/>
      <c r="PBG36" s="33"/>
      <c r="PBH36" s="33"/>
      <c r="PBI36" s="33"/>
      <c r="PBJ36" s="33"/>
      <c r="PBK36" s="33"/>
      <c r="PBL36" s="33"/>
      <c r="PBM36" s="33"/>
      <c r="PBN36" s="33"/>
      <c r="PBO36" s="33"/>
      <c r="PBP36" s="33"/>
      <c r="PBQ36" s="33"/>
      <c r="PBR36" s="33"/>
      <c r="PBS36" s="33"/>
      <c r="PBT36" s="33"/>
      <c r="PBU36" s="33"/>
      <c r="PBV36" s="33"/>
      <c r="PBW36" s="33"/>
      <c r="PBX36" s="33"/>
      <c r="PBY36" s="33"/>
      <c r="PBZ36" s="33"/>
      <c r="PCA36" s="33"/>
      <c r="PCB36" s="33"/>
      <c r="PCC36" s="33"/>
      <c r="PCD36" s="33"/>
      <c r="PCE36" s="33"/>
      <c r="PCF36" s="33"/>
      <c r="PCG36" s="33"/>
      <c r="PCH36" s="33"/>
      <c r="PCI36" s="33"/>
      <c r="PCJ36" s="33"/>
      <c r="PCK36" s="33"/>
      <c r="PCL36" s="33"/>
      <c r="PCM36" s="33"/>
      <c r="PCN36" s="33"/>
      <c r="PCO36" s="33"/>
      <c r="PCP36" s="33"/>
      <c r="PCQ36" s="33"/>
      <c r="PCR36" s="33"/>
      <c r="PCS36" s="33"/>
      <c r="PCT36" s="33"/>
      <c r="PCU36" s="33"/>
      <c r="PCV36" s="33"/>
      <c r="PCW36" s="33"/>
      <c r="PCX36" s="33"/>
      <c r="PCY36" s="33"/>
      <c r="PCZ36" s="33"/>
      <c r="PDA36" s="33"/>
      <c r="PDB36" s="33"/>
      <c r="PDC36" s="33"/>
      <c r="PDD36" s="33"/>
      <c r="PDE36" s="33"/>
      <c r="PDF36" s="33"/>
      <c r="PDG36" s="33"/>
      <c r="PDH36" s="33"/>
      <c r="PDI36" s="33"/>
      <c r="PDJ36" s="33"/>
      <c r="PDK36" s="33"/>
      <c r="PDL36" s="33"/>
      <c r="PDM36" s="33"/>
      <c r="PDN36" s="33"/>
      <c r="PDO36" s="33"/>
      <c r="PDP36" s="33"/>
      <c r="PDQ36" s="33"/>
      <c r="PDR36" s="33"/>
      <c r="PDS36" s="33"/>
      <c r="PDT36" s="33"/>
      <c r="PDU36" s="33"/>
      <c r="PDV36" s="33"/>
      <c r="PDW36" s="33"/>
      <c r="PDX36" s="33"/>
      <c r="PDY36" s="33"/>
      <c r="PDZ36" s="33"/>
      <c r="PEA36" s="33"/>
      <c r="PEB36" s="33"/>
      <c r="PEC36" s="33"/>
      <c r="PED36" s="33"/>
      <c r="PEE36" s="33"/>
      <c r="PEF36" s="33"/>
      <c r="PEG36" s="33"/>
      <c r="PEH36" s="33"/>
      <c r="PEI36" s="33"/>
      <c r="PEJ36" s="33"/>
      <c r="PEK36" s="33"/>
      <c r="PEL36" s="33"/>
      <c r="PEM36" s="33"/>
      <c r="PEN36" s="33"/>
      <c r="PEO36" s="33"/>
      <c r="PEP36" s="33"/>
      <c r="PEQ36" s="33"/>
      <c r="PER36" s="33"/>
      <c r="PES36" s="33"/>
      <c r="PET36" s="33"/>
      <c r="PEU36" s="33"/>
      <c r="PEV36" s="33"/>
      <c r="PEW36" s="33"/>
      <c r="PEX36" s="33"/>
      <c r="PEY36" s="33"/>
      <c r="PEZ36" s="33"/>
      <c r="PFA36" s="33"/>
      <c r="PFB36" s="33"/>
      <c r="PFC36" s="33"/>
      <c r="PFD36" s="33"/>
      <c r="PFE36" s="33"/>
      <c r="PFF36" s="33"/>
      <c r="PFG36" s="33"/>
      <c r="PFH36" s="33"/>
      <c r="PFI36" s="33"/>
      <c r="PFJ36" s="33"/>
      <c r="PFK36" s="33"/>
      <c r="PFL36" s="33"/>
      <c r="PFM36" s="33"/>
      <c r="PFN36" s="33"/>
      <c r="PFO36" s="33"/>
      <c r="PFP36" s="33"/>
      <c r="PFQ36" s="33"/>
      <c r="PFR36" s="33"/>
      <c r="PFS36" s="33"/>
      <c r="PFT36" s="33"/>
      <c r="PFU36" s="33"/>
      <c r="PFV36" s="33"/>
      <c r="PFW36" s="33"/>
      <c r="PFX36" s="33"/>
      <c r="PFY36" s="33"/>
      <c r="PFZ36" s="33"/>
      <c r="PGA36" s="33"/>
      <c r="PGB36" s="33"/>
      <c r="PGC36" s="33"/>
      <c r="PGD36" s="33"/>
      <c r="PGE36" s="33"/>
      <c r="PGF36" s="33"/>
      <c r="PGG36" s="33"/>
      <c r="PGH36" s="33"/>
      <c r="PGI36" s="33"/>
      <c r="PGJ36" s="33"/>
      <c r="PGK36" s="33"/>
      <c r="PGL36" s="33"/>
      <c r="PGM36" s="33"/>
      <c r="PGN36" s="33"/>
      <c r="PGO36" s="33"/>
      <c r="PGP36" s="33"/>
      <c r="PGQ36" s="33"/>
      <c r="PGR36" s="33"/>
      <c r="PGS36" s="33"/>
      <c r="PGT36" s="33"/>
      <c r="PGU36" s="33"/>
      <c r="PGV36" s="33"/>
      <c r="PGW36" s="33"/>
      <c r="PGX36" s="33"/>
      <c r="PGY36" s="33"/>
      <c r="PGZ36" s="33"/>
      <c r="PHA36" s="33"/>
      <c r="PHB36" s="33"/>
      <c r="PHC36" s="33"/>
      <c r="PHD36" s="33"/>
      <c r="PHE36" s="33"/>
      <c r="PHF36" s="33"/>
      <c r="PHG36" s="33"/>
      <c r="PHH36" s="33"/>
      <c r="PHI36" s="33"/>
      <c r="PHJ36" s="33"/>
      <c r="PHK36" s="33"/>
      <c r="PHL36" s="33"/>
      <c r="PHM36" s="33"/>
      <c r="PHN36" s="33"/>
      <c r="PHO36" s="33"/>
      <c r="PHP36" s="33"/>
      <c r="PHQ36" s="33"/>
      <c r="PHR36" s="33"/>
      <c r="PHS36" s="33"/>
      <c r="PHT36" s="33"/>
      <c r="PHU36" s="33"/>
      <c r="PHV36" s="33"/>
      <c r="PHW36" s="33"/>
      <c r="PHX36" s="33"/>
      <c r="PHY36" s="33"/>
      <c r="PHZ36" s="33"/>
      <c r="PIA36" s="33"/>
      <c r="PIB36" s="33"/>
      <c r="PIC36" s="33"/>
      <c r="PID36" s="33"/>
      <c r="PIE36" s="33"/>
      <c r="PIF36" s="33"/>
      <c r="PIG36" s="33"/>
      <c r="PIH36" s="33"/>
      <c r="PII36" s="33"/>
      <c r="PIJ36" s="33"/>
      <c r="PIK36" s="33"/>
      <c r="PIL36" s="33"/>
      <c r="PIM36" s="33"/>
      <c r="PIN36" s="33"/>
      <c r="PIO36" s="33"/>
      <c r="PIP36" s="33"/>
      <c r="PIQ36" s="33"/>
      <c r="PIR36" s="33"/>
      <c r="PIS36" s="33"/>
      <c r="PIT36" s="33"/>
      <c r="PIU36" s="33"/>
      <c r="PIV36" s="33"/>
      <c r="PIW36" s="33"/>
      <c r="PIX36" s="33"/>
      <c r="PIY36" s="33"/>
      <c r="PIZ36" s="33"/>
      <c r="PJA36" s="33"/>
      <c r="PJB36" s="33"/>
      <c r="PJC36" s="33"/>
      <c r="PJD36" s="33"/>
      <c r="PJE36" s="33"/>
      <c r="PJF36" s="33"/>
      <c r="PJG36" s="33"/>
      <c r="PJH36" s="33"/>
      <c r="PJI36" s="33"/>
      <c r="PJJ36" s="33"/>
      <c r="PJK36" s="33"/>
      <c r="PJL36" s="33"/>
      <c r="PJM36" s="33"/>
      <c r="PJN36" s="33"/>
      <c r="PJO36" s="33"/>
      <c r="PJP36" s="33"/>
      <c r="PJQ36" s="33"/>
      <c r="PJR36" s="33"/>
      <c r="PJS36" s="33"/>
      <c r="PJT36" s="33"/>
      <c r="PJU36" s="33"/>
      <c r="PJV36" s="33"/>
      <c r="PJW36" s="33"/>
      <c r="PJX36" s="33"/>
      <c r="PJY36" s="33"/>
      <c r="PJZ36" s="33"/>
      <c r="PKA36" s="33"/>
      <c r="PKB36" s="33"/>
      <c r="PKC36" s="33"/>
      <c r="PKD36" s="33"/>
      <c r="PKE36" s="33"/>
      <c r="PKF36" s="33"/>
      <c r="PKG36" s="33"/>
      <c r="PKH36" s="33"/>
      <c r="PKI36" s="33"/>
      <c r="PKJ36" s="33"/>
      <c r="PKK36" s="33"/>
      <c r="PKL36" s="33"/>
      <c r="PKM36" s="33"/>
      <c r="PKN36" s="33"/>
      <c r="PKO36" s="33"/>
      <c r="PKP36" s="33"/>
      <c r="PKQ36" s="33"/>
      <c r="PKR36" s="33"/>
      <c r="PKS36" s="33"/>
      <c r="PKT36" s="33"/>
      <c r="PKU36" s="33"/>
      <c r="PKV36" s="33"/>
      <c r="PKW36" s="33"/>
      <c r="PKX36" s="33"/>
      <c r="PKY36" s="33"/>
      <c r="PKZ36" s="33"/>
      <c r="PLA36" s="33"/>
      <c r="PLB36" s="33"/>
      <c r="PLC36" s="33"/>
      <c r="PLD36" s="33"/>
      <c r="PLE36" s="33"/>
      <c r="PLF36" s="33"/>
      <c r="PLG36" s="33"/>
      <c r="PLH36" s="33"/>
      <c r="PLI36" s="33"/>
      <c r="PLJ36" s="33"/>
      <c r="PLK36" s="33"/>
      <c r="PLL36" s="33"/>
      <c r="PLM36" s="33"/>
      <c r="PLN36" s="33"/>
      <c r="PLO36" s="33"/>
      <c r="PLP36" s="33"/>
      <c r="PLQ36" s="33"/>
      <c r="PLR36" s="33"/>
      <c r="PLS36" s="33"/>
      <c r="PLT36" s="33"/>
      <c r="PLU36" s="33"/>
      <c r="PLV36" s="33"/>
      <c r="PLW36" s="33"/>
      <c r="PLX36" s="33"/>
      <c r="PLY36" s="33"/>
      <c r="PLZ36" s="33"/>
      <c r="PMA36" s="33"/>
      <c r="PMB36" s="33"/>
      <c r="PMC36" s="33"/>
      <c r="PMD36" s="33"/>
      <c r="PME36" s="33"/>
      <c r="PMF36" s="33"/>
      <c r="PMG36" s="33"/>
      <c r="PMH36" s="33"/>
      <c r="PMI36" s="33"/>
      <c r="PMJ36" s="33"/>
      <c r="PMK36" s="33"/>
      <c r="PML36" s="33"/>
      <c r="PMM36" s="33"/>
      <c r="PMN36" s="33"/>
      <c r="PMO36" s="33"/>
      <c r="PMP36" s="33"/>
      <c r="PMQ36" s="33"/>
      <c r="PMR36" s="33"/>
      <c r="PMS36" s="33"/>
      <c r="PMT36" s="33"/>
      <c r="PMU36" s="33"/>
      <c r="PMV36" s="33"/>
      <c r="PMW36" s="33"/>
      <c r="PMX36" s="33"/>
      <c r="PMY36" s="33"/>
      <c r="PMZ36" s="33"/>
      <c r="PNA36" s="33"/>
      <c r="PNB36" s="33"/>
      <c r="PNC36" s="33"/>
      <c r="PND36" s="33"/>
      <c r="PNE36" s="33"/>
      <c r="PNF36" s="33"/>
      <c r="PNG36" s="33"/>
      <c r="PNH36" s="33"/>
      <c r="PNI36" s="33"/>
      <c r="PNJ36" s="33"/>
      <c r="PNK36" s="33"/>
      <c r="PNL36" s="33"/>
      <c r="PNM36" s="33"/>
      <c r="PNN36" s="33"/>
      <c r="PNO36" s="33"/>
      <c r="PNP36" s="33"/>
      <c r="PNQ36" s="33"/>
      <c r="PNR36" s="33"/>
      <c r="PNS36" s="33"/>
      <c r="PNT36" s="33"/>
      <c r="PNU36" s="33"/>
      <c r="PNV36" s="33"/>
      <c r="PNW36" s="33"/>
      <c r="PNX36" s="33"/>
      <c r="PNY36" s="33"/>
      <c r="PNZ36" s="33"/>
      <c r="POA36" s="33"/>
      <c r="POB36" s="33"/>
      <c r="POC36" s="33"/>
      <c r="POD36" s="33"/>
      <c r="POE36" s="33"/>
      <c r="POF36" s="33"/>
      <c r="POG36" s="33"/>
      <c r="POH36" s="33"/>
      <c r="POI36" s="33"/>
      <c r="POJ36" s="33"/>
      <c r="POK36" s="33"/>
      <c r="POL36" s="33"/>
      <c r="POM36" s="33"/>
      <c r="PON36" s="33"/>
      <c r="POO36" s="33"/>
      <c r="POP36" s="33"/>
      <c r="POQ36" s="33"/>
      <c r="POR36" s="33"/>
      <c r="POS36" s="33"/>
      <c r="POT36" s="33"/>
      <c r="POU36" s="33"/>
      <c r="POV36" s="33"/>
      <c r="POW36" s="33"/>
      <c r="POX36" s="33"/>
      <c r="POY36" s="33"/>
      <c r="POZ36" s="33"/>
      <c r="PPA36" s="33"/>
      <c r="PPB36" s="33"/>
      <c r="PPC36" s="33"/>
      <c r="PPD36" s="33"/>
      <c r="PPE36" s="33"/>
      <c r="PPF36" s="33"/>
      <c r="PPG36" s="33"/>
      <c r="PPH36" s="33"/>
      <c r="PPI36" s="33"/>
      <c r="PPJ36" s="33"/>
      <c r="PPK36" s="33"/>
      <c r="PPL36" s="33"/>
      <c r="PPM36" s="33"/>
      <c r="PPN36" s="33"/>
      <c r="PPO36" s="33"/>
      <c r="PPP36" s="33"/>
      <c r="PPQ36" s="33"/>
      <c r="PPR36" s="33"/>
      <c r="PPS36" s="33"/>
      <c r="PPT36" s="33"/>
      <c r="PPU36" s="33"/>
      <c r="PPV36" s="33"/>
      <c r="PPW36" s="33"/>
      <c r="PPX36" s="33"/>
      <c r="PPY36" s="33"/>
      <c r="PPZ36" s="33"/>
      <c r="PQA36" s="33"/>
      <c r="PQB36" s="33"/>
      <c r="PQC36" s="33"/>
      <c r="PQD36" s="33"/>
      <c r="PQE36" s="33"/>
      <c r="PQF36" s="33"/>
      <c r="PQG36" s="33"/>
      <c r="PQH36" s="33"/>
      <c r="PQI36" s="33"/>
      <c r="PQJ36" s="33"/>
      <c r="PQK36" s="33"/>
      <c r="PQL36" s="33"/>
      <c r="PQM36" s="33"/>
      <c r="PQN36" s="33"/>
      <c r="PQO36" s="33"/>
      <c r="PQP36" s="33"/>
      <c r="PQQ36" s="33"/>
      <c r="PQR36" s="33"/>
      <c r="PQS36" s="33"/>
      <c r="PQT36" s="33"/>
      <c r="PQU36" s="33"/>
      <c r="PQV36" s="33"/>
      <c r="PQW36" s="33"/>
      <c r="PQX36" s="33"/>
      <c r="PQY36" s="33"/>
      <c r="PQZ36" s="33"/>
      <c r="PRA36" s="33"/>
      <c r="PRB36" s="33"/>
      <c r="PRC36" s="33"/>
      <c r="PRD36" s="33"/>
      <c r="PRE36" s="33"/>
      <c r="PRF36" s="33"/>
      <c r="PRG36" s="33"/>
      <c r="PRH36" s="33"/>
      <c r="PRI36" s="33"/>
      <c r="PRJ36" s="33"/>
      <c r="PRK36" s="33"/>
      <c r="PRL36" s="33"/>
      <c r="PRM36" s="33"/>
      <c r="PRN36" s="33"/>
      <c r="PRO36" s="33"/>
      <c r="PRP36" s="33"/>
      <c r="PRQ36" s="33"/>
      <c r="PRR36" s="33"/>
      <c r="PRS36" s="33"/>
      <c r="PRT36" s="33"/>
      <c r="PRU36" s="33"/>
      <c r="PRV36" s="33"/>
      <c r="PRW36" s="33"/>
      <c r="PRX36" s="33"/>
      <c r="PRY36" s="33"/>
      <c r="PRZ36" s="33"/>
      <c r="PSA36" s="33"/>
      <c r="PSB36" s="33"/>
      <c r="PSC36" s="33"/>
      <c r="PSD36" s="33"/>
      <c r="PSE36" s="33"/>
      <c r="PSF36" s="33"/>
      <c r="PSG36" s="33"/>
      <c r="PSH36" s="33"/>
      <c r="PSI36" s="33"/>
      <c r="PSJ36" s="33"/>
      <c r="PSK36" s="33"/>
      <c r="PSL36" s="33"/>
      <c r="PSM36" s="33"/>
      <c r="PSN36" s="33"/>
      <c r="PSO36" s="33"/>
      <c r="PSP36" s="33"/>
      <c r="PSQ36" s="33"/>
      <c r="PSR36" s="33"/>
      <c r="PSS36" s="33"/>
      <c r="PST36" s="33"/>
      <c r="PSU36" s="33"/>
      <c r="PSV36" s="33"/>
      <c r="PSW36" s="33"/>
      <c r="PSX36" s="33"/>
      <c r="PSY36" s="33"/>
      <c r="PSZ36" s="33"/>
      <c r="PTA36" s="33"/>
      <c r="PTB36" s="33"/>
      <c r="PTC36" s="33"/>
      <c r="PTD36" s="33"/>
      <c r="PTE36" s="33"/>
      <c r="PTF36" s="33"/>
      <c r="PTG36" s="33"/>
      <c r="PTH36" s="33"/>
      <c r="PTI36" s="33"/>
      <c r="PTJ36" s="33"/>
      <c r="PTK36" s="33"/>
      <c r="PTL36" s="33"/>
      <c r="PTM36" s="33"/>
      <c r="PTN36" s="33"/>
      <c r="PTO36" s="33"/>
      <c r="PTP36" s="33"/>
      <c r="PTQ36" s="33"/>
      <c r="PTR36" s="33"/>
      <c r="PTS36" s="33"/>
      <c r="PTT36" s="33"/>
      <c r="PTU36" s="33"/>
      <c r="PTV36" s="33"/>
      <c r="PTW36" s="33"/>
      <c r="PTX36" s="33"/>
      <c r="PTY36" s="33"/>
      <c r="PTZ36" s="33"/>
      <c r="PUA36" s="33"/>
      <c r="PUB36" s="33"/>
      <c r="PUC36" s="33"/>
      <c r="PUD36" s="33"/>
      <c r="PUE36" s="33"/>
      <c r="PUF36" s="33"/>
      <c r="PUG36" s="33"/>
      <c r="PUH36" s="33"/>
      <c r="PUI36" s="33"/>
      <c r="PUJ36" s="33"/>
      <c r="PUK36" s="33"/>
      <c r="PUL36" s="33"/>
      <c r="PUM36" s="33"/>
      <c r="PUN36" s="33"/>
      <c r="PUO36" s="33"/>
      <c r="PUP36" s="33"/>
      <c r="PUQ36" s="33"/>
      <c r="PUR36" s="33"/>
      <c r="PUS36" s="33"/>
      <c r="PUT36" s="33"/>
      <c r="PUU36" s="33"/>
      <c r="PUV36" s="33"/>
      <c r="PUW36" s="33"/>
      <c r="PUX36" s="33"/>
      <c r="PUY36" s="33"/>
      <c r="PUZ36" s="33"/>
      <c r="PVA36" s="33"/>
      <c r="PVB36" s="33"/>
      <c r="PVC36" s="33"/>
      <c r="PVD36" s="33"/>
      <c r="PVE36" s="33"/>
      <c r="PVF36" s="33"/>
      <c r="PVG36" s="33"/>
      <c r="PVH36" s="33"/>
      <c r="PVI36" s="33"/>
      <c r="PVJ36" s="33"/>
      <c r="PVK36" s="33"/>
      <c r="PVL36" s="33"/>
      <c r="PVM36" s="33"/>
      <c r="PVN36" s="33"/>
      <c r="PVO36" s="33"/>
      <c r="PVP36" s="33"/>
      <c r="PVQ36" s="33"/>
      <c r="PVR36" s="33"/>
      <c r="PVS36" s="33"/>
      <c r="PVT36" s="33"/>
      <c r="PVU36" s="33"/>
      <c r="PVV36" s="33"/>
      <c r="PVW36" s="33"/>
      <c r="PVX36" s="33"/>
      <c r="PVY36" s="33"/>
      <c r="PVZ36" s="33"/>
      <c r="PWA36" s="33"/>
      <c r="PWB36" s="33"/>
      <c r="PWC36" s="33"/>
      <c r="PWD36" s="33"/>
      <c r="PWE36" s="33"/>
      <c r="PWF36" s="33"/>
      <c r="PWG36" s="33"/>
      <c r="PWH36" s="33"/>
      <c r="PWI36" s="33"/>
      <c r="PWJ36" s="33"/>
      <c r="PWK36" s="33"/>
      <c r="PWL36" s="33"/>
      <c r="PWM36" s="33"/>
      <c r="PWN36" s="33"/>
      <c r="PWO36" s="33"/>
      <c r="PWP36" s="33"/>
      <c r="PWQ36" s="33"/>
      <c r="PWR36" s="33"/>
      <c r="PWS36" s="33"/>
      <c r="PWT36" s="33"/>
      <c r="PWU36" s="33"/>
      <c r="PWV36" s="33"/>
      <c r="PWW36" s="33"/>
      <c r="PWX36" s="33"/>
      <c r="PWY36" s="33"/>
      <c r="PWZ36" s="33"/>
      <c r="PXA36" s="33"/>
      <c r="PXB36" s="33"/>
      <c r="PXC36" s="33"/>
      <c r="PXD36" s="33"/>
      <c r="PXE36" s="33"/>
      <c r="PXF36" s="33"/>
      <c r="PXG36" s="33"/>
      <c r="PXH36" s="33"/>
      <c r="PXI36" s="33"/>
      <c r="PXJ36" s="33"/>
      <c r="PXK36" s="33"/>
      <c r="PXL36" s="33"/>
      <c r="PXM36" s="33"/>
      <c r="PXN36" s="33"/>
      <c r="PXO36" s="33"/>
      <c r="PXP36" s="33"/>
      <c r="PXQ36" s="33"/>
      <c r="PXR36" s="33"/>
      <c r="PXS36" s="33"/>
      <c r="PXT36" s="33"/>
      <c r="PXU36" s="33"/>
      <c r="PXV36" s="33"/>
      <c r="PXW36" s="33"/>
      <c r="PXX36" s="33"/>
      <c r="PXY36" s="33"/>
      <c r="PXZ36" s="33"/>
      <c r="PYA36" s="33"/>
      <c r="PYB36" s="33"/>
      <c r="PYC36" s="33"/>
      <c r="PYD36" s="33"/>
      <c r="PYE36" s="33"/>
      <c r="PYF36" s="33"/>
      <c r="PYG36" s="33"/>
      <c r="PYH36" s="33"/>
      <c r="PYI36" s="33"/>
      <c r="PYJ36" s="33"/>
      <c r="PYK36" s="33"/>
      <c r="PYL36" s="33"/>
      <c r="PYM36" s="33"/>
      <c r="PYN36" s="33"/>
      <c r="PYO36" s="33"/>
      <c r="PYP36" s="33"/>
      <c r="PYQ36" s="33"/>
      <c r="PYR36" s="33"/>
      <c r="PYS36" s="33"/>
      <c r="PYT36" s="33"/>
      <c r="PYU36" s="33"/>
      <c r="PYV36" s="33"/>
      <c r="PYW36" s="33"/>
      <c r="PYX36" s="33"/>
      <c r="PYY36" s="33"/>
      <c r="PYZ36" s="33"/>
      <c r="PZA36" s="33"/>
      <c r="PZB36" s="33"/>
      <c r="PZC36" s="33"/>
      <c r="PZD36" s="33"/>
      <c r="PZE36" s="33"/>
      <c r="PZF36" s="33"/>
      <c r="PZG36" s="33"/>
      <c r="PZH36" s="33"/>
      <c r="PZI36" s="33"/>
      <c r="PZJ36" s="33"/>
      <c r="PZK36" s="33"/>
      <c r="PZL36" s="33"/>
      <c r="PZM36" s="33"/>
      <c r="PZN36" s="33"/>
      <c r="PZO36" s="33"/>
      <c r="PZP36" s="33"/>
      <c r="PZQ36" s="33"/>
      <c r="PZR36" s="33"/>
      <c r="PZS36" s="33"/>
      <c r="PZT36" s="33"/>
      <c r="PZU36" s="33"/>
      <c r="PZV36" s="33"/>
      <c r="PZW36" s="33"/>
      <c r="PZX36" s="33"/>
      <c r="PZY36" s="33"/>
      <c r="PZZ36" s="33"/>
      <c r="QAA36" s="33"/>
      <c r="QAB36" s="33"/>
      <c r="QAC36" s="33"/>
      <c r="QAD36" s="33"/>
      <c r="QAE36" s="33"/>
      <c r="QAF36" s="33"/>
      <c r="QAG36" s="33"/>
      <c r="QAH36" s="33"/>
      <c r="QAI36" s="33"/>
      <c r="QAJ36" s="33"/>
      <c r="QAK36" s="33"/>
      <c r="QAL36" s="33"/>
      <c r="QAM36" s="33"/>
      <c r="QAN36" s="33"/>
      <c r="QAO36" s="33"/>
      <c r="QAP36" s="33"/>
      <c r="QAQ36" s="33"/>
      <c r="QAR36" s="33"/>
      <c r="QAS36" s="33"/>
      <c r="QAT36" s="33"/>
      <c r="QAU36" s="33"/>
      <c r="QAV36" s="33"/>
      <c r="QAW36" s="33"/>
      <c r="QAX36" s="33"/>
      <c r="QAY36" s="33"/>
      <c r="QAZ36" s="33"/>
      <c r="QBA36" s="33"/>
      <c r="QBB36" s="33"/>
      <c r="QBC36" s="33"/>
      <c r="QBD36" s="33"/>
      <c r="QBE36" s="33"/>
      <c r="QBF36" s="33"/>
      <c r="QBG36" s="33"/>
      <c r="QBH36" s="33"/>
      <c r="QBI36" s="33"/>
      <c r="QBJ36" s="33"/>
      <c r="QBK36" s="33"/>
      <c r="QBL36" s="33"/>
      <c r="QBM36" s="33"/>
      <c r="QBN36" s="33"/>
      <c r="QBO36" s="33"/>
      <c r="QBP36" s="33"/>
      <c r="QBQ36" s="33"/>
      <c r="QBR36" s="33"/>
      <c r="QBS36" s="33"/>
      <c r="QBT36" s="33"/>
      <c r="QBU36" s="33"/>
      <c r="QBV36" s="33"/>
      <c r="QBW36" s="33"/>
      <c r="QBX36" s="33"/>
      <c r="QBY36" s="33"/>
      <c r="QBZ36" s="33"/>
      <c r="QCA36" s="33"/>
      <c r="QCB36" s="33"/>
      <c r="QCC36" s="33"/>
      <c r="QCD36" s="33"/>
      <c r="QCE36" s="33"/>
      <c r="QCF36" s="33"/>
      <c r="QCG36" s="33"/>
      <c r="QCH36" s="33"/>
      <c r="QCI36" s="33"/>
      <c r="QCJ36" s="33"/>
      <c r="QCK36" s="33"/>
      <c r="QCL36" s="33"/>
      <c r="QCM36" s="33"/>
      <c r="QCN36" s="33"/>
      <c r="QCO36" s="33"/>
      <c r="QCP36" s="33"/>
      <c r="QCQ36" s="33"/>
      <c r="QCR36" s="33"/>
      <c r="QCS36" s="33"/>
      <c r="QCT36" s="33"/>
      <c r="QCU36" s="33"/>
      <c r="QCV36" s="33"/>
      <c r="QCW36" s="33"/>
      <c r="QCX36" s="33"/>
      <c r="QCY36" s="33"/>
      <c r="QCZ36" s="33"/>
      <c r="QDA36" s="33"/>
      <c r="QDB36" s="33"/>
      <c r="QDC36" s="33"/>
      <c r="QDD36" s="33"/>
      <c r="QDE36" s="33"/>
      <c r="QDF36" s="33"/>
      <c r="QDG36" s="33"/>
      <c r="QDH36" s="33"/>
      <c r="QDI36" s="33"/>
      <c r="QDJ36" s="33"/>
      <c r="QDK36" s="33"/>
      <c r="QDL36" s="33"/>
      <c r="QDM36" s="33"/>
      <c r="QDN36" s="33"/>
      <c r="QDO36" s="33"/>
      <c r="QDP36" s="33"/>
      <c r="QDQ36" s="33"/>
      <c r="QDR36" s="33"/>
      <c r="QDS36" s="33"/>
      <c r="QDT36" s="33"/>
      <c r="QDU36" s="33"/>
      <c r="QDV36" s="33"/>
      <c r="QDW36" s="33"/>
      <c r="QDX36" s="33"/>
      <c r="QDY36" s="33"/>
      <c r="QDZ36" s="33"/>
      <c r="QEA36" s="33"/>
      <c r="QEB36" s="33"/>
      <c r="QEC36" s="33"/>
      <c r="QED36" s="33"/>
      <c r="QEE36" s="33"/>
      <c r="QEF36" s="33"/>
      <c r="QEG36" s="33"/>
      <c r="QEH36" s="33"/>
      <c r="QEI36" s="33"/>
      <c r="QEJ36" s="33"/>
      <c r="QEK36" s="33"/>
      <c r="QEL36" s="33"/>
      <c r="QEM36" s="33"/>
      <c r="QEN36" s="33"/>
      <c r="QEO36" s="33"/>
      <c r="QEP36" s="33"/>
      <c r="QEQ36" s="33"/>
      <c r="QER36" s="33"/>
      <c r="QES36" s="33"/>
      <c r="QET36" s="33"/>
      <c r="QEU36" s="33"/>
      <c r="QEV36" s="33"/>
      <c r="QEW36" s="33"/>
      <c r="QEX36" s="33"/>
      <c r="QEY36" s="33"/>
      <c r="QEZ36" s="33"/>
      <c r="QFA36" s="33"/>
      <c r="QFB36" s="33"/>
      <c r="QFC36" s="33"/>
      <c r="QFD36" s="33"/>
      <c r="QFE36" s="33"/>
      <c r="QFF36" s="33"/>
      <c r="QFG36" s="33"/>
      <c r="QFH36" s="33"/>
      <c r="QFI36" s="33"/>
      <c r="QFJ36" s="33"/>
      <c r="QFK36" s="33"/>
      <c r="QFL36" s="33"/>
      <c r="QFM36" s="33"/>
      <c r="QFN36" s="33"/>
      <c r="QFO36" s="33"/>
      <c r="QFP36" s="33"/>
      <c r="QFQ36" s="33"/>
      <c r="QFR36" s="33"/>
      <c r="QFS36" s="33"/>
      <c r="QFT36" s="33"/>
      <c r="QFU36" s="33"/>
      <c r="QFV36" s="33"/>
      <c r="QFW36" s="33"/>
      <c r="QFX36" s="33"/>
      <c r="QFY36" s="33"/>
      <c r="QFZ36" s="33"/>
      <c r="QGA36" s="33"/>
      <c r="QGB36" s="33"/>
      <c r="QGC36" s="33"/>
      <c r="QGD36" s="33"/>
      <c r="QGE36" s="33"/>
      <c r="QGF36" s="33"/>
      <c r="QGG36" s="33"/>
      <c r="QGH36" s="33"/>
      <c r="QGI36" s="33"/>
      <c r="QGJ36" s="33"/>
      <c r="QGK36" s="33"/>
      <c r="QGL36" s="33"/>
      <c r="QGM36" s="33"/>
      <c r="QGN36" s="33"/>
      <c r="QGO36" s="33"/>
      <c r="QGP36" s="33"/>
      <c r="QGQ36" s="33"/>
      <c r="QGR36" s="33"/>
      <c r="QGS36" s="33"/>
      <c r="QGT36" s="33"/>
      <c r="QGU36" s="33"/>
      <c r="QGV36" s="33"/>
      <c r="QGW36" s="33"/>
      <c r="QGX36" s="33"/>
      <c r="QGY36" s="33"/>
      <c r="QGZ36" s="33"/>
      <c r="QHA36" s="33"/>
      <c r="QHB36" s="33"/>
      <c r="QHC36" s="33"/>
      <c r="QHD36" s="33"/>
      <c r="QHE36" s="33"/>
      <c r="QHF36" s="33"/>
      <c r="QHG36" s="33"/>
      <c r="QHH36" s="33"/>
      <c r="QHI36" s="33"/>
      <c r="QHJ36" s="33"/>
      <c r="QHK36" s="33"/>
      <c r="QHL36" s="33"/>
      <c r="QHM36" s="33"/>
      <c r="QHN36" s="33"/>
      <c r="QHO36" s="33"/>
      <c r="QHP36" s="33"/>
      <c r="QHQ36" s="33"/>
      <c r="QHR36" s="33"/>
      <c r="QHS36" s="33"/>
      <c r="QHT36" s="33"/>
      <c r="QHU36" s="33"/>
      <c r="QHV36" s="33"/>
      <c r="QHW36" s="33"/>
      <c r="QHX36" s="33"/>
      <c r="QHY36" s="33"/>
      <c r="QHZ36" s="33"/>
      <c r="QIA36" s="33"/>
      <c r="QIB36" s="33"/>
      <c r="QIC36" s="33"/>
      <c r="QID36" s="33"/>
      <c r="QIE36" s="33"/>
      <c r="QIF36" s="33"/>
      <c r="QIG36" s="33"/>
      <c r="QIH36" s="33"/>
      <c r="QII36" s="33"/>
      <c r="QIJ36" s="33"/>
      <c r="QIK36" s="33"/>
      <c r="QIL36" s="33"/>
      <c r="QIM36" s="33"/>
      <c r="QIN36" s="33"/>
      <c r="QIO36" s="33"/>
      <c r="QIP36" s="33"/>
      <c r="QIQ36" s="33"/>
      <c r="QIR36" s="33"/>
      <c r="QIS36" s="33"/>
      <c r="QIT36" s="33"/>
      <c r="QIU36" s="33"/>
      <c r="QIV36" s="33"/>
      <c r="QIW36" s="33"/>
      <c r="QIX36" s="33"/>
      <c r="QIY36" s="33"/>
      <c r="QIZ36" s="33"/>
      <c r="QJA36" s="33"/>
      <c r="QJB36" s="33"/>
      <c r="QJC36" s="33"/>
      <c r="QJD36" s="33"/>
      <c r="QJE36" s="33"/>
      <c r="QJF36" s="33"/>
      <c r="QJG36" s="33"/>
      <c r="QJH36" s="33"/>
      <c r="QJI36" s="33"/>
      <c r="QJJ36" s="33"/>
      <c r="QJK36" s="33"/>
      <c r="QJL36" s="33"/>
      <c r="QJM36" s="33"/>
      <c r="QJN36" s="33"/>
      <c r="QJO36" s="33"/>
      <c r="QJP36" s="33"/>
      <c r="QJQ36" s="33"/>
      <c r="QJR36" s="33"/>
      <c r="QJS36" s="33"/>
      <c r="QJT36" s="33"/>
      <c r="QJU36" s="33"/>
      <c r="QJV36" s="33"/>
      <c r="QJW36" s="33"/>
      <c r="QJX36" s="33"/>
      <c r="QJY36" s="33"/>
      <c r="QJZ36" s="33"/>
      <c r="QKA36" s="33"/>
      <c r="QKB36" s="33"/>
      <c r="QKC36" s="33"/>
      <c r="QKD36" s="33"/>
      <c r="QKE36" s="33"/>
      <c r="QKF36" s="33"/>
      <c r="QKG36" s="33"/>
      <c r="QKH36" s="33"/>
      <c r="QKI36" s="33"/>
      <c r="QKJ36" s="33"/>
      <c r="QKK36" s="33"/>
      <c r="QKL36" s="33"/>
      <c r="QKM36" s="33"/>
      <c r="QKN36" s="33"/>
      <c r="QKO36" s="33"/>
      <c r="QKP36" s="33"/>
      <c r="QKQ36" s="33"/>
      <c r="QKR36" s="33"/>
      <c r="QKS36" s="33"/>
      <c r="QKT36" s="33"/>
      <c r="QKU36" s="33"/>
      <c r="QKV36" s="33"/>
      <c r="QKW36" s="33"/>
      <c r="QKX36" s="33"/>
      <c r="QKY36" s="33"/>
      <c r="QKZ36" s="33"/>
      <c r="QLA36" s="33"/>
      <c r="QLB36" s="33"/>
      <c r="QLC36" s="33"/>
      <c r="QLD36" s="33"/>
      <c r="QLE36" s="33"/>
      <c r="QLF36" s="33"/>
      <c r="QLG36" s="33"/>
      <c r="QLH36" s="33"/>
      <c r="QLI36" s="33"/>
      <c r="QLJ36" s="33"/>
      <c r="QLK36" s="33"/>
      <c r="QLL36" s="33"/>
      <c r="QLM36" s="33"/>
      <c r="QLN36" s="33"/>
      <c r="QLO36" s="33"/>
      <c r="QLP36" s="33"/>
      <c r="QLQ36" s="33"/>
      <c r="QLR36" s="33"/>
      <c r="QLS36" s="33"/>
      <c r="QLT36" s="33"/>
      <c r="QLU36" s="33"/>
      <c r="QLV36" s="33"/>
      <c r="QLW36" s="33"/>
      <c r="QLX36" s="33"/>
      <c r="QLY36" s="33"/>
      <c r="QLZ36" s="33"/>
      <c r="QMA36" s="33"/>
      <c r="QMB36" s="33"/>
      <c r="QMC36" s="33"/>
      <c r="QMD36" s="33"/>
      <c r="QME36" s="33"/>
      <c r="QMF36" s="33"/>
      <c r="QMG36" s="33"/>
      <c r="QMH36" s="33"/>
      <c r="QMI36" s="33"/>
      <c r="QMJ36" s="33"/>
      <c r="QMK36" s="33"/>
      <c r="QML36" s="33"/>
      <c r="QMM36" s="33"/>
      <c r="QMN36" s="33"/>
      <c r="QMO36" s="33"/>
      <c r="QMP36" s="33"/>
      <c r="QMQ36" s="33"/>
      <c r="QMR36" s="33"/>
      <c r="QMS36" s="33"/>
      <c r="QMT36" s="33"/>
      <c r="QMU36" s="33"/>
      <c r="QMV36" s="33"/>
      <c r="QMW36" s="33"/>
      <c r="QMX36" s="33"/>
      <c r="QMY36" s="33"/>
      <c r="QMZ36" s="33"/>
      <c r="QNA36" s="33"/>
      <c r="QNB36" s="33"/>
      <c r="QNC36" s="33"/>
      <c r="QND36" s="33"/>
      <c r="QNE36" s="33"/>
      <c r="QNF36" s="33"/>
      <c r="QNG36" s="33"/>
      <c r="QNH36" s="33"/>
      <c r="QNI36" s="33"/>
      <c r="QNJ36" s="33"/>
      <c r="QNK36" s="33"/>
      <c r="QNL36" s="33"/>
      <c r="QNM36" s="33"/>
      <c r="QNN36" s="33"/>
      <c r="QNO36" s="33"/>
      <c r="QNP36" s="33"/>
      <c r="QNQ36" s="33"/>
      <c r="QNR36" s="33"/>
      <c r="QNS36" s="33"/>
      <c r="QNT36" s="33"/>
      <c r="QNU36" s="33"/>
      <c r="QNV36" s="33"/>
      <c r="QNW36" s="33"/>
      <c r="QNX36" s="33"/>
      <c r="QNY36" s="33"/>
      <c r="QNZ36" s="33"/>
      <c r="QOA36" s="33"/>
      <c r="QOB36" s="33"/>
      <c r="QOC36" s="33"/>
      <c r="QOD36" s="33"/>
      <c r="QOE36" s="33"/>
      <c r="QOF36" s="33"/>
      <c r="QOG36" s="33"/>
      <c r="QOH36" s="33"/>
      <c r="QOI36" s="33"/>
      <c r="QOJ36" s="33"/>
      <c r="QOK36" s="33"/>
      <c r="QOL36" s="33"/>
      <c r="QOM36" s="33"/>
      <c r="QON36" s="33"/>
      <c r="QOO36" s="33"/>
      <c r="QOP36" s="33"/>
      <c r="QOQ36" s="33"/>
      <c r="QOR36" s="33"/>
      <c r="QOS36" s="33"/>
      <c r="QOT36" s="33"/>
      <c r="QOU36" s="33"/>
      <c r="QOV36" s="33"/>
      <c r="QOW36" s="33"/>
      <c r="QOX36" s="33"/>
      <c r="QOY36" s="33"/>
      <c r="QOZ36" s="33"/>
      <c r="QPA36" s="33"/>
      <c r="QPB36" s="33"/>
      <c r="QPC36" s="33"/>
      <c r="QPD36" s="33"/>
      <c r="QPE36" s="33"/>
      <c r="QPF36" s="33"/>
      <c r="QPG36" s="33"/>
      <c r="QPH36" s="33"/>
      <c r="QPI36" s="33"/>
      <c r="QPJ36" s="33"/>
      <c r="QPK36" s="33"/>
      <c r="QPL36" s="33"/>
      <c r="QPM36" s="33"/>
      <c r="QPN36" s="33"/>
      <c r="QPO36" s="33"/>
      <c r="QPP36" s="33"/>
      <c r="QPQ36" s="33"/>
      <c r="QPR36" s="33"/>
      <c r="QPS36" s="33"/>
      <c r="QPT36" s="33"/>
      <c r="QPU36" s="33"/>
      <c r="QPV36" s="33"/>
      <c r="QPW36" s="33"/>
      <c r="QPX36" s="33"/>
      <c r="QPY36" s="33"/>
      <c r="QPZ36" s="33"/>
      <c r="QQA36" s="33"/>
      <c r="QQB36" s="33"/>
      <c r="QQC36" s="33"/>
      <c r="QQD36" s="33"/>
      <c r="QQE36" s="33"/>
      <c r="QQF36" s="33"/>
      <c r="QQG36" s="33"/>
      <c r="QQH36" s="33"/>
      <c r="QQI36" s="33"/>
      <c r="QQJ36" s="33"/>
      <c r="QQK36" s="33"/>
      <c r="QQL36" s="33"/>
      <c r="QQM36" s="33"/>
      <c r="QQN36" s="33"/>
      <c r="QQO36" s="33"/>
      <c r="QQP36" s="33"/>
      <c r="QQQ36" s="33"/>
      <c r="QQR36" s="33"/>
      <c r="QQS36" s="33"/>
      <c r="QQT36" s="33"/>
      <c r="QQU36" s="33"/>
      <c r="QQV36" s="33"/>
      <c r="QQW36" s="33"/>
      <c r="QQX36" s="33"/>
      <c r="QQY36" s="33"/>
      <c r="QQZ36" s="33"/>
      <c r="QRA36" s="33"/>
      <c r="QRB36" s="33"/>
      <c r="QRC36" s="33"/>
      <c r="QRD36" s="33"/>
      <c r="QRE36" s="33"/>
      <c r="QRF36" s="33"/>
      <c r="QRG36" s="33"/>
      <c r="QRH36" s="33"/>
      <c r="QRI36" s="33"/>
      <c r="QRJ36" s="33"/>
      <c r="QRK36" s="33"/>
      <c r="QRL36" s="33"/>
      <c r="QRM36" s="33"/>
      <c r="QRN36" s="33"/>
      <c r="QRO36" s="33"/>
      <c r="QRP36" s="33"/>
      <c r="QRQ36" s="33"/>
      <c r="QRR36" s="33"/>
      <c r="QRS36" s="33"/>
      <c r="QRT36" s="33"/>
      <c r="QRU36" s="33"/>
      <c r="QRV36" s="33"/>
      <c r="QRW36" s="33"/>
      <c r="QRX36" s="33"/>
      <c r="QRY36" s="33"/>
      <c r="QRZ36" s="33"/>
      <c r="QSA36" s="33"/>
      <c r="QSB36" s="33"/>
      <c r="QSC36" s="33"/>
      <c r="QSD36" s="33"/>
      <c r="QSE36" s="33"/>
      <c r="QSF36" s="33"/>
      <c r="QSG36" s="33"/>
      <c r="QSH36" s="33"/>
      <c r="QSI36" s="33"/>
      <c r="QSJ36" s="33"/>
      <c r="QSK36" s="33"/>
      <c r="QSL36" s="33"/>
      <c r="QSM36" s="33"/>
      <c r="QSN36" s="33"/>
      <c r="QSO36" s="33"/>
      <c r="QSP36" s="33"/>
      <c r="QSQ36" s="33"/>
      <c r="QSR36" s="33"/>
      <c r="QSS36" s="33"/>
      <c r="QST36" s="33"/>
      <c r="QSU36" s="33"/>
      <c r="QSV36" s="33"/>
      <c r="QSW36" s="33"/>
      <c r="QSX36" s="33"/>
      <c r="QSY36" s="33"/>
      <c r="QSZ36" s="33"/>
      <c r="QTA36" s="33"/>
      <c r="QTB36" s="33"/>
      <c r="QTC36" s="33"/>
      <c r="QTD36" s="33"/>
      <c r="QTE36" s="33"/>
      <c r="QTF36" s="33"/>
      <c r="QTG36" s="33"/>
      <c r="QTH36" s="33"/>
      <c r="QTI36" s="33"/>
      <c r="QTJ36" s="33"/>
      <c r="QTK36" s="33"/>
      <c r="QTL36" s="33"/>
      <c r="QTM36" s="33"/>
      <c r="QTN36" s="33"/>
      <c r="QTO36" s="33"/>
      <c r="QTP36" s="33"/>
      <c r="QTQ36" s="33"/>
      <c r="QTR36" s="33"/>
      <c r="QTS36" s="33"/>
      <c r="QTT36" s="33"/>
      <c r="QTU36" s="33"/>
      <c r="QTV36" s="33"/>
      <c r="QTW36" s="33"/>
      <c r="QTX36" s="33"/>
      <c r="QTY36" s="33"/>
      <c r="QTZ36" s="33"/>
      <c r="QUA36" s="33"/>
      <c r="QUB36" s="33"/>
      <c r="QUC36" s="33"/>
      <c r="QUD36" s="33"/>
      <c r="QUE36" s="33"/>
      <c r="QUF36" s="33"/>
      <c r="QUG36" s="33"/>
      <c r="QUH36" s="33"/>
      <c r="QUI36" s="33"/>
      <c r="QUJ36" s="33"/>
      <c r="QUK36" s="33"/>
      <c r="QUL36" s="33"/>
      <c r="QUM36" s="33"/>
      <c r="QUN36" s="33"/>
      <c r="QUO36" s="33"/>
      <c r="QUP36" s="33"/>
      <c r="QUQ36" s="33"/>
      <c r="QUR36" s="33"/>
      <c r="QUS36" s="33"/>
      <c r="QUT36" s="33"/>
      <c r="QUU36" s="33"/>
      <c r="QUV36" s="33"/>
      <c r="QUW36" s="33"/>
      <c r="QUX36" s="33"/>
      <c r="QUY36" s="33"/>
      <c r="QUZ36" s="33"/>
      <c r="QVA36" s="33"/>
      <c r="QVB36" s="33"/>
      <c r="QVC36" s="33"/>
      <c r="QVD36" s="33"/>
      <c r="QVE36" s="33"/>
      <c r="QVF36" s="33"/>
      <c r="QVG36" s="33"/>
      <c r="QVH36" s="33"/>
      <c r="QVI36" s="33"/>
      <c r="QVJ36" s="33"/>
      <c r="QVK36" s="33"/>
      <c r="QVL36" s="33"/>
      <c r="QVM36" s="33"/>
      <c r="QVN36" s="33"/>
      <c r="QVO36" s="33"/>
      <c r="QVP36" s="33"/>
      <c r="QVQ36" s="33"/>
      <c r="QVR36" s="33"/>
      <c r="QVS36" s="33"/>
      <c r="QVT36" s="33"/>
      <c r="QVU36" s="33"/>
      <c r="QVV36" s="33"/>
      <c r="QVW36" s="33"/>
      <c r="QVX36" s="33"/>
      <c r="QVY36" s="33"/>
      <c r="QVZ36" s="33"/>
      <c r="QWA36" s="33"/>
      <c r="QWB36" s="33"/>
      <c r="QWC36" s="33"/>
      <c r="QWD36" s="33"/>
      <c r="QWE36" s="33"/>
      <c r="QWF36" s="33"/>
      <c r="QWG36" s="33"/>
      <c r="QWH36" s="33"/>
      <c r="QWI36" s="33"/>
      <c r="QWJ36" s="33"/>
      <c r="QWK36" s="33"/>
      <c r="QWL36" s="33"/>
      <c r="QWM36" s="33"/>
      <c r="QWN36" s="33"/>
      <c r="QWO36" s="33"/>
      <c r="QWP36" s="33"/>
      <c r="QWQ36" s="33"/>
      <c r="QWR36" s="33"/>
      <c r="QWS36" s="33"/>
      <c r="QWT36" s="33"/>
      <c r="QWU36" s="33"/>
      <c r="QWV36" s="33"/>
      <c r="QWW36" s="33"/>
      <c r="QWX36" s="33"/>
      <c r="QWY36" s="33"/>
      <c r="QWZ36" s="33"/>
      <c r="QXA36" s="33"/>
      <c r="QXB36" s="33"/>
      <c r="QXC36" s="33"/>
      <c r="QXD36" s="33"/>
      <c r="QXE36" s="33"/>
      <c r="QXF36" s="33"/>
      <c r="QXG36" s="33"/>
      <c r="QXH36" s="33"/>
      <c r="QXI36" s="33"/>
      <c r="QXJ36" s="33"/>
      <c r="QXK36" s="33"/>
      <c r="QXL36" s="33"/>
      <c r="QXM36" s="33"/>
      <c r="QXN36" s="33"/>
      <c r="QXO36" s="33"/>
      <c r="QXP36" s="33"/>
      <c r="QXQ36" s="33"/>
      <c r="QXR36" s="33"/>
      <c r="QXS36" s="33"/>
      <c r="QXT36" s="33"/>
      <c r="QXU36" s="33"/>
      <c r="QXV36" s="33"/>
      <c r="QXW36" s="33"/>
      <c r="QXX36" s="33"/>
      <c r="QXY36" s="33"/>
      <c r="QXZ36" s="33"/>
      <c r="QYA36" s="33"/>
      <c r="QYB36" s="33"/>
      <c r="QYC36" s="33"/>
      <c r="QYD36" s="33"/>
      <c r="QYE36" s="33"/>
      <c r="QYF36" s="33"/>
      <c r="QYG36" s="33"/>
      <c r="QYH36" s="33"/>
      <c r="QYI36" s="33"/>
      <c r="QYJ36" s="33"/>
      <c r="QYK36" s="33"/>
      <c r="QYL36" s="33"/>
      <c r="QYM36" s="33"/>
      <c r="QYN36" s="33"/>
      <c r="QYO36" s="33"/>
      <c r="QYP36" s="33"/>
      <c r="QYQ36" s="33"/>
      <c r="QYR36" s="33"/>
      <c r="QYS36" s="33"/>
      <c r="QYT36" s="33"/>
      <c r="QYU36" s="33"/>
      <c r="QYV36" s="33"/>
      <c r="QYW36" s="33"/>
      <c r="QYX36" s="33"/>
      <c r="QYY36" s="33"/>
      <c r="QYZ36" s="33"/>
      <c r="QZA36" s="33"/>
      <c r="QZB36" s="33"/>
      <c r="QZC36" s="33"/>
      <c r="QZD36" s="33"/>
      <c r="QZE36" s="33"/>
      <c r="QZF36" s="33"/>
      <c r="QZG36" s="33"/>
      <c r="QZH36" s="33"/>
      <c r="QZI36" s="33"/>
      <c r="QZJ36" s="33"/>
      <c r="QZK36" s="33"/>
      <c r="QZL36" s="33"/>
      <c r="QZM36" s="33"/>
      <c r="QZN36" s="33"/>
      <c r="QZO36" s="33"/>
      <c r="QZP36" s="33"/>
      <c r="QZQ36" s="33"/>
      <c r="QZR36" s="33"/>
      <c r="QZS36" s="33"/>
      <c r="QZT36" s="33"/>
      <c r="QZU36" s="33"/>
      <c r="QZV36" s="33"/>
      <c r="QZW36" s="33"/>
      <c r="QZX36" s="33"/>
      <c r="QZY36" s="33"/>
      <c r="QZZ36" s="33"/>
      <c r="RAA36" s="33"/>
      <c r="RAB36" s="33"/>
      <c r="RAC36" s="33"/>
      <c r="RAD36" s="33"/>
      <c r="RAE36" s="33"/>
      <c r="RAF36" s="33"/>
      <c r="RAG36" s="33"/>
      <c r="RAH36" s="33"/>
      <c r="RAI36" s="33"/>
      <c r="RAJ36" s="33"/>
      <c r="RAK36" s="33"/>
      <c r="RAL36" s="33"/>
      <c r="RAM36" s="33"/>
      <c r="RAN36" s="33"/>
      <c r="RAO36" s="33"/>
      <c r="RAP36" s="33"/>
      <c r="RAQ36" s="33"/>
      <c r="RAR36" s="33"/>
      <c r="RAS36" s="33"/>
      <c r="RAT36" s="33"/>
      <c r="RAU36" s="33"/>
      <c r="RAV36" s="33"/>
      <c r="RAW36" s="33"/>
      <c r="RAX36" s="33"/>
      <c r="RAY36" s="33"/>
      <c r="RAZ36" s="33"/>
      <c r="RBA36" s="33"/>
      <c r="RBB36" s="33"/>
      <c r="RBC36" s="33"/>
      <c r="RBD36" s="33"/>
      <c r="RBE36" s="33"/>
      <c r="RBF36" s="33"/>
      <c r="RBG36" s="33"/>
      <c r="RBH36" s="33"/>
      <c r="RBI36" s="33"/>
      <c r="RBJ36" s="33"/>
      <c r="RBK36" s="33"/>
      <c r="RBL36" s="33"/>
      <c r="RBM36" s="33"/>
      <c r="RBN36" s="33"/>
      <c r="RBO36" s="33"/>
      <c r="RBP36" s="33"/>
      <c r="RBQ36" s="33"/>
      <c r="RBR36" s="33"/>
      <c r="RBS36" s="33"/>
      <c r="RBT36" s="33"/>
      <c r="RBU36" s="33"/>
      <c r="RBV36" s="33"/>
      <c r="RBW36" s="33"/>
      <c r="RBX36" s="33"/>
      <c r="RBY36" s="33"/>
      <c r="RBZ36" s="33"/>
      <c r="RCA36" s="33"/>
      <c r="RCB36" s="33"/>
      <c r="RCC36" s="33"/>
      <c r="RCD36" s="33"/>
      <c r="RCE36" s="33"/>
      <c r="RCF36" s="33"/>
      <c r="RCG36" s="33"/>
      <c r="RCH36" s="33"/>
      <c r="RCI36" s="33"/>
      <c r="RCJ36" s="33"/>
      <c r="RCK36" s="33"/>
      <c r="RCL36" s="33"/>
      <c r="RCM36" s="33"/>
      <c r="RCN36" s="33"/>
      <c r="RCO36" s="33"/>
      <c r="RCP36" s="33"/>
      <c r="RCQ36" s="33"/>
      <c r="RCR36" s="33"/>
      <c r="RCS36" s="33"/>
      <c r="RCT36" s="33"/>
      <c r="RCU36" s="33"/>
      <c r="RCV36" s="33"/>
      <c r="RCW36" s="33"/>
      <c r="RCX36" s="33"/>
      <c r="RCY36" s="33"/>
      <c r="RCZ36" s="33"/>
      <c r="RDA36" s="33"/>
      <c r="RDB36" s="33"/>
      <c r="RDC36" s="33"/>
      <c r="RDD36" s="33"/>
      <c r="RDE36" s="33"/>
      <c r="RDF36" s="33"/>
      <c r="RDG36" s="33"/>
      <c r="RDH36" s="33"/>
      <c r="RDI36" s="33"/>
      <c r="RDJ36" s="33"/>
      <c r="RDK36" s="33"/>
      <c r="RDL36" s="33"/>
      <c r="RDM36" s="33"/>
      <c r="RDN36" s="33"/>
      <c r="RDO36" s="33"/>
      <c r="RDP36" s="33"/>
      <c r="RDQ36" s="33"/>
      <c r="RDR36" s="33"/>
      <c r="RDS36" s="33"/>
      <c r="RDT36" s="33"/>
      <c r="RDU36" s="33"/>
      <c r="RDV36" s="33"/>
      <c r="RDW36" s="33"/>
      <c r="RDX36" s="33"/>
      <c r="RDY36" s="33"/>
      <c r="RDZ36" s="33"/>
      <c r="REA36" s="33"/>
      <c r="REB36" s="33"/>
      <c r="REC36" s="33"/>
      <c r="RED36" s="33"/>
      <c r="REE36" s="33"/>
      <c r="REF36" s="33"/>
      <c r="REG36" s="33"/>
      <c r="REH36" s="33"/>
      <c r="REI36" s="33"/>
      <c r="REJ36" s="33"/>
      <c r="REK36" s="33"/>
      <c r="REL36" s="33"/>
      <c r="REM36" s="33"/>
      <c r="REN36" s="33"/>
      <c r="REO36" s="33"/>
      <c r="REP36" s="33"/>
      <c r="REQ36" s="33"/>
      <c r="RER36" s="33"/>
      <c r="RES36" s="33"/>
      <c r="RET36" s="33"/>
      <c r="REU36" s="33"/>
      <c r="REV36" s="33"/>
      <c r="REW36" s="33"/>
      <c r="REX36" s="33"/>
      <c r="REY36" s="33"/>
      <c r="REZ36" s="33"/>
      <c r="RFA36" s="33"/>
      <c r="RFB36" s="33"/>
      <c r="RFC36" s="33"/>
      <c r="RFD36" s="33"/>
      <c r="RFE36" s="33"/>
      <c r="RFF36" s="33"/>
      <c r="RFG36" s="33"/>
      <c r="RFH36" s="33"/>
      <c r="RFI36" s="33"/>
      <c r="RFJ36" s="33"/>
      <c r="RFK36" s="33"/>
      <c r="RFL36" s="33"/>
      <c r="RFM36" s="33"/>
      <c r="RFN36" s="33"/>
      <c r="RFO36" s="33"/>
      <c r="RFP36" s="33"/>
      <c r="RFQ36" s="33"/>
      <c r="RFR36" s="33"/>
      <c r="RFS36" s="33"/>
      <c r="RFT36" s="33"/>
      <c r="RFU36" s="33"/>
      <c r="RFV36" s="33"/>
      <c r="RFW36" s="33"/>
      <c r="RFX36" s="33"/>
      <c r="RFY36" s="33"/>
      <c r="RFZ36" s="33"/>
      <c r="RGA36" s="33"/>
      <c r="RGB36" s="33"/>
      <c r="RGC36" s="33"/>
      <c r="RGD36" s="33"/>
      <c r="RGE36" s="33"/>
      <c r="RGF36" s="33"/>
      <c r="RGG36" s="33"/>
      <c r="RGH36" s="33"/>
      <c r="RGI36" s="33"/>
      <c r="RGJ36" s="33"/>
      <c r="RGK36" s="33"/>
      <c r="RGL36" s="33"/>
      <c r="RGM36" s="33"/>
      <c r="RGN36" s="33"/>
      <c r="RGO36" s="33"/>
      <c r="RGP36" s="33"/>
      <c r="RGQ36" s="33"/>
      <c r="RGR36" s="33"/>
      <c r="RGS36" s="33"/>
      <c r="RGT36" s="33"/>
      <c r="RGU36" s="33"/>
      <c r="RGV36" s="33"/>
      <c r="RGW36" s="33"/>
      <c r="RGX36" s="33"/>
      <c r="RGY36" s="33"/>
      <c r="RGZ36" s="33"/>
      <c r="RHA36" s="33"/>
      <c r="RHB36" s="33"/>
      <c r="RHC36" s="33"/>
      <c r="RHD36" s="33"/>
      <c r="RHE36" s="33"/>
      <c r="RHF36" s="33"/>
      <c r="RHG36" s="33"/>
      <c r="RHH36" s="33"/>
      <c r="RHI36" s="33"/>
      <c r="RHJ36" s="33"/>
      <c r="RHK36" s="33"/>
      <c r="RHL36" s="33"/>
      <c r="RHM36" s="33"/>
      <c r="RHN36" s="33"/>
      <c r="RHO36" s="33"/>
      <c r="RHP36" s="33"/>
      <c r="RHQ36" s="33"/>
      <c r="RHR36" s="33"/>
      <c r="RHS36" s="33"/>
      <c r="RHT36" s="33"/>
      <c r="RHU36" s="33"/>
      <c r="RHV36" s="33"/>
      <c r="RHW36" s="33"/>
      <c r="RHX36" s="33"/>
      <c r="RHY36" s="33"/>
      <c r="RHZ36" s="33"/>
      <c r="RIA36" s="33"/>
      <c r="RIB36" s="33"/>
      <c r="RIC36" s="33"/>
      <c r="RID36" s="33"/>
      <c r="RIE36" s="33"/>
      <c r="RIF36" s="33"/>
      <c r="RIG36" s="33"/>
      <c r="RIH36" s="33"/>
      <c r="RII36" s="33"/>
      <c r="RIJ36" s="33"/>
      <c r="RIK36" s="33"/>
      <c r="RIL36" s="33"/>
      <c r="RIM36" s="33"/>
      <c r="RIN36" s="33"/>
      <c r="RIO36" s="33"/>
      <c r="RIP36" s="33"/>
      <c r="RIQ36" s="33"/>
      <c r="RIR36" s="33"/>
      <c r="RIS36" s="33"/>
      <c r="RIT36" s="33"/>
      <c r="RIU36" s="33"/>
      <c r="RIV36" s="33"/>
      <c r="RIW36" s="33"/>
      <c r="RIX36" s="33"/>
      <c r="RIY36" s="33"/>
      <c r="RIZ36" s="33"/>
      <c r="RJA36" s="33"/>
      <c r="RJB36" s="33"/>
      <c r="RJC36" s="33"/>
      <c r="RJD36" s="33"/>
      <c r="RJE36" s="33"/>
      <c r="RJF36" s="33"/>
      <c r="RJG36" s="33"/>
      <c r="RJH36" s="33"/>
      <c r="RJI36" s="33"/>
      <c r="RJJ36" s="33"/>
      <c r="RJK36" s="33"/>
      <c r="RJL36" s="33"/>
      <c r="RJM36" s="33"/>
      <c r="RJN36" s="33"/>
      <c r="RJO36" s="33"/>
      <c r="RJP36" s="33"/>
      <c r="RJQ36" s="33"/>
      <c r="RJR36" s="33"/>
      <c r="RJS36" s="33"/>
      <c r="RJT36" s="33"/>
      <c r="RJU36" s="33"/>
      <c r="RJV36" s="33"/>
      <c r="RJW36" s="33"/>
      <c r="RJX36" s="33"/>
      <c r="RJY36" s="33"/>
      <c r="RJZ36" s="33"/>
      <c r="RKA36" s="33"/>
      <c r="RKB36" s="33"/>
      <c r="RKC36" s="33"/>
      <c r="RKD36" s="33"/>
      <c r="RKE36" s="33"/>
      <c r="RKF36" s="33"/>
      <c r="RKG36" s="33"/>
      <c r="RKH36" s="33"/>
      <c r="RKI36" s="33"/>
      <c r="RKJ36" s="33"/>
      <c r="RKK36" s="33"/>
      <c r="RKL36" s="33"/>
      <c r="RKM36" s="33"/>
      <c r="RKN36" s="33"/>
      <c r="RKO36" s="33"/>
      <c r="RKP36" s="33"/>
      <c r="RKQ36" s="33"/>
      <c r="RKR36" s="33"/>
      <c r="RKS36" s="33"/>
      <c r="RKT36" s="33"/>
      <c r="RKU36" s="33"/>
      <c r="RKV36" s="33"/>
      <c r="RKW36" s="33"/>
      <c r="RKX36" s="33"/>
      <c r="RKY36" s="33"/>
      <c r="RKZ36" s="33"/>
      <c r="RLA36" s="33"/>
      <c r="RLB36" s="33"/>
      <c r="RLC36" s="33"/>
      <c r="RLD36" s="33"/>
      <c r="RLE36" s="33"/>
      <c r="RLF36" s="33"/>
      <c r="RLG36" s="33"/>
      <c r="RLH36" s="33"/>
      <c r="RLI36" s="33"/>
      <c r="RLJ36" s="33"/>
      <c r="RLK36" s="33"/>
      <c r="RLL36" s="33"/>
      <c r="RLM36" s="33"/>
      <c r="RLN36" s="33"/>
      <c r="RLO36" s="33"/>
      <c r="RLP36" s="33"/>
      <c r="RLQ36" s="33"/>
      <c r="RLR36" s="33"/>
      <c r="RLS36" s="33"/>
      <c r="RLT36" s="33"/>
      <c r="RLU36" s="33"/>
      <c r="RLV36" s="33"/>
      <c r="RLW36" s="33"/>
      <c r="RLX36" s="33"/>
      <c r="RLY36" s="33"/>
      <c r="RLZ36" s="33"/>
      <c r="RMA36" s="33"/>
      <c r="RMB36" s="33"/>
      <c r="RMC36" s="33"/>
      <c r="RMD36" s="33"/>
      <c r="RME36" s="33"/>
      <c r="RMF36" s="33"/>
      <c r="RMG36" s="33"/>
      <c r="RMH36" s="33"/>
      <c r="RMI36" s="33"/>
      <c r="RMJ36" s="33"/>
      <c r="RMK36" s="33"/>
      <c r="RML36" s="33"/>
      <c r="RMM36" s="33"/>
      <c r="RMN36" s="33"/>
      <c r="RMO36" s="33"/>
      <c r="RMP36" s="33"/>
      <c r="RMQ36" s="33"/>
      <c r="RMR36" s="33"/>
      <c r="RMS36" s="33"/>
      <c r="RMT36" s="33"/>
      <c r="RMU36" s="33"/>
      <c r="RMV36" s="33"/>
      <c r="RMW36" s="33"/>
      <c r="RMX36" s="33"/>
      <c r="RMY36" s="33"/>
      <c r="RMZ36" s="33"/>
      <c r="RNA36" s="33"/>
      <c r="RNB36" s="33"/>
      <c r="RNC36" s="33"/>
      <c r="RND36" s="33"/>
      <c r="RNE36" s="33"/>
      <c r="RNF36" s="33"/>
      <c r="RNG36" s="33"/>
      <c r="RNH36" s="33"/>
      <c r="RNI36" s="33"/>
      <c r="RNJ36" s="33"/>
      <c r="RNK36" s="33"/>
      <c r="RNL36" s="33"/>
      <c r="RNM36" s="33"/>
      <c r="RNN36" s="33"/>
      <c r="RNO36" s="33"/>
      <c r="RNP36" s="33"/>
      <c r="RNQ36" s="33"/>
      <c r="RNR36" s="33"/>
      <c r="RNS36" s="33"/>
      <c r="RNT36" s="33"/>
      <c r="RNU36" s="33"/>
      <c r="RNV36" s="33"/>
      <c r="RNW36" s="33"/>
      <c r="RNX36" s="33"/>
      <c r="RNY36" s="33"/>
      <c r="RNZ36" s="33"/>
      <c r="ROA36" s="33"/>
      <c r="ROB36" s="33"/>
      <c r="ROC36" s="33"/>
      <c r="ROD36" s="33"/>
      <c r="ROE36" s="33"/>
      <c r="ROF36" s="33"/>
      <c r="ROG36" s="33"/>
      <c r="ROH36" s="33"/>
      <c r="ROI36" s="33"/>
      <c r="ROJ36" s="33"/>
      <c r="ROK36" s="33"/>
      <c r="ROL36" s="33"/>
      <c r="ROM36" s="33"/>
      <c r="RON36" s="33"/>
      <c r="ROO36" s="33"/>
      <c r="ROP36" s="33"/>
      <c r="ROQ36" s="33"/>
      <c r="ROR36" s="33"/>
      <c r="ROS36" s="33"/>
      <c r="ROT36" s="33"/>
      <c r="ROU36" s="33"/>
      <c r="ROV36" s="33"/>
      <c r="ROW36" s="33"/>
      <c r="ROX36" s="33"/>
      <c r="ROY36" s="33"/>
      <c r="ROZ36" s="33"/>
      <c r="RPA36" s="33"/>
      <c r="RPB36" s="33"/>
      <c r="RPC36" s="33"/>
      <c r="RPD36" s="33"/>
      <c r="RPE36" s="33"/>
      <c r="RPF36" s="33"/>
      <c r="RPG36" s="33"/>
      <c r="RPH36" s="33"/>
      <c r="RPI36" s="33"/>
      <c r="RPJ36" s="33"/>
      <c r="RPK36" s="33"/>
      <c r="RPL36" s="33"/>
      <c r="RPM36" s="33"/>
      <c r="RPN36" s="33"/>
      <c r="RPO36" s="33"/>
      <c r="RPP36" s="33"/>
      <c r="RPQ36" s="33"/>
      <c r="RPR36" s="33"/>
      <c r="RPS36" s="33"/>
      <c r="RPT36" s="33"/>
      <c r="RPU36" s="33"/>
      <c r="RPV36" s="33"/>
      <c r="RPW36" s="33"/>
      <c r="RPX36" s="33"/>
      <c r="RPY36" s="33"/>
      <c r="RPZ36" s="33"/>
      <c r="RQA36" s="33"/>
      <c r="RQB36" s="33"/>
      <c r="RQC36" s="33"/>
      <c r="RQD36" s="33"/>
      <c r="RQE36" s="33"/>
      <c r="RQF36" s="33"/>
      <c r="RQG36" s="33"/>
      <c r="RQH36" s="33"/>
      <c r="RQI36" s="33"/>
      <c r="RQJ36" s="33"/>
      <c r="RQK36" s="33"/>
      <c r="RQL36" s="33"/>
      <c r="RQM36" s="33"/>
      <c r="RQN36" s="33"/>
      <c r="RQO36" s="33"/>
      <c r="RQP36" s="33"/>
      <c r="RQQ36" s="33"/>
      <c r="RQR36" s="33"/>
      <c r="RQS36" s="33"/>
      <c r="RQT36" s="33"/>
      <c r="RQU36" s="33"/>
      <c r="RQV36" s="33"/>
      <c r="RQW36" s="33"/>
      <c r="RQX36" s="33"/>
      <c r="RQY36" s="33"/>
      <c r="RQZ36" s="33"/>
      <c r="RRA36" s="33"/>
      <c r="RRB36" s="33"/>
      <c r="RRC36" s="33"/>
      <c r="RRD36" s="33"/>
      <c r="RRE36" s="33"/>
      <c r="RRF36" s="33"/>
      <c r="RRG36" s="33"/>
      <c r="RRH36" s="33"/>
      <c r="RRI36" s="33"/>
      <c r="RRJ36" s="33"/>
      <c r="RRK36" s="33"/>
      <c r="RRL36" s="33"/>
      <c r="RRM36" s="33"/>
      <c r="RRN36" s="33"/>
      <c r="RRO36" s="33"/>
      <c r="RRP36" s="33"/>
      <c r="RRQ36" s="33"/>
      <c r="RRR36" s="33"/>
      <c r="RRS36" s="33"/>
      <c r="RRT36" s="33"/>
      <c r="RRU36" s="33"/>
      <c r="RRV36" s="33"/>
      <c r="RRW36" s="33"/>
      <c r="RRX36" s="33"/>
      <c r="RRY36" s="33"/>
      <c r="RRZ36" s="33"/>
      <c r="RSA36" s="33"/>
      <c r="RSB36" s="33"/>
      <c r="RSC36" s="33"/>
      <c r="RSD36" s="33"/>
      <c r="RSE36" s="33"/>
      <c r="RSF36" s="33"/>
      <c r="RSG36" s="33"/>
      <c r="RSH36" s="33"/>
      <c r="RSI36" s="33"/>
      <c r="RSJ36" s="33"/>
      <c r="RSK36" s="33"/>
      <c r="RSL36" s="33"/>
      <c r="RSM36" s="33"/>
      <c r="RSN36" s="33"/>
      <c r="RSO36" s="33"/>
      <c r="RSP36" s="33"/>
      <c r="RSQ36" s="33"/>
      <c r="RSR36" s="33"/>
      <c r="RSS36" s="33"/>
      <c r="RST36" s="33"/>
      <c r="RSU36" s="33"/>
      <c r="RSV36" s="33"/>
      <c r="RSW36" s="33"/>
      <c r="RSX36" s="33"/>
      <c r="RSY36" s="33"/>
      <c r="RSZ36" s="33"/>
      <c r="RTA36" s="33"/>
      <c r="RTB36" s="33"/>
      <c r="RTC36" s="33"/>
      <c r="RTD36" s="33"/>
      <c r="RTE36" s="33"/>
      <c r="RTF36" s="33"/>
      <c r="RTG36" s="33"/>
      <c r="RTH36" s="33"/>
      <c r="RTI36" s="33"/>
      <c r="RTJ36" s="33"/>
      <c r="RTK36" s="33"/>
      <c r="RTL36" s="33"/>
      <c r="RTM36" s="33"/>
      <c r="RTN36" s="33"/>
      <c r="RTO36" s="33"/>
      <c r="RTP36" s="33"/>
      <c r="RTQ36" s="33"/>
      <c r="RTR36" s="33"/>
      <c r="RTS36" s="33"/>
      <c r="RTT36" s="33"/>
      <c r="RTU36" s="33"/>
      <c r="RTV36" s="33"/>
      <c r="RTW36" s="33"/>
      <c r="RTX36" s="33"/>
      <c r="RTY36" s="33"/>
      <c r="RTZ36" s="33"/>
      <c r="RUA36" s="33"/>
      <c r="RUB36" s="33"/>
      <c r="RUC36" s="33"/>
      <c r="RUD36" s="33"/>
      <c r="RUE36" s="33"/>
      <c r="RUF36" s="33"/>
      <c r="RUG36" s="33"/>
      <c r="RUH36" s="33"/>
      <c r="RUI36" s="33"/>
      <c r="RUJ36" s="33"/>
      <c r="RUK36" s="33"/>
      <c r="RUL36" s="33"/>
      <c r="RUM36" s="33"/>
      <c r="RUN36" s="33"/>
      <c r="RUO36" s="33"/>
      <c r="RUP36" s="33"/>
      <c r="RUQ36" s="33"/>
      <c r="RUR36" s="33"/>
      <c r="RUS36" s="33"/>
      <c r="RUT36" s="33"/>
      <c r="RUU36" s="33"/>
      <c r="RUV36" s="33"/>
      <c r="RUW36" s="33"/>
      <c r="RUX36" s="33"/>
      <c r="RUY36" s="33"/>
      <c r="RUZ36" s="33"/>
      <c r="RVA36" s="33"/>
      <c r="RVB36" s="33"/>
      <c r="RVC36" s="33"/>
      <c r="RVD36" s="33"/>
      <c r="RVE36" s="33"/>
      <c r="RVF36" s="33"/>
      <c r="RVG36" s="33"/>
      <c r="RVH36" s="33"/>
      <c r="RVI36" s="33"/>
      <c r="RVJ36" s="33"/>
      <c r="RVK36" s="33"/>
      <c r="RVL36" s="33"/>
      <c r="RVM36" s="33"/>
      <c r="RVN36" s="33"/>
      <c r="RVO36" s="33"/>
      <c r="RVP36" s="33"/>
      <c r="RVQ36" s="33"/>
      <c r="RVR36" s="33"/>
      <c r="RVS36" s="33"/>
      <c r="RVT36" s="33"/>
      <c r="RVU36" s="33"/>
      <c r="RVV36" s="33"/>
      <c r="RVW36" s="33"/>
      <c r="RVX36" s="33"/>
      <c r="RVY36" s="33"/>
      <c r="RVZ36" s="33"/>
      <c r="RWA36" s="33"/>
      <c r="RWB36" s="33"/>
      <c r="RWC36" s="33"/>
      <c r="RWD36" s="33"/>
      <c r="RWE36" s="33"/>
      <c r="RWF36" s="33"/>
      <c r="RWG36" s="33"/>
      <c r="RWH36" s="33"/>
      <c r="RWI36" s="33"/>
      <c r="RWJ36" s="33"/>
      <c r="RWK36" s="33"/>
      <c r="RWL36" s="33"/>
      <c r="RWM36" s="33"/>
      <c r="RWN36" s="33"/>
      <c r="RWO36" s="33"/>
      <c r="RWP36" s="33"/>
      <c r="RWQ36" s="33"/>
      <c r="RWR36" s="33"/>
      <c r="RWS36" s="33"/>
      <c r="RWT36" s="33"/>
      <c r="RWU36" s="33"/>
      <c r="RWV36" s="33"/>
      <c r="RWW36" s="33"/>
      <c r="RWX36" s="33"/>
      <c r="RWY36" s="33"/>
      <c r="RWZ36" s="33"/>
      <c r="RXA36" s="33"/>
      <c r="RXB36" s="33"/>
      <c r="RXC36" s="33"/>
      <c r="RXD36" s="33"/>
      <c r="RXE36" s="33"/>
      <c r="RXF36" s="33"/>
      <c r="RXG36" s="33"/>
      <c r="RXH36" s="33"/>
      <c r="RXI36" s="33"/>
      <c r="RXJ36" s="33"/>
      <c r="RXK36" s="33"/>
      <c r="RXL36" s="33"/>
      <c r="RXM36" s="33"/>
      <c r="RXN36" s="33"/>
      <c r="RXO36" s="33"/>
      <c r="RXP36" s="33"/>
      <c r="RXQ36" s="33"/>
      <c r="RXR36" s="33"/>
      <c r="RXS36" s="33"/>
      <c r="RXT36" s="33"/>
      <c r="RXU36" s="33"/>
      <c r="RXV36" s="33"/>
      <c r="RXW36" s="33"/>
      <c r="RXX36" s="33"/>
      <c r="RXY36" s="33"/>
      <c r="RXZ36" s="33"/>
      <c r="RYA36" s="33"/>
      <c r="RYB36" s="33"/>
      <c r="RYC36" s="33"/>
      <c r="RYD36" s="33"/>
      <c r="RYE36" s="33"/>
      <c r="RYF36" s="33"/>
      <c r="RYG36" s="33"/>
      <c r="RYH36" s="33"/>
      <c r="RYI36" s="33"/>
      <c r="RYJ36" s="33"/>
      <c r="RYK36" s="33"/>
      <c r="RYL36" s="33"/>
      <c r="RYM36" s="33"/>
      <c r="RYN36" s="33"/>
      <c r="RYO36" s="33"/>
      <c r="RYP36" s="33"/>
      <c r="RYQ36" s="33"/>
      <c r="RYR36" s="33"/>
      <c r="RYS36" s="33"/>
      <c r="RYT36" s="33"/>
      <c r="RYU36" s="33"/>
      <c r="RYV36" s="33"/>
      <c r="RYW36" s="33"/>
      <c r="RYX36" s="33"/>
      <c r="RYY36" s="33"/>
      <c r="RYZ36" s="33"/>
      <c r="RZA36" s="33"/>
      <c r="RZB36" s="33"/>
      <c r="RZC36" s="33"/>
      <c r="RZD36" s="33"/>
      <c r="RZE36" s="33"/>
      <c r="RZF36" s="33"/>
      <c r="RZG36" s="33"/>
      <c r="RZH36" s="33"/>
      <c r="RZI36" s="33"/>
      <c r="RZJ36" s="33"/>
      <c r="RZK36" s="33"/>
      <c r="RZL36" s="33"/>
      <c r="RZM36" s="33"/>
      <c r="RZN36" s="33"/>
      <c r="RZO36" s="33"/>
      <c r="RZP36" s="33"/>
      <c r="RZQ36" s="33"/>
      <c r="RZR36" s="33"/>
      <c r="RZS36" s="33"/>
      <c r="RZT36" s="33"/>
      <c r="RZU36" s="33"/>
      <c r="RZV36" s="33"/>
      <c r="RZW36" s="33"/>
      <c r="RZX36" s="33"/>
      <c r="RZY36" s="33"/>
      <c r="RZZ36" s="33"/>
      <c r="SAA36" s="33"/>
      <c r="SAB36" s="33"/>
      <c r="SAC36" s="33"/>
      <c r="SAD36" s="33"/>
      <c r="SAE36" s="33"/>
      <c r="SAF36" s="33"/>
      <c r="SAG36" s="33"/>
      <c r="SAH36" s="33"/>
      <c r="SAI36" s="33"/>
      <c r="SAJ36" s="33"/>
      <c r="SAK36" s="33"/>
      <c r="SAL36" s="33"/>
      <c r="SAM36" s="33"/>
      <c r="SAN36" s="33"/>
      <c r="SAO36" s="33"/>
      <c r="SAP36" s="33"/>
      <c r="SAQ36" s="33"/>
      <c r="SAR36" s="33"/>
      <c r="SAS36" s="33"/>
      <c r="SAT36" s="33"/>
      <c r="SAU36" s="33"/>
      <c r="SAV36" s="33"/>
      <c r="SAW36" s="33"/>
      <c r="SAX36" s="33"/>
      <c r="SAY36" s="33"/>
      <c r="SAZ36" s="33"/>
      <c r="SBA36" s="33"/>
      <c r="SBB36" s="33"/>
      <c r="SBC36" s="33"/>
      <c r="SBD36" s="33"/>
      <c r="SBE36" s="33"/>
      <c r="SBF36" s="33"/>
      <c r="SBG36" s="33"/>
      <c r="SBH36" s="33"/>
      <c r="SBI36" s="33"/>
      <c r="SBJ36" s="33"/>
      <c r="SBK36" s="33"/>
      <c r="SBL36" s="33"/>
      <c r="SBM36" s="33"/>
      <c r="SBN36" s="33"/>
      <c r="SBO36" s="33"/>
      <c r="SBP36" s="33"/>
      <c r="SBQ36" s="33"/>
      <c r="SBR36" s="33"/>
      <c r="SBS36" s="33"/>
      <c r="SBT36" s="33"/>
      <c r="SBU36" s="33"/>
      <c r="SBV36" s="33"/>
      <c r="SBW36" s="33"/>
      <c r="SBX36" s="33"/>
      <c r="SBY36" s="33"/>
      <c r="SBZ36" s="33"/>
      <c r="SCA36" s="33"/>
      <c r="SCB36" s="33"/>
      <c r="SCC36" s="33"/>
      <c r="SCD36" s="33"/>
      <c r="SCE36" s="33"/>
      <c r="SCF36" s="33"/>
      <c r="SCG36" s="33"/>
      <c r="SCH36" s="33"/>
      <c r="SCI36" s="33"/>
      <c r="SCJ36" s="33"/>
      <c r="SCK36" s="33"/>
      <c r="SCL36" s="33"/>
      <c r="SCM36" s="33"/>
      <c r="SCN36" s="33"/>
      <c r="SCO36" s="33"/>
      <c r="SCP36" s="33"/>
      <c r="SCQ36" s="33"/>
      <c r="SCR36" s="33"/>
      <c r="SCS36" s="33"/>
      <c r="SCT36" s="33"/>
      <c r="SCU36" s="33"/>
      <c r="SCV36" s="33"/>
      <c r="SCW36" s="33"/>
      <c r="SCX36" s="33"/>
      <c r="SCY36" s="33"/>
      <c r="SCZ36" s="33"/>
      <c r="SDA36" s="33"/>
      <c r="SDB36" s="33"/>
      <c r="SDC36" s="33"/>
      <c r="SDD36" s="33"/>
      <c r="SDE36" s="33"/>
      <c r="SDF36" s="33"/>
      <c r="SDG36" s="33"/>
      <c r="SDH36" s="33"/>
      <c r="SDI36" s="33"/>
      <c r="SDJ36" s="33"/>
      <c r="SDK36" s="33"/>
      <c r="SDL36" s="33"/>
      <c r="SDM36" s="33"/>
      <c r="SDN36" s="33"/>
      <c r="SDO36" s="33"/>
      <c r="SDP36" s="33"/>
      <c r="SDQ36" s="33"/>
      <c r="SDR36" s="33"/>
      <c r="SDS36" s="33"/>
      <c r="SDT36" s="33"/>
      <c r="SDU36" s="33"/>
      <c r="SDV36" s="33"/>
      <c r="SDW36" s="33"/>
      <c r="SDX36" s="33"/>
      <c r="SDY36" s="33"/>
      <c r="SDZ36" s="33"/>
      <c r="SEA36" s="33"/>
      <c r="SEB36" s="33"/>
      <c r="SEC36" s="33"/>
      <c r="SED36" s="33"/>
      <c r="SEE36" s="33"/>
      <c r="SEF36" s="33"/>
      <c r="SEG36" s="33"/>
      <c r="SEH36" s="33"/>
      <c r="SEI36" s="33"/>
      <c r="SEJ36" s="33"/>
      <c r="SEK36" s="33"/>
      <c r="SEL36" s="33"/>
      <c r="SEM36" s="33"/>
      <c r="SEN36" s="33"/>
      <c r="SEO36" s="33"/>
      <c r="SEP36" s="33"/>
      <c r="SEQ36" s="33"/>
      <c r="SER36" s="33"/>
      <c r="SES36" s="33"/>
      <c r="SET36" s="33"/>
      <c r="SEU36" s="33"/>
      <c r="SEV36" s="33"/>
      <c r="SEW36" s="33"/>
      <c r="SEX36" s="33"/>
      <c r="SEY36" s="33"/>
      <c r="SEZ36" s="33"/>
      <c r="SFA36" s="33"/>
      <c r="SFB36" s="33"/>
      <c r="SFC36" s="33"/>
      <c r="SFD36" s="33"/>
      <c r="SFE36" s="33"/>
      <c r="SFF36" s="33"/>
      <c r="SFG36" s="33"/>
      <c r="SFH36" s="33"/>
      <c r="SFI36" s="33"/>
      <c r="SFJ36" s="33"/>
      <c r="SFK36" s="33"/>
      <c r="SFL36" s="33"/>
      <c r="SFM36" s="33"/>
      <c r="SFN36" s="33"/>
      <c r="SFO36" s="33"/>
      <c r="SFP36" s="33"/>
      <c r="SFQ36" s="33"/>
      <c r="SFR36" s="33"/>
      <c r="SFS36" s="33"/>
      <c r="SFT36" s="33"/>
      <c r="SFU36" s="33"/>
      <c r="SFV36" s="33"/>
      <c r="SFW36" s="33"/>
      <c r="SFX36" s="33"/>
      <c r="SFY36" s="33"/>
      <c r="SFZ36" s="33"/>
      <c r="SGA36" s="33"/>
      <c r="SGB36" s="33"/>
      <c r="SGC36" s="33"/>
      <c r="SGD36" s="33"/>
      <c r="SGE36" s="33"/>
      <c r="SGF36" s="33"/>
      <c r="SGG36" s="33"/>
      <c r="SGH36" s="33"/>
      <c r="SGI36" s="33"/>
      <c r="SGJ36" s="33"/>
      <c r="SGK36" s="33"/>
      <c r="SGL36" s="33"/>
      <c r="SGM36" s="33"/>
      <c r="SGN36" s="33"/>
      <c r="SGO36" s="33"/>
      <c r="SGP36" s="33"/>
      <c r="SGQ36" s="33"/>
      <c r="SGR36" s="33"/>
      <c r="SGS36" s="33"/>
      <c r="SGT36" s="33"/>
      <c r="SGU36" s="33"/>
      <c r="SGV36" s="33"/>
      <c r="SGW36" s="33"/>
      <c r="SGX36" s="33"/>
      <c r="SGY36" s="33"/>
      <c r="SGZ36" s="33"/>
      <c r="SHA36" s="33"/>
      <c r="SHB36" s="33"/>
      <c r="SHC36" s="33"/>
      <c r="SHD36" s="33"/>
      <c r="SHE36" s="33"/>
      <c r="SHF36" s="33"/>
      <c r="SHG36" s="33"/>
      <c r="SHH36" s="33"/>
      <c r="SHI36" s="33"/>
      <c r="SHJ36" s="33"/>
      <c r="SHK36" s="33"/>
      <c r="SHL36" s="33"/>
      <c r="SHM36" s="33"/>
      <c r="SHN36" s="33"/>
      <c r="SHO36" s="33"/>
      <c r="SHP36" s="33"/>
      <c r="SHQ36" s="33"/>
      <c r="SHR36" s="33"/>
      <c r="SHS36" s="33"/>
      <c r="SHT36" s="33"/>
      <c r="SHU36" s="33"/>
      <c r="SHV36" s="33"/>
      <c r="SHW36" s="33"/>
      <c r="SHX36" s="33"/>
      <c r="SHY36" s="33"/>
      <c r="SHZ36" s="33"/>
      <c r="SIA36" s="33"/>
      <c r="SIB36" s="33"/>
      <c r="SIC36" s="33"/>
      <c r="SID36" s="33"/>
      <c r="SIE36" s="33"/>
      <c r="SIF36" s="33"/>
      <c r="SIG36" s="33"/>
      <c r="SIH36" s="33"/>
      <c r="SII36" s="33"/>
      <c r="SIJ36" s="33"/>
      <c r="SIK36" s="33"/>
      <c r="SIL36" s="33"/>
      <c r="SIM36" s="33"/>
      <c r="SIN36" s="33"/>
      <c r="SIO36" s="33"/>
      <c r="SIP36" s="33"/>
      <c r="SIQ36" s="33"/>
      <c r="SIR36" s="33"/>
      <c r="SIS36" s="33"/>
      <c r="SIT36" s="33"/>
      <c r="SIU36" s="33"/>
      <c r="SIV36" s="33"/>
      <c r="SIW36" s="33"/>
      <c r="SIX36" s="33"/>
      <c r="SIY36" s="33"/>
      <c r="SIZ36" s="33"/>
      <c r="SJA36" s="33"/>
      <c r="SJB36" s="33"/>
      <c r="SJC36" s="33"/>
      <c r="SJD36" s="33"/>
      <c r="SJE36" s="33"/>
      <c r="SJF36" s="33"/>
      <c r="SJG36" s="33"/>
      <c r="SJH36" s="33"/>
      <c r="SJI36" s="33"/>
      <c r="SJJ36" s="33"/>
      <c r="SJK36" s="33"/>
      <c r="SJL36" s="33"/>
      <c r="SJM36" s="33"/>
      <c r="SJN36" s="33"/>
      <c r="SJO36" s="33"/>
      <c r="SJP36" s="33"/>
      <c r="SJQ36" s="33"/>
      <c r="SJR36" s="33"/>
      <c r="SJS36" s="33"/>
      <c r="SJT36" s="33"/>
      <c r="SJU36" s="33"/>
      <c r="SJV36" s="33"/>
      <c r="SJW36" s="33"/>
      <c r="SJX36" s="33"/>
      <c r="SJY36" s="33"/>
      <c r="SJZ36" s="33"/>
      <c r="SKA36" s="33"/>
      <c r="SKB36" s="33"/>
      <c r="SKC36" s="33"/>
      <c r="SKD36" s="33"/>
      <c r="SKE36" s="33"/>
      <c r="SKF36" s="33"/>
      <c r="SKG36" s="33"/>
      <c r="SKH36" s="33"/>
      <c r="SKI36" s="33"/>
      <c r="SKJ36" s="33"/>
      <c r="SKK36" s="33"/>
      <c r="SKL36" s="33"/>
      <c r="SKM36" s="33"/>
      <c r="SKN36" s="33"/>
      <c r="SKO36" s="33"/>
      <c r="SKP36" s="33"/>
      <c r="SKQ36" s="33"/>
      <c r="SKR36" s="33"/>
      <c r="SKS36" s="33"/>
      <c r="SKT36" s="33"/>
      <c r="SKU36" s="33"/>
      <c r="SKV36" s="33"/>
      <c r="SKW36" s="33"/>
      <c r="SKX36" s="33"/>
      <c r="SKY36" s="33"/>
      <c r="SKZ36" s="33"/>
      <c r="SLA36" s="33"/>
      <c r="SLB36" s="33"/>
      <c r="SLC36" s="33"/>
      <c r="SLD36" s="33"/>
      <c r="SLE36" s="33"/>
      <c r="SLF36" s="33"/>
      <c r="SLG36" s="33"/>
      <c r="SLH36" s="33"/>
      <c r="SLI36" s="33"/>
      <c r="SLJ36" s="33"/>
      <c r="SLK36" s="33"/>
      <c r="SLL36" s="33"/>
      <c r="SLM36" s="33"/>
      <c r="SLN36" s="33"/>
      <c r="SLO36" s="33"/>
      <c r="SLP36" s="33"/>
      <c r="SLQ36" s="33"/>
      <c r="SLR36" s="33"/>
      <c r="SLS36" s="33"/>
      <c r="SLT36" s="33"/>
      <c r="SLU36" s="33"/>
      <c r="SLV36" s="33"/>
      <c r="SLW36" s="33"/>
      <c r="SLX36" s="33"/>
      <c r="SLY36" s="33"/>
      <c r="SLZ36" s="33"/>
      <c r="SMA36" s="33"/>
      <c r="SMB36" s="33"/>
      <c r="SMC36" s="33"/>
      <c r="SMD36" s="33"/>
      <c r="SME36" s="33"/>
      <c r="SMF36" s="33"/>
      <c r="SMG36" s="33"/>
      <c r="SMH36" s="33"/>
      <c r="SMI36" s="33"/>
      <c r="SMJ36" s="33"/>
      <c r="SMK36" s="33"/>
      <c r="SML36" s="33"/>
      <c r="SMM36" s="33"/>
      <c r="SMN36" s="33"/>
      <c r="SMO36" s="33"/>
      <c r="SMP36" s="33"/>
      <c r="SMQ36" s="33"/>
      <c r="SMR36" s="33"/>
      <c r="SMS36" s="33"/>
      <c r="SMT36" s="33"/>
      <c r="SMU36" s="33"/>
      <c r="SMV36" s="33"/>
      <c r="SMW36" s="33"/>
      <c r="SMX36" s="33"/>
      <c r="SMY36" s="33"/>
      <c r="SMZ36" s="33"/>
      <c r="SNA36" s="33"/>
      <c r="SNB36" s="33"/>
      <c r="SNC36" s="33"/>
      <c r="SND36" s="33"/>
      <c r="SNE36" s="33"/>
      <c r="SNF36" s="33"/>
      <c r="SNG36" s="33"/>
      <c r="SNH36" s="33"/>
      <c r="SNI36" s="33"/>
      <c r="SNJ36" s="33"/>
      <c r="SNK36" s="33"/>
      <c r="SNL36" s="33"/>
      <c r="SNM36" s="33"/>
      <c r="SNN36" s="33"/>
      <c r="SNO36" s="33"/>
      <c r="SNP36" s="33"/>
      <c r="SNQ36" s="33"/>
      <c r="SNR36" s="33"/>
      <c r="SNS36" s="33"/>
      <c r="SNT36" s="33"/>
      <c r="SNU36" s="33"/>
      <c r="SNV36" s="33"/>
      <c r="SNW36" s="33"/>
      <c r="SNX36" s="33"/>
      <c r="SNY36" s="33"/>
      <c r="SNZ36" s="33"/>
      <c r="SOA36" s="33"/>
      <c r="SOB36" s="33"/>
      <c r="SOC36" s="33"/>
      <c r="SOD36" s="33"/>
      <c r="SOE36" s="33"/>
      <c r="SOF36" s="33"/>
      <c r="SOG36" s="33"/>
      <c r="SOH36" s="33"/>
      <c r="SOI36" s="33"/>
      <c r="SOJ36" s="33"/>
      <c r="SOK36" s="33"/>
      <c r="SOL36" s="33"/>
      <c r="SOM36" s="33"/>
      <c r="SON36" s="33"/>
      <c r="SOO36" s="33"/>
      <c r="SOP36" s="33"/>
      <c r="SOQ36" s="33"/>
      <c r="SOR36" s="33"/>
      <c r="SOS36" s="33"/>
      <c r="SOT36" s="33"/>
      <c r="SOU36" s="33"/>
      <c r="SOV36" s="33"/>
      <c r="SOW36" s="33"/>
      <c r="SOX36" s="33"/>
      <c r="SOY36" s="33"/>
      <c r="SOZ36" s="33"/>
      <c r="SPA36" s="33"/>
      <c r="SPB36" s="33"/>
      <c r="SPC36" s="33"/>
      <c r="SPD36" s="33"/>
      <c r="SPE36" s="33"/>
      <c r="SPF36" s="33"/>
      <c r="SPG36" s="33"/>
      <c r="SPH36" s="33"/>
      <c r="SPI36" s="33"/>
      <c r="SPJ36" s="33"/>
      <c r="SPK36" s="33"/>
      <c r="SPL36" s="33"/>
      <c r="SPM36" s="33"/>
      <c r="SPN36" s="33"/>
      <c r="SPO36" s="33"/>
      <c r="SPP36" s="33"/>
      <c r="SPQ36" s="33"/>
      <c r="SPR36" s="33"/>
      <c r="SPS36" s="33"/>
      <c r="SPT36" s="33"/>
      <c r="SPU36" s="33"/>
      <c r="SPV36" s="33"/>
      <c r="SPW36" s="33"/>
      <c r="SPX36" s="33"/>
      <c r="SPY36" s="33"/>
      <c r="SPZ36" s="33"/>
      <c r="SQA36" s="33"/>
      <c r="SQB36" s="33"/>
      <c r="SQC36" s="33"/>
      <c r="SQD36" s="33"/>
      <c r="SQE36" s="33"/>
      <c r="SQF36" s="33"/>
      <c r="SQG36" s="33"/>
      <c r="SQH36" s="33"/>
      <c r="SQI36" s="33"/>
      <c r="SQJ36" s="33"/>
      <c r="SQK36" s="33"/>
      <c r="SQL36" s="33"/>
      <c r="SQM36" s="33"/>
      <c r="SQN36" s="33"/>
      <c r="SQO36" s="33"/>
      <c r="SQP36" s="33"/>
      <c r="SQQ36" s="33"/>
      <c r="SQR36" s="33"/>
      <c r="SQS36" s="33"/>
      <c r="SQT36" s="33"/>
      <c r="SQU36" s="33"/>
      <c r="SQV36" s="33"/>
      <c r="SQW36" s="33"/>
      <c r="SQX36" s="33"/>
      <c r="SQY36" s="33"/>
      <c r="SQZ36" s="33"/>
      <c r="SRA36" s="33"/>
      <c r="SRB36" s="33"/>
      <c r="SRC36" s="33"/>
      <c r="SRD36" s="33"/>
      <c r="SRE36" s="33"/>
      <c r="SRF36" s="33"/>
      <c r="SRG36" s="33"/>
      <c r="SRH36" s="33"/>
      <c r="SRI36" s="33"/>
      <c r="SRJ36" s="33"/>
      <c r="SRK36" s="33"/>
      <c r="SRL36" s="33"/>
      <c r="SRM36" s="33"/>
      <c r="SRN36" s="33"/>
      <c r="SRO36" s="33"/>
      <c r="SRP36" s="33"/>
      <c r="SRQ36" s="33"/>
      <c r="SRR36" s="33"/>
      <c r="SRS36" s="33"/>
      <c r="SRT36" s="33"/>
      <c r="SRU36" s="33"/>
      <c r="SRV36" s="33"/>
      <c r="SRW36" s="33"/>
      <c r="SRX36" s="33"/>
      <c r="SRY36" s="33"/>
      <c r="SRZ36" s="33"/>
      <c r="SSA36" s="33"/>
      <c r="SSB36" s="33"/>
      <c r="SSC36" s="33"/>
      <c r="SSD36" s="33"/>
      <c r="SSE36" s="33"/>
      <c r="SSF36" s="33"/>
      <c r="SSG36" s="33"/>
      <c r="SSH36" s="33"/>
      <c r="SSI36" s="33"/>
      <c r="SSJ36" s="33"/>
      <c r="SSK36" s="33"/>
      <c r="SSL36" s="33"/>
      <c r="SSM36" s="33"/>
      <c r="SSN36" s="33"/>
      <c r="SSO36" s="33"/>
      <c r="SSP36" s="33"/>
      <c r="SSQ36" s="33"/>
      <c r="SSR36" s="33"/>
      <c r="SSS36" s="33"/>
      <c r="SST36" s="33"/>
      <c r="SSU36" s="33"/>
      <c r="SSV36" s="33"/>
      <c r="SSW36" s="33"/>
      <c r="SSX36" s="33"/>
      <c r="SSY36" s="33"/>
      <c r="SSZ36" s="33"/>
      <c r="STA36" s="33"/>
      <c r="STB36" s="33"/>
      <c r="STC36" s="33"/>
      <c r="STD36" s="33"/>
      <c r="STE36" s="33"/>
      <c r="STF36" s="33"/>
      <c r="STG36" s="33"/>
      <c r="STH36" s="33"/>
      <c r="STI36" s="33"/>
      <c r="STJ36" s="33"/>
      <c r="STK36" s="33"/>
      <c r="STL36" s="33"/>
      <c r="STM36" s="33"/>
      <c r="STN36" s="33"/>
      <c r="STO36" s="33"/>
      <c r="STP36" s="33"/>
      <c r="STQ36" s="33"/>
      <c r="STR36" s="33"/>
      <c r="STS36" s="33"/>
      <c r="STT36" s="33"/>
      <c r="STU36" s="33"/>
      <c r="STV36" s="33"/>
      <c r="STW36" s="33"/>
      <c r="STX36" s="33"/>
      <c r="STY36" s="33"/>
      <c r="STZ36" s="33"/>
      <c r="SUA36" s="33"/>
      <c r="SUB36" s="33"/>
      <c r="SUC36" s="33"/>
      <c r="SUD36" s="33"/>
      <c r="SUE36" s="33"/>
      <c r="SUF36" s="33"/>
      <c r="SUG36" s="33"/>
      <c r="SUH36" s="33"/>
      <c r="SUI36" s="33"/>
      <c r="SUJ36" s="33"/>
      <c r="SUK36" s="33"/>
      <c r="SUL36" s="33"/>
      <c r="SUM36" s="33"/>
      <c r="SUN36" s="33"/>
      <c r="SUO36" s="33"/>
      <c r="SUP36" s="33"/>
      <c r="SUQ36" s="33"/>
      <c r="SUR36" s="33"/>
      <c r="SUS36" s="33"/>
      <c r="SUT36" s="33"/>
      <c r="SUU36" s="33"/>
      <c r="SUV36" s="33"/>
      <c r="SUW36" s="33"/>
      <c r="SUX36" s="33"/>
      <c r="SUY36" s="33"/>
      <c r="SUZ36" s="33"/>
      <c r="SVA36" s="33"/>
      <c r="SVB36" s="33"/>
      <c r="SVC36" s="33"/>
      <c r="SVD36" s="33"/>
      <c r="SVE36" s="33"/>
      <c r="SVF36" s="33"/>
      <c r="SVG36" s="33"/>
      <c r="SVH36" s="33"/>
      <c r="SVI36" s="33"/>
      <c r="SVJ36" s="33"/>
      <c r="SVK36" s="33"/>
      <c r="SVL36" s="33"/>
      <c r="SVM36" s="33"/>
      <c r="SVN36" s="33"/>
      <c r="SVO36" s="33"/>
      <c r="SVP36" s="33"/>
      <c r="SVQ36" s="33"/>
      <c r="SVR36" s="33"/>
      <c r="SVS36" s="33"/>
      <c r="SVT36" s="33"/>
      <c r="SVU36" s="33"/>
      <c r="SVV36" s="33"/>
      <c r="SVW36" s="33"/>
      <c r="SVX36" s="33"/>
      <c r="SVY36" s="33"/>
      <c r="SVZ36" s="33"/>
      <c r="SWA36" s="33"/>
      <c r="SWB36" s="33"/>
      <c r="SWC36" s="33"/>
      <c r="SWD36" s="33"/>
      <c r="SWE36" s="33"/>
      <c r="SWF36" s="33"/>
      <c r="SWG36" s="33"/>
      <c r="SWH36" s="33"/>
      <c r="SWI36" s="33"/>
      <c r="SWJ36" s="33"/>
      <c r="SWK36" s="33"/>
      <c r="SWL36" s="33"/>
      <c r="SWM36" s="33"/>
      <c r="SWN36" s="33"/>
      <c r="SWO36" s="33"/>
      <c r="SWP36" s="33"/>
      <c r="SWQ36" s="33"/>
      <c r="SWR36" s="33"/>
      <c r="SWS36" s="33"/>
      <c r="SWT36" s="33"/>
      <c r="SWU36" s="33"/>
      <c r="SWV36" s="33"/>
      <c r="SWW36" s="33"/>
      <c r="SWX36" s="33"/>
      <c r="SWY36" s="33"/>
      <c r="SWZ36" s="33"/>
      <c r="SXA36" s="33"/>
      <c r="SXB36" s="33"/>
      <c r="SXC36" s="33"/>
      <c r="SXD36" s="33"/>
      <c r="SXE36" s="33"/>
      <c r="SXF36" s="33"/>
      <c r="SXG36" s="33"/>
      <c r="SXH36" s="33"/>
      <c r="SXI36" s="33"/>
      <c r="SXJ36" s="33"/>
      <c r="SXK36" s="33"/>
      <c r="SXL36" s="33"/>
      <c r="SXM36" s="33"/>
      <c r="SXN36" s="33"/>
      <c r="SXO36" s="33"/>
      <c r="SXP36" s="33"/>
      <c r="SXQ36" s="33"/>
      <c r="SXR36" s="33"/>
      <c r="SXS36" s="33"/>
      <c r="SXT36" s="33"/>
      <c r="SXU36" s="33"/>
      <c r="SXV36" s="33"/>
      <c r="SXW36" s="33"/>
      <c r="SXX36" s="33"/>
      <c r="SXY36" s="33"/>
      <c r="SXZ36" s="33"/>
      <c r="SYA36" s="33"/>
      <c r="SYB36" s="33"/>
      <c r="SYC36" s="33"/>
      <c r="SYD36" s="33"/>
      <c r="SYE36" s="33"/>
      <c r="SYF36" s="33"/>
      <c r="SYG36" s="33"/>
      <c r="SYH36" s="33"/>
      <c r="SYI36" s="33"/>
      <c r="SYJ36" s="33"/>
      <c r="SYK36" s="33"/>
      <c r="SYL36" s="33"/>
      <c r="SYM36" s="33"/>
      <c r="SYN36" s="33"/>
      <c r="SYO36" s="33"/>
      <c r="SYP36" s="33"/>
      <c r="SYQ36" s="33"/>
      <c r="SYR36" s="33"/>
      <c r="SYS36" s="33"/>
      <c r="SYT36" s="33"/>
      <c r="SYU36" s="33"/>
      <c r="SYV36" s="33"/>
      <c r="SYW36" s="33"/>
      <c r="SYX36" s="33"/>
      <c r="SYY36" s="33"/>
      <c r="SYZ36" s="33"/>
      <c r="SZA36" s="33"/>
      <c r="SZB36" s="33"/>
      <c r="SZC36" s="33"/>
      <c r="SZD36" s="33"/>
      <c r="SZE36" s="33"/>
      <c r="SZF36" s="33"/>
      <c r="SZG36" s="33"/>
      <c r="SZH36" s="33"/>
      <c r="SZI36" s="33"/>
      <c r="SZJ36" s="33"/>
      <c r="SZK36" s="33"/>
      <c r="SZL36" s="33"/>
      <c r="SZM36" s="33"/>
      <c r="SZN36" s="33"/>
      <c r="SZO36" s="33"/>
      <c r="SZP36" s="33"/>
      <c r="SZQ36" s="33"/>
      <c r="SZR36" s="33"/>
      <c r="SZS36" s="33"/>
      <c r="SZT36" s="33"/>
      <c r="SZU36" s="33"/>
      <c r="SZV36" s="33"/>
      <c r="SZW36" s="33"/>
      <c r="SZX36" s="33"/>
      <c r="SZY36" s="33"/>
      <c r="SZZ36" s="33"/>
      <c r="TAA36" s="33"/>
      <c r="TAB36" s="33"/>
      <c r="TAC36" s="33"/>
      <c r="TAD36" s="33"/>
      <c r="TAE36" s="33"/>
      <c r="TAF36" s="33"/>
      <c r="TAG36" s="33"/>
      <c r="TAH36" s="33"/>
      <c r="TAI36" s="33"/>
      <c r="TAJ36" s="33"/>
      <c r="TAK36" s="33"/>
      <c r="TAL36" s="33"/>
      <c r="TAM36" s="33"/>
      <c r="TAN36" s="33"/>
      <c r="TAO36" s="33"/>
      <c r="TAP36" s="33"/>
      <c r="TAQ36" s="33"/>
      <c r="TAR36" s="33"/>
      <c r="TAS36" s="33"/>
      <c r="TAT36" s="33"/>
      <c r="TAU36" s="33"/>
      <c r="TAV36" s="33"/>
      <c r="TAW36" s="33"/>
      <c r="TAX36" s="33"/>
      <c r="TAY36" s="33"/>
      <c r="TAZ36" s="33"/>
      <c r="TBA36" s="33"/>
      <c r="TBB36" s="33"/>
      <c r="TBC36" s="33"/>
      <c r="TBD36" s="33"/>
      <c r="TBE36" s="33"/>
      <c r="TBF36" s="33"/>
      <c r="TBG36" s="33"/>
      <c r="TBH36" s="33"/>
      <c r="TBI36" s="33"/>
      <c r="TBJ36" s="33"/>
      <c r="TBK36" s="33"/>
      <c r="TBL36" s="33"/>
      <c r="TBM36" s="33"/>
      <c r="TBN36" s="33"/>
      <c r="TBO36" s="33"/>
      <c r="TBP36" s="33"/>
      <c r="TBQ36" s="33"/>
      <c r="TBR36" s="33"/>
      <c r="TBS36" s="33"/>
      <c r="TBT36" s="33"/>
      <c r="TBU36" s="33"/>
      <c r="TBV36" s="33"/>
      <c r="TBW36" s="33"/>
      <c r="TBX36" s="33"/>
      <c r="TBY36" s="33"/>
      <c r="TBZ36" s="33"/>
      <c r="TCA36" s="33"/>
      <c r="TCB36" s="33"/>
      <c r="TCC36" s="33"/>
      <c r="TCD36" s="33"/>
      <c r="TCE36" s="33"/>
      <c r="TCF36" s="33"/>
      <c r="TCG36" s="33"/>
      <c r="TCH36" s="33"/>
      <c r="TCI36" s="33"/>
      <c r="TCJ36" s="33"/>
      <c r="TCK36" s="33"/>
      <c r="TCL36" s="33"/>
      <c r="TCM36" s="33"/>
      <c r="TCN36" s="33"/>
      <c r="TCO36" s="33"/>
      <c r="TCP36" s="33"/>
      <c r="TCQ36" s="33"/>
      <c r="TCR36" s="33"/>
      <c r="TCS36" s="33"/>
      <c r="TCT36" s="33"/>
      <c r="TCU36" s="33"/>
      <c r="TCV36" s="33"/>
      <c r="TCW36" s="33"/>
      <c r="TCX36" s="33"/>
      <c r="TCY36" s="33"/>
      <c r="TCZ36" s="33"/>
      <c r="TDA36" s="33"/>
      <c r="TDB36" s="33"/>
      <c r="TDC36" s="33"/>
      <c r="TDD36" s="33"/>
      <c r="TDE36" s="33"/>
      <c r="TDF36" s="33"/>
      <c r="TDG36" s="33"/>
      <c r="TDH36" s="33"/>
      <c r="TDI36" s="33"/>
      <c r="TDJ36" s="33"/>
      <c r="TDK36" s="33"/>
      <c r="TDL36" s="33"/>
      <c r="TDM36" s="33"/>
      <c r="TDN36" s="33"/>
      <c r="TDO36" s="33"/>
      <c r="TDP36" s="33"/>
      <c r="TDQ36" s="33"/>
      <c r="TDR36" s="33"/>
      <c r="TDS36" s="33"/>
      <c r="TDT36" s="33"/>
      <c r="TDU36" s="33"/>
      <c r="TDV36" s="33"/>
      <c r="TDW36" s="33"/>
      <c r="TDX36" s="33"/>
      <c r="TDY36" s="33"/>
      <c r="TDZ36" s="33"/>
      <c r="TEA36" s="33"/>
      <c r="TEB36" s="33"/>
      <c r="TEC36" s="33"/>
      <c r="TED36" s="33"/>
      <c r="TEE36" s="33"/>
      <c r="TEF36" s="33"/>
      <c r="TEG36" s="33"/>
      <c r="TEH36" s="33"/>
      <c r="TEI36" s="33"/>
      <c r="TEJ36" s="33"/>
      <c r="TEK36" s="33"/>
      <c r="TEL36" s="33"/>
      <c r="TEM36" s="33"/>
      <c r="TEN36" s="33"/>
      <c r="TEO36" s="33"/>
      <c r="TEP36" s="33"/>
      <c r="TEQ36" s="33"/>
      <c r="TER36" s="33"/>
      <c r="TES36" s="33"/>
      <c r="TET36" s="33"/>
      <c r="TEU36" s="33"/>
      <c r="TEV36" s="33"/>
      <c r="TEW36" s="33"/>
      <c r="TEX36" s="33"/>
      <c r="TEY36" s="33"/>
      <c r="TEZ36" s="33"/>
      <c r="TFA36" s="33"/>
      <c r="TFB36" s="33"/>
      <c r="TFC36" s="33"/>
      <c r="TFD36" s="33"/>
      <c r="TFE36" s="33"/>
      <c r="TFF36" s="33"/>
      <c r="TFG36" s="33"/>
      <c r="TFH36" s="33"/>
      <c r="TFI36" s="33"/>
      <c r="TFJ36" s="33"/>
      <c r="TFK36" s="33"/>
      <c r="TFL36" s="33"/>
      <c r="TFM36" s="33"/>
      <c r="TFN36" s="33"/>
      <c r="TFO36" s="33"/>
      <c r="TFP36" s="33"/>
      <c r="TFQ36" s="33"/>
      <c r="TFR36" s="33"/>
      <c r="TFS36" s="33"/>
      <c r="TFT36" s="33"/>
      <c r="TFU36" s="33"/>
      <c r="TFV36" s="33"/>
      <c r="TFW36" s="33"/>
      <c r="TFX36" s="33"/>
      <c r="TFY36" s="33"/>
      <c r="TFZ36" s="33"/>
      <c r="TGA36" s="33"/>
      <c r="TGB36" s="33"/>
      <c r="TGC36" s="33"/>
      <c r="TGD36" s="33"/>
      <c r="TGE36" s="33"/>
      <c r="TGF36" s="33"/>
      <c r="TGG36" s="33"/>
      <c r="TGH36" s="33"/>
      <c r="TGI36" s="33"/>
      <c r="TGJ36" s="33"/>
      <c r="TGK36" s="33"/>
      <c r="TGL36" s="33"/>
      <c r="TGM36" s="33"/>
      <c r="TGN36" s="33"/>
      <c r="TGO36" s="33"/>
      <c r="TGP36" s="33"/>
      <c r="TGQ36" s="33"/>
      <c r="TGR36" s="33"/>
      <c r="TGS36" s="33"/>
      <c r="TGT36" s="33"/>
      <c r="TGU36" s="33"/>
      <c r="TGV36" s="33"/>
      <c r="TGW36" s="33"/>
      <c r="TGX36" s="33"/>
      <c r="TGY36" s="33"/>
      <c r="TGZ36" s="33"/>
      <c r="THA36" s="33"/>
      <c r="THB36" s="33"/>
      <c r="THC36" s="33"/>
      <c r="THD36" s="33"/>
      <c r="THE36" s="33"/>
      <c r="THF36" s="33"/>
      <c r="THG36" s="33"/>
      <c r="THH36" s="33"/>
      <c r="THI36" s="33"/>
      <c r="THJ36" s="33"/>
      <c r="THK36" s="33"/>
      <c r="THL36" s="33"/>
      <c r="THM36" s="33"/>
      <c r="THN36" s="33"/>
      <c r="THO36" s="33"/>
      <c r="THP36" s="33"/>
      <c r="THQ36" s="33"/>
      <c r="THR36" s="33"/>
      <c r="THS36" s="33"/>
      <c r="THT36" s="33"/>
      <c r="THU36" s="33"/>
      <c r="THV36" s="33"/>
      <c r="THW36" s="33"/>
      <c r="THX36" s="33"/>
      <c r="THY36" s="33"/>
      <c r="THZ36" s="33"/>
      <c r="TIA36" s="33"/>
      <c r="TIB36" s="33"/>
      <c r="TIC36" s="33"/>
      <c r="TID36" s="33"/>
      <c r="TIE36" s="33"/>
      <c r="TIF36" s="33"/>
      <c r="TIG36" s="33"/>
      <c r="TIH36" s="33"/>
      <c r="TII36" s="33"/>
      <c r="TIJ36" s="33"/>
      <c r="TIK36" s="33"/>
      <c r="TIL36" s="33"/>
      <c r="TIM36" s="33"/>
      <c r="TIN36" s="33"/>
      <c r="TIO36" s="33"/>
      <c r="TIP36" s="33"/>
      <c r="TIQ36" s="33"/>
      <c r="TIR36" s="33"/>
      <c r="TIS36" s="33"/>
      <c r="TIT36" s="33"/>
      <c r="TIU36" s="33"/>
      <c r="TIV36" s="33"/>
      <c r="TIW36" s="33"/>
      <c r="TIX36" s="33"/>
      <c r="TIY36" s="33"/>
      <c r="TIZ36" s="33"/>
      <c r="TJA36" s="33"/>
      <c r="TJB36" s="33"/>
      <c r="TJC36" s="33"/>
      <c r="TJD36" s="33"/>
      <c r="TJE36" s="33"/>
      <c r="TJF36" s="33"/>
      <c r="TJG36" s="33"/>
      <c r="TJH36" s="33"/>
      <c r="TJI36" s="33"/>
      <c r="TJJ36" s="33"/>
      <c r="TJK36" s="33"/>
      <c r="TJL36" s="33"/>
      <c r="TJM36" s="33"/>
      <c r="TJN36" s="33"/>
      <c r="TJO36" s="33"/>
      <c r="TJP36" s="33"/>
      <c r="TJQ36" s="33"/>
      <c r="TJR36" s="33"/>
      <c r="TJS36" s="33"/>
      <c r="TJT36" s="33"/>
      <c r="TJU36" s="33"/>
      <c r="TJV36" s="33"/>
      <c r="TJW36" s="33"/>
      <c r="TJX36" s="33"/>
      <c r="TJY36" s="33"/>
      <c r="TJZ36" s="33"/>
      <c r="TKA36" s="33"/>
      <c r="TKB36" s="33"/>
      <c r="TKC36" s="33"/>
      <c r="TKD36" s="33"/>
      <c r="TKE36" s="33"/>
      <c r="TKF36" s="33"/>
      <c r="TKG36" s="33"/>
      <c r="TKH36" s="33"/>
      <c r="TKI36" s="33"/>
      <c r="TKJ36" s="33"/>
      <c r="TKK36" s="33"/>
      <c r="TKL36" s="33"/>
      <c r="TKM36" s="33"/>
      <c r="TKN36" s="33"/>
      <c r="TKO36" s="33"/>
      <c r="TKP36" s="33"/>
      <c r="TKQ36" s="33"/>
      <c r="TKR36" s="33"/>
      <c r="TKS36" s="33"/>
      <c r="TKT36" s="33"/>
      <c r="TKU36" s="33"/>
      <c r="TKV36" s="33"/>
      <c r="TKW36" s="33"/>
      <c r="TKX36" s="33"/>
      <c r="TKY36" s="33"/>
      <c r="TKZ36" s="33"/>
      <c r="TLA36" s="33"/>
      <c r="TLB36" s="33"/>
      <c r="TLC36" s="33"/>
      <c r="TLD36" s="33"/>
      <c r="TLE36" s="33"/>
      <c r="TLF36" s="33"/>
      <c r="TLG36" s="33"/>
      <c r="TLH36" s="33"/>
      <c r="TLI36" s="33"/>
      <c r="TLJ36" s="33"/>
      <c r="TLK36" s="33"/>
      <c r="TLL36" s="33"/>
      <c r="TLM36" s="33"/>
      <c r="TLN36" s="33"/>
      <c r="TLO36" s="33"/>
      <c r="TLP36" s="33"/>
      <c r="TLQ36" s="33"/>
      <c r="TLR36" s="33"/>
      <c r="TLS36" s="33"/>
      <c r="TLT36" s="33"/>
      <c r="TLU36" s="33"/>
      <c r="TLV36" s="33"/>
      <c r="TLW36" s="33"/>
      <c r="TLX36" s="33"/>
      <c r="TLY36" s="33"/>
      <c r="TLZ36" s="33"/>
      <c r="TMA36" s="33"/>
      <c r="TMB36" s="33"/>
      <c r="TMC36" s="33"/>
      <c r="TMD36" s="33"/>
      <c r="TME36" s="33"/>
      <c r="TMF36" s="33"/>
      <c r="TMG36" s="33"/>
      <c r="TMH36" s="33"/>
      <c r="TMI36" s="33"/>
      <c r="TMJ36" s="33"/>
      <c r="TMK36" s="33"/>
      <c r="TML36" s="33"/>
      <c r="TMM36" s="33"/>
      <c r="TMN36" s="33"/>
      <c r="TMO36" s="33"/>
      <c r="TMP36" s="33"/>
      <c r="TMQ36" s="33"/>
      <c r="TMR36" s="33"/>
      <c r="TMS36" s="33"/>
      <c r="TMT36" s="33"/>
      <c r="TMU36" s="33"/>
      <c r="TMV36" s="33"/>
      <c r="TMW36" s="33"/>
      <c r="TMX36" s="33"/>
      <c r="TMY36" s="33"/>
      <c r="TMZ36" s="33"/>
      <c r="TNA36" s="33"/>
      <c r="TNB36" s="33"/>
      <c r="TNC36" s="33"/>
      <c r="TND36" s="33"/>
      <c r="TNE36" s="33"/>
      <c r="TNF36" s="33"/>
      <c r="TNG36" s="33"/>
      <c r="TNH36" s="33"/>
      <c r="TNI36" s="33"/>
      <c r="TNJ36" s="33"/>
      <c r="TNK36" s="33"/>
      <c r="TNL36" s="33"/>
      <c r="TNM36" s="33"/>
      <c r="TNN36" s="33"/>
      <c r="TNO36" s="33"/>
      <c r="TNP36" s="33"/>
      <c r="TNQ36" s="33"/>
      <c r="TNR36" s="33"/>
      <c r="TNS36" s="33"/>
      <c r="TNT36" s="33"/>
      <c r="TNU36" s="33"/>
      <c r="TNV36" s="33"/>
      <c r="TNW36" s="33"/>
      <c r="TNX36" s="33"/>
      <c r="TNY36" s="33"/>
      <c r="TNZ36" s="33"/>
      <c r="TOA36" s="33"/>
      <c r="TOB36" s="33"/>
      <c r="TOC36" s="33"/>
      <c r="TOD36" s="33"/>
      <c r="TOE36" s="33"/>
      <c r="TOF36" s="33"/>
      <c r="TOG36" s="33"/>
      <c r="TOH36" s="33"/>
      <c r="TOI36" s="33"/>
      <c r="TOJ36" s="33"/>
      <c r="TOK36" s="33"/>
      <c r="TOL36" s="33"/>
      <c r="TOM36" s="33"/>
      <c r="TON36" s="33"/>
      <c r="TOO36" s="33"/>
      <c r="TOP36" s="33"/>
      <c r="TOQ36" s="33"/>
      <c r="TOR36" s="33"/>
      <c r="TOS36" s="33"/>
      <c r="TOT36" s="33"/>
      <c r="TOU36" s="33"/>
      <c r="TOV36" s="33"/>
      <c r="TOW36" s="33"/>
      <c r="TOX36" s="33"/>
      <c r="TOY36" s="33"/>
      <c r="TOZ36" s="33"/>
      <c r="TPA36" s="33"/>
      <c r="TPB36" s="33"/>
      <c r="TPC36" s="33"/>
      <c r="TPD36" s="33"/>
      <c r="TPE36" s="33"/>
      <c r="TPF36" s="33"/>
      <c r="TPG36" s="33"/>
      <c r="TPH36" s="33"/>
      <c r="TPI36" s="33"/>
      <c r="TPJ36" s="33"/>
      <c r="TPK36" s="33"/>
      <c r="TPL36" s="33"/>
      <c r="TPM36" s="33"/>
      <c r="TPN36" s="33"/>
      <c r="TPO36" s="33"/>
      <c r="TPP36" s="33"/>
      <c r="TPQ36" s="33"/>
      <c r="TPR36" s="33"/>
      <c r="TPS36" s="33"/>
      <c r="TPT36" s="33"/>
      <c r="TPU36" s="33"/>
      <c r="TPV36" s="33"/>
      <c r="TPW36" s="33"/>
      <c r="TPX36" s="33"/>
      <c r="TPY36" s="33"/>
      <c r="TPZ36" s="33"/>
      <c r="TQA36" s="33"/>
      <c r="TQB36" s="33"/>
      <c r="TQC36" s="33"/>
      <c r="TQD36" s="33"/>
      <c r="TQE36" s="33"/>
      <c r="TQF36" s="33"/>
      <c r="TQG36" s="33"/>
      <c r="TQH36" s="33"/>
      <c r="TQI36" s="33"/>
      <c r="TQJ36" s="33"/>
      <c r="TQK36" s="33"/>
      <c r="TQL36" s="33"/>
      <c r="TQM36" s="33"/>
      <c r="TQN36" s="33"/>
      <c r="TQO36" s="33"/>
      <c r="TQP36" s="33"/>
      <c r="TQQ36" s="33"/>
      <c r="TQR36" s="33"/>
      <c r="TQS36" s="33"/>
      <c r="TQT36" s="33"/>
      <c r="TQU36" s="33"/>
      <c r="TQV36" s="33"/>
      <c r="TQW36" s="33"/>
      <c r="TQX36" s="33"/>
      <c r="TQY36" s="33"/>
      <c r="TQZ36" s="33"/>
      <c r="TRA36" s="33"/>
      <c r="TRB36" s="33"/>
      <c r="TRC36" s="33"/>
      <c r="TRD36" s="33"/>
      <c r="TRE36" s="33"/>
      <c r="TRF36" s="33"/>
      <c r="TRG36" s="33"/>
      <c r="TRH36" s="33"/>
      <c r="TRI36" s="33"/>
      <c r="TRJ36" s="33"/>
      <c r="TRK36" s="33"/>
      <c r="TRL36" s="33"/>
      <c r="TRM36" s="33"/>
      <c r="TRN36" s="33"/>
      <c r="TRO36" s="33"/>
      <c r="TRP36" s="33"/>
      <c r="TRQ36" s="33"/>
      <c r="TRR36" s="33"/>
      <c r="TRS36" s="33"/>
      <c r="TRT36" s="33"/>
      <c r="TRU36" s="33"/>
      <c r="TRV36" s="33"/>
      <c r="TRW36" s="33"/>
      <c r="TRX36" s="33"/>
      <c r="TRY36" s="33"/>
      <c r="TRZ36" s="33"/>
      <c r="TSA36" s="33"/>
      <c r="TSB36" s="33"/>
      <c r="TSC36" s="33"/>
      <c r="TSD36" s="33"/>
      <c r="TSE36" s="33"/>
      <c r="TSF36" s="33"/>
      <c r="TSG36" s="33"/>
      <c r="TSH36" s="33"/>
      <c r="TSI36" s="33"/>
      <c r="TSJ36" s="33"/>
      <c r="TSK36" s="33"/>
      <c r="TSL36" s="33"/>
      <c r="TSM36" s="33"/>
      <c r="TSN36" s="33"/>
      <c r="TSO36" s="33"/>
      <c r="TSP36" s="33"/>
      <c r="TSQ36" s="33"/>
      <c r="TSR36" s="33"/>
      <c r="TSS36" s="33"/>
      <c r="TST36" s="33"/>
      <c r="TSU36" s="33"/>
      <c r="TSV36" s="33"/>
      <c r="TSW36" s="33"/>
      <c r="TSX36" s="33"/>
      <c r="TSY36" s="33"/>
      <c r="TSZ36" s="33"/>
      <c r="TTA36" s="33"/>
      <c r="TTB36" s="33"/>
      <c r="TTC36" s="33"/>
      <c r="TTD36" s="33"/>
      <c r="TTE36" s="33"/>
      <c r="TTF36" s="33"/>
      <c r="TTG36" s="33"/>
      <c r="TTH36" s="33"/>
      <c r="TTI36" s="33"/>
      <c r="TTJ36" s="33"/>
      <c r="TTK36" s="33"/>
      <c r="TTL36" s="33"/>
      <c r="TTM36" s="33"/>
      <c r="TTN36" s="33"/>
      <c r="TTO36" s="33"/>
      <c r="TTP36" s="33"/>
      <c r="TTQ36" s="33"/>
      <c r="TTR36" s="33"/>
      <c r="TTS36" s="33"/>
      <c r="TTT36" s="33"/>
      <c r="TTU36" s="33"/>
      <c r="TTV36" s="33"/>
      <c r="TTW36" s="33"/>
      <c r="TTX36" s="33"/>
      <c r="TTY36" s="33"/>
      <c r="TTZ36" s="33"/>
      <c r="TUA36" s="33"/>
      <c r="TUB36" s="33"/>
      <c r="TUC36" s="33"/>
      <c r="TUD36" s="33"/>
      <c r="TUE36" s="33"/>
      <c r="TUF36" s="33"/>
      <c r="TUG36" s="33"/>
      <c r="TUH36" s="33"/>
      <c r="TUI36" s="33"/>
      <c r="TUJ36" s="33"/>
      <c r="TUK36" s="33"/>
      <c r="TUL36" s="33"/>
      <c r="TUM36" s="33"/>
      <c r="TUN36" s="33"/>
      <c r="TUO36" s="33"/>
      <c r="TUP36" s="33"/>
      <c r="TUQ36" s="33"/>
      <c r="TUR36" s="33"/>
      <c r="TUS36" s="33"/>
      <c r="TUT36" s="33"/>
      <c r="TUU36" s="33"/>
      <c r="TUV36" s="33"/>
      <c r="TUW36" s="33"/>
      <c r="TUX36" s="33"/>
      <c r="TUY36" s="33"/>
      <c r="TUZ36" s="33"/>
      <c r="TVA36" s="33"/>
      <c r="TVB36" s="33"/>
      <c r="TVC36" s="33"/>
      <c r="TVD36" s="33"/>
      <c r="TVE36" s="33"/>
      <c r="TVF36" s="33"/>
      <c r="TVG36" s="33"/>
      <c r="TVH36" s="33"/>
      <c r="TVI36" s="33"/>
      <c r="TVJ36" s="33"/>
      <c r="TVK36" s="33"/>
      <c r="TVL36" s="33"/>
      <c r="TVM36" s="33"/>
      <c r="TVN36" s="33"/>
      <c r="TVO36" s="33"/>
      <c r="TVP36" s="33"/>
      <c r="TVQ36" s="33"/>
      <c r="TVR36" s="33"/>
      <c r="TVS36" s="33"/>
      <c r="TVT36" s="33"/>
      <c r="TVU36" s="33"/>
      <c r="TVV36" s="33"/>
      <c r="TVW36" s="33"/>
      <c r="TVX36" s="33"/>
      <c r="TVY36" s="33"/>
      <c r="TVZ36" s="33"/>
      <c r="TWA36" s="33"/>
      <c r="TWB36" s="33"/>
      <c r="TWC36" s="33"/>
      <c r="TWD36" s="33"/>
      <c r="TWE36" s="33"/>
      <c r="TWF36" s="33"/>
      <c r="TWG36" s="33"/>
      <c r="TWH36" s="33"/>
      <c r="TWI36" s="33"/>
      <c r="TWJ36" s="33"/>
      <c r="TWK36" s="33"/>
      <c r="TWL36" s="33"/>
      <c r="TWM36" s="33"/>
      <c r="TWN36" s="33"/>
      <c r="TWO36" s="33"/>
      <c r="TWP36" s="33"/>
      <c r="TWQ36" s="33"/>
      <c r="TWR36" s="33"/>
      <c r="TWS36" s="33"/>
      <c r="TWT36" s="33"/>
      <c r="TWU36" s="33"/>
      <c r="TWV36" s="33"/>
      <c r="TWW36" s="33"/>
      <c r="TWX36" s="33"/>
      <c r="TWY36" s="33"/>
      <c r="TWZ36" s="33"/>
      <c r="TXA36" s="33"/>
      <c r="TXB36" s="33"/>
      <c r="TXC36" s="33"/>
      <c r="TXD36" s="33"/>
      <c r="TXE36" s="33"/>
      <c r="TXF36" s="33"/>
      <c r="TXG36" s="33"/>
      <c r="TXH36" s="33"/>
      <c r="TXI36" s="33"/>
      <c r="TXJ36" s="33"/>
      <c r="TXK36" s="33"/>
      <c r="TXL36" s="33"/>
      <c r="TXM36" s="33"/>
      <c r="TXN36" s="33"/>
      <c r="TXO36" s="33"/>
      <c r="TXP36" s="33"/>
      <c r="TXQ36" s="33"/>
      <c r="TXR36" s="33"/>
      <c r="TXS36" s="33"/>
      <c r="TXT36" s="33"/>
      <c r="TXU36" s="33"/>
      <c r="TXV36" s="33"/>
      <c r="TXW36" s="33"/>
      <c r="TXX36" s="33"/>
      <c r="TXY36" s="33"/>
      <c r="TXZ36" s="33"/>
      <c r="TYA36" s="33"/>
      <c r="TYB36" s="33"/>
      <c r="TYC36" s="33"/>
      <c r="TYD36" s="33"/>
      <c r="TYE36" s="33"/>
      <c r="TYF36" s="33"/>
      <c r="TYG36" s="33"/>
      <c r="TYH36" s="33"/>
      <c r="TYI36" s="33"/>
      <c r="TYJ36" s="33"/>
      <c r="TYK36" s="33"/>
      <c r="TYL36" s="33"/>
      <c r="TYM36" s="33"/>
      <c r="TYN36" s="33"/>
      <c r="TYO36" s="33"/>
      <c r="TYP36" s="33"/>
      <c r="TYQ36" s="33"/>
      <c r="TYR36" s="33"/>
      <c r="TYS36" s="33"/>
      <c r="TYT36" s="33"/>
      <c r="TYU36" s="33"/>
      <c r="TYV36" s="33"/>
      <c r="TYW36" s="33"/>
      <c r="TYX36" s="33"/>
      <c r="TYY36" s="33"/>
      <c r="TYZ36" s="33"/>
      <c r="TZA36" s="33"/>
      <c r="TZB36" s="33"/>
      <c r="TZC36" s="33"/>
      <c r="TZD36" s="33"/>
      <c r="TZE36" s="33"/>
      <c r="TZF36" s="33"/>
      <c r="TZG36" s="33"/>
      <c r="TZH36" s="33"/>
      <c r="TZI36" s="33"/>
      <c r="TZJ36" s="33"/>
      <c r="TZK36" s="33"/>
      <c r="TZL36" s="33"/>
      <c r="TZM36" s="33"/>
      <c r="TZN36" s="33"/>
      <c r="TZO36" s="33"/>
      <c r="TZP36" s="33"/>
      <c r="TZQ36" s="33"/>
      <c r="TZR36" s="33"/>
      <c r="TZS36" s="33"/>
      <c r="TZT36" s="33"/>
      <c r="TZU36" s="33"/>
      <c r="TZV36" s="33"/>
      <c r="TZW36" s="33"/>
      <c r="TZX36" s="33"/>
      <c r="TZY36" s="33"/>
      <c r="TZZ36" s="33"/>
      <c r="UAA36" s="33"/>
      <c r="UAB36" s="33"/>
      <c r="UAC36" s="33"/>
      <c r="UAD36" s="33"/>
      <c r="UAE36" s="33"/>
      <c r="UAF36" s="33"/>
      <c r="UAG36" s="33"/>
      <c r="UAH36" s="33"/>
      <c r="UAI36" s="33"/>
      <c r="UAJ36" s="33"/>
      <c r="UAK36" s="33"/>
      <c r="UAL36" s="33"/>
      <c r="UAM36" s="33"/>
      <c r="UAN36" s="33"/>
      <c r="UAO36" s="33"/>
      <c r="UAP36" s="33"/>
      <c r="UAQ36" s="33"/>
      <c r="UAR36" s="33"/>
      <c r="UAS36" s="33"/>
      <c r="UAT36" s="33"/>
      <c r="UAU36" s="33"/>
      <c r="UAV36" s="33"/>
      <c r="UAW36" s="33"/>
      <c r="UAX36" s="33"/>
      <c r="UAY36" s="33"/>
      <c r="UAZ36" s="33"/>
      <c r="UBA36" s="33"/>
      <c r="UBB36" s="33"/>
      <c r="UBC36" s="33"/>
      <c r="UBD36" s="33"/>
      <c r="UBE36" s="33"/>
      <c r="UBF36" s="33"/>
      <c r="UBG36" s="33"/>
      <c r="UBH36" s="33"/>
      <c r="UBI36" s="33"/>
      <c r="UBJ36" s="33"/>
      <c r="UBK36" s="33"/>
      <c r="UBL36" s="33"/>
      <c r="UBM36" s="33"/>
      <c r="UBN36" s="33"/>
      <c r="UBO36" s="33"/>
      <c r="UBP36" s="33"/>
      <c r="UBQ36" s="33"/>
      <c r="UBR36" s="33"/>
      <c r="UBS36" s="33"/>
      <c r="UBT36" s="33"/>
      <c r="UBU36" s="33"/>
      <c r="UBV36" s="33"/>
      <c r="UBW36" s="33"/>
      <c r="UBX36" s="33"/>
      <c r="UBY36" s="33"/>
      <c r="UBZ36" s="33"/>
      <c r="UCA36" s="33"/>
      <c r="UCB36" s="33"/>
      <c r="UCC36" s="33"/>
      <c r="UCD36" s="33"/>
      <c r="UCE36" s="33"/>
      <c r="UCF36" s="33"/>
      <c r="UCG36" s="33"/>
      <c r="UCH36" s="33"/>
      <c r="UCI36" s="33"/>
      <c r="UCJ36" s="33"/>
      <c r="UCK36" s="33"/>
      <c r="UCL36" s="33"/>
      <c r="UCM36" s="33"/>
      <c r="UCN36" s="33"/>
      <c r="UCO36" s="33"/>
      <c r="UCP36" s="33"/>
      <c r="UCQ36" s="33"/>
      <c r="UCR36" s="33"/>
      <c r="UCS36" s="33"/>
      <c r="UCT36" s="33"/>
      <c r="UCU36" s="33"/>
      <c r="UCV36" s="33"/>
      <c r="UCW36" s="33"/>
      <c r="UCX36" s="33"/>
      <c r="UCY36" s="33"/>
      <c r="UCZ36" s="33"/>
      <c r="UDA36" s="33"/>
      <c r="UDB36" s="33"/>
      <c r="UDC36" s="33"/>
      <c r="UDD36" s="33"/>
      <c r="UDE36" s="33"/>
      <c r="UDF36" s="33"/>
      <c r="UDG36" s="33"/>
      <c r="UDH36" s="33"/>
      <c r="UDI36" s="33"/>
      <c r="UDJ36" s="33"/>
      <c r="UDK36" s="33"/>
      <c r="UDL36" s="33"/>
      <c r="UDM36" s="33"/>
      <c r="UDN36" s="33"/>
      <c r="UDO36" s="33"/>
      <c r="UDP36" s="33"/>
      <c r="UDQ36" s="33"/>
      <c r="UDR36" s="33"/>
      <c r="UDS36" s="33"/>
      <c r="UDT36" s="33"/>
      <c r="UDU36" s="33"/>
      <c r="UDV36" s="33"/>
      <c r="UDW36" s="33"/>
      <c r="UDX36" s="33"/>
      <c r="UDY36" s="33"/>
      <c r="UDZ36" s="33"/>
      <c r="UEA36" s="33"/>
      <c r="UEB36" s="33"/>
      <c r="UEC36" s="33"/>
      <c r="UED36" s="33"/>
      <c r="UEE36" s="33"/>
      <c r="UEF36" s="33"/>
      <c r="UEG36" s="33"/>
      <c r="UEH36" s="33"/>
      <c r="UEI36" s="33"/>
      <c r="UEJ36" s="33"/>
      <c r="UEK36" s="33"/>
      <c r="UEL36" s="33"/>
      <c r="UEM36" s="33"/>
      <c r="UEN36" s="33"/>
      <c r="UEO36" s="33"/>
      <c r="UEP36" s="33"/>
      <c r="UEQ36" s="33"/>
      <c r="UER36" s="33"/>
      <c r="UES36" s="33"/>
      <c r="UET36" s="33"/>
      <c r="UEU36" s="33"/>
      <c r="UEV36" s="33"/>
      <c r="UEW36" s="33"/>
      <c r="UEX36" s="33"/>
      <c r="UEY36" s="33"/>
      <c r="UEZ36" s="33"/>
      <c r="UFA36" s="33"/>
      <c r="UFB36" s="33"/>
      <c r="UFC36" s="33"/>
      <c r="UFD36" s="33"/>
      <c r="UFE36" s="33"/>
      <c r="UFF36" s="33"/>
      <c r="UFG36" s="33"/>
      <c r="UFH36" s="33"/>
      <c r="UFI36" s="33"/>
      <c r="UFJ36" s="33"/>
      <c r="UFK36" s="33"/>
      <c r="UFL36" s="33"/>
      <c r="UFM36" s="33"/>
      <c r="UFN36" s="33"/>
      <c r="UFO36" s="33"/>
      <c r="UFP36" s="33"/>
      <c r="UFQ36" s="33"/>
      <c r="UFR36" s="33"/>
      <c r="UFS36" s="33"/>
      <c r="UFT36" s="33"/>
      <c r="UFU36" s="33"/>
      <c r="UFV36" s="33"/>
      <c r="UFW36" s="33"/>
      <c r="UFX36" s="33"/>
      <c r="UFY36" s="33"/>
      <c r="UFZ36" s="33"/>
      <c r="UGA36" s="33"/>
      <c r="UGB36" s="33"/>
      <c r="UGC36" s="33"/>
      <c r="UGD36" s="33"/>
      <c r="UGE36" s="33"/>
      <c r="UGF36" s="33"/>
      <c r="UGG36" s="33"/>
      <c r="UGH36" s="33"/>
      <c r="UGI36" s="33"/>
      <c r="UGJ36" s="33"/>
      <c r="UGK36" s="33"/>
      <c r="UGL36" s="33"/>
      <c r="UGM36" s="33"/>
      <c r="UGN36" s="33"/>
      <c r="UGO36" s="33"/>
      <c r="UGP36" s="33"/>
      <c r="UGQ36" s="33"/>
      <c r="UGR36" s="33"/>
      <c r="UGS36" s="33"/>
      <c r="UGT36" s="33"/>
      <c r="UGU36" s="33"/>
      <c r="UGV36" s="33"/>
      <c r="UGW36" s="33"/>
      <c r="UGX36" s="33"/>
      <c r="UGY36" s="33"/>
      <c r="UGZ36" s="33"/>
      <c r="UHA36" s="33"/>
      <c r="UHB36" s="33"/>
      <c r="UHC36" s="33"/>
      <c r="UHD36" s="33"/>
      <c r="UHE36" s="33"/>
      <c r="UHF36" s="33"/>
      <c r="UHG36" s="33"/>
      <c r="UHH36" s="33"/>
      <c r="UHI36" s="33"/>
      <c r="UHJ36" s="33"/>
      <c r="UHK36" s="33"/>
      <c r="UHL36" s="33"/>
      <c r="UHM36" s="33"/>
      <c r="UHN36" s="33"/>
      <c r="UHO36" s="33"/>
      <c r="UHP36" s="33"/>
      <c r="UHQ36" s="33"/>
      <c r="UHR36" s="33"/>
      <c r="UHS36" s="33"/>
      <c r="UHT36" s="33"/>
      <c r="UHU36" s="33"/>
      <c r="UHV36" s="33"/>
      <c r="UHW36" s="33"/>
      <c r="UHX36" s="33"/>
      <c r="UHY36" s="33"/>
      <c r="UHZ36" s="33"/>
      <c r="UIA36" s="33"/>
      <c r="UIB36" s="33"/>
      <c r="UIC36" s="33"/>
      <c r="UID36" s="33"/>
      <c r="UIE36" s="33"/>
      <c r="UIF36" s="33"/>
      <c r="UIG36" s="33"/>
      <c r="UIH36" s="33"/>
      <c r="UII36" s="33"/>
      <c r="UIJ36" s="33"/>
      <c r="UIK36" s="33"/>
      <c r="UIL36" s="33"/>
      <c r="UIM36" s="33"/>
      <c r="UIN36" s="33"/>
      <c r="UIO36" s="33"/>
      <c r="UIP36" s="33"/>
      <c r="UIQ36" s="33"/>
      <c r="UIR36" s="33"/>
      <c r="UIS36" s="33"/>
      <c r="UIT36" s="33"/>
      <c r="UIU36" s="33"/>
      <c r="UIV36" s="33"/>
      <c r="UIW36" s="33"/>
      <c r="UIX36" s="33"/>
      <c r="UIY36" s="33"/>
      <c r="UIZ36" s="33"/>
      <c r="UJA36" s="33"/>
      <c r="UJB36" s="33"/>
      <c r="UJC36" s="33"/>
      <c r="UJD36" s="33"/>
      <c r="UJE36" s="33"/>
      <c r="UJF36" s="33"/>
      <c r="UJG36" s="33"/>
      <c r="UJH36" s="33"/>
      <c r="UJI36" s="33"/>
      <c r="UJJ36" s="33"/>
      <c r="UJK36" s="33"/>
      <c r="UJL36" s="33"/>
      <c r="UJM36" s="33"/>
      <c r="UJN36" s="33"/>
      <c r="UJO36" s="33"/>
      <c r="UJP36" s="33"/>
      <c r="UJQ36" s="33"/>
      <c r="UJR36" s="33"/>
      <c r="UJS36" s="33"/>
      <c r="UJT36" s="33"/>
      <c r="UJU36" s="33"/>
      <c r="UJV36" s="33"/>
      <c r="UJW36" s="33"/>
      <c r="UJX36" s="33"/>
      <c r="UJY36" s="33"/>
      <c r="UJZ36" s="33"/>
      <c r="UKA36" s="33"/>
      <c r="UKB36" s="33"/>
      <c r="UKC36" s="33"/>
      <c r="UKD36" s="33"/>
      <c r="UKE36" s="33"/>
      <c r="UKF36" s="33"/>
      <c r="UKG36" s="33"/>
      <c r="UKH36" s="33"/>
      <c r="UKI36" s="33"/>
      <c r="UKJ36" s="33"/>
      <c r="UKK36" s="33"/>
      <c r="UKL36" s="33"/>
      <c r="UKM36" s="33"/>
      <c r="UKN36" s="33"/>
      <c r="UKO36" s="33"/>
      <c r="UKP36" s="33"/>
      <c r="UKQ36" s="33"/>
      <c r="UKR36" s="33"/>
      <c r="UKS36" s="33"/>
      <c r="UKT36" s="33"/>
      <c r="UKU36" s="33"/>
      <c r="UKV36" s="33"/>
      <c r="UKW36" s="33"/>
      <c r="UKX36" s="33"/>
      <c r="UKY36" s="33"/>
      <c r="UKZ36" s="33"/>
      <c r="ULA36" s="33"/>
      <c r="ULB36" s="33"/>
      <c r="ULC36" s="33"/>
      <c r="ULD36" s="33"/>
      <c r="ULE36" s="33"/>
      <c r="ULF36" s="33"/>
      <c r="ULG36" s="33"/>
      <c r="ULH36" s="33"/>
      <c r="ULI36" s="33"/>
      <c r="ULJ36" s="33"/>
      <c r="ULK36" s="33"/>
      <c r="ULL36" s="33"/>
      <c r="ULM36" s="33"/>
      <c r="ULN36" s="33"/>
      <c r="ULO36" s="33"/>
      <c r="ULP36" s="33"/>
      <c r="ULQ36" s="33"/>
      <c r="ULR36" s="33"/>
      <c r="ULS36" s="33"/>
      <c r="ULT36" s="33"/>
      <c r="ULU36" s="33"/>
      <c r="ULV36" s="33"/>
      <c r="ULW36" s="33"/>
      <c r="ULX36" s="33"/>
      <c r="ULY36" s="33"/>
      <c r="ULZ36" s="33"/>
      <c r="UMA36" s="33"/>
      <c r="UMB36" s="33"/>
      <c r="UMC36" s="33"/>
      <c r="UMD36" s="33"/>
      <c r="UME36" s="33"/>
      <c r="UMF36" s="33"/>
      <c r="UMG36" s="33"/>
      <c r="UMH36" s="33"/>
      <c r="UMI36" s="33"/>
      <c r="UMJ36" s="33"/>
      <c r="UMK36" s="33"/>
      <c r="UML36" s="33"/>
      <c r="UMM36" s="33"/>
      <c r="UMN36" s="33"/>
      <c r="UMO36" s="33"/>
      <c r="UMP36" s="33"/>
      <c r="UMQ36" s="33"/>
      <c r="UMR36" s="33"/>
      <c r="UMS36" s="33"/>
      <c r="UMT36" s="33"/>
      <c r="UMU36" s="33"/>
      <c r="UMV36" s="33"/>
      <c r="UMW36" s="33"/>
      <c r="UMX36" s="33"/>
      <c r="UMY36" s="33"/>
      <c r="UMZ36" s="33"/>
      <c r="UNA36" s="33"/>
      <c r="UNB36" s="33"/>
      <c r="UNC36" s="33"/>
      <c r="UND36" s="33"/>
      <c r="UNE36" s="33"/>
      <c r="UNF36" s="33"/>
      <c r="UNG36" s="33"/>
      <c r="UNH36" s="33"/>
      <c r="UNI36" s="33"/>
      <c r="UNJ36" s="33"/>
      <c r="UNK36" s="33"/>
      <c r="UNL36" s="33"/>
      <c r="UNM36" s="33"/>
      <c r="UNN36" s="33"/>
      <c r="UNO36" s="33"/>
      <c r="UNP36" s="33"/>
      <c r="UNQ36" s="33"/>
      <c r="UNR36" s="33"/>
      <c r="UNS36" s="33"/>
      <c r="UNT36" s="33"/>
      <c r="UNU36" s="33"/>
      <c r="UNV36" s="33"/>
      <c r="UNW36" s="33"/>
      <c r="UNX36" s="33"/>
      <c r="UNY36" s="33"/>
      <c r="UNZ36" s="33"/>
      <c r="UOA36" s="33"/>
      <c r="UOB36" s="33"/>
      <c r="UOC36" s="33"/>
      <c r="UOD36" s="33"/>
      <c r="UOE36" s="33"/>
      <c r="UOF36" s="33"/>
      <c r="UOG36" s="33"/>
      <c r="UOH36" s="33"/>
      <c r="UOI36" s="33"/>
      <c r="UOJ36" s="33"/>
      <c r="UOK36" s="33"/>
      <c r="UOL36" s="33"/>
      <c r="UOM36" s="33"/>
      <c r="UON36" s="33"/>
      <c r="UOO36" s="33"/>
      <c r="UOP36" s="33"/>
      <c r="UOQ36" s="33"/>
      <c r="UOR36" s="33"/>
      <c r="UOS36" s="33"/>
      <c r="UOT36" s="33"/>
      <c r="UOU36" s="33"/>
      <c r="UOV36" s="33"/>
      <c r="UOW36" s="33"/>
      <c r="UOX36" s="33"/>
      <c r="UOY36" s="33"/>
      <c r="UOZ36" s="33"/>
      <c r="UPA36" s="33"/>
      <c r="UPB36" s="33"/>
      <c r="UPC36" s="33"/>
      <c r="UPD36" s="33"/>
      <c r="UPE36" s="33"/>
      <c r="UPF36" s="33"/>
      <c r="UPG36" s="33"/>
      <c r="UPH36" s="33"/>
      <c r="UPI36" s="33"/>
      <c r="UPJ36" s="33"/>
      <c r="UPK36" s="33"/>
      <c r="UPL36" s="33"/>
      <c r="UPM36" s="33"/>
      <c r="UPN36" s="33"/>
      <c r="UPO36" s="33"/>
      <c r="UPP36" s="33"/>
      <c r="UPQ36" s="33"/>
      <c r="UPR36" s="33"/>
      <c r="UPS36" s="33"/>
      <c r="UPT36" s="33"/>
      <c r="UPU36" s="33"/>
      <c r="UPV36" s="33"/>
      <c r="UPW36" s="33"/>
      <c r="UPX36" s="33"/>
      <c r="UPY36" s="33"/>
      <c r="UPZ36" s="33"/>
      <c r="UQA36" s="33"/>
      <c r="UQB36" s="33"/>
      <c r="UQC36" s="33"/>
      <c r="UQD36" s="33"/>
      <c r="UQE36" s="33"/>
      <c r="UQF36" s="33"/>
      <c r="UQG36" s="33"/>
      <c r="UQH36" s="33"/>
      <c r="UQI36" s="33"/>
      <c r="UQJ36" s="33"/>
      <c r="UQK36" s="33"/>
      <c r="UQL36" s="33"/>
      <c r="UQM36" s="33"/>
      <c r="UQN36" s="33"/>
      <c r="UQO36" s="33"/>
      <c r="UQP36" s="33"/>
      <c r="UQQ36" s="33"/>
      <c r="UQR36" s="33"/>
      <c r="UQS36" s="33"/>
      <c r="UQT36" s="33"/>
      <c r="UQU36" s="33"/>
      <c r="UQV36" s="33"/>
      <c r="UQW36" s="33"/>
      <c r="UQX36" s="33"/>
      <c r="UQY36" s="33"/>
      <c r="UQZ36" s="33"/>
      <c r="URA36" s="33"/>
      <c r="URB36" s="33"/>
      <c r="URC36" s="33"/>
      <c r="URD36" s="33"/>
      <c r="URE36" s="33"/>
      <c r="URF36" s="33"/>
      <c r="URG36" s="33"/>
      <c r="URH36" s="33"/>
      <c r="URI36" s="33"/>
      <c r="URJ36" s="33"/>
      <c r="URK36" s="33"/>
      <c r="URL36" s="33"/>
      <c r="URM36" s="33"/>
      <c r="URN36" s="33"/>
      <c r="URO36" s="33"/>
      <c r="URP36" s="33"/>
      <c r="URQ36" s="33"/>
      <c r="URR36" s="33"/>
      <c r="URS36" s="33"/>
      <c r="URT36" s="33"/>
      <c r="URU36" s="33"/>
      <c r="URV36" s="33"/>
      <c r="URW36" s="33"/>
      <c r="URX36" s="33"/>
      <c r="URY36" s="33"/>
      <c r="URZ36" s="33"/>
      <c r="USA36" s="33"/>
      <c r="USB36" s="33"/>
      <c r="USC36" s="33"/>
      <c r="USD36" s="33"/>
      <c r="USE36" s="33"/>
      <c r="USF36" s="33"/>
      <c r="USG36" s="33"/>
      <c r="USH36" s="33"/>
      <c r="USI36" s="33"/>
      <c r="USJ36" s="33"/>
      <c r="USK36" s="33"/>
      <c r="USL36" s="33"/>
      <c r="USM36" s="33"/>
      <c r="USN36" s="33"/>
      <c r="USO36" s="33"/>
      <c r="USP36" s="33"/>
      <c r="USQ36" s="33"/>
      <c r="USR36" s="33"/>
      <c r="USS36" s="33"/>
      <c r="UST36" s="33"/>
      <c r="USU36" s="33"/>
      <c r="USV36" s="33"/>
      <c r="USW36" s="33"/>
      <c r="USX36" s="33"/>
      <c r="USY36" s="33"/>
      <c r="USZ36" s="33"/>
      <c r="UTA36" s="33"/>
      <c r="UTB36" s="33"/>
      <c r="UTC36" s="33"/>
      <c r="UTD36" s="33"/>
      <c r="UTE36" s="33"/>
      <c r="UTF36" s="33"/>
      <c r="UTG36" s="33"/>
      <c r="UTH36" s="33"/>
      <c r="UTI36" s="33"/>
      <c r="UTJ36" s="33"/>
      <c r="UTK36" s="33"/>
      <c r="UTL36" s="33"/>
      <c r="UTM36" s="33"/>
      <c r="UTN36" s="33"/>
      <c r="UTO36" s="33"/>
      <c r="UTP36" s="33"/>
      <c r="UTQ36" s="33"/>
      <c r="UTR36" s="33"/>
      <c r="UTS36" s="33"/>
      <c r="UTT36" s="33"/>
      <c r="UTU36" s="33"/>
      <c r="UTV36" s="33"/>
      <c r="UTW36" s="33"/>
      <c r="UTX36" s="33"/>
      <c r="UTY36" s="33"/>
      <c r="UTZ36" s="33"/>
      <c r="UUA36" s="33"/>
      <c r="UUB36" s="33"/>
      <c r="UUC36" s="33"/>
      <c r="UUD36" s="33"/>
      <c r="UUE36" s="33"/>
      <c r="UUF36" s="33"/>
      <c r="UUG36" s="33"/>
      <c r="UUH36" s="33"/>
      <c r="UUI36" s="33"/>
      <c r="UUJ36" s="33"/>
      <c r="UUK36" s="33"/>
      <c r="UUL36" s="33"/>
      <c r="UUM36" s="33"/>
      <c r="UUN36" s="33"/>
      <c r="UUO36" s="33"/>
      <c r="UUP36" s="33"/>
      <c r="UUQ36" s="33"/>
      <c r="UUR36" s="33"/>
      <c r="UUS36" s="33"/>
      <c r="UUT36" s="33"/>
      <c r="UUU36" s="33"/>
      <c r="UUV36" s="33"/>
      <c r="UUW36" s="33"/>
      <c r="UUX36" s="33"/>
      <c r="UUY36" s="33"/>
      <c r="UUZ36" s="33"/>
      <c r="UVA36" s="33"/>
      <c r="UVB36" s="33"/>
      <c r="UVC36" s="33"/>
      <c r="UVD36" s="33"/>
      <c r="UVE36" s="33"/>
      <c r="UVF36" s="33"/>
      <c r="UVG36" s="33"/>
      <c r="UVH36" s="33"/>
      <c r="UVI36" s="33"/>
      <c r="UVJ36" s="33"/>
      <c r="UVK36" s="33"/>
      <c r="UVL36" s="33"/>
      <c r="UVM36" s="33"/>
      <c r="UVN36" s="33"/>
      <c r="UVO36" s="33"/>
      <c r="UVP36" s="33"/>
      <c r="UVQ36" s="33"/>
      <c r="UVR36" s="33"/>
      <c r="UVS36" s="33"/>
      <c r="UVT36" s="33"/>
      <c r="UVU36" s="33"/>
      <c r="UVV36" s="33"/>
      <c r="UVW36" s="33"/>
      <c r="UVX36" s="33"/>
      <c r="UVY36" s="33"/>
      <c r="UVZ36" s="33"/>
      <c r="UWA36" s="33"/>
      <c r="UWB36" s="33"/>
      <c r="UWC36" s="33"/>
      <c r="UWD36" s="33"/>
      <c r="UWE36" s="33"/>
      <c r="UWF36" s="33"/>
      <c r="UWG36" s="33"/>
      <c r="UWH36" s="33"/>
      <c r="UWI36" s="33"/>
      <c r="UWJ36" s="33"/>
      <c r="UWK36" s="33"/>
      <c r="UWL36" s="33"/>
      <c r="UWM36" s="33"/>
      <c r="UWN36" s="33"/>
      <c r="UWO36" s="33"/>
      <c r="UWP36" s="33"/>
      <c r="UWQ36" s="33"/>
      <c r="UWR36" s="33"/>
      <c r="UWS36" s="33"/>
      <c r="UWT36" s="33"/>
      <c r="UWU36" s="33"/>
      <c r="UWV36" s="33"/>
      <c r="UWW36" s="33"/>
      <c r="UWX36" s="33"/>
      <c r="UWY36" s="33"/>
      <c r="UWZ36" s="33"/>
      <c r="UXA36" s="33"/>
      <c r="UXB36" s="33"/>
      <c r="UXC36" s="33"/>
      <c r="UXD36" s="33"/>
      <c r="UXE36" s="33"/>
      <c r="UXF36" s="33"/>
      <c r="UXG36" s="33"/>
      <c r="UXH36" s="33"/>
      <c r="UXI36" s="33"/>
      <c r="UXJ36" s="33"/>
      <c r="UXK36" s="33"/>
      <c r="UXL36" s="33"/>
      <c r="UXM36" s="33"/>
      <c r="UXN36" s="33"/>
      <c r="UXO36" s="33"/>
      <c r="UXP36" s="33"/>
      <c r="UXQ36" s="33"/>
      <c r="UXR36" s="33"/>
      <c r="UXS36" s="33"/>
      <c r="UXT36" s="33"/>
      <c r="UXU36" s="33"/>
      <c r="UXV36" s="33"/>
      <c r="UXW36" s="33"/>
      <c r="UXX36" s="33"/>
      <c r="UXY36" s="33"/>
      <c r="UXZ36" s="33"/>
      <c r="UYA36" s="33"/>
      <c r="UYB36" s="33"/>
      <c r="UYC36" s="33"/>
      <c r="UYD36" s="33"/>
      <c r="UYE36" s="33"/>
      <c r="UYF36" s="33"/>
      <c r="UYG36" s="33"/>
      <c r="UYH36" s="33"/>
      <c r="UYI36" s="33"/>
      <c r="UYJ36" s="33"/>
      <c r="UYK36" s="33"/>
      <c r="UYL36" s="33"/>
      <c r="UYM36" s="33"/>
      <c r="UYN36" s="33"/>
      <c r="UYO36" s="33"/>
      <c r="UYP36" s="33"/>
      <c r="UYQ36" s="33"/>
      <c r="UYR36" s="33"/>
      <c r="UYS36" s="33"/>
      <c r="UYT36" s="33"/>
      <c r="UYU36" s="33"/>
      <c r="UYV36" s="33"/>
      <c r="UYW36" s="33"/>
      <c r="UYX36" s="33"/>
      <c r="UYY36" s="33"/>
      <c r="UYZ36" s="33"/>
      <c r="UZA36" s="33"/>
      <c r="UZB36" s="33"/>
      <c r="UZC36" s="33"/>
      <c r="UZD36" s="33"/>
      <c r="UZE36" s="33"/>
      <c r="UZF36" s="33"/>
      <c r="UZG36" s="33"/>
      <c r="UZH36" s="33"/>
      <c r="UZI36" s="33"/>
      <c r="UZJ36" s="33"/>
      <c r="UZK36" s="33"/>
      <c r="UZL36" s="33"/>
      <c r="UZM36" s="33"/>
      <c r="UZN36" s="33"/>
      <c r="UZO36" s="33"/>
      <c r="UZP36" s="33"/>
      <c r="UZQ36" s="33"/>
      <c r="UZR36" s="33"/>
      <c r="UZS36" s="33"/>
      <c r="UZT36" s="33"/>
      <c r="UZU36" s="33"/>
      <c r="UZV36" s="33"/>
      <c r="UZW36" s="33"/>
      <c r="UZX36" s="33"/>
      <c r="UZY36" s="33"/>
      <c r="UZZ36" s="33"/>
      <c r="VAA36" s="33"/>
      <c r="VAB36" s="33"/>
      <c r="VAC36" s="33"/>
      <c r="VAD36" s="33"/>
      <c r="VAE36" s="33"/>
      <c r="VAF36" s="33"/>
      <c r="VAG36" s="33"/>
      <c r="VAH36" s="33"/>
      <c r="VAI36" s="33"/>
      <c r="VAJ36" s="33"/>
      <c r="VAK36" s="33"/>
      <c r="VAL36" s="33"/>
      <c r="VAM36" s="33"/>
      <c r="VAN36" s="33"/>
      <c r="VAO36" s="33"/>
      <c r="VAP36" s="33"/>
      <c r="VAQ36" s="33"/>
      <c r="VAR36" s="33"/>
      <c r="VAS36" s="33"/>
      <c r="VAT36" s="33"/>
      <c r="VAU36" s="33"/>
      <c r="VAV36" s="33"/>
      <c r="VAW36" s="33"/>
      <c r="VAX36" s="33"/>
      <c r="VAY36" s="33"/>
      <c r="VAZ36" s="33"/>
      <c r="VBA36" s="33"/>
      <c r="VBB36" s="33"/>
      <c r="VBC36" s="33"/>
      <c r="VBD36" s="33"/>
      <c r="VBE36" s="33"/>
      <c r="VBF36" s="33"/>
      <c r="VBG36" s="33"/>
      <c r="VBH36" s="33"/>
      <c r="VBI36" s="33"/>
      <c r="VBJ36" s="33"/>
      <c r="VBK36" s="33"/>
      <c r="VBL36" s="33"/>
      <c r="VBM36" s="33"/>
      <c r="VBN36" s="33"/>
      <c r="VBO36" s="33"/>
      <c r="VBP36" s="33"/>
      <c r="VBQ36" s="33"/>
      <c r="VBR36" s="33"/>
      <c r="VBS36" s="33"/>
      <c r="VBT36" s="33"/>
      <c r="VBU36" s="33"/>
      <c r="VBV36" s="33"/>
      <c r="VBW36" s="33"/>
      <c r="VBX36" s="33"/>
      <c r="VBY36" s="33"/>
      <c r="VBZ36" s="33"/>
      <c r="VCA36" s="33"/>
      <c r="VCB36" s="33"/>
      <c r="VCC36" s="33"/>
      <c r="VCD36" s="33"/>
      <c r="VCE36" s="33"/>
      <c r="VCF36" s="33"/>
      <c r="VCG36" s="33"/>
      <c r="VCH36" s="33"/>
      <c r="VCI36" s="33"/>
      <c r="VCJ36" s="33"/>
      <c r="VCK36" s="33"/>
      <c r="VCL36" s="33"/>
      <c r="VCM36" s="33"/>
      <c r="VCN36" s="33"/>
      <c r="VCO36" s="33"/>
      <c r="VCP36" s="33"/>
      <c r="VCQ36" s="33"/>
      <c r="VCR36" s="33"/>
      <c r="VCS36" s="33"/>
      <c r="VCT36" s="33"/>
      <c r="VCU36" s="33"/>
      <c r="VCV36" s="33"/>
      <c r="VCW36" s="33"/>
      <c r="VCX36" s="33"/>
      <c r="VCY36" s="33"/>
      <c r="VCZ36" s="33"/>
      <c r="VDA36" s="33"/>
      <c r="VDB36" s="33"/>
      <c r="VDC36" s="33"/>
      <c r="VDD36" s="33"/>
      <c r="VDE36" s="33"/>
      <c r="VDF36" s="33"/>
      <c r="VDG36" s="33"/>
      <c r="VDH36" s="33"/>
      <c r="VDI36" s="33"/>
      <c r="VDJ36" s="33"/>
      <c r="VDK36" s="33"/>
      <c r="VDL36" s="33"/>
      <c r="VDM36" s="33"/>
      <c r="VDN36" s="33"/>
      <c r="VDO36" s="33"/>
      <c r="VDP36" s="33"/>
      <c r="VDQ36" s="33"/>
      <c r="VDR36" s="33"/>
      <c r="VDS36" s="33"/>
      <c r="VDT36" s="33"/>
      <c r="VDU36" s="33"/>
      <c r="VDV36" s="33"/>
      <c r="VDW36" s="33"/>
      <c r="VDX36" s="33"/>
      <c r="VDY36" s="33"/>
      <c r="VDZ36" s="33"/>
      <c r="VEA36" s="33"/>
      <c r="VEB36" s="33"/>
      <c r="VEC36" s="33"/>
      <c r="VED36" s="33"/>
      <c r="VEE36" s="33"/>
      <c r="VEF36" s="33"/>
      <c r="VEG36" s="33"/>
      <c r="VEH36" s="33"/>
      <c r="VEI36" s="33"/>
      <c r="VEJ36" s="33"/>
      <c r="VEK36" s="33"/>
      <c r="VEL36" s="33"/>
      <c r="VEM36" s="33"/>
      <c r="VEN36" s="33"/>
      <c r="VEO36" s="33"/>
      <c r="VEP36" s="33"/>
      <c r="VEQ36" s="33"/>
      <c r="VER36" s="33"/>
      <c r="VES36" s="33"/>
      <c r="VET36" s="33"/>
      <c r="VEU36" s="33"/>
      <c r="VEV36" s="33"/>
      <c r="VEW36" s="33"/>
      <c r="VEX36" s="33"/>
      <c r="VEY36" s="33"/>
      <c r="VEZ36" s="33"/>
      <c r="VFA36" s="33"/>
      <c r="VFB36" s="33"/>
      <c r="VFC36" s="33"/>
      <c r="VFD36" s="33"/>
      <c r="VFE36" s="33"/>
      <c r="VFF36" s="33"/>
      <c r="VFG36" s="33"/>
      <c r="VFH36" s="33"/>
      <c r="VFI36" s="33"/>
      <c r="VFJ36" s="33"/>
      <c r="VFK36" s="33"/>
      <c r="VFL36" s="33"/>
      <c r="VFM36" s="33"/>
      <c r="VFN36" s="33"/>
      <c r="VFO36" s="33"/>
      <c r="VFP36" s="33"/>
      <c r="VFQ36" s="33"/>
      <c r="VFR36" s="33"/>
      <c r="VFS36" s="33"/>
      <c r="VFT36" s="33"/>
      <c r="VFU36" s="33"/>
      <c r="VFV36" s="33"/>
      <c r="VFW36" s="33"/>
      <c r="VFX36" s="33"/>
      <c r="VFY36" s="33"/>
      <c r="VFZ36" s="33"/>
      <c r="VGA36" s="33"/>
      <c r="VGB36" s="33"/>
      <c r="VGC36" s="33"/>
      <c r="VGD36" s="33"/>
      <c r="VGE36" s="33"/>
      <c r="VGF36" s="33"/>
      <c r="VGG36" s="33"/>
      <c r="VGH36" s="33"/>
      <c r="VGI36" s="33"/>
      <c r="VGJ36" s="33"/>
      <c r="VGK36" s="33"/>
      <c r="VGL36" s="33"/>
      <c r="VGM36" s="33"/>
      <c r="VGN36" s="33"/>
      <c r="VGO36" s="33"/>
      <c r="VGP36" s="33"/>
      <c r="VGQ36" s="33"/>
      <c r="VGR36" s="33"/>
      <c r="VGS36" s="33"/>
      <c r="VGT36" s="33"/>
      <c r="VGU36" s="33"/>
      <c r="VGV36" s="33"/>
      <c r="VGW36" s="33"/>
      <c r="VGX36" s="33"/>
      <c r="VGY36" s="33"/>
      <c r="VGZ36" s="33"/>
      <c r="VHA36" s="33"/>
      <c r="VHB36" s="33"/>
      <c r="VHC36" s="33"/>
      <c r="VHD36" s="33"/>
      <c r="VHE36" s="33"/>
      <c r="VHF36" s="33"/>
      <c r="VHG36" s="33"/>
      <c r="VHH36" s="33"/>
      <c r="VHI36" s="33"/>
      <c r="VHJ36" s="33"/>
      <c r="VHK36" s="33"/>
      <c r="VHL36" s="33"/>
      <c r="VHM36" s="33"/>
      <c r="VHN36" s="33"/>
      <c r="VHO36" s="33"/>
      <c r="VHP36" s="33"/>
      <c r="VHQ36" s="33"/>
      <c r="VHR36" s="33"/>
      <c r="VHS36" s="33"/>
      <c r="VHT36" s="33"/>
      <c r="VHU36" s="33"/>
      <c r="VHV36" s="33"/>
      <c r="VHW36" s="33"/>
      <c r="VHX36" s="33"/>
      <c r="VHY36" s="33"/>
      <c r="VHZ36" s="33"/>
      <c r="VIA36" s="33"/>
      <c r="VIB36" s="33"/>
      <c r="VIC36" s="33"/>
      <c r="VID36" s="33"/>
      <c r="VIE36" s="33"/>
      <c r="VIF36" s="33"/>
      <c r="VIG36" s="33"/>
      <c r="VIH36" s="33"/>
      <c r="VII36" s="33"/>
      <c r="VIJ36" s="33"/>
      <c r="VIK36" s="33"/>
      <c r="VIL36" s="33"/>
      <c r="VIM36" s="33"/>
      <c r="VIN36" s="33"/>
      <c r="VIO36" s="33"/>
      <c r="VIP36" s="33"/>
      <c r="VIQ36" s="33"/>
      <c r="VIR36" s="33"/>
      <c r="VIS36" s="33"/>
      <c r="VIT36" s="33"/>
      <c r="VIU36" s="33"/>
      <c r="VIV36" s="33"/>
      <c r="VIW36" s="33"/>
      <c r="VIX36" s="33"/>
      <c r="VIY36" s="33"/>
      <c r="VIZ36" s="33"/>
      <c r="VJA36" s="33"/>
      <c r="VJB36" s="33"/>
      <c r="VJC36" s="33"/>
      <c r="VJD36" s="33"/>
      <c r="VJE36" s="33"/>
      <c r="VJF36" s="33"/>
      <c r="VJG36" s="33"/>
      <c r="VJH36" s="33"/>
      <c r="VJI36" s="33"/>
      <c r="VJJ36" s="33"/>
      <c r="VJK36" s="33"/>
      <c r="VJL36" s="33"/>
      <c r="VJM36" s="33"/>
      <c r="VJN36" s="33"/>
      <c r="VJO36" s="33"/>
      <c r="VJP36" s="33"/>
      <c r="VJQ36" s="33"/>
      <c r="VJR36" s="33"/>
      <c r="VJS36" s="33"/>
      <c r="VJT36" s="33"/>
      <c r="VJU36" s="33"/>
      <c r="VJV36" s="33"/>
      <c r="VJW36" s="33"/>
      <c r="VJX36" s="33"/>
      <c r="VJY36" s="33"/>
      <c r="VJZ36" s="33"/>
      <c r="VKA36" s="33"/>
      <c r="VKB36" s="33"/>
      <c r="VKC36" s="33"/>
      <c r="VKD36" s="33"/>
      <c r="VKE36" s="33"/>
      <c r="VKF36" s="33"/>
      <c r="VKG36" s="33"/>
      <c r="VKH36" s="33"/>
      <c r="VKI36" s="33"/>
      <c r="VKJ36" s="33"/>
      <c r="VKK36" s="33"/>
      <c r="VKL36" s="33"/>
      <c r="VKM36" s="33"/>
      <c r="VKN36" s="33"/>
      <c r="VKO36" s="33"/>
      <c r="VKP36" s="33"/>
      <c r="VKQ36" s="33"/>
      <c r="VKR36" s="33"/>
      <c r="VKS36" s="33"/>
      <c r="VKT36" s="33"/>
      <c r="VKU36" s="33"/>
      <c r="VKV36" s="33"/>
      <c r="VKW36" s="33"/>
      <c r="VKX36" s="33"/>
      <c r="VKY36" s="33"/>
      <c r="VKZ36" s="33"/>
      <c r="VLA36" s="33"/>
      <c r="VLB36" s="33"/>
      <c r="VLC36" s="33"/>
      <c r="VLD36" s="33"/>
      <c r="VLE36" s="33"/>
      <c r="VLF36" s="33"/>
      <c r="VLG36" s="33"/>
      <c r="VLH36" s="33"/>
      <c r="VLI36" s="33"/>
      <c r="VLJ36" s="33"/>
      <c r="VLK36" s="33"/>
      <c r="VLL36" s="33"/>
      <c r="VLM36" s="33"/>
      <c r="VLN36" s="33"/>
      <c r="VLO36" s="33"/>
      <c r="VLP36" s="33"/>
      <c r="VLQ36" s="33"/>
      <c r="VLR36" s="33"/>
      <c r="VLS36" s="33"/>
      <c r="VLT36" s="33"/>
      <c r="VLU36" s="33"/>
      <c r="VLV36" s="33"/>
      <c r="VLW36" s="33"/>
      <c r="VLX36" s="33"/>
      <c r="VLY36" s="33"/>
      <c r="VLZ36" s="33"/>
      <c r="VMA36" s="33"/>
      <c r="VMB36" s="33"/>
      <c r="VMC36" s="33"/>
      <c r="VMD36" s="33"/>
      <c r="VME36" s="33"/>
      <c r="VMF36" s="33"/>
      <c r="VMG36" s="33"/>
      <c r="VMH36" s="33"/>
      <c r="VMI36" s="33"/>
      <c r="VMJ36" s="33"/>
      <c r="VMK36" s="33"/>
      <c r="VML36" s="33"/>
      <c r="VMM36" s="33"/>
      <c r="VMN36" s="33"/>
      <c r="VMO36" s="33"/>
      <c r="VMP36" s="33"/>
      <c r="VMQ36" s="33"/>
      <c r="VMR36" s="33"/>
      <c r="VMS36" s="33"/>
      <c r="VMT36" s="33"/>
      <c r="VMU36" s="33"/>
      <c r="VMV36" s="33"/>
      <c r="VMW36" s="33"/>
      <c r="VMX36" s="33"/>
      <c r="VMY36" s="33"/>
      <c r="VMZ36" s="33"/>
      <c r="VNA36" s="33"/>
      <c r="VNB36" s="33"/>
      <c r="VNC36" s="33"/>
      <c r="VND36" s="33"/>
      <c r="VNE36" s="33"/>
      <c r="VNF36" s="33"/>
      <c r="VNG36" s="33"/>
      <c r="VNH36" s="33"/>
      <c r="VNI36" s="33"/>
      <c r="VNJ36" s="33"/>
      <c r="VNK36" s="33"/>
      <c r="VNL36" s="33"/>
      <c r="VNM36" s="33"/>
      <c r="VNN36" s="33"/>
      <c r="VNO36" s="33"/>
      <c r="VNP36" s="33"/>
      <c r="VNQ36" s="33"/>
      <c r="VNR36" s="33"/>
      <c r="VNS36" s="33"/>
      <c r="VNT36" s="33"/>
      <c r="VNU36" s="33"/>
      <c r="VNV36" s="33"/>
      <c r="VNW36" s="33"/>
      <c r="VNX36" s="33"/>
      <c r="VNY36" s="33"/>
      <c r="VNZ36" s="33"/>
      <c r="VOA36" s="33"/>
      <c r="VOB36" s="33"/>
      <c r="VOC36" s="33"/>
      <c r="VOD36" s="33"/>
      <c r="VOE36" s="33"/>
      <c r="VOF36" s="33"/>
      <c r="VOG36" s="33"/>
      <c r="VOH36" s="33"/>
      <c r="VOI36" s="33"/>
      <c r="VOJ36" s="33"/>
      <c r="VOK36" s="33"/>
      <c r="VOL36" s="33"/>
      <c r="VOM36" s="33"/>
      <c r="VON36" s="33"/>
      <c r="VOO36" s="33"/>
      <c r="VOP36" s="33"/>
      <c r="VOQ36" s="33"/>
      <c r="VOR36" s="33"/>
      <c r="VOS36" s="33"/>
      <c r="VOT36" s="33"/>
      <c r="VOU36" s="33"/>
      <c r="VOV36" s="33"/>
      <c r="VOW36" s="33"/>
      <c r="VOX36" s="33"/>
      <c r="VOY36" s="33"/>
      <c r="VOZ36" s="33"/>
      <c r="VPA36" s="33"/>
      <c r="VPB36" s="33"/>
      <c r="VPC36" s="33"/>
      <c r="VPD36" s="33"/>
      <c r="VPE36" s="33"/>
      <c r="VPF36" s="33"/>
      <c r="VPG36" s="33"/>
      <c r="VPH36" s="33"/>
      <c r="VPI36" s="33"/>
      <c r="VPJ36" s="33"/>
      <c r="VPK36" s="33"/>
      <c r="VPL36" s="33"/>
      <c r="VPM36" s="33"/>
      <c r="VPN36" s="33"/>
      <c r="VPO36" s="33"/>
      <c r="VPP36" s="33"/>
      <c r="VPQ36" s="33"/>
      <c r="VPR36" s="33"/>
      <c r="VPS36" s="33"/>
      <c r="VPT36" s="33"/>
      <c r="VPU36" s="33"/>
      <c r="VPV36" s="33"/>
      <c r="VPW36" s="33"/>
      <c r="VPX36" s="33"/>
      <c r="VPY36" s="33"/>
      <c r="VPZ36" s="33"/>
      <c r="VQA36" s="33"/>
      <c r="VQB36" s="33"/>
      <c r="VQC36" s="33"/>
      <c r="VQD36" s="33"/>
      <c r="VQE36" s="33"/>
      <c r="VQF36" s="33"/>
      <c r="VQG36" s="33"/>
      <c r="VQH36" s="33"/>
      <c r="VQI36" s="33"/>
      <c r="VQJ36" s="33"/>
      <c r="VQK36" s="33"/>
      <c r="VQL36" s="33"/>
      <c r="VQM36" s="33"/>
      <c r="VQN36" s="33"/>
      <c r="VQO36" s="33"/>
      <c r="VQP36" s="33"/>
      <c r="VQQ36" s="33"/>
      <c r="VQR36" s="33"/>
      <c r="VQS36" s="33"/>
      <c r="VQT36" s="33"/>
      <c r="VQU36" s="33"/>
      <c r="VQV36" s="33"/>
      <c r="VQW36" s="33"/>
      <c r="VQX36" s="33"/>
      <c r="VQY36" s="33"/>
      <c r="VQZ36" s="33"/>
      <c r="VRA36" s="33"/>
      <c r="VRB36" s="33"/>
      <c r="VRC36" s="33"/>
      <c r="VRD36" s="33"/>
      <c r="VRE36" s="33"/>
      <c r="VRF36" s="33"/>
      <c r="VRG36" s="33"/>
      <c r="VRH36" s="33"/>
      <c r="VRI36" s="33"/>
      <c r="VRJ36" s="33"/>
      <c r="VRK36" s="33"/>
      <c r="VRL36" s="33"/>
      <c r="VRM36" s="33"/>
      <c r="VRN36" s="33"/>
      <c r="VRO36" s="33"/>
      <c r="VRP36" s="33"/>
      <c r="VRQ36" s="33"/>
      <c r="VRR36" s="33"/>
      <c r="VRS36" s="33"/>
      <c r="VRT36" s="33"/>
      <c r="VRU36" s="33"/>
      <c r="VRV36" s="33"/>
      <c r="VRW36" s="33"/>
      <c r="VRX36" s="33"/>
      <c r="VRY36" s="33"/>
      <c r="VRZ36" s="33"/>
      <c r="VSA36" s="33"/>
      <c r="VSB36" s="33"/>
      <c r="VSC36" s="33"/>
      <c r="VSD36" s="33"/>
      <c r="VSE36" s="33"/>
      <c r="VSF36" s="33"/>
      <c r="VSG36" s="33"/>
      <c r="VSH36" s="33"/>
      <c r="VSI36" s="33"/>
      <c r="VSJ36" s="33"/>
      <c r="VSK36" s="33"/>
      <c r="VSL36" s="33"/>
      <c r="VSM36" s="33"/>
      <c r="VSN36" s="33"/>
      <c r="VSO36" s="33"/>
      <c r="VSP36" s="33"/>
      <c r="VSQ36" s="33"/>
      <c r="VSR36" s="33"/>
      <c r="VSS36" s="33"/>
      <c r="VST36" s="33"/>
      <c r="VSU36" s="33"/>
      <c r="VSV36" s="33"/>
      <c r="VSW36" s="33"/>
      <c r="VSX36" s="33"/>
      <c r="VSY36" s="33"/>
      <c r="VSZ36" s="33"/>
      <c r="VTA36" s="33"/>
      <c r="VTB36" s="33"/>
      <c r="VTC36" s="33"/>
      <c r="VTD36" s="33"/>
      <c r="VTE36" s="33"/>
      <c r="VTF36" s="33"/>
      <c r="VTG36" s="33"/>
      <c r="VTH36" s="33"/>
      <c r="VTI36" s="33"/>
      <c r="VTJ36" s="33"/>
      <c r="VTK36" s="33"/>
      <c r="VTL36" s="33"/>
      <c r="VTM36" s="33"/>
      <c r="VTN36" s="33"/>
      <c r="VTO36" s="33"/>
      <c r="VTP36" s="33"/>
      <c r="VTQ36" s="33"/>
      <c r="VTR36" s="33"/>
      <c r="VTS36" s="33"/>
      <c r="VTT36" s="33"/>
      <c r="VTU36" s="33"/>
      <c r="VTV36" s="33"/>
      <c r="VTW36" s="33"/>
      <c r="VTX36" s="33"/>
      <c r="VTY36" s="33"/>
      <c r="VTZ36" s="33"/>
      <c r="VUA36" s="33"/>
      <c r="VUB36" s="33"/>
      <c r="VUC36" s="33"/>
      <c r="VUD36" s="33"/>
      <c r="VUE36" s="33"/>
      <c r="VUF36" s="33"/>
      <c r="VUG36" s="33"/>
      <c r="VUH36" s="33"/>
      <c r="VUI36" s="33"/>
      <c r="VUJ36" s="33"/>
      <c r="VUK36" s="33"/>
      <c r="VUL36" s="33"/>
      <c r="VUM36" s="33"/>
      <c r="VUN36" s="33"/>
      <c r="VUO36" s="33"/>
      <c r="VUP36" s="33"/>
      <c r="VUQ36" s="33"/>
      <c r="VUR36" s="33"/>
      <c r="VUS36" s="33"/>
      <c r="VUT36" s="33"/>
      <c r="VUU36" s="33"/>
      <c r="VUV36" s="33"/>
      <c r="VUW36" s="33"/>
      <c r="VUX36" s="33"/>
      <c r="VUY36" s="33"/>
      <c r="VUZ36" s="33"/>
      <c r="VVA36" s="33"/>
      <c r="VVB36" s="33"/>
      <c r="VVC36" s="33"/>
      <c r="VVD36" s="33"/>
      <c r="VVE36" s="33"/>
      <c r="VVF36" s="33"/>
      <c r="VVG36" s="33"/>
      <c r="VVH36" s="33"/>
      <c r="VVI36" s="33"/>
      <c r="VVJ36" s="33"/>
      <c r="VVK36" s="33"/>
      <c r="VVL36" s="33"/>
      <c r="VVM36" s="33"/>
      <c r="VVN36" s="33"/>
      <c r="VVO36" s="33"/>
      <c r="VVP36" s="33"/>
      <c r="VVQ36" s="33"/>
      <c r="VVR36" s="33"/>
      <c r="VVS36" s="33"/>
      <c r="VVT36" s="33"/>
      <c r="VVU36" s="33"/>
      <c r="VVV36" s="33"/>
      <c r="VVW36" s="33"/>
      <c r="VVX36" s="33"/>
      <c r="VVY36" s="33"/>
      <c r="VVZ36" s="33"/>
      <c r="VWA36" s="33"/>
      <c r="VWB36" s="33"/>
      <c r="VWC36" s="33"/>
      <c r="VWD36" s="33"/>
      <c r="VWE36" s="33"/>
      <c r="VWF36" s="33"/>
      <c r="VWG36" s="33"/>
      <c r="VWH36" s="33"/>
      <c r="VWI36" s="33"/>
      <c r="VWJ36" s="33"/>
      <c r="VWK36" s="33"/>
      <c r="VWL36" s="33"/>
      <c r="VWM36" s="33"/>
      <c r="VWN36" s="33"/>
      <c r="VWO36" s="33"/>
      <c r="VWP36" s="33"/>
      <c r="VWQ36" s="33"/>
      <c r="VWR36" s="33"/>
      <c r="VWS36" s="33"/>
      <c r="VWT36" s="33"/>
      <c r="VWU36" s="33"/>
      <c r="VWV36" s="33"/>
      <c r="VWW36" s="33"/>
      <c r="VWX36" s="33"/>
      <c r="VWY36" s="33"/>
      <c r="VWZ36" s="33"/>
      <c r="VXA36" s="33"/>
      <c r="VXB36" s="33"/>
      <c r="VXC36" s="33"/>
      <c r="VXD36" s="33"/>
      <c r="VXE36" s="33"/>
      <c r="VXF36" s="33"/>
      <c r="VXG36" s="33"/>
      <c r="VXH36" s="33"/>
      <c r="VXI36" s="33"/>
      <c r="VXJ36" s="33"/>
      <c r="VXK36" s="33"/>
      <c r="VXL36" s="33"/>
      <c r="VXM36" s="33"/>
      <c r="VXN36" s="33"/>
      <c r="VXO36" s="33"/>
      <c r="VXP36" s="33"/>
      <c r="VXQ36" s="33"/>
      <c r="VXR36" s="33"/>
      <c r="VXS36" s="33"/>
      <c r="VXT36" s="33"/>
      <c r="VXU36" s="33"/>
      <c r="VXV36" s="33"/>
      <c r="VXW36" s="33"/>
      <c r="VXX36" s="33"/>
      <c r="VXY36" s="33"/>
      <c r="VXZ36" s="33"/>
      <c r="VYA36" s="33"/>
      <c r="VYB36" s="33"/>
      <c r="VYC36" s="33"/>
      <c r="VYD36" s="33"/>
      <c r="VYE36" s="33"/>
      <c r="VYF36" s="33"/>
      <c r="VYG36" s="33"/>
      <c r="VYH36" s="33"/>
      <c r="VYI36" s="33"/>
      <c r="VYJ36" s="33"/>
      <c r="VYK36" s="33"/>
      <c r="VYL36" s="33"/>
      <c r="VYM36" s="33"/>
      <c r="VYN36" s="33"/>
      <c r="VYO36" s="33"/>
      <c r="VYP36" s="33"/>
      <c r="VYQ36" s="33"/>
      <c r="VYR36" s="33"/>
      <c r="VYS36" s="33"/>
      <c r="VYT36" s="33"/>
      <c r="VYU36" s="33"/>
      <c r="VYV36" s="33"/>
      <c r="VYW36" s="33"/>
      <c r="VYX36" s="33"/>
      <c r="VYY36" s="33"/>
      <c r="VYZ36" s="33"/>
      <c r="VZA36" s="33"/>
      <c r="VZB36" s="33"/>
      <c r="VZC36" s="33"/>
      <c r="VZD36" s="33"/>
      <c r="VZE36" s="33"/>
      <c r="VZF36" s="33"/>
      <c r="VZG36" s="33"/>
      <c r="VZH36" s="33"/>
      <c r="VZI36" s="33"/>
      <c r="VZJ36" s="33"/>
      <c r="VZK36" s="33"/>
      <c r="VZL36" s="33"/>
      <c r="VZM36" s="33"/>
      <c r="VZN36" s="33"/>
      <c r="VZO36" s="33"/>
      <c r="VZP36" s="33"/>
      <c r="VZQ36" s="33"/>
      <c r="VZR36" s="33"/>
      <c r="VZS36" s="33"/>
      <c r="VZT36" s="33"/>
      <c r="VZU36" s="33"/>
      <c r="VZV36" s="33"/>
      <c r="VZW36" s="33"/>
      <c r="VZX36" s="33"/>
      <c r="VZY36" s="33"/>
      <c r="VZZ36" s="33"/>
      <c r="WAA36" s="33"/>
      <c r="WAB36" s="33"/>
      <c r="WAC36" s="33"/>
      <c r="WAD36" s="33"/>
      <c r="WAE36" s="33"/>
      <c r="WAF36" s="33"/>
      <c r="WAG36" s="33"/>
      <c r="WAH36" s="33"/>
      <c r="WAI36" s="33"/>
      <c r="WAJ36" s="33"/>
      <c r="WAK36" s="33"/>
      <c r="WAL36" s="33"/>
      <c r="WAM36" s="33"/>
      <c r="WAN36" s="33"/>
      <c r="WAO36" s="33"/>
      <c r="WAP36" s="33"/>
      <c r="WAQ36" s="33"/>
      <c r="WAR36" s="33"/>
      <c r="WAS36" s="33"/>
      <c r="WAT36" s="33"/>
      <c r="WAU36" s="33"/>
      <c r="WAV36" s="33"/>
      <c r="WAW36" s="33"/>
      <c r="WAX36" s="33"/>
      <c r="WAY36" s="33"/>
      <c r="WAZ36" s="33"/>
      <c r="WBA36" s="33"/>
      <c r="WBB36" s="33"/>
      <c r="WBC36" s="33"/>
      <c r="WBD36" s="33"/>
      <c r="WBE36" s="33"/>
      <c r="WBF36" s="33"/>
      <c r="WBG36" s="33"/>
      <c r="WBH36" s="33"/>
      <c r="WBI36" s="33"/>
      <c r="WBJ36" s="33"/>
      <c r="WBK36" s="33"/>
      <c r="WBL36" s="33"/>
      <c r="WBM36" s="33"/>
      <c r="WBN36" s="33"/>
      <c r="WBO36" s="33"/>
      <c r="WBP36" s="33"/>
      <c r="WBQ36" s="33"/>
      <c r="WBR36" s="33"/>
      <c r="WBS36" s="33"/>
      <c r="WBT36" s="33"/>
      <c r="WBU36" s="33"/>
      <c r="WBV36" s="33"/>
      <c r="WBW36" s="33"/>
      <c r="WBX36" s="33"/>
      <c r="WBY36" s="33"/>
      <c r="WBZ36" s="33"/>
      <c r="WCA36" s="33"/>
      <c r="WCB36" s="33"/>
      <c r="WCC36" s="33"/>
      <c r="WCD36" s="33"/>
      <c r="WCE36" s="33"/>
      <c r="WCF36" s="33"/>
      <c r="WCG36" s="33"/>
      <c r="WCH36" s="33"/>
      <c r="WCI36" s="33"/>
      <c r="WCJ36" s="33"/>
      <c r="WCK36" s="33"/>
      <c r="WCL36" s="33"/>
      <c r="WCM36" s="33"/>
      <c r="WCN36" s="33"/>
      <c r="WCO36" s="33"/>
      <c r="WCP36" s="33"/>
      <c r="WCQ36" s="33"/>
      <c r="WCR36" s="33"/>
      <c r="WCS36" s="33"/>
      <c r="WCT36" s="33"/>
      <c r="WCU36" s="33"/>
      <c r="WCV36" s="33"/>
      <c r="WCW36" s="33"/>
      <c r="WCX36" s="33"/>
      <c r="WCY36" s="33"/>
      <c r="WCZ36" s="33"/>
      <c r="WDA36" s="33"/>
      <c r="WDB36" s="33"/>
      <c r="WDC36" s="33"/>
      <c r="WDD36" s="33"/>
      <c r="WDE36" s="33"/>
      <c r="WDF36" s="33"/>
      <c r="WDG36" s="33"/>
      <c r="WDH36" s="33"/>
      <c r="WDI36" s="33"/>
      <c r="WDJ36" s="33"/>
      <c r="WDK36" s="33"/>
      <c r="WDL36" s="33"/>
      <c r="WDM36" s="33"/>
      <c r="WDN36" s="33"/>
      <c r="WDO36" s="33"/>
      <c r="WDP36" s="33"/>
      <c r="WDQ36" s="33"/>
      <c r="WDR36" s="33"/>
      <c r="WDS36" s="33"/>
      <c r="WDT36" s="33"/>
      <c r="WDU36" s="33"/>
      <c r="WDV36" s="33"/>
      <c r="WDW36" s="33"/>
      <c r="WDX36" s="33"/>
      <c r="WDY36" s="33"/>
      <c r="WDZ36" s="33"/>
      <c r="WEA36" s="33"/>
      <c r="WEB36" s="33"/>
      <c r="WEC36" s="33"/>
      <c r="WED36" s="33"/>
      <c r="WEE36" s="33"/>
      <c r="WEF36" s="33"/>
      <c r="WEG36" s="33"/>
      <c r="WEH36" s="33"/>
      <c r="WEI36" s="33"/>
      <c r="WEJ36" s="33"/>
      <c r="WEK36" s="33"/>
      <c r="WEL36" s="33"/>
      <c r="WEM36" s="33"/>
      <c r="WEN36" s="33"/>
      <c r="WEO36" s="33"/>
      <c r="WEP36" s="33"/>
      <c r="WEQ36" s="33"/>
      <c r="WER36" s="33"/>
      <c r="WES36" s="33"/>
      <c r="WET36" s="33"/>
      <c r="WEU36" s="33"/>
      <c r="WEV36" s="33"/>
      <c r="WEW36" s="33"/>
      <c r="WEX36" s="33"/>
      <c r="WEY36" s="33"/>
      <c r="WEZ36" s="33"/>
      <c r="WFA36" s="33"/>
      <c r="WFB36" s="33"/>
      <c r="WFC36" s="33"/>
      <c r="WFD36" s="33"/>
      <c r="WFE36" s="33"/>
      <c r="WFF36" s="33"/>
      <c r="WFG36" s="33"/>
      <c r="WFH36" s="33"/>
      <c r="WFI36" s="33"/>
      <c r="WFJ36" s="33"/>
      <c r="WFK36" s="33"/>
      <c r="WFL36" s="33"/>
      <c r="WFM36" s="33"/>
      <c r="WFN36" s="33"/>
      <c r="WFO36" s="33"/>
      <c r="WFP36" s="33"/>
      <c r="WFQ36" s="33"/>
      <c r="WFR36" s="33"/>
      <c r="WFS36" s="33"/>
      <c r="WFT36" s="33"/>
      <c r="WFU36" s="33"/>
      <c r="WFV36" s="33"/>
      <c r="WFW36" s="33"/>
      <c r="WFX36" s="33"/>
      <c r="WFY36" s="33"/>
      <c r="WFZ36" s="33"/>
      <c r="WGA36" s="33"/>
      <c r="WGB36" s="33"/>
      <c r="WGC36" s="33"/>
      <c r="WGD36" s="33"/>
      <c r="WGE36" s="33"/>
      <c r="WGF36" s="33"/>
      <c r="WGG36" s="33"/>
      <c r="WGH36" s="33"/>
      <c r="WGI36" s="33"/>
      <c r="WGJ36" s="33"/>
      <c r="WGK36" s="33"/>
      <c r="WGL36" s="33"/>
      <c r="WGM36" s="33"/>
      <c r="WGN36" s="33"/>
      <c r="WGO36" s="33"/>
      <c r="WGP36" s="33"/>
      <c r="WGQ36" s="33"/>
      <c r="WGR36" s="33"/>
      <c r="WGS36" s="33"/>
      <c r="WGT36" s="33"/>
      <c r="WGU36" s="33"/>
      <c r="WGV36" s="33"/>
      <c r="WGW36" s="33"/>
      <c r="WGX36" s="33"/>
      <c r="WGY36" s="33"/>
      <c r="WGZ36" s="33"/>
      <c r="WHA36" s="33"/>
      <c r="WHB36" s="33"/>
      <c r="WHC36" s="33"/>
      <c r="WHD36" s="33"/>
      <c r="WHE36" s="33"/>
      <c r="WHF36" s="33"/>
      <c r="WHG36" s="33"/>
      <c r="WHH36" s="33"/>
      <c r="WHI36" s="33"/>
      <c r="WHJ36" s="33"/>
      <c r="WHK36" s="33"/>
      <c r="WHL36" s="33"/>
      <c r="WHM36" s="33"/>
      <c r="WHN36" s="33"/>
      <c r="WHO36" s="33"/>
      <c r="WHP36" s="33"/>
      <c r="WHQ36" s="33"/>
      <c r="WHR36" s="33"/>
      <c r="WHS36" s="33"/>
      <c r="WHT36" s="33"/>
      <c r="WHU36" s="33"/>
      <c r="WHV36" s="33"/>
      <c r="WHW36" s="33"/>
      <c r="WHX36" s="33"/>
      <c r="WHY36" s="33"/>
      <c r="WHZ36" s="33"/>
      <c r="WIA36" s="33"/>
      <c r="WIB36" s="33"/>
      <c r="WIC36" s="33"/>
      <c r="WID36" s="33"/>
      <c r="WIE36" s="33"/>
      <c r="WIF36" s="33"/>
      <c r="WIG36" s="33"/>
      <c r="WIH36" s="33"/>
      <c r="WII36" s="33"/>
      <c r="WIJ36" s="33"/>
      <c r="WIK36" s="33"/>
      <c r="WIL36" s="33"/>
      <c r="WIM36" s="33"/>
      <c r="WIN36" s="33"/>
      <c r="WIO36" s="33"/>
      <c r="WIP36" s="33"/>
      <c r="WIQ36" s="33"/>
      <c r="WIR36" s="33"/>
      <c r="WIS36" s="33"/>
      <c r="WIT36" s="33"/>
      <c r="WIU36" s="33"/>
      <c r="WIV36" s="33"/>
      <c r="WIW36" s="33"/>
      <c r="WIX36" s="33"/>
      <c r="WIY36" s="33"/>
      <c r="WIZ36" s="33"/>
      <c r="WJA36" s="33"/>
      <c r="WJB36" s="33"/>
      <c r="WJC36" s="33"/>
      <c r="WJD36" s="33"/>
      <c r="WJE36" s="33"/>
      <c r="WJF36" s="33"/>
      <c r="WJG36" s="33"/>
      <c r="WJH36" s="33"/>
      <c r="WJI36" s="33"/>
      <c r="WJJ36" s="33"/>
      <c r="WJK36" s="33"/>
      <c r="WJL36" s="33"/>
      <c r="WJM36" s="33"/>
      <c r="WJN36" s="33"/>
      <c r="WJO36" s="33"/>
      <c r="WJP36" s="33"/>
      <c r="WJQ36" s="33"/>
      <c r="WJR36" s="33"/>
      <c r="WJS36" s="33"/>
      <c r="WJT36" s="33"/>
      <c r="WJU36" s="33"/>
      <c r="WJV36" s="33"/>
      <c r="WJW36" s="33"/>
      <c r="WJX36" s="33"/>
      <c r="WJY36" s="33"/>
      <c r="WJZ36" s="33"/>
      <c r="WKA36" s="33"/>
      <c r="WKB36" s="33"/>
      <c r="WKC36" s="33"/>
      <c r="WKD36" s="33"/>
      <c r="WKE36" s="33"/>
      <c r="WKF36" s="33"/>
      <c r="WKG36" s="33"/>
      <c r="WKH36" s="33"/>
      <c r="WKI36" s="33"/>
      <c r="WKJ36" s="33"/>
      <c r="WKK36" s="33"/>
      <c r="WKL36" s="33"/>
      <c r="WKM36" s="33"/>
      <c r="WKN36" s="33"/>
      <c r="WKO36" s="33"/>
      <c r="WKP36" s="33"/>
      <c r="WKQ36" s="33"/>
      <c r="WKR36" s="33"/>
      <c r="WKS36" s="33"/>
      <c r="WKT36" s="33"/>
      <c r="WKU36" s="33"/>
      <c r="WKV36" s="33"/>
      <c r="WKW36" s="33"/>
      <c r="WKX36" s="33"/>
      <c r="WKY36" s="33"/>
      <c r="WKZ36" s="33"/>
      <c r="WLA36" s="33"/>
      <c r="WLB36" s="33"/>
      <c r="WLC36" s="33"/>
      <c r="WLD36" s="33"/>
      <c r="WLE36" s="33"/>
      <c r="WLF36" s="33"/>
      <c r="WLG36" s="33"/>
      <c r="WLH36" s="33"/>
      <c r="WLI36" s="33"/>
      <c r="WLJ36" s="33"/>
      <c r="WLK36" s="33"/>
      <c r="WLL36" s="33"/>
      <c r="WLM36" s="33"/>
      <c r="WLN36" s="33"/>
      <c r="WLO36" s="33"/>
      <c r="WLP36" s="33"/>
      <c r="WLQ36" s="33"/>
      <c r="WLR36" s="33"/>
      <c r="WLS36" s="33"/>
      <c r="WLT36" s="33"/>
      <c r="WLU36" s="33"/>
      <c r="WLV36" s="33"/>
      <c r="WLW36" s="33"/>
      <c r="WLX36" s="33"/>
      <c r="WLY36" s="33"/>
      <c r="WLZ36" s="33"/>
      <c r="WMA36" s="33"/>
      <c r="WMB36" s="33"/>
      <c r="WMC36" s="33"/>
      <c r="WMD36" s="33"/>
      <c r="WME36" s="33"/>
      <c r="WMF36" s="33"/>
      <c r="WMG36" s="33"/>
      <c r="WMH36" s="33"/>
      <c r="WMI36" s="33"/>
      <c r="WMJ36" s="33"/>
      <c r="WMK36" s="33"/>
      <c r="WML36" s="33"/>
      <c r="WMM36" s="33"/>
      <c r="WMN36" s="33"/>
      <c r="WMO36" s="33"/>
      <c r="WMP36" s="33"/>
      <c r="WMQ36" s="33"/>
      <c r="WMR36" s="33"/>
      <c r="WMS36" s="33"/>
      <c r="WMT36" s="33"/>
      <c r="WMU36" s="33"/>
      <c r="WMV36" s="33"/>
      <c r="WMW36" s="33"/>
      <c r="WMX36" s="33"/>
      <c r="WMY36" s="33"/>
      <c r="WMZ36" s="33"/>
      <c r="WNA36" s="33"/>
      <c r="WNB36" s="33"/>
      <c r="WNC36" s="33"/>
      <c r="WND36" s="33"/>
      <c r="WNE36" s="33"/>
      <c r="WNF36" s="33"/>
      <c r="WNG36" s="33"/>
      <c r="WNH36" s="33"/>
      <c r="WNI36" s="33"/>
      <c r="WNJ36" s="33"/>
      <c r="WNK36" s="33"/>
      <c r="WNL36" s="33"/>
      <c r="WNM36" s="33"/>
      <c r="WNN36" s="33"/>
      <c r="WNO36" s="33"/>
      <c r="WNP36" s="33"/>
      <c r="WNQ36" s="33"/>
      <c r="WNR36" s="33"/>
      <c r="WNS36" s="33"/>
      <c r="WNT36" s="33"/>
      <c r="WNU36" s="33"/>
      <c r="WNV36" s="33"/>
      <c r="WNW36" s="33"/>
      <c r="WNX36" s="33"/>
      <c r="WNY36" s="33"/>
      <c r="WNZ36" s="33"/>
      <c r="WOA36" s="33"/>
      <c r="WOB36" s="33"/>
      <c r="WOC36" s="33"/>
      <c r="WOD36" s="33"/>
      <c r="WOE36" s="33"/>
      <c r="WOF36" s="33"/>
      <c r="WOG36" s="33"/>
      <c r="WOH36" s="33"/>
      <c r="WOI36" s="33"/>
      <c r="WOJ36" s="33"/>
      <c r="WOK36" s="33"/>
      <c r="WOL36" s="33"/>
      <c r="WOM36" s="33"/>
      <c r="WON36" s="33"/>
      <c r="WOO36" s="33"/>
      <c r="WOP36" s="33"/>
      <c r="WOQ36" s="33"/>
      <c r="WOR36" s="33"/>
      <c r="WOS36" s="33"/>
      <c r="WOT36" s="33"/>
      <c r="WOU36" s="33"/>
      <c r="WOV36" s="33"/>
      <c r="WOW36" s="33"/>
      <c r="WOX36" s="33"/>
      <c r="WOY36" s="33"/>
      <c r="WOZ36" s="33"/>
      <c r="WPA36" s="33"/>
      <c r="WPB36" s="33"/>
      <c r="WPC36" s="33"/>
      <c r="WPD36" s="33"/>
      <c r="WPE36" s="33"/>
      <c r="WPF36" s="33"/>
      <c r="WPG36" s="33"/>
      <c r="WPH36" s="33"/>
      <c r="WPI36" s="33"/>
      <c r="WPJ36" s="33"/>
      <c r="WPK36" s="33"/>
      <c r="WPL36" s="33"/>
      <c r="WPM36" s="33"/>
      <c r="WPN36" s="33"/>
      <c r="WPO36" s="33"/>
      <c r="WPP36" s="33"/>
      <c r="WPQ36" s="33"/>
      <c r="WPR36" s="33"/>
      <c r="WPS36" s="33"/>
      <c r="WPT36" s="33"/>
      <c r="WPU36" s="33"/>
      <c r="WPV36" s="33"/>
      <c r="WPW36" s="33"/>
      <c r="WPX36" s="33"/>
      <c r="WPY36" s="33"/>
      <c r="WPZ36" s="33"/>
      <c r="WQA36" s="33"/>
      <c r="WQB36" s="33"/>
      <c r="WQC36" s="33"/>
      <c r="WQD36" s="33"/>
      <c r="WQE36" s="33"/>
      <c r="WQF36" s="33"/>
      <c r="WQG36" s="33"/>
      <c r="WQH36" s="33"/>
      <c r="WQI36" s="33"/>
      <c r="WQJ36" s="33"/>
      <c r="WQK36" s="33"/>
      <c r="WQL36" s="33"/>
      <c r="WQM36" s="33"/>
      <c r="WQN36" s="33"/>
      <c r="WQO36" s="33"/>
      <c r="WQP36" s="33"/>
      <c r="WQQ36" s="33"/>
      <c r="WQR36" s="33"/>
      <c r="WQS36" s="33"/>
      <c r="WQT36" s="33"/>
      <c r="WQU36" s="33"/>
      <c r="WQV36" s="33"/>
      <c r="WQW36" s="33"/>
      <c r="WQX36" s="33"/>
      <c r="WQY36" s="33"/>
      <c r="WQZ36" s="33"/>
      <c r="WRA36" s="33"/>
      <c r="WRB36" s="33"/>
      <c r="WRC36" s="33"/>
      <c r="WRD36" s="33"/>
      <c r="WRE36" s="33"/>
      <c r="WRF36" s="33"/>
      <c r="WRG36" s="33"/>
      <c r="WRH36" s="33"/>
      <c r="WRI36" s="33"/>
      <c r="WRJ36" s="33"/>
      <c r="WRK36" s="33"/>
      <c r="WRL36" s="33"/>
      <c r="WRM36" s="33"/>
      <c r="WRN36" s="33"/>
      <c r="WRO36" s="33"/>
      <c r="WRP36" s="33"/>
      <c r="WRQ36" s="33"/>
      <c r="WRR36" s="33"/>
      <c r="WRS36" s="33"/>
      <c r="WRT36" s="33"/>
      <c r="WRU36" s="33"/>
      <c r="WRV36" s="33"/>
      <c r="WRW36" s="33"/>
      <c r="WRX36" s="33"/>
      <c r="WRY36" s="33"/>
      <c r="WRZ36" s="33"/>
      <c r="WSA36" s="33"/>
      <c r="WSB36" s="33"/>
      <c r="WSC36" s="33"/>
      <c r="WSD36" s="33"/>
      <c r="WSE36" s="33"/>
      <c r="WSF36" s="33"/>
      <c r="WSG36" s="33"/>
      <c r="WSH36" s="33"/>
      <c r="WSI36" s="33"/>
      <c r="WSJ36" s="33"/>
      <c r="WSK36" s="33"/>
      <c r="WSL36" s="33"/>
      <c r="WSM36" s="33"/>
      <c r="WSN36" s="33"/>
      <c r="WSO36" s="33"/>
      <c r="WSP36" s="33"/>
      <c r="WSQ36" s="33"/>
      <c r="WSR36" s="33"/>
      <c r="WSS36" s="33"/>
      <c r="WST36" s="33"/>
      <c r="WSU36" s="33"/>
      <c r="WSV36" s="33"/>
      <c r="WSW36" s="33"/>
      <c r="WSX36" s="33"/>
      <c r="WSY36" s="33"/>
      <c r="WSZ36" s="33"/>
      <c r="WTA36" s="33"/>
      <c r="WTB36" s="33"/>
      <c r="WTC36" s="33"/>
      <c r="WTD36" s="33"/>
      <c r="WTE36" s="33"/>
      <c r="WTF36" s="33"/>
      <c r="WTG36" s="33"/>
      <c r="WTH36" s="33"/>
      <c r="WTI36" s="33"/>
      <c r="WTJ36" s="33"/>
      <c r="WTK36" s="33"/>
      <c r="WTL36" s="33"/>
      <c r="WTM36" s="33"/>
      <c r="WTN36" s="33"/>
      <c r="WTO36" s="33"/>
      <c r="WTP36" s="33"/>
      <c r="WTQ36" s="33"/>
      <c r="WTR36" s="33"/>
      <c r="WTS36" s="33"/>
      <c r="WTT36" s="33"/>
      <c r="WTU36" s="33"/>
      <c r="WTV36" s="33"/>
      <c r="WTW36" s="33"/>
      <c r="WTX36" s="33"/>
      <c r="WTY36" s="33"/>
      <c r="WTZ36" s="33"/>
      <c r="WUA36" s="33"/>
      <c r="WUB36" s="33"/>
      <c r="WUC36" s="33"/>
      <c r="WUD36" s="33"/>
      <c r="WUE36" s="33"/>
      <c r="WUF36" s="33"/>
      <c r="WUG36" s="33"/>
      <c r="WUH36" s="33"/>
      <c r="WUI36" s="33"/>
      <c r="WUJ36" s="33"/>
      <c r="WUK36" s="33"/>
      <c r="WUL36" s="33"/>
      <c r="WUM36" s="33"/>
      <c r="WUN36" s="33"/>
      <c r="WUO36" s="33"/>
      <c r="WUP36" s="33"/>
      <c r="WUQ36" s="33"/>
      <c r="WUR36" s="33"/>
      <c r="WUS36" s="33"/>
      <c r="WUT36" s="33"/>
      <c r="WUU36" s="33"/>
      <c r="WUV36" s="33"/>
      <c r="WUW36" s="33"/>
      <c r="WUX36" s="33"/>
      <c r="WUY36" s="33"/>
      <c r="WUZ36" s="33"/>
      <c r="WVA36" s="33"/>
      <c r="WVB36" s="33"/>
      <c r="WVC36" s="33"/>
      <c r="WVD36" s="33"/>
      <c r="WVE36" s="33"/>
      <c r="WVF36" s="33"/>
      <c r="WVG36" s="33"/>
      <c r="WVH36" s="33"/>
      <c r="WVI36" s="33"/>
      <c r="WVJ36" s="33"/>
      <c r="WVK36" s="33"/>
      <c r="WVL36" s="33"/>
      <c r="WVM36" s="33"/>
      <c r="WVN36" s="33"/>
      <c r="WVO36" s="33"/>
      <c r="WVP36" s="33"/>
      <c r="WVQ36" s="33"/>
      <c r="WVR36" s="33"/>
      <c r="WVS36" s="33"/>
      <c r="WVT36" s="33"/>
      <c r="WVU36" s="33"/>
      <c r="WVV36" s="33"/>
      <c r="WVW36" s="33"/>
      <c r="WVX36" s="33"/>
      <c r="WVY36" s="33"/>
      <c r="WVZ36" s="33"/>
      <c r="WWA36" s="33"/>
      <c r="WWB36" s="33"/>
      <c r="WWC36" s="33"/>
      <c r="WWD36" s="33"/>
      <c r="WWE36" s="33"/>
      <c r="WWF36" s="33"/>
      <c r="WWG36" s="33"/>
      <c r="WWH36" s="33"/>
      <c r="WWI36" s="33"/>
      <c r="WWJ36" s="33"/>
      <c r="WWK36" s="33"/>
      <c r="WWL36" s="33"/>
      <c r="WWM36" s="33"/>
      <c r="WWN36" s="33"/>
      <c r="WWO36" s="33"/>
      <c r="WWP36" s="33"/>
      <c r="WWQ36" s="33"/>
      <c r="WWR36" s="33"/>
      <c r="WWS36" s="33"/>
      <c r="WWT36" s="33"/>
      <c r="WWU36" s="33"/>
      <c r="WWV36" s="33"/>
      <c r="WWW36" s="33"/>
      <c r="WWX36" s="33"/>
      <c r="WWY36" s="33"/>
      <c r="WWZ36" s="33"/>
      <c r="WXA36" s="33"/>
      <c r="WXB36" s="33"/>
      <c r="WXC36" s="33"/>
      <c r="WXD36" s="33"/>
      <c r="WXE36" s="33"/>
      <c r="WXF36" s="33"/>
      <c r="WXG36" s="33"/>
      <c r="WXH36" s="33"/>
      <c r="WXI36" s="33"/>
      <c r="WXJ36" s="33"/>
      <c r="WXK36" s="33"/>
      <c r="WXL36" s="33"/>
      <c r="WXM36" s="33"/>
      <c r="WXN36" s="33"/>
      <c r="WXO36" s="33"/>
      <c r="WXP36" s="33"/>
      <c r="WXQ36" s="33"/>
      <c r="WXR36" s="33"/>
      <c r="WXS36" s="33"/>
      <c r="WXT36" s="33"/>
      <c r="WXU36" s="33"/>
      <c r="WXV36" s="33"/>
      <c r="WXW36" s="33"/>
      <c r="WXX36" s="33"/>
      <c r="WXY36" s="33"/>
      <c r="WXZ36" s="33"/>
      <c r="WYA36" s="33"/>
      <c r="WYB36" s="33"/>
      <c r="WYC36" s="33"/>
      <c r="WYD36" s="33"/>
      <c r="WYE36" s="33"/>
      <c r="WYF36" s="33"/>
      <c r="WYG36" s="33"/>
      <c r="WYH36" s="33"/>
      <c r="WYI36" s="33"/>
      <c r="WYJ36" s="33"/>
      <c r="WYK36" s="33"/>
      <c r="WYL36" s="33"/>
      <c r="WYM36" s="33"/>
      <c r="WYN36" s="33"/>
      <c r="WYO36" s="33"/>
      <c r="WYP36" s="33"/>
      <c r="WYQ36" s="33"/>
      <c r="WYR36" s="33"/>
      <c r="WYS36" s="33"/>
      <c r="WYT36" s="33"/>
      <c r="WYU36" s="33"/>
      <c r="WYV36" s="33"/>
      <c r="WYW36" s="33"/>
      <c r="WYX36" s="33"/>
      <c r="WYY36" s="33"/>
      <c r="WYZ36" s="33"/>
      <c r="WZA36" s="33"/>
      <c r="WZB36" s="33"/>
      <c r="WZC36" s="33"/>
      <c r="WZD36" s="33"/>
      <c r="WZE36" s="33"/>
      <c r="WZF36" s="33"/>
      <c r="WZG36" s="33"/>
      <c r="WZH36" s="33"/>
      <c r="WZI36" s="33"/>
      <c r="WZJ36" s="33"/>
      <c r="WZK36" s="33"/>
      <c r="WZL36" s="33"/>
      <c r="WZM36" s="33"/>
      <c r="WZN36" s="33"/>
      <c r="WZO36" s="33"/>
      <c r="WZP36" s="33"/>
      <c r="WZQ36" s="33"/>
      <c r="WZR36" s="33"/>
      <c r="WZS36" s="33"/>
      <c r="WZT36" s="33"/>
      <c r="WZU36" s="33"/>
      <c r="WZV36" s="33"/>
      <c r="WZW36" s="33"/>
      <c r="WZX36" s="33"/>
      <c r="WZY36" s="33"/>
      <c r="WZZ36" s="33"/>
      <c r="XAA36" s="33"/>
      <c r="XAB36" s="33"/>
      <c r="XAC36" s="33"/>
      <c r="XAD36" s="33"/>
      <c r="XAE36" s="33"/>
      <c r="XAF36" s="33"/>
      <c r="XAG36" s="33"/>
      <c r="XAH36" s="33"/>
      <c r="XAI36" s="33"/>
      <c r="XAJ36" s="33"/>
      <c r="XAK36" s="33"/>
      <c r="XAL36" s="33"/>
      <c r="XAM36" s="33"/>
      <c r="XAN36" s="33"/>
      <c r="XAO36" s="33"/>
      <c r="XAP36" s="33"/>
      <c r="XAQ36" s="33"/>
      <c r="XAR36" s="33"/>
      <c r="XAS36" s="33"/>
      <c r="XAT36" s="33"/>
      <c r="XAU36" s="33"/>
      <c r="XAV36" s="33"/>
      <c r="XAW36" s="33"/>
      <c r="XAX36" s="33"/>
      <c r="XAY36" s="33"/>
      <c r="XAZ36" s="33"/>
      <c r="XBA36" s="33"/>
      <c r="XBB36" s="33"/>
      <c r="XBC36" s="33"/>
      <c r="XBD36" s="33"/>
      <c r="XBE36" s="33"/>
      <c r="XBF36" s="33"/>
      <c r="XBG36" s="33"/>
      <c r="XBH36" s="33"/>
      <c r="XBI36" s="33"/>
      <c r="XBJ36" s="33"/>
      <c r="XBK36" s="33"/>
      <c r="XBL36" s="33"/>
      <c r="XBM36" s="33"/>
      <c r="XBN36" s="33"/>
      <c r="XBO36" s="33"/>
      <c r="XBP36" s="33"/>
      <c r="XBQ36" s="33"/>
      <c r="XBR36" s="33"/>
      <c r="XBS36" s="33"/>
      <c r="XBT36" s="33"/>
      <c r="XBU36" s="33"/>
      <c r="XBV36" s="33"/>
      <c r="XBW36" s="33"/>
      <c r="XBX36" s="33"/>
      <c r="XBY36" s="33"/>
      <c r="XBZ36" s="33"/>
      <c r="XCA36" s="33"/>
      <c r="XCB36" s="33"/>
      <c r="XCC36" s="33"/>
      <c r="XCD36" s="33"/>
      <c r="XCE36" s="33"/>
      <c r="XCF36" s="33"/>
      <c r="XCG36" s="33"/>
      <c r="XCH36" s="33"/>
      <c r="XCI36" s="33"/>
      <c r="XCJ36" s="33"/>
      <c r="XCK36" s="33"/>
      <c r="XCL36" s="33"/>
      <c r="XCM36" s="33"/>
      <c r="XCN36" s="33"/>
      <c r="XCO36" s="33"/>
      <c r="XCP36" s="33"/>
      <c r="XCQ36" s="33"/>
      <c r="XCR36" s="33"/>
      <c r="XCS36" s="33"/>
      <c r="XCT36" s="33"/>
      <c r="XCU36" s="33"/>
      <c r="XCV36" s="33"/>
      <c r="XCW36" s="33"/>
      <c r="XCX36" s="33"/>
      <c r="XCY36" s="33"/>
      <c r="XCZ36" s="33"/>
      <c r="XDA36" s="33"/>
      <c r="XDB36" s="33"/>
      <c r="XDC36" s="33"/>
      <c r="XDD36" s="33"/>
      <c r="XDE36" s="33"/>
      <c r="XDF36" s="33"/>
      <c r="XDG36" s="33"/>
      <c r="XDH36" s="33"/>
      <c r="XDI36" s="33"/>
      <c r="XDJ36" s="33"/>
      <c r="XDK36" s="33"/>
      <c r="XDL36" s="33"/>
      <c r="XDM36" s="33"/>
      <c r="XDN36" s="33"/>
      <c r="XDO36" s="33"/>
      <c r="XDP36" s="33"/>
      <c r="XDQ36" s="33"/>
      <c r="XDR36" s="33"/>
      <c r="XDS36" s="33"/>
      <c r="XDT36" s="33"/>
      <c r="XDU36" s="33"/>
    </row>
    <row r="37" spans="1:16349" s="35" customFormat="1" ht="63" customHeight="1">
      <c r="A37" s="172">
        <v>28</v>
      </c>
      <c r="B37" s="173"/>
      <c r="C37" s="173"/>
      <c r="D37" s="176" t="s">
        <v>676</v>
      </c>
      <c r="E37" s="175" t="s">
        <v>484</v>
      </c>
      <c r="F37" s="161">
        <v>24510</v>
      </c>
      <c r="G37" s="162"/>
      <c r="H37" s="198" t="s">
        <v>658</v>
      </c>
      <c r="I37" s="164"/>
      <c r="J37" s="164"/>
      <c r="K37" s="77">
        <f t="shared" ref="K37:K53" si="9">F37-L37-M37</f>
        <v>16315</v>
      </c>
      <c r="L37" s="166">
        <f>8195</f>
        <v>8195</v>
      </c>
      <c r="M37" s="166">
        <v>0</v>
      </c>
      <c r="N37" s="167">
        <f t="shared" ref="N37:N53" si="10">F37-O37</f>
        <v>24510</v>
      </c>
      <c r="O37" s="168"/>
      <c r="P37" s="169">
        <f t="shared" si="8"/>
        <v>1</v>
      </c>
      <c r="Q37" s="170">
        <f>ROUND(N37/(K37+L37+M37),4)</f>
        <v>1</v>
      </c>
      <c r="R37" s="52">
        <v>16315</v>
      </c>
      <c r="S37" s="52">
        <v>8195</v>
      </c>
      <c r="T37" s="35">
        <v>0</v>
      </c>
      <c r="U37" s="327">
        <v>24510</v>
      </c>
      <c r="V37" s="327"/>
      <c r="W37" s="327">
        <v>1</v>
      </c>
      <c r="X37" s="327">
        <v>1</v>
      </c>
    </row>
    <row r="38" spans="1:16349" s="35" customFormat="1" ht="81" customHeight="1">
      <c r="A38" s="172">
        <v>29</v>
      </c>
      <c r="B38" s="173"/>
      <c r="C38" s="173"/>
      <c r="D38" s="176" t="s">
        <v>677</v>
      </c>
      <c r="E38" s="175" t="s">
        <v>678</v>
      </c>
      <c r="F38" s="203">
        <f>417405+20116</f>
        <v>437521</v>
      </c>
      <c r="G38" s="162"/>
      <c r="H38" s="198" t="s">
        <v>637</v>
      </c>
      <c r="I38" s="164"/>
      <c r="J38" s="164"/>
      <c r="K38" s="77">
        <f>F38-L38-M38-20116</f>
        <v>341146</v>
      </c>
      <c r="L38" s="166">
        <v>10638</v>
      </c>
      <c r="M38" s="166">
        <v>65621</v>
      </c>
      <c r="N38" s="167">
        <f t="shared" si="10"/>
        <v>409637</v>
      </c>
      <c r="O38" s="204">
        <v>27884</v>
      </c>
      <c r="P38" s="169">
        <f t="shared" si="8"/>
        <v>0.93630000000000002</v>
      </c>
      <c r="Q38" s="170">
        <f t="shared" ref="Q38:Q53" si="11">ROUND(N38/(K38+L38+M38),4)</f>
        <v>0.98140000000000005</v>
      </c>
      <c r="R38" s="52">
        <v>341146</v>
      </c>
      <c r="S38" s="52">
        <v>10638</v>
      </c>
      <c r="T38" s="35">
        <v>65621</v>
      </c>
      <c r="U38" s="327">
        <v>409637</v>
      </c>
      <c r="V38" s="327">
        <v>27884</v>
      </c>
      <c r="W38" s="327">
        <v>0.93630000000000002</v>
      </c>
      <c r="X38" s="327">
        <v>0.98140000000000005</v>
      </c>
    </row>
    <row r="39" spans="1:16349" s="35" customFormat="1" ht="50.25" customHeight="1">
      <c r="A39" s="172">
        <v>30</v>
      </c>
      <c r="B39" s="173"/>
      <c r="C39" s="173"/>
      <c r="D39" s="176" t="s">
        <v>496</v>
      </c>
      <c r="E39" s="175" t="s">
        <v>497</v>
      </c>
      <c r="F39" s="161">
        <v>52774</v>
      </c>
      <c r="G39" s="162"/>
      <c r="H39" s="198" t="s">
        <v>658</v>
      </c>
      <c r="I39" s="164"/>
      <c r="J39" s="164"/>
      <c r="K39" s="77">
        <f t="shared" si="9"/>
        <v>32846</v>
      </c>
      <c r="L39" s="166">
        <f>19032+442</f>
        <v>19474</v>
      </c>
      <c r="M39" s="166">
        <f>75+379</f>
        <v>454</v>
      </c>
      <c r="N39" s="167">
        <f t="shared" si="10"/>
        <v>52774</v>
      </c>
      <c r="O39" s="168"/>
      <c r="P39" s="169">
        <f t="shared" si="8"/>
        <v>1</v>
      </c>
      <c r="Q39" s="170">
        <f t="shared" si="11"/>
        <v>1</v>
      </c>
      <c r="R39" s="52">
        <v>32846</v>
      </c>
      <c r="S39" s="52">
        <v>19474</v>
      </c>
      <c r="T39" s="35">
        <v>454</v>
      </c>
      <c r="U39" s="327">
        <v>52774</v>
      </c>
      <c r="V39" s="327"/>
      <c r="W39" s="327">
        <v>1</v>
      </c>
      <c r="X39" s="327">
        <v>1</v>
      </c>
    </row>
    <row r="40" spans="1:16349" s="35" customFormat="1" ht="53.25" customHeight="1">
      <c r="A40" s="172">
        <v>31</v>
      </c>
      <c r="B40" s="173"/>
      <c r="C40" s="173"/>
      <c r="D40" s="176" t="s">
        <v>33</v>
      </c>
      <c r="E40" s="175" t="s">
        <v>501</v>
      </c>
      <c r="F40" s="161">
        <v>56096</v>
      </c>
      <c r="G40" s="162"/>
      <c r="H40" s="198" t="s">
        <v>653</v>
      </c>
      <c r="I40" s="164"/>
      <c r="J40" s="164"/>
      <c r="K40" s="77">
        <f t="shared" si="9"/>
        <v>55234</v>
      </c>
      <c r="L40" s="166">
        <v>0</v>
      </c>
      <c r="M40" s="166">
        <v>862</v>
      </c>
      <c r="N40" s="167">
        <f t="shared" si="10"/>
        <v>52496</v>
      </c>
      <c r="O40" s="168">
        <v>3600</v>
      </c>
      <c r="P40" s="169">
        <f t="shared" si="8"/>
        <v>0.93579999999999997</v>
      </c>
      <c r="Q40" s="170">
        <f t="shared" si="11"/>
        <v>0.93579999999999997</v>
      </c>
      <c r="R40" s="52">
        <v>55234</v>
      </c>
      <c r="S40" s="52">
        <v>0</v>
      </c>
      <c r="T40" s="35">
        <v>862</v>
      </c>
      <c r="U40" s="327">
        <v>52496</v>
      </c>
      <c r="V40" s="327">
        <v>3600</v>
      </c>
      <c r="W40" s="327">
        <v>0.93579999999999997</v>
      </c>
      <c r="X40" s="327">
        <v>0.93579999999999997</v>
      </c>
    </row>
    <row r="41" spans="1:16349" s="35" customFormat="1" ht="50.25" customHeight="1">
      <c r="A41" s="172">
        <v>32</v>
      </c>
      <c r="B41" s="173"/>
      <c r="C41" s="173"/>
      <c r="D41" s="176" t="s">
        <v>679</v>
      </c>
      <c r="E41" s="175" t="s">
        <v>507</v>
      </c>
      <c r="F41" s="161">
        <v>119002</v>
      </c>
      <c r="G41" s="162"/>
      <c r="H41" s="198" t="s">
        <v>637</v>
      </c>
      <c r="I41" s="164"/>
      <c r="J41" s="164"/>
      <c r="K41" s="77">
        <f t="shared" si="9"/>
        <v>68624</v>
      </c>
      <c r="L41" s="166">
        <v>23538</v>
      </c>
      <c r="M41" s="166">
        <v>26840</v>
      </c>
      <c r="N41" s="167">
        <f t="shared" si="10"/>
        <v>119002</v>
      </c>
      <c r="O41" s="168"/>
      <c r="P41" s="169">
        <f t="shared" si="8"/>
        <v>1</v>
      </c>
      <c r="Q41" s="170">
        <f t="shared" si="11"/>
        <v>1</v>
      </c>
      <c r="R41" s="52">
        <v>68624</v>
      </c>
      <c r="S41" s="52">
        <v>23538</v>
      </c>
      <c r="T41" s="35">
        <v>26840</v>
      </c>
      <c r="U41" s="327">
        <v>119002</v>
      </c>
      <c r="V41" s="327"/>
      <c r="W41" s="327">
        <v>1</v>
      </c>
      <c r="X41" s="327">
        <v>1</v>
      </c>
    </row>
    <row r="42" spans="1:16349" s="35" customFormat="1" ht="50.25" customHeight="1">
      <c r="A42" s="172">
        <v>33</v>
      </c>
      <c r="B42" s="173"/>
      <c r="C42" s="173"/>
      <c r="D42" s="176" t="s">
        <v>680</v>
      </c>
      <c r="E42" s="175" t="s">
        <v>513</v>
      </c>
      <c r="F42" s="161">
        <v>2700</v>
      </c>
      <c r="G42" s="162"/>
      <c r="H42" s="198" t="s">
        <v>658</v>
      </c>
      <c r="I42" s="164"/>
      <c r="J42" s="164"/>
      <c r="K42" s="77">
        <f t="shared" si="9"/>
        <v>2700</v>
      </c>
      <c r="L42" s="166">
        <v>0</v>
      </c>
      <c r="M42" s="166">
        <v>0</v>
      </c>
      <c r="N42" s="167">
        <f t="shared" si="10"/>
        <v>2700</v>
      </c>
      <c r="O42" s="168"/>
      <c r="P42" s="169">
        <f t="shared" si="8"/>
        <v>1</v>
      </c>
      <c r="Q42" s="170">
        <f t="shared" si="11"/>
        <v>1</v>
      </c>
      <c r="R42" s="52">
        <v>2700</v>
      </c>
      <c r="S42" s="52">
        <v>0</v>
      </c>
      <c r="T42" s="35">
        <v>0</v>
      </c>
      <c r="U42" s="327">
        <v>2700</v>
      </c>
      <c r="V42" s="327"/>
      <c r="W42" s="327">
        <v>1</v>
      </c>
      <c r="X42" s="327">
        <v>1</v>
      </c>
    </row>
    <row r="43" spans="1:16349" s="35" customFormat="1" ht="50.25" customHeight="1">
      <c r="A43" s="172">
        <v>34</v>
      </c>
      <c r="B43" s="173"/>
      <c r="C43" s="173"/>
      <c r="D43" s="176" t="s">
        <v>681</v>
      </c>
      <c r="E43" s="175" t="s">
        <v>518</v>
      </c>
      <c r="F43" s="161">
        <v>114610</v>
      </c>
      <c r="G43" s="162"/>
      <c r="H43" s="198" t="s">
        <v>637</v>
      </c>
      <c r="I43" s="164"/>
      <c r="J43" s="164"/>
      <c r="K43" s="77">
        <f t="shared" si="9"/>
        <v>47967</v>
      </c>
      <c r="L43" s="166">
        <v>58472</v>
      </c>
      <c r="M43" s="166">
        <v>8171</v>
      </c>
      <c r="N43" s="167">
        <f t="shared" si="10"/>
        <v>114610</v>
      </c>
      <c r="O43" s="168"/>
      <c r="P43" s="169">
        <f t="shared" si="8"/>
        <v>1</v>
      </c>
      <c r="Q43" s="170">
        <f t="shared" si="11"/>
        <v>1</v>
      </c>
      <c r="R43" s="52">
        <v>47967</v>
      </c>
      <c r="S43" s="52">
        <v>58472</v>
      </c>
      <c r="T43" s="35">
        <v>8171</v>
      </c>
      <c r="U43" s="327">
        <v>114610</v>
      </c>
      <c r="V43" s="327"/>
      <c r="W43" s="327">
        <v>1</v>
      </c>
      <c r="X43" s="327">
        <v>1</v>
      </c>
    </row>
    <row r="44" spans="1:16349" s="35" customFormat="1" ht="73.5" customHeight="1">
      <c r="A44" s="172">
        <v>35</v>
      </c>
      <c r="B44" s="173"/>
      <c r="C44" s="173"/>
      <c r="D44" s="176" t="s">
        <v>682</v>
      </c>
      <c r="E44" s="175" t="s">
        <v>524</v>
      </c>
      <c r="F44" s="203">
        <f>133774+8950</f>
        <v>142724</v>
      </c>
      <c r="G44" s="162"/>
      <c r="H44" s="198" t="s">
        <v>658</v>
      </c>
      <c r="I44" s="164"/>
      <c r="J44" s="164"/>
      <c r="K44" s="77">
        <f>F44-L44-M44-8950</f>
        <v>111703</v>
      </c>
      <c r="L44" s="166">
        <v>18627</v>
      </c>
      <c r="M44" s="166">
        <v>3444</v>
      </c>
      <c r="N44" s="167">
        <f t="shared" si="10"/>
        <v>119347</v>
      </c>
      <c r="O44" s="204">
        <v>23377</v>
      </c>
      <c r="P44" s="169">
        <f t="shared" si="8"/>
        <v>0.83620000000000005</v>
      </c>
      <c r="Q44" s="170">
        <f t="shared" si="11"/>
        <v>0.89219999999999999</v>
      </c>
      <c r="R44" s="52">
        <v>111703</v>
      </c>
      <c r="S44" s="52">
        <v>18627</v>
      </c>
      <c r="T44" s="35">
        <v>3444</v>
      </c>
      <c r="U44" s="327">
        <v>119347</v>
      </c>
      <c r="V44" s="327">
        <v>23377</v>
      </c>
      <c r="W44" s="327">
        <v>0.83620000000000005</v>
      </c>
      <c r="X44" s="327">
        <v>0.89219999999999999</v>
      </c>
    </row>
    <row r="45" spans="1:16349" s="35" customFormat="1" ht="53.25" customHeight="1">
      <c r="A45" s="172">
        <v>36</v>
      </c>
      <c r="B45" s="173"/>
      <c r="C45" s="173"/>
      <c r="D45" s="176" t="s">
        <v>683</v>
      </c>
      <c r="E45" s="175" t="s">
        <v>530</v>
      </c>
      <c r="F45" s="76">
        <v>1009515</v>
      </c>
      <c r="G45" s="162"/>
      <c r="H45" s="198" t="s">
        <v>637</v>
      </c>
      <c r="I45" s="164"/>
      <c r="J45" s="164"/>
      <c r="K45" s="77">
        <f t="shared" si="9"/>
        <v>991898</v>
      </c>
      <c r="L45" s="166">
        <v>5271</v>
      </c>
      <c r="M45" s="166">
        <v>12346</v>
      </c>
      <c r="N45" s="167">
        <f t="shared" si="10"/>
        <v>1009515</v>
      </c>
      <c r="O45" s="168"/>
      <c r="P45" s="169">
        <f t="shared" si="8"/>
        <v>1</v>
      </c>
      <c r="Q45" s="170">
        <f t="shared" si="11"/>
        <v>1</v>
      </c>
      <c r="R45" s="52">
        <v>991898</v>
      </c>
      <c r="S45" s="52">
        <v>5271</v>
      </c>
      <c r="T45" s="35">
        <v>12346</v>
      </c>
      <c r="U45" s="327">
        <v>1009515</v>
      </c>
      <c r="V45" s="327"/>
      <c r="W45" s="327">
        <v>1</v>
      </c>
      <c r="X45" s="327">
        <v>1</v>
      </c>
    </row>
    <row r="46" spans="1:16349" s="35" customFormat="1" ht="70.5" customHeight="1">
      <c r="A46" s="172">
        <v>37</v>
      </c>
      <c r="B46" s="173"/>
      <c r="C46" s="173"/>
      <c r="D46" s="176" t="s">
        <v>684</v>
      </c>
      <c r="E46" s="175" t="s">
        <v>685</v>
      </c>
      <c r="F46" s="161">
        <v>38342</v>
      </c>
      <c r="G46" s="162"/>
      <c r="H46" s="198" t="s">
        <v>658</v>
      </c>
      <c r="I46" s="164"/>
      <c r="J46" s="164"/>
      <c r="K46" s="77">
        <f t="shared" si="9"/>
        <v>38342</v>
      </c>
      <c r="L46" s="166">
        <v>0</v>
      </c>
      <c r="M46" s="166">
        <v>0</v>
      </c>
      <c r="N46" s="167">
        <f t="shared" si="10"/>
        <v>38342</v>
      </c>
      <c r="O46" s="168"/>
      <c r="P46" s="169">
        <f t="shared" si="8"/>
        <v>1</v>
      </c>
      <c r="Q46" s="170">
        <f t="shared" si="11"/>
        <v>1</v>
      </c>
      <c r="R46" s="52">
        <v>38342</v>
      </c>
      <c r="S46" s="52">
        <v>0</v>
      </c>
      <c r="T46" s="35">
        <v>0</v>
      </c>
      <c r="U46" s="327">
        <v>38342</v>
      </c>
      <c r="V46" s="327"/>
      <c r="W46" s="327">
        <v>1</v>
      </c>
      <c r="X46" s="327">
        <v>1</v>
      </c>
    </row>
    <row r="47" spans="1:16349" s="35" customFormat="1" ht="39.75" customHeight="1">
      <c r="A47" s="172">
        <v>38</v>
      </c>
      <c r="B47" s="173"/>
      <c r="C47" s="173"/>
      <c r="D47" s="176" t="s">
        <v>686</v>
      </c>
      <c r="E47" s="175" t="s">
        <v>539</v>
      </c>
      <c r="F47" s="161">
        <v>46366</v>
      </c>
      <c r="G47" s="162"/>
      <c r="H47" s="198" t="s">
        <v>658</v>
      </c>
      <c r="I47" s="164"/>
      <c r="J47" s="164"/>
      <c r="K47" s="77">
        <f t="shared" si="9"/>
        <v>46366</v>
      </c>
      <c r="L47" s="166">
        <v>0</v>
      </c>
      <c r="M47" s="205">
        <v>0</v>
      </c>
      <c r="N47" s="167">
        <f t="shared" si="10"/>
        <v>46366</v>
      </c>
      <c r="O47" s="200"/>
      <c r="P47" s="169">
        <f t="shared" si="8"/>
        <v>1</v>
      </c>
      <c r="Q47" s="170">
        <f t="shared" si="11"/>
        <v>1</v>
      </c>
      <c r="R47" s="52">
        <v>46366</v>
      </c>
      <c r="S47" s="52">
        <v>0</v>
      </c>
      <c r="T47" s="35">
        <v>0</v>
      </c>
      <c r="U47" s="327">
        <v>46366</v>
      </c>
      <c r="V47" s="327"/>
      <c r="W47" s="327">
        <v>1</v>
      </c>
      <c r="X47" s="327">
        <v>1</v>
      </c>
    </row>
    <row r="48" spans="1:16349" s="35" customFormat="1" ht="39.75" customHeight="1">
      <c r="A48" s="172">
        <v>39</v>
      </c>
      <c r="B48" s="173"/>
      <c r="C48" s="173"/>
      <c r="D48" s="176" t="s">
        <v>687</v>
      </c>
      <c r="E48" s="175" t="s">
        <v>688</v>
      </c>
      <c r="F48" s="161">
        <v>168010</v>
      </c>
      <c r="G48" s="162"/>
      <c r="H48" s="198" t="s">
        <v>637</v>
      </c>
      <c r="I48" s="164"/>
      <c r="J48" s="164"/>
      <c r="K48" s="77">
        <f t="shared" si="9"/>
        <v>111161</v>
      </c>
      <c r="L48" s="166">
        <v>38648</v>
      </c>
      <c r="M48" s="166">
        <v>18201</v>
      </c>
      <c r="N48" s="167">
        <f t="shared" si="10"/>
        <v>158548</v>
      </c>
      <c r="O48" s="168">
        <v>9462</v>
      </c>
      <c r="P48" s="169">
        <f t="shared" si="8"/>
        <v>0.94369999999999998</v>
      </c>
      <c r="Q48" s="170">
        <f t="shared" si="11"/>
        <v>0.94369999999999998</v>
      </c>
      <c r="R48" s="52">
        <v>111161</v>
      </c>
      <c r="S48" s="52">
        <v>38648</v>
      </c>
      <c r="T48" s="35">
        <v>18201</v>
      </c>
      <c r="U48" s="327">
        <v>158548</v>
      </c>
      <c r="V48" s="327">
        <v>9462</v>
      </c>
      <c r="W48" s="327">
        <v>0.94369999999999998</v>
      </c>
      <c r="X48" s="327">
        <v>0.94369999999999998</v>
      </c>
    </row>
    <row r="49" spans="1:16349" s="35" customFormat="1" ht="39" customHeight="1">
      <c r="A49" s="172">
        <v>40</v>
      </c>
      <c r="B49" s="173"/>
      <c r="C49" s="173"/>
      <c r="D49" s="176" t="s">
        <v>23</v>
      </c>
      <c r="E49" s="175" t="s">
        <v>549</v>
      </c>
      <c r="F49" s="161">
        <v>13177</v>
      </c>
      <c r="G49" s="162"/>
      <c r="H49" s="198" t="s">
        <v>658</v>
      </c>
      <c r="I49" s="164"/>
      <c r="J49" s="164"/>
      <c r="K49" s="77">
        <f t="shared" si="9"/>
        <v>13177</v>
      </c>
      <c r="L49" s="166">
        <v>0</v>
      </c>
      <c r="M49" s="166">
        <v>0</v>
      </c>
      <c r="N49" s="167">
        <f t="shared" si="10"/>
        <v>13177</v>
      </c>
      <c r="O49" s="168"/>
      <c r="P49" s="169">
        <f t="shared" si="8"/>
        <v>1</v>
      </c>
      <c r="Q49" s="170">
        <f t="shared" si="11"/>
        <v>1</v>
      </c>
      <c r="R49" s="52">
        <v>13177</v>
      </c>
      <c r="S49" s="52">
        <v>0</v>
      </c>
      <c r="T49" s="35">
        <v>0</v>
      </c>
      <c r="U49" s="327">
        <v>13177</v>
      </c>
      <c r="V49" s="327"/>
      <c r="W49" s="327">
        <v>1</v>
      </c>
      <c r="X49" s="327">
        <v>1</v>
      </c>
    </row>
    <row r="50" spans="1:16349" s="35" customFormat="1" ht="39.75" customHeight="1">
      <c r="A50" s="172">
        <v>41</v>
      </c>
      <c r="B50" s="173"/>
      <c r="C50" s="173"/>
      <c r="D50" s="176" t="s">
        <v>24</v>
      </c>
      <c r="E50" s="175" t="s">
        <v>551</v>
      </c>
      <c r="F50" s="161">
        <v>70304</v>
      </c>
      <c r="G50" s="162"/>
      <c r="H50" s="198" t="s">
        <v>658</v>
      </c>
      <c r="I50" s="164"/>
      <c r="J50" s="164"/>
      <c r="K50" s="77">
        <f t="shared" si="9"/>
        <v>70304</v>
      </c>
      <c r="L50" s="166">
        <v>0</v>
      </c>
      <c r="M50" s="166">
        <v>0</v>
      </c>
      <c r="N50" s="167">
        <f t="shared" si="10"/>
        <v>70304</v>
      </c>
      <c r="O50" s="168"/>
      <c r="P50" s="169">
        <f t="shared" si="8"/>
        <v>1</v>
      </c>
      <c r="Q50" s="170">
        <f t="shared" si="11"/>
        <v>1</v>
      </c>
      <c r="R50" s="52">
        <v>70304</v>
      </c>
      <c r="S50" s="52">
        <v>0</v>
      </c>
      <c r="T50" s="35">
        <v>0</v>
      </c>
      <c r="U50" s="327">
        <v>70304</v>
      </c>
      <c r="V50" s="327"/>
      <c r="W50" s="327">
        <v>1</v>
      </c>
      <c r="X50" s="327">
        <v>1</v>
      </c>
    </row>
    <row r="51" spans="1:16349" s="35" customFormat="1" ht="53.25" customHeight="1">
      <c r="A51" s="172">
        <v>42</v>
      </c>
      <c r="B51" s="173"/>
      <c r="C51" s="173"/>
      <c r="D51" s="176" t="s">
        <v>82</v>
      </c>
      <c r="E51" s="175" t="s">
        <v>556</v>
      </c>
      <c r="F51" s="161">
        <f>607+4</f>
        <v>611</v>
      </c>
      <c r="G51" s="162"/>
      <c r="H51" s="198" t="s">
        <v>653</v>
      </c>
      <c r="I51" s="164"/>
      <c r="J51" s="164"/>
      <c r="K51" s="77">
        <f t="shared" si="9"/>
        <v>130</v>
      </c>
      <c r="L51" s="166">
        <v>0</v>
      </c>
      <c r="M51" s="166">
        <v>481</v>
      </c>
      <c r="N51" s="167">
        <f t="shared" si="10"/>
        <v>611</v>
      </c>
      <c r="O51" s="168"/>
      <c r="P51" s="169">
        <f t="shared" si="8"/>
        <v>1</v>
      </c>
      <c r="Q51" s="170">
        <f t="shared" si="11"/>
        <v>1</v>
      </c>
      <c r="R51" s="52">
        <v>130</v>
      </c>
      <c r="S51" s="52">
        <v>0</v>
      </c>
      <c r="T51" s="35">
        <v>481</v>
      </c>
      <c r="U51" s="327">
        <v>611</v>
      </c>
      <c r="V51" s="327"/>
      <c r="W51" s="327">
        <v>1</v>
      </c>
      <c r="X51" s="327">
        <v>1</v>
      </c>
    </row>
    <row r="52" spans="1:16349" s="35" customFormat="1" ht="40.5" customHeight="1">
      <c r="A52" s="172">
        <v>43</v>
      </c>
      <c r="B52" s="173"/>
      <c r="C52" s="173"/>
      <c r="D52" s="176" t="s">
        <v>25</v>
      </c>
      <c r="E52" s="175" t="s">
        <v>562</v>
      </c>
      <c r="F52" s="76">
        <v>8049</v>
      </c>
      <c r="G52" s="162"/>
      <c r="H52" s="198" t="s">
        <v>658</v>
      </c>
      <c r="I52" s="164"/>
      <c r="J52" s="164"/>
      <c r="K52" s="77">
        <f t="shared" si="9"/>
        <v>3048</v>
      </c>
      <c r="L52" s="166">
        <v>0</v>
      </c>
      <c r="M52" s="166">
        <v>5001</v>
      </c>
      <c r="N52" s="167">
        <f t="shared" si="10"/>
        <v>8049</v>
      </c>
      <c r="O52" s="168"/>
      <c r="P52" s="169">
        <f t="shared" si="8"/>
        <v>1</v>
      </c>
      <c r="Q52" s="170">
        <f t="shared" si="11"/>
        <v>1</v>
      </c>
      <c r="R52" s="52">
        <v>3048</v>
      </c>
      <c r="S52" s="52">
        <v>0</v>
      </c>
      <c r="T52" s="35">
        <v>5001</v>
      </c>
      <c r="U52" s="327">
        <v>8049</v>
      </c>
      <c r="V52" s="327"/>
      <c r="W52" s="327">
        <v>1</v>
      </c>
      <c r="X52" s="327">
        <v>1</v>
      </c>
    </row>
    <row r="53" spans="1:16349" s="35" customFormat="1" ht="77.25" customHeight="1" thickBot="1">
      <c r="A53" s="172">
        <v>44</v>
      </c>
      <c r="B53" s="173" t="s">
        <v>660</v>
      </c>
      <c r="C53" s="173" t="s">
        <v>661</v>
      </c>
      <c r="D53" s="49" t="s">
        <v>564</v>
      </c>
      <c r="E53" s="175" t="s">
        <v>565</v>
      </c>
      <c r="F53" s="161">
        <f>602000</f>
        <v>602000</v>
      </c>
      <c r="G53" s="162"/>
      <c r="H53" s="163" t="s">
        <v>637</v>
      </c>
      <c r="I53" s="163" t="s">
        <v>647</v>
      </c>
      <c r="J53" s="177" t="s">
        <v>648</v>
      </c>
      <c r="K53" s="77">
        <f t="shared" si="9"/>
        <v>176125</v>
      </c>
      <c r="L53" s="205">
        <f>98+601797-176125</f>
        <v>425770</v>
      </c>
      <c r="M53" s="166">
        <v>105</v>
      </c>
      <c r="N53" s="167">
        <f t="shared" si="10"/>
        <v>602000</v>
      </c>
      <c r="O53" s="168"/>
      <c r="P53" s="181">
        <f t="shared" si="8"/>
        <v>1</v>
      </c>
      <c r="Q53" s="182">
        <f t="shared" si="11"/>
        <v>1</v>
      </c>
      <c r="R53" s="52">
        <v>176125</v>
      </c>
      <c r="S53" s="52">
        <v>425770</v>
      </c>
      <c r="T53" s="35">
        <v>105</v>
      </c>
      <c r="U53" s="327">
        <v>602000</v>
      </c>
      <c r="V53" s="327"/>
      <c r="W53" s="327">
        <v>1</v>
      </c>
      <c r="X53" s="327">
        <v>1</v>
      </c>
    </row>
    <row r="54" spans="1:16349" s="8" customFormat="1" ht="9.9499999999999993" customHeight="1" thickBot="1">
      <c r="A54" s="132"/>
      <c r="B54" s="133"/>
      <c r="C54" s="133"/>
      <c r="D54" s="10"/>
      <c r="E54" s="10"/>
      <c r="F54" s="206"/>
      <c r="G54" s="187"/>
      <c r="H54" s="188"/>
      <c r="I54" s="189"/>
      <c r="J54" s="189"/>
      <c r="K54" s="189"/>
      <c r="L54" s="190"/>
      <c r="M54" s="13"/>
      <c r="N54" s="191"/>
      <c r="O54" s="191"/>
      <c r="P54" s="192"/>
      <c r="Q54" s="192"/>
      <c r="R54" s="12"/>
      <c r="S54" s="12"/>
      <c r="T54" s="12"/>
      <c r="U54" s="325"/>
      <c r="V54" s="325"/>
      <c r="W54" s="325"/>
      <c r="X54" s="325"/>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12"/>
      <c r="OM54" s="12"/>
      <c r="ON54" s="12"/>
      <c r="OO54" s="12"/>
      <c r="OP54" s="12"/>
      <c r="OQ54" s="12"/>
      <c r="OR54" s="12"/>
      <c r="OS54" s="12"/>
      <c r="OT54" s="12"/>
      <c r="OU54" s="12"/>
      <c r="OV54" s="12"/>
      <c r="OW54" s="12"/>
      <c r="OX54" s="12"/>
      <c r="OY54" s="12"/>
      <c r="OZ54" s="12"/>
      <c r="PA54" s="12"/>
      <c r="PB54" s="12"/>
      <c r="PC54" s="12"/>
      <c r="PD54" s="12"/>
      <c r="PE54" s="12"/>
      <c r="PF54" s="12"/>
      <c r="PG54" s="12"/>
      <c r="PH54" s="12"/>
      <c r="PI54" s="12"/>
      <c r="PJ54" s="12"/>
      <c r="PK54" s="12"/>
      <c r="PL54" s="12"/>
      <c r="PM54" s="12"/>
      <c r="PN54" s="12"/>
      <c r="PO54" s="12"/>
      <c r="PP54" s="12"/>
      <c r="PQ54" s="12"/>
      <c r="PR54" s="12"/>
      <c r="PS54" s="12"/>
      <c r="PT54" s="12"/>
      <c r="PU54" s="12"/>
      <c r="PV54" s="12"/>
      <c r="PW54" s="12"/>
      <c r="PX54" s="12"/>
      <c r="PY54" s="12"/>
      <c r="PZ54" s="12"/>
      <c r="QA54" s="12"/>
      <c r="QB54" s="12"/>
      <c r="QC54" s="12"/>
      <c r="QD54" s="12"/>
      <c r="QE54" s="12"/>
      <c r="QF54" s="12"/>
      <c r="QG54" s="12"/>
      <c r="QH54" s="12"/>
      <c r="QI54" s="12"/>
      <c r="QJ54" s="12"/>
      <c r="QK54" s="12"/>
      <c r="QL54" s="12"/>
      <c r="QM54" s="12"/>
      <c r="QN54" s="12"/>
      <c r="QO54" s="12"/>
      <c r="QP54" s="12"/>
      <c r="QQ54" s="12"/>
      <c r="QR54" s="12"/>
      <c r="QS54" s="12"/>
      <c r="QT54" s="12"/>
      <c r="QU54" s="12"/>
      <c r="QV54" s="12"/>
      <c r="QW54" s="12"/>
      <c r="QX54" s="12"/>
      <c r="QY54" s="12"/>
      <c r="QZ54" s="12"/>
      <c r="RA54" s="12"/>
      <c r="RB54" s="12"/>
      <c r="RC54" s="12"/>
      <c r="RD54" s="12"/>
      <c r="RE54" s="12"/>
      <c r="RF54" s="12"/>
      <c r="RG54" s="12"/>
      <c r="RH54" s="12"/>
      <c r="RI54" s="12"/>
      <c r="RJ54" s="12"/>
      <c r="RK54" s="12"/>
      <c r="RL54" s="12"/>
      <c r="RM54" s="12"/>
      <c r="RN54" s="12"/>
      <c r="RO54" s="12"/>
      <c r="RP54" s="12"/>
      <c r="RQ54" s="12"/>
      <c r="RR54" s="12"/>
      <c r="RS54" s="12"/>
      <c r="RT54" s="12"/>
      <c r="RU54" s="12"/>
      <c r="RV54" s="12"/>
      <c r="RW54" s="12"/>
      <c r="RX54" s="12"/>
      <c r="RY54" s="12"/>
      <c r="RZ54" s="12"/>
      <c r="SA54" s="12"/>
      <c r="SB54" s="12"/>
      <c r="SC54" s="12"/>
      <c r="SD54" s="12"/>
      <c r="SE54" s="12"/>
      <c r="SF54" s="12"/>
      <c r="SG54" s="12"/>
      <c r="SH54" s="12"/>
      <c r="SI54" s="12"/>
      <c r="SJ54" s="12"/>
      <c r="SK54" s="12"/>
      <c r="SL54" s="12"/>
      <c r="SM54" s="12"/>
      <c r="SN54" s="12"/>
      <c r="SO54" s="12"/>
      <c r="SP54" s="12"/>
      <c r="SQ54" s="12"/>
      <c r="SR54" s="12"/>
      <c r="SS54" s="12"/>
      <c r="ST54" s="12"/>
      <c r="SU54" s="12"/>
      <c r="SV54" s="12"/>
      <c r="SW54" s="12"/>
      <c r="SX54" s="12"/>
      <c r="SY54" s="12"/>
      <c r="SZ54" s="12"/>
      <c r="TA54" s="12"/>
      <c r="TB54" s="12"/>
      <c r="TC54" s="12"/>
      <c r="TD54" s="12"/>
      <c r="TE54" s="12"/>
      <c r="TF54" s="12"/>
      <c r="TG54" s="12"/>
      <c r="TH54" s="12"/>
      <c r="TI54" s="12"/>
      <c r="TJ54" s="12"/>
      <c r="TK54" s="12"/>
      <c r="TL54" s="12"/>
      <c r="TM54" s="12"/>
      <c r="TN54" s="12"/>
      <c r="TO54" s="12"/>
      <c r="TP54" s="12"/>
      <c r="TQ54" s="12"/>
      <c r="TR54" s="12"/>
      <c r="TS54" s="12"/>
      <c r="TT54" s="12"/>
      <c r="TU54" s="12"/>
      <c r="TV54" s="12"/>
      <c r="TW54" s="12"/>
      <c r="TX54" s="12"/>
      <c r="TY54" s="12"/>
      <c r="TZ54" s="12"/>
      <c r="UA54" s="12"/>
      <c r="UB54" s="12"/>
      <c r="UC54" s="12"/>
      <c r="UD54" s="12"/>
      <c r="UE54" s="12"/>
      <c r="UF54" s="12"/>
      <c r="UG54" s="12"/>
      <c r="UH54" s="12"/>
      <c r="UI54" s="12"/>
      <c r="UJ54" s="12"/>
      <c r="UK54" s="12"/>
      <c r="UL54" s="12"/>
      <c r="UM54" s="12"/>
      <c r="UN54" s="12"/>
      <c r="UO54" s="12"/>
      <c r="UP54" s="12"/>
      <c r="UQ54" s="12"/>
      <c r="UR54" s="12"/>
      <c r="US54" s="12"/>
      <c r="UT54" s="12"/>
      <c r="UU54" s="12"/>
      <c r="UV54" s="12"/>
      <c r="UW54" s="12"/>
      <c r="UX54" s="12"/>
      <c r="UY54" s="12"/>
      <c r="UZ54" s="12"/>
      <c r="VA54" s="12"/>
      <c r="VB54" s="12"/>
      <c r="VC54" s="12"/>
      <c r="VD54" s="12"/>
      <c r="VE54" s="12"/>
      <c r="VF54" s="12"/>
      <c r="VG54" s="12"/>
      <c r="VH54" s="12"/>
      <c r="VI54" s="12"/>
      <c r="VJ54" s="12"/>
      <c r="VK54" s="12"/>
      <c r="VL54" s="12"/>
      <c r="VM54" s="12"/>
      <c r="VN54" s="12"/>
      <c r="VO54" s="12"/>
      <c r="VP54" s="12"/>
      <c r="VQ54" s="12"/>
      <c r="VR54" s="12"/>
      <c r="VS54" s="12"/>
      <c r="VT54" s="12"/>
      <c r="VU54" s="12"/>
      <c r="VV54" s="12"/>
      <c r="VW54" s="12"/>
      <c r="VX54" s="12"/>
      <c r="VY54" s="12"/>
      <c r="VZ54" s="12"/>
      <c r="WA54" s="12"/>
      <c r="WB54" s="12"/>
      <c r="WC54" s="12"/>
      <c r="WD54" s="12"/>
      <c r="WE54" s="12"/>
      <c r="WF54" s="12"/>
      <c r="WG54" s="12"/>
      <c r="WH54" s="12"/>
      <c r="WI54" s="12"/>
      <c r="WJ54" s="12"/>
      <c r="WK54" s="12"/>
      <c r="WL54" s="12"/>
      <c r="WM54" s="12"/>
      <c r="WN54" s="12"/>
      <c r="WO54" s="12"/>
      <c r="WP54" s="12"/>
      <c r="WQ54" s="12"/>
      <c r="WR54" s="12"/>
      <c r="WS54" s="12"/>
      <c r="WT54" s="12"/>
      <c r="WU54" s="12"/>
      <c r="WV54" s="12"/>
      <c r="WW54" s="12"/>
      <c r="WX54" s="12"/>
      <c r="WY54" s="12"/>
      <c r="WZ54" s="12"/>
      <c r="XA54" s="12"/>
      <c r="XB54" s="12"/>
      <c r="XC54" s="12"/>
      <c r="XD54" s="12"/>
      <c r="XE54" s="12"/>
      <c r="XF54" s="12"/>
      <c r="XG54" s="12"/>
      <c r="XH54" s="12"/>
      <c r="XI54" s="12"/>
      <c r="XJ54" s="12"/>
      <c r="XK54" s="12"/>
      <c r="XL54" s="12"/>
      <c r="XM54" s="12"/>
      <c r="XN54" s="12"/>
      <c r="XO54" s="12"/>
      <c r="XP54" s="12"/>
      <c r="XQ54" s="12"/>
      <c r="XR54" s="12"/>
      <c r="XS54" s="12"/>
      <c r="XT54" s="12"/>
      <c r="XU54" s="12"/>
      <c r="XV54" s="12"/>
      <c r="XW54" s="12"/>
      <c r="XX54" s="12"/>
      <c r="XY54" s="12"/>
      <c r="XZ54" s="12"/>
      <c r="YA54" s="12"/>
      <c r="YB54" s="12"/>
      <c r="YC54" s="12"/>
      <c r="YD54" s="12"/>
      <c r="YE54" s="12"/>
      <c r="YF54" s="12"/>
      <c r="YG54" s="12"/>
      <c r="YH54" s="12"/>
      <c r="YI54" s="12"/>
      <c r="YJ54" s="12"/>
      <c r="YK54" s="12"/>
      <c r="YL54" s="12"/>
      <c r="YM54" s="12"/>
      <c r="YN54" s="12"/>
      <c r="YO54" s="12"/>
      <c r="YP54" s="12"/>
      <c r="YQ54" s="12"/>
      <c r="YR54" s="12"/>
      <c r="YS54" s="12"/>
      <c r="YT54" s="12"/>
      <c r="YU54" s="12"/>
      <c r="YV54" s="12"/>
      <c r="YW54" s="12"/>
      <c r="YX54" s="12"/>
      <c r="YY54" s="12"/>
      <c r="YZ54" s="12"/>
      <c r="ZA54" s="12"/>
      <c r="ZB54" s="12"/>
      <c r="ZC54" s="12"/>
      <c r="ZD54" s="12"/>
      <c r="ZE54" s="12"/>
      <c r="ZF54" s="12"/>
      <c r="ZG54" s="12"/>
      <c r="ZH54" s="12"/>
      <c r="ZI54" s="12"/>
      <c r="ZJ54" s="12"/>
      <c r="ZK54" s="12"/>
      <c r="ZL54" s="12"/>
      <c r="ZM54" s="12"/>
      <c r="ZN54" s="12"/>
      <c r="ZO54" s="12"/>
      <c r="ZP54" s="12"/>
      <c r="ZQ54" s="12"/>
      <c r="ZR54" s="12"/>
      <c r="ZS54" s="12"/>
      <c r="ZT54" s="12"/>
      <c r="ZU54" s="12"/>
      <c r="ZV54" s="12"/>
      <c r="ZW54" s="12"/>
      <c r="ZX54" s="12"/>
      <c r="ZY54" s="12"/>
      <c r="ZZ54" s="12"/>
      <c r="AAA54" s="12"/>
      <c r="AAB54" s="12"/>
      <c r="AAC54" s="12"/>
      <c r="AAD54" s="12"/>
      <c r="AAE54" s="12"/>
      <c r="AAF54" s="12"/>
      <c r="AAG54" s="12"/>
      <c r="AAH54" s="12"/>
      <c r="AAI54" s="12"/>
      <c r="AAJ54" s="12"/>
      <c r="AAK54" s="12"/>
      <c r="AAL54" s="12"/>
      <c r="AAM54" s="12"/>
      <c r="AAN54" s="12"/>
      <c r="AAO54" s="12"/>
      <c r="AAP54" s="12"/>
      <c r="AAQ54" s="12"/>
      <c r="AAR54" s="12"/>
      <c r="AAS54" s="12"/>
      <c r="AAT54" s="12"/>
      <c r="AAU54" s="12"/>
      <c r="AAV54" s="12"/>
      <c r="AAW54" s="12"/>
      <c r="AAX54" s="12"/>
      <c r="AAY54" s="12"/>
      <c r="AAZ54" s="12"/>
      <c r="ABA54" s="12"/>
      <c r="ABB54" s="12"/>
      <c r="ABC54" s="12"/>
      <c r="ABD54" s="12"/>
      <c r="ABE54" s="12"/>
      <c r="ABF54" s="12"/>
      <c r="ABG54" s="12"/>
      <c r="ABH54" s="12"/>
      <c r="ABI54" s="12"/>
      <c r="ABJ54" s="12"/>
      <c r="ABK54" s="12"/>
      <c r="ABL54" s="12"/>
      <c r="ABM54" s="12"/>
      <c r="ABN54" s="12"/>
      <c r="ABO54" s="12"/>
      <c r="ABP54" s="12"/>
      <c r="ABQ54" s="12"/>
      <c r="ABR54" s="12"/>
      <c r="ABS54" s="12"/>
      <c r="ABT54" s="12"/>
      <c r="ABU54" s="12"/>
      <c r="ABV54" s="12"/>
      <c r="ABW54" s="12"/>
      <c r="ABX54" s="12"/>
      <c r="ABY54" s="12"/>
      <c r="ABZ54" s="12"/>
      <c r="ACA54" s="12"/>
      <c r="ACB54" s="12"/>
      <c r="ACC54" s="12"/>
      <c r="ACD54" s="12"/>
      <c r="ACE54" s="12"/>
      <c r="ACF54" s="12"/>
      <c r="ACG54" s="12"/>
      <c r="ACH54" s="12"/>
      <c r="ACI54" s="12"/>
      <c r="ACJ54" s="12"/>
      <c r="ACK54" s="12"/>
      <c r="ACL54" s="12"/>
      <c r="ACM54" s="12"/>
      <c r="ACN54" s="12"/>
      <c r="ACO54" s="12"/>
      <c r="ACP54" s="12"/>
      <c r="ACQ54" s="12"/>
      <c r="ACR54" s="12"/>
      <c r="ACS54" s="12"/>
      <c r="ACT54" s="12"/>
      <c r="ACU54" s="12"/>
      <c r="ACV54" s="12"/>
      <c r="ACW54" s="12"/>
      <c r="ACX54" s="12"/>
      <c r="ACY54" s="12"/>
      <c r="ACZ54" s="12"/>
      <c r="ADA54" s="12"/>
      <c r="ADB54" s="12"/>
      <c r="ADC54" s="12"/>
      <c r="ADD54" s="12"/>
      <c r="ADE54" s="12"/>
      <c r="ADF54" s="12"/>
      <c r="ADG54" s="12"/>
      <c r="ADH54" s="12"/>
      <c r="ADI54" s="12"/>
      <c r="ADJ54" s="12"/>
      <c r="ADK54" s="12"/>
      <c r="ADL54" s="12"/>
      <c r="ADM54" s="12"/>
      <c r="ADN54" s="12"/>
      <c r="ADO54" s="12"/>
      <c r="ADP54" s="12"/>
      <c r="ADQ54" s="12"/>
      <c r="ADR54" s="12"/>
      <c r="ADS54" s="12"/>
      <c r="ADT54" s="12"/>
      <c r="ADU54" s="12"/>
      <c r="ADV54" s="12"/>
      <c r="ADW54" s="12"/>
      <c r="ADX54" s="12"/>
      <c r="ADY54" s="12"/>
      <c r="ADZ54" s="12"/>
      <c r="AEA54" s="12"/>
      <c r="AEB54" s="12"/>
      <c r="AEC54" s="12"/>
      <c r="AED54" s="12"/>
      <c r="AEE54" s="12"/>
      <c r="AEF54" s="12"/>
      <c r="AEG54" s="12"/>
      <c r="AEH54" s="12"/>
      <c r="AEI54" s="12"/>
      <c r="AEJ54" s="12"/>
      <c r="AEK54" s="12"/>
      <c r="AEL54" s="12"/>
      <c r="AEM54" s="12"/>
      <c r="AEN54" s="12"/>
      <c r="AEO54" s="12"/>
      <c r="AEP54" s="12"/>
      <c r="AEQ54" s="12"/>
      <c r="AER54" s="12"/>
      <c r="AES54" s="12"/>
      <c r="AET54" s="12"/>
      <c r="AEU54" s="12"/>
      <c r="AEV54" s="12"/>
      <c r="AEW54" s="12"/>
      <c r="AEX54" s="12"/>
      <c r="AEY54" s="12"/>
      <c r="AEZ54" s="12"/>
      <c r="AFA54" s="12"/>
      <c r="AFB54" s="12"/>
      <c r="AFC54" s="12"/>
      <c r="AFD54" s="12"/>
      <c r="AFE54" s="12"/>
      <c r="AFF54" s="12"/>
      <c r="AFG54" s="12"/>
      <c r="AFH54" s="12"/>
      <c r="AFI54" s="12"/>
      <c r="AFJ54" s="12"/>
      <c r="AFK54" s="12"/>
      <c r="AFL54" s="12"/>
      <c r="AFM54" s="12"/>
      <c r="AFN54" s="12"/>
      <c r="AFO54" s="12"/>
      <c r="AFP54" s="12"/>
      <c r="AFQ54" s="12"/>
      <c r="AFR54" s="12"/>
      <c r="AFS54" s="12"/>
      <c r="AFT54" s="12"/>
      <c r="AFU54" s="12"/>
      <c r="AFV54" s="12"/>
      <c r="AFW54" s="12"/>
      <c r="AFX54" s="12"/>
      <c r="AFY54" s="12"/>
      <c r="AFZ54" s="12"/>
      <c r="AGA54" s="12"/>
      <c r="AGB54" s="12"/>
      <c r="AGC54" s="12"/>
      <c r="AGD54" s="12"/>
      <c r="AGE54" s="12"/>
      <c r="AGF54" s="12"/>
      <c r="AGG54" s="12"/>
      <c r="AGH54" s="12"/>
      <c r="AGI54" s="12"/>
      <c r="AGJ54" s="12"/>
      <c r="AGK54" s="12"/>
      <c r="AGL54" s="12"/>
      <c r="AGM54" s="12"/>
      <c r="AGN54" s="12"/>
      <c r="AGO54" s="12"/>
      <c r="AGP54" s="12"/>
      <c r="AGQ54" s="12"/>
      <c r="AGR54" s="12"/>
      <c r="AGS54" s="12"/>
      <c r="AGT54" s="12"/>
      <c r="AGU54" s="12"/>
      <c r="AGV54" s="12"/>
      <c r="AGW54" s="12"/>
      <c r="AGX54" s="12"/>
      <c r="AGY54" s="12"/>
      <c r="AGZ54" s="12"/>
      <c r="AHA54" s="12"/>
      <c r="AHB54" s="12"/>
      <c r="AHC54" s="12"/>
      <c r="AHD54" s="12"/>
      <c r="AHE54" s="12"/>
      <c r="AHF54" s="12"/>
      <c r="AHG54" s="12"/>
      <c r="AHH54" s="12"/>
      <c r="AHI54" s="12"/>
      <c r="AHJ54" s="12"/>
      <c r="AHK54" s="12"/>
      <c r="AHL54" s="12"/>
      <c r="AHM54" s="12"/>
      <c r="AHN54" s="12"/>
      <c r="AHO54" s="12"/>
      <c r="AHP54" s="12"/>
      <c r="AHQ54" s="12"/>
      <c r="AHR54" s="12"/>
      <c r="AHS54" s="12"/>
      <c r="AHT54" s="12"/>
      <c r="AHU54" s="12"/>
      <c r="AHV54" s="12"/>
      <c r="AHW54" s="12"/>
      <c r="AHX54" s="12"/>
      <c r="AHY54" s="12"/>
      <c r="AHZ54" s="12"/>
      <c r="AIA54" s="12"/>
      <c r="AIB54" s="12"/>
      <c r="AIC54" s="12"/>
      <c r="AID54" s="12"/>
      <c r="AIE54" s="12"/>
      <c r="AIF54" s="12"/>
      <c r="AIG54" s="12"/>
      <c r="AIH54" s="12"/>
      <c r="AII54" s="12"/>
      <c r="AIJ54" s="12"/>
      <c r="AIK54" s="12"/>
      <c r="AIL54" s="12"/>
      <c r="AIM54" s="12"/>
      <c r="AIN54" s="12"/>
      <c r="AIO54" s="12"/>
      <c r="AIP54" s="12"/>
      <c r="AIQ54" s="12"/>
      <c r="AIR54" s="12"/>
      <c r="AIS54" s="12"/>
      <c r="AIT54" s="12"/>
      <c r="AIU54" s="12"/>
      <c r="AIV54" s="12"/>
      <c r="AIW54" s="12"/>
      <c r="AIX54" s="12"/>
      <c r="AIY54" s="12"/>
      <c r="AIZ54" s="12"/>
      <c r="AJA54" s="12"/>
      <c r="AJB54" s="12"/>
      <c r="AJC54" s="12"/>
      <c r="AJD54" s="12"/>
      <c r="AJE54" s="12"/>
      <c r="AJF54" s="12"/>
      <c r="AJG54" s="12"/>
      <c r="AJH54" s="12"/>
      <c r="AJI54" s="12"/>
      <c r="AJJ54" s="12"/>
      <c r="AJK54" s="12"/>
      <c r="AJL54" s="12"/>
      <c r="AJM54" s="12"/>
      <c r="AJN54" s="12"/>
      <c r="AJO54" s="12"/>
      <c r="AJP54" s="12"/>
      <c r="AJQ54" s="12"/>
      <c r="AJR54" s="12"/>
      <c r="AJS54" s="12"/>
      <c r="AJT54" s="12"/>
      <c r="AJU54" s="12"/>
      <c r="AJV54" s="12"/>
      <c r="AJW54" s="12"/>
      <c r="AJX54" s="12"/>
      <c r="AJY54" s="12"/>
      <c r="AJZ54" s="12"/>
      <c r="AKA54" s="12"/>
      <c r="AKB54" s="12"/>
      <c r="AKC54" s="12"/>
      <c r="AKD54" s="12"/>
      <c r="AKE54" s="12"/>
      <c r="AKF54" s="12"/>
      <c r="AKG54" s="12"/>
      <c r="AKH54" s="12"/>
      <c r="AKI54" s="12"/>
      <c r="AKJ54" s="12"/>
      <c r="AKK54" s="12"/>
      <c r="AKL54" s="12"/>
      <c r="AKM54" s="12"/>
      <c r="AKN54" s="12"/>
      <c r="AKO54" s="12"/>
      <c r="AKP54" s="12"/>
      <c r="AKQ54" s="12"/>
      <c r="AKR54" s="12"/>
      <c r="AKS54" s="12"/>
      <c r="AKT54" s="12"/>
      <c r="AKU54" s="12"/>
      <c r="AKV54" s="12"/>
      <c r="AKW54" s="12"/>
      <c r="AKX54" s="12"/>
      <c r="AKY54" s="12"/>
      <c r="AKZ54" s="12"/>
      <c r="ALA54" s="12"/>
      <c r="ALB54" s="12"/>
      <c r="ALC54" s="12"/>
      <c r="ALD54" s="12"/>
      <c r="ALE54" s="12"/>
      <c r="ALF54" s="12"/>
      <c r="ALG54" s="12"/>
      <c r="ALH54" s="12"/>
      <c r="ALI54" s="12"/>
      <c r="ALJ54" s="12"/>
      <c r="ALK54" s="12"/>
      <c r="ALL54" s="12"/>
      <c r="ALM54" s="12"/>
      <c r="ALN54" s="12"/>
      <c r="ALO54" s="12"/>
      <c r="ALP54" s="12"/>
      <c r="ALQ54" s="12"/>
      <c r="ALR54" s="12"/>
      <c r="ALS54" s="12"/>
      <c r="ALT54" s="12"/>
      <c r="ALU54" s="12"/>
      <c r="ALV54" s="12"/>
      <c r="ALW54" s="12"/>
      <c r="ALX54" s="12"/>
      <c r="ALY54" s="12"/>
      <c r="ALZ54" s="12"/>
      <c r="AMA54" s="12"/>
      <c r="AMB54" s="12"/>
      <c r="AMC54" s="12"/>
      <c r="AMD54" s="12"/>
      <c r="AME54" s="12"/>
      <c r="AMF54" s="12"/>
      <c r="AMG54" s="12"/>
      <c r="AMH54" s="12"/>
      <c r="AMI54" s="12"/>
      <c r="AMJ54" s="12"/>
      <c r="AMK54" s="12"/>
      <c r="AML54" s="12"/>
      <c r="AMM54" s="12"/>
      <c r="AMN54" s="12"/>
      <c r="AMO54" s="12"/>
      <c r="AMP54" s="12"/>
      <c r="AMQ54" s="12"/>
      <c r="AMR54" s="12"/>
      <c r="AMS54" s="12"/>
      <c r="AMT54" s="12"/>
      <c r="AMU54" s="12"/>
      <c r="AMV54" s="12"/>
      <c r="AMW54" s="12"/>
      <c r="AMX54" s="12"/>
      <c r="AMY54" s="12"/>
      <c r="AMZ54" s="12"/>
      <c r="ANA54" s="12"/>
      <c r="ANB54" s="12"/>
      <c r="ANC54" s="12"/>
      <c r="AND54" s="12"/>
      <c r="ANE54" s="12"/>
      <c r="ANF54" s="12"/>
      <c r="ANG54" s="12"/>
      <c r="ANH54" s="12"/>
      <c r="ANI54" s="12"/>
      <c r="ANJ54" s="12"/>
      <c r="ANK54" s="12"/>
      <c r="ANL54" s="12"/>
      <c r="ANM54" s="12"/>
      <c r="ANN54" s="12"/>
      <c r="ANO54" s="12"/>
      <c r="ANP54" s="12"/>
      <c r="ANQ54" s="12"/>
      <c r="ANR54" s="12"/>
      <c r="ANS54" s="12"/>
      <c r="ANT54" s="12"/>
      <c r="ANU54" s="12"/>
      <c r="ANV54" s="12"/>
      <c r="ANW54" s="12"/>
      <c r="ANX54" s="12"/>
      <c r="ANY54" s="12"/>
      <c r="ANZ54" s="12"/>
      <c r="AOA54" s="12"/>
      <c r="AOB54" s="12"/>
      <c r="AOC54" s="12"/>
      <c r="AOD54" s="12"/>
      <c r="AOE54" s="12"/>
      <c r="AOF54" s="12"/>
      <c r="AOG54" s="12"/>
      <c r="AOH54" s="12"/>
      <c r="AOI54" s="12"/>
      <c r="AOJ54" s="12"/>
      <c r="AOK54" s="12"/>
      <c r="AOL54" s="12"/>
      <c r="AOM54" s="12"/>
      <c r="AON54" s="12"/>
      <c r="AOO54" s="12"/>
      <c r="AOP54" s="12"/>
      <c r="AOQ54" s="12"/>
      <c r="AOR54" s="12"/>
      <c r="AOS54" s="12"/>
      <c r="AOT54" s="12"/>
      <c r="AOU54" s="12"/>
      <c r="AOV54" s="12"/>
      <c r="AOW54" s="12"/>
      <c r="AOX54" s="12"/>
      <c r="AOY54" s="12"/>
      <c r="AOZ54" s="12"/>
      <c r="APA54" s="12"/>
      <c r="APB54" s="12"/>
      <c r="APC54" s="12"/>
      <c r="APD54" s="12"/>
      <c r="APE54" s="12"/>
      <c r="APF54" s="12"/>
      <c r="APG54" s="12"/>
      <c r="APH54" s="12"/>
      <c r="API54" s="12"/>
      <c r="APJ54" s="12"/>
      <c r="APK54" s="12"/>
      <c r="APL54" s="12"/>
      <c r="APM54" s="12"/>
      <c r="APN54" s="12"/>
      <c r="APO54" s="12"/>
      <c r="APP54" s="12"/>
      <c r="APQ54" s="12"/>
      <c r="APR54" s="12"/>
      <c r="APS54" s="12"/>
      <c r="APT54" s="12"/>
      <c r="APU54" s="12"/>
      <c r="APV54" s="12"/>
      <c r="APW54" s="12"/>
      <c r="APX54" s="12"/>
      <c r="APY54" s="12"/>
      <c r="APZ54" s="12"/>
      <c r="AQA54" s="12"/>
      <c r="AQB54" s="12"/>
      <c r="AQC54" s="12"/>
      <c r="AQD54" s="12"/>
      <c r="AQE54" s="12"/>
      <c r="AQF54" s="12"/>
      <c r="AQG54" s="12"/>
      <c r="AQH54" s="12"/>
      <c r="AQI54" s="12"/>
      <c r="AQJ54" s="12"/>
      <c r="AQK54" s="12"/>
      <c r="AQL54" s="12"/>
      <c r="AQM54" s="12"/>
      <c r="AQN54" s="12"/>
      <c r="AQO54" s="12"/>
      <c r="AQP54" s="12"/>
      <c r="AQQ54" s="12"/>
      <c r="AQR54" s="12"/>
      <c r="AQS54" s="12"/>
      <c r="AQT54" s="12"/>
      <c r="AQU54" s="12"/>
      <c r="AQV54" s="12"/>
      <c r="AQW54" s="12"/>
      <c r="AQX54" s="12"/>
      <c r="AQY54" s="12"/>
      <c r="AQZ54" s="12"/>
      <c r="ARA54" s="12"/>
      <c r="ARB54" s="12"/>
      <c r="ARC54" s="12"/>
      <c r="ARD54" s="12"/>
      <c r="ARE54" s="12"/>
      <c r="ARF54" s="12"/>
      <c r="ARG54" s="12"/>
      <c r="ARH54" s="12"/>
      <c r="ARI54" s="12"/>
      <c r="ARJ54" s="12"/>
      <c r="ARK54" s="12"/>
      <c r="ARL54" s="12"/>
      <c r="ARM54" s="12"/>
      <c r="ARN54" s="12"/>
      <c r="ARO54" s="12"/>
      <c r="ARP54" s="12"/>
      <c r="ARQ54" s="12"/>
      <c r="ARR54" s="12"/>
      <c r="ARS54" s="12"/>
      <c r="ART54" s="12"/>
      <c r="ARU54" s="12"/>
      <c r="ARV54" s="12"/>
      <c r="ARW54" s="12"/>
      <c r="ARX54" s="12"/>
      <c r="ARY54" s="12"/>
      <c r="ARZ54" s="12"/>
      <c r="ASA54" s="12"/>
      <c r="ASB54" s="12"/>
      <c r="ASC54" s="12"/>
      <c r="ASD54" s="12"/>
      <c r="ASE54" s="12"/>
      <c r="ASF54" s="12"/>
      <c r="ASG54" s="12"/>
      <c r="ASH54" s="12"/>
      <c r="ASI54" s="12"/>
      <c r="ASJ54" s="12"/>
      <c r="ASK54" s="12"/>
      <c r="ASL54" s="12"/>
      <c r="ASM54" s="12"/>
      <c r="ASN54" s="12"/>
      <c r="ASO54" s="12"/>
      <c r="ASP54" s="12"/>
      <c r="ASQ54" s="12"/>
      <c r="ASR54" s="12"/>
      <c r="ASS54" s="12"/>
      <c r="AST54" s="12"/>
      <c r="ASU54" s="12"/>
      <c r="ASV54" s="12"/>
      <c r="ASW54" s="12"/>
      <c r="ASX54" s="12"/>
      <c r="ASY54" s="12"/>
      <c r="ASZ54" s="12"/>
      <c r="ATA54" s="12"/>
      <c r="ATB54" s="12"/>
      <c r="ATC54" s="12"/>
      <c r="ATD54" s="12"/>
      <c r="ATE54" s="12"/>
      <c r="ATF54" s="12"/>
      <c r="ATG54" s="12"/>
      <c r="ATH54" s="12"/>
      <c r="ATI54" s="12"/>
      <c r="ATJ54" s="12"/>
      <c r="ATK54" s="12"/>
      <c r="ATL54" s="12"/>
      <c r="ATM54" s="12"/>
      <c r="ATN54" s="12"/>
      <c r="ATO54" s="12"/>
      <c r="ATP54" s="12"/>
      <c r="ATQ54" s="12"/>
      <c r="ATR54" s="12"/>
      <c r="ATS54" s="12"/>
      <c r="ATT54" s="12"/>
      <c r="ATU54" s="12"/>
      <c r="ATV54" s="12"/>
      <c r="ATW54" s="12"/>
      <c r="ATX54" s="12"/>
      <c r="ATY54" s="12"/>
      <c r="ATZ54" s="12"/>
      <c r="AUA54" s="12"/>
      <c r="AUB54" s="12"/>
      <c r="AUC54" s="12"/>
      <c r="AUD54" s="12"/>
      <c r="AUE54" s="12"/>
      <c r="AUF54" s="12"/>
      <c r="AUG54" s="12"/>
      <c r="AUH54" s="12"/>
      <c r="AUI54" s="12"/>
      <c r="AUJ54" s="12"/>
      <c r="AUK54" s="12"/>
      <c r="AUL54" s="12"/>
      <c r="AUM54" s="12"/>
      <c r="AUN54" s="12"/>
      <c r="AUO54" s="12"/>
      <c r="AUP54" s="12"/>
      <c r="AUQ54" s="12"/>
      <c r="AUR54" s="12"/>
      <c r="AUS54" s="12"/>
      <c r="AUT54" s="12"/>
      <c r="AUU54" s="12"/>
      <c r="AUV54" s="12"/>
      <c r="AUW54" s="12"/>
      <c r="AUX54" s="12"/>
      <c r="AUY54" s="12"/>
      <c r="AUZ54" s="12"/>
      <c r="AVA54" s="12"/>
      <c r="AVB54" s="12"/>
      <c r="AVC54" s="12"/>
      <c r="AVD54" s="12"/>
      <c r="AVE54" s="12"/>
      <c r="AVF54" s="12"/>
      <c r="AVG54" s="12"/>
      <c r="AVH54" s="12"/>
      <c r="AVI54" s="12"/>
      <c r="AVJ54" s="12"/>
      <c r="AVK54" s="12"/>
      <c r="AVL54" s="12"/>
      <c r="AVM54" s="12"/>
      <c r="AVN54" s="12"/>
      <c r="AVO54" s="12"/>
      <c r="AVP54" s="12"/>
      <c r="AVQ54" s="12"/>
      <c r="AVR54" s="12"/>
      <c r="AVS54" s="12"/>
      <c r="AVT54" s="12"/>
      <c r="AVU54" s="12"/>
      <c r="AVV54" s="12"/>
      <c r="AVW54" s="12"/>
      <c r="AVX54" s="12"/>
      <c r="AVY54" s="12"/>
      <c r="AVZ54" s="12"/>
      <c r="AWA54" s="12"/>
      <c r="AWB54" s="12"/>
      <c r="AWC54" s="12"/>
      <c r="AWD54" s="12"/>
      <c r="AWE54" s="12"/>
      <c r="AWF54" s="12"/>
      <c r="AWG54" s="12"/>
      <c r="AWH54" s="12"/>
      <c r="AWI54" s="12"/>
      <c r="AWJ54" s="12"/>
      <c r="AWK54" s="12"/>
      <c r="AWL54" s="12"/>
      <c r="AWM54" s="12"/>
      <c r="AWN54" s="12"/>
      <c r="AWO54" s="12"/>
      <c r="AWP54" s="12"/>
      <c r="AWQ54" s="12"/>
      <c r="AWR54" s="12"/>
      <c r="AWS54" s="12"/>
      <c r="AWT54" s="12"/>
      <c r="AWU54" s="12"/>
      <c r="AWV54" s="12"/>
      <c r="AWW54" s="12"/>
      <c r="AWX54" s="12"/>
      <c r="AWY54" s="12"/>
      <c r="AWZ54" s="12"/>
      <c r="AXA54" s="12"/>
      <c r="AXB54" s="12"/>
      <c r="AXC54" s="12"/>
      <c r="AXD54" s="12"/>
      <c r="AXE54" s="12"/>
      <c r="AXF54" s="12"/>
      <c r="AXG54" s="12"/>
      <c r="AXH54" s="12"/>
      <c r="AXI54" s="12"/>
      <c r="AXJ54" s="12"/>
      <c r="AXK54" s="12"/>
      <c r="AXL54" s="12"/>
      <c r="AXM54" s="12"/>
      <c r="AXN54" s="12"/>
      <c r="AXO54" s="12"/>
      <c r="AXP54" s="12"/>
      <c r="AXQ54" s="12"/>
      <c r="AXR54" s="12"/>
      <c r="AXS54" s="12"/>
      <c r="AXT54" s="12"/>
      <c r="AXU54" s="12"/>
      <c r="AXV54" s="12"/>
      <c r="AXW54" s="12"/>
      <c r="AXX54" s="12"/>
      <c r="AXY54" s="12"/>
      <c r="AXZ54" s="12"/>
      <c r="AYA54" s="12"/>
      <c r="AYB54" s="12"/>
      <c r="AYC54" s="12"/>
      <c r="AYD54" s="12"/>
      <c r="AYE54" s="12"/>
      <c r="AYF54" s="12"/>
      <c r="AYG54" s="12"/>
      <c r="AYH54" s="12"/>
      <c r="AYI54" s="12"/>
      <c r="AYJ54" s="12"/>
      <c r="AYK54" s="12"/>
      <c r="AYL54" s="12"/>
      <c r="AYM54" s="12"/>
      <c r="AYN54" s="12"/>
      <c r="AYO54" s="12"/>
      <c r="AYP54" s="12"/>
      <c r="AYQ54" s="12"/>
      <c r="AYR54" s="12"/>
      <c r="AYS54" s="12"/>
      <c r="AYT54" s="12"/>
      <c r="AYU54" s="12"/>
      <c r="AYV54" s="12"/>
      <c r="AYW54" s="12"/>
      <c r="AYX54" s="12"/>
      <c r="AYY54" s="12"/>
      <c r="AYZ54" s="12"/>
      <c r="AZA54" s="12"/>
      <c r="AZB54" s="12"/>
      <c r="AZC54" s="12"/>
      <c r="AZD54" s="12"/>
      <c r="AZE54" s="12"/>
      <c r="AZF54" s="12"/>
      <c r="AZG54" s="12"/>
      <c r="AZH54" s="12"/>
      <c r="AZI54" s="12"/>
      <c r="AZJ54" s="12"/>
      <c r="AZK54" s="12"/>
      <c r="AZL54" s="12"/>
      <c r="AZM54" s="12"/>
      <c r="AZN54" s="12"/>
      <c r="AZO54" s="12"/>
      <c r="AZP54" s="12"/>
      <c r="AZQ54" s="12"/>
      <c r="AZR54" s="12"/>
      <c r="AZS54" s="12"/>
      <c r="AZT54" s="12"/>
      <c r="AZU54" s="12"/>
      <c r="AZV54" s="12"/>
      <c r="AZW54" s="12"/>
      <c r="AZX54" s="12"/>
      <c r="AZY54" s="12"/>
      <c r="AZZ54" s="12"/>
      <c r="BAA54" s="12"/>
      <c r="BAB54" s="12"/>
      <c r="BAC54" s="12"/>
      <c r="BAD54" s="12"/>
      <c r="BAE54" s="12"/>
      <c r="BAF54" s="12"/>
      <c r="BAG54" s="12"/>
      <c r="BAH54" s="12"/>
      <c r="BAI54" s="12"/>
      <c r="BAJ54" s="12"/>
      <c r="BAK54" s="12"/>
      <c r="BAL54" s="12"/>
      <c r="BAM54" s="12"/>
      <c r="BAN54" s="12"/>
      <c r="BAO54" s="12"/>
      <c r="BAP54" s="12"/>
      <c r="BAQ54" s="12"/>
      <c r="BAR54" s="12"/>
      <c r="BAS54" s="12"/>
      <c r="BAT54" s="12"/>
      <c r="BAU54" s="12"/>
      <c r="BAV54" s="12"/>
      <c r="BAW54" s="12"/>
      <c r="BAX54" s="12"/>
      <c r="BAY54" s="12"/>
      <c r="BAZ54" s="12"/>
      <c r="BBA54" s="12"/>
      <c r="BBB54" s="12"/>
      <c r="BBC54" s="12"/>
      <c r="BBD54" s="12"/>
      <c r="BBE54" s="12"/>
      <c r="BBF54" s="12"/>
      <c r="BBG54" s="12"/>
      <c r="BBH54" s="12"/>
      <c r="BBI54" s="12"/>
      <c r="BBJ54" s="12"/>
      <c r="BBK54" s="12"/>
      <c r="BBL54" s="12"/>
      <c r="BBM54" s="12"/>
      <c r="BBN54" s="12"/>
      <c r="BBO54" s="12"/>
      <c r="BBP54" s="12"/>
      <c r="BBQ54" s="12"/>
      <c r="BBR54" s="12"/>
      <c r="BBS54" s="12"/>
      <c r="BBT54" s="12"/>
      <c r="BBU54" s="12"/>
      <c r="BBV54" s="12"/>
      <c r="BBW54" s="12"/>
      <c r="BBX54" s="12"/>
      <c r="BBY54" s="12"/>
      <c r="BBZ54" s="12"/>
      <c r="BCA54" s="12"/>
      <c r="BCB54" s="12"/>
      <c r="BCC54" s="12"/>
      <c r="BCD54" s="12"/>
      <c r="BCE54" s="12"/>
      <c r="BCF54" s="12"/>
      <c r="BCG54" s="12"/>
      <c r="BCH54" s="12"/>
      <c r="BCI54" s="12"/>
      <c r="BCJ54" s="12"/>
      <c r="BCK54" s="12"/>
      <c r="BCL54" s="12"/>
      <c r="BCM54" s="12"/>
      <c r="BCN54" s="12"/>
      <c r="BCO54" s="12"/>
      <c r="BCP54" s="12"/>
      <c r="BCQ54" s="12"/>
      <c r="BCR54" s="12"/>
      <c r="BCS54" s="12"/>
      <c r="BCT54" s="12"/>
      <c r="BCU54" s="12"/>
      <c r="BCV54" s="12"/>
      <c r="BCW54" s="12"/>
      <c r="BCX54" s="12"/>
      <c r="BCY54" s="12"/>
      <c r="BCZ54" s="12"/>
      <c r="BDA54" s="12"/>
      <c r="BDB54" s="12"/>
      <c r="BDC54" s="12"/>
      <c r="BDD54" s="12"/>
      <c r="BDE54" s="12"/>
      <c r="BDF54" s="12"/>
      <c r="BDG54" s="12"/>
      <c r="BDH54" s="12"/>
      <c r="BDI54" s="12"/>
      <c r="BDJ54" s="12"/>
      <c r="BDK54" s="12"/>
      <c r="BDL54" s="12"/>
      <c r="BDM54" s="12"/>
      <c r="BDN54" s="12"/>
      <c r="BDO54" s="12"/>
      <c r="BDP54" s="12"/>
      <c r="BDQ54" s="12"/>
      <c r="BDR54" s="12"/>
      <c r="BDS54" s="12"/>
      <c r="BDT54" s="12"/>
      <c r="BDU54" s="12"/>
      <c r="BDV54" s="12"/>
      <c r="BDW54" s="12"/>
      <c r="BDX54" s="12"/>
      <c r="BDY54" s="12"/>
      <c r="BDZ54" s="12"/>
      <c r="BEA54" s="12"/>
      <c r="BEB54" s="12"/>
      <c r="BEC54" s="12"/>
      <c r="BED54" s="12"/>
      <c r="BEE54" s="12"/>
      <c r="BEF54" s="12"/>
      <c r="BEG54" s="12"/>
      <c r="BEH54" s="12"/>
      <c r="BEI54" s="12"/>
      <c r="BEJ54" s="12"/>
      <c r="BEK54" s="12"/>
      <c r="BEL54" s="12"/>
      <c r="BEM54" s="12"/>
      <c r="BEN54" s="12"/>
      <c r="BEO54" s="12"/>
      <c r="BEP54" s="12"/>
      <c r="BEQ54" s="12"/>
      <c r="BER54" s="12"/>
      <c r="BES54" s="12"/>
      <c r="BET54" s="12"/>
      <c r="BEU54" s="12"/>
      <c r="BEV54" s="12"/>
      <c r="BEW54" s="12"/>
      <c r="BEX54" s="12"/>
      <c r="BEY54" s="12"/>
      <c r="BEZ54" s="12"/>
      <c r="BFA54" s="12"/>
      <c r="BFB54" s="12"/>
      <c r="BFC54" s="12"/>
      <c r="BFD54" s="12"/>
      <c r="BFE54" s="12"/>
      <c r="BFF54" s="12"/>
      <c r="BFG54" s="12"/>
      <c r="BFH54" s="12"/>
      <c r="BFI54" s="12"/>
      <c r="BFJ54" s="12"/>
      <c r="BFK54" s="12"/>
      <c r="BFL54" s="12"/>
      <c r="BFM54" s="12"/>
      <c r="BFN54" s="12"/>
      <c r="BFO54" s="12"/>
      <c r="BFP54" s="12"/>
      <c r="BFQ54" s="12"/>
      <c r="BFR54" s="12"/>
      <c r="BFS54" s="12"/>
      <c r="BFT54" s="12"/>
      <c r="BFU54" s="12"/>
      <c r="BFV54" s="12"/>
      <c r="BFW54" s="12"/>
      <c r="BFX54" s="12"/>
      <c r="BFY54" s="12"/>
      <c r="BFZ54" s="12"/>
      <c r="BGA54" s="12"/>
      <c r="BGB54" s="12"/>
      <c r="BGC54" s="12"/>
      <c r="BGD54" s="12"/>
      <c r="BGE54" s="12"/>
      <c r="BGF54" s="12"/>
      <c r="BGG54" s="12"/>
      <c r="BGH54" s="12"/>
      <c r="BGI54" s="12"/>
      <c r="BGJ54" s="12"/>
      <c r="BGK54" s="12"/>
      <c r="BGL54" s="12"/>
      <c r="BGM54" s="12"/>
      <c r="BGN54" s="12"/>
      <c r="BGO54" s="12"/>
      <c r="BGP54" s="12"/>
      <c r="BGQ54" s="12"/>
      <c r="BGR54" s="12"/>
      <c r="BGS54" s="12"/>
      <c r="BGT54" s="12"/>
      <c r="BGU54" s="12"/>
      <c r="BGV54" s="12"/>
      <c r="BGW54" s="12"/>
      <c r="BGX54" s="12"/>
      <c r="BGY54" s="12"/>
      <c r="BGZ54" s="12"/>
      <c r="BHA54" s="12"/>
      <c r="BHB54" s="12"/>
      <c r="BHC54" s="12"/>
      <c r="BHD54" s="12"/>
      <c r="BHE54" s="12"/>
      <c r="BHF54" s="12"/>
      <c r="BHG54" s="12"/>
      <c r="BHH54" s="12"/>
      <c r="BHI54" s="12"/>
      <c r="BHJ54" s="12"/>
      <c r="BHK54" s="12"/>
      <c r="BHL54" s="12"/>
      <c r="BHM54" s="12"/>
      <c r="BHN54" s="12"/>
      <c r="BHO54" s="12"/>
      <c r="BHP54" s="12"/>
      <c r="BHQ54" s="12"/>
      <c r="BHR54" s="12"/>
      <c r="BHS54" s="12"/>
      <c r="BHT54" s="12"/>
      <c r="BHU54" s="12"/>
      <c r="BHV54" s="12"/>
      <c r="BHW54" s="12"/>
      <c r="BHX54" s="12"/>
      <c r="BHY54" s="12"/>
      <c r="BHZ54" s="12"/>
      <c r="BIA54" s="12"/>
      <c r="BIB54" s="12"/>
      <c r="BIC54" s="12"/>
      <c r="BID54" s="12"/>
      <c r="BIE54" s="12"/>
      <c r="BIF54" s="12"/>
      <c r="BIG54" s="12"/>
      <c r="BIH54" s="12"/>
      <c r="BII54" s="12"/>
      <c r="BIJ54" s="12"/>
      <c r="BIK54" s="12"/>
      <c r="BIL54" s="12"/>
      <c r="BIM54" s="12"/>
      <c r="BIN54" s="12"/>
      <c r="BIO54" s="12"/>
      <c r="BIP54" s="12"/>
      <c r="BIQ54" s="12"/>
      <c r="BIR54" s="12"/>
      <c r="BIS54" s="12"/>
      <c r="BIT54" s="12"/>
      <c r="BIU54" s="12"/>
      <c r="BIV54" s="12"/>
      <c r="BIW54" s="12"/>
      <c r="BIX54" s="12"/>
      <c r="BIY54" s="12"/>
      <c r="BIZ54" s="12"/>
      <c r="BJA54" s="12"/>
      <c r="BJB54" s="12"/>
      <c r="BJC54" s="12"/>
      <c r="BJD54" s="12"/>
      <c r="BJE54" s="12"/>
      <c r="BJF54" s="12"/>
      <c r="BJG54" s="12"/>
      <c r="BJH54" s="12"/>
      <c r="BJI54" s="12"/>
      <c r="BJJ54" s="12"/>
      <c r="BJK54" s="12"/>
      <c r="BJL54" s="12"/>
      <c r="BJM54" s="12"/>
      <c r="BJN54" s="12"/>
      <c r="BJO54" s="12"/>
      <c r="BJP54" s="12"/>
      <c r="BJQ54" s="12"/>
      <c r="BJR54" s="12"/>
      <c r="BJS54" s="12"/>
      <c r="BJT54" s="12"/>
      <c r="BJU54" s="12"/>
      <c r="BJV54" s="12"/>
      <c r="BJW54" s="12"/>
      <c r="BJX54" s="12"/>
      <c r="BJY54" s="12"/>
      <c r="BJZ54" s="12"/>
      <c r="BKA54" s="12"/>
      <c r="BKB54" s="12"/>
      <c r="BKC54" s="12"/>
      <c r="BKD54" s="12"/>
      <c r="BKE54" s="12"/>
      <c r="BKF54" s="12"/>
      <c r="BKG54" s="12"/>
      <c r="BKH54" s="12"/>
      <c r="BKI54" s="12"/>
      <c r="BKJ54" s="12"/>
      <c r="BKK54" s="12"/>
      <c r="BKL54" s="12"/>
      <c r="BKM54" s="12"/>
      <c r="BKN54" s="12"/>
      <c r="BKO54" s="12"/>
      <c r="BKP54" s="12"/>
      <c r="BKQ54" s="12"/>
      <c r="BKR54" s="12"/>
      <c r="BKS54" s="12"/>
      <c r="BKT54" s="12"/>
      <c r="BKU54" s="12"/>
      <c r="BKV54" s="12"/>
      <c r="BKW54" s="12"/>
      <c r="BKX54" s="12"/>
      <c r="BKY54" s="12"/>
      <c r="BKZ54" s="12"/>
      <c r="BLA54" s="12"/>
      <c r="BLB54" s="12"/>
      <c r="BLC54" s="12"/>
      <c r="BLD54" s="12"/>
      <c r="BLE54" s="12"/>
      <c r="BLF54" s="12"/>
      <c r="BLG54" s="12"/>
      <c r="BLH54" s="12"/>
      <c r="BLI54" s="12"/>
      <c r="BLJ54" s="12"/>
      <c r="BLK54" s="12"/>
      <c r="BLL54" s="12"/>
      <c r="BLM54" s="12"/>
      <c r="BLN54" s="12"/>
      <c r="BLO54" s="12"/>
      <c r="BLP54" s="12"/>
      <c r="BLQ54" s="12"/>
      <c r="BLR54" s="12"/>
      <c r="BLS54" s="12"/>
      <c r="BLT54" s="12"/>
      <c r="BLU54" s="12"/>
      <c r="BLV54" s="12"/>
      <c r="BLW54" s="12"/>
      <c r="BLX54" s="12"/>
      <c r="BLY54" s="12"/>
      <c r="BLZ54" s="12"/>
      <c r="BMA54" s="12"/>
      <c r="BMB54" s="12"/>
      <c r="BMC54" s="12"/>
      <c r="BMD54" s="12"/>
      <c r="BME54" s="12"/>
      <c r="BMF54" s="12"/>
      <c r="BMG54" s="12"/>
      <c r="BMH54" s="12"/>
      <c r="BMI54" s="12"/>
      <c r="BMJ54" s="12"/>
      <c r="BMK54" s="12"/>
      <c r="BML54" s="12"/>
      <c r="BMM54" s="12"/>
      <c r="BMN54" s="12"/>
      <c r="BMO54" s="12"/>
      <c r="BMP54" s="12"/>
      <c r="BMQ54" s="12"/>
      <c r="BMR54" s="12"/>
      <c r="BMS54" s="12"/>
      <c r="BMT54" s="12"/>
      <c r="BMU54" s="12"/>
      <c r="BMV54" s="12"/>
      <c r="BMW54" s="12"/>
      <c r="BMX54" s="12"/>
      <c r="BMY54" s="12"/>
      <c r="BMZ54" s="12"/>
      <c r="BNA54" s="12"/>
      <c r="BNB54" s="12"/>
      <c r="BNC54" s="12"/>
      <c r="BND54" s="12"/>
      <c r="BNE54" s="12"/>
      <c r="BNF54" s="12"/>
      <c r="BNG54" s="12"/>
      <c r="BNH54" s="12"/>
      <c r="BNI54" s="12"/>
      <c r="BNJ54" s="12"/>
      <c r="BNK54" s="12"/>
      <c r="BNL54" s="12"/>
      <c r="BNM54" s="12"/>
      <c r="BNN54" s="12"/>
      <c r="BNO54" s="12"/>
      <c r="BNP54" s="12"/>
      <c r="BNQ54" s="12"/>
      <c r="BNR54" s="12"/>
      <c r="BNS54" s="12"/>
      <c r="BNT54" s="12"/>
      <c r="BNU54" s="12"/>
      <c r="BNV54" s="12"/>
      <c r="BNW54" s="12"/>
      <c r="BNX54" s="12"/>
      <c r="BNY54" s="12"/>
      <c r="BNZ54" s="12"/>
      <c r="BOA54" s="12"/>
      <c r="BOB54" s="12"/>
      <c r="BOC54" s="12"/>
      <c r="BOD54" s="12"/>
      <c r="BOE54" s="12"/>
      <c r="BOF54" s="12"/>
      <c r="BOG54" s="12"/>
      <c r="BOH54" s="12"/>
      <c r="BOI54" s="12"/>
      <c r="BOJ54" s="12"/>
      <c r="BOK54" s="12"/>
      <c r="BOL54" s="12"/>
      <c r="BOM54" s="12"/>
      <c r="BON54" s="12"/>
      <c r="BOO54" s="12"/>
      <c r="BOP54" s="12"/>
      <c r="BOQ54" s="12"/>
      <c r="BOR54" s="12"/>
      <c r="BOS54" s="12"/>
      <c r="BOT54" s="12"/>
      <c r="BOU54" s="12"/>
      <c r="BOV54" s="12"/>
      <c r="BOW54" s="12"/>
      <c r="BOX54" s="12"/>
      <c r="BOY54" s="12"/>
      <c r="BOZ54" s="12"/>
      <c r="BPA54" s="12"/>
      <c r="BPB54" s="12"/>
      <c r="BPC54" s="12"/>
      <c r="BPD54" s="12"/>
      <c r="BPE54" s="12"/>
      <c r="BPF54" s="12"/>
      <c r="BPG54" s="12"/>
      <c r="BPH54" s="12"/>
      <c r="BPI54" s="12"/>
      <c r="BPJ54" s="12"/>
      <c r="BPK54" s="12"/>
      <c r="BPL54" s="12"/>
      <c r="BPM54" s="12"/>
      <c r="BPN54" s="12"/>
      <c r="BPO54" s="12"/>
      <c r="BPP54" s="12"/>
      <c r="BPQ54" s="12"/>
      <c r="BPR54" s="12"/>
      <c r="BPS54" s="12"/>
      <c r="BPT54" s="12"/>
      <c r="BPU54" s="12"/>
      <c r="BPV54" s="12"/>
      <c r="BPW54" s="12"/>
      <c r="BPX54" s="12"/>
      <c r="BPY54" s="12"/>
      <c r="BPZ54" s="12"/>
      <c r="BQA54" s="12"/>
      <c r="BQB54" s="12"/>
      <c r="BQC54" s="12"/>
      <c r="BQD54" s="12"/>
      <c r="BQE54" s="12"/>
      <c r="BQF54" s="12"/>
      <c r="BQG54" s="12"/>
      <c r="BQH54" s="12"/>
      <c r="BQI54" s="12"/>
      <c r="BQJ54" s="12"/>
      <c r="BQK54" s="12"/>
      <c r="BQL54" s="12"/>
      <c r="BQM54" s="12"/>
      <c r="BQN54" s="12"/>
      <c r="BQO54" s="12"/>
      <c r="BQP54" s="12"/>
      <c r="BQQ54" s="12"/>
      <c r="BQR54" s="12"/>
      <c r="BQS54" s="12"/>
      <c r="BQT54" s="12"/>
      <c r="BQU54" s="12"/>
      <c r="BQV54" s="12"/>
      <c r="BQW54" s="12"/>
      <c r="BQX54" s="12"/>
      <c r="BQY54" s="12"/>
      <c r="BQZ54" s="12"/>
      <c r="BRA54" s="12"/>
      <c r="BRB54" s="12"/>
      <c r="BRC54" s="12"/>
      <c r="BRD54" s="12"/>
      <c r="BRE54" s="12"/>
      <c r="BRF54" s="12"/>
      <c r="BRG54" s="12"/>
      <c r="BRH54" s="12"/>
      <c r="BRI54" s="12"/>
      <c r="BRJ54" s="12"/>
      <c r="BRK54" s="12"/>
      <c r="BRL54" s="12"/>
      <c r="BRM54" s="12"/>
      <c r="BRN54" s="12"/>
      <c r="BRO54" s="12"/>
      <c r="BRP54" s="12"/>
      <c r="BRQ54" s="12"/>
      <c r="BRR54" s="12"/>
      <c r="BRS54" s="12"/>
      <c r="BRT54" s="12"/>
      <c r="BRU54" s="12"/>
      <c r="BRV54" s="12"/>
      <c r="BRW54" s="12"/>
      <c r="BRX54" s="12"/>
      <c r="BRY54" s="12"/>
      <c r="BRZ54" s="12"/>
      <c r="BSA54" s="12"/>
      <c r="BSB54" s="12"/>
      <c r="BSC54" s="12"/>
      <c r="BSD54" s="12"/>
      <c r="BSE54" s="12"/>
      <c r="BSF54" s="12"/>
      <c r="BSG54" s="12"/>
      <c r="BSH54" s="12"/>
      <c r="BSI54" s="12"/>
      <c r="BSJ54" s="12"/>
      <c r="BSK54" s="12"/>
      <c r="BSL54" s="12"/>
      <c r="BSM54" s="12"/>
      <c r="BSN54" s="12"/>
      <c r="BSO54" s="12"/>
      <c r="BSP54" s="12"/>
      <c r="BSQ54" s="12"/>
      <c r="BSR54" s="12"/>
      <c r="BSS54" s="12"/>
      <c r="BST54" s="12"/>
      <c r="BSU54" s="12"/>
      <c r="BSV54" s="12"/>
      <c r="BSW54" s="12"/>
      <c r="BSX54" s="12"/>
      <c r="BSY54" s="12"/>
      <c r="BSZ54" s="12"/>
      <c r="BTA54" s="12"/>
      <c r="BTB54" s="12"/>
      <c r="BTC54" s="12"/>
      <c r="BTD54" s="12"/>
      <c r="BTE54" s="12"/>
      <c r="BTF54" s="12"/>
      <c r="BTG54" s="12"/>
      <c r="BTH54" s="12"/>
      <c r="BTI54" s="12"/>
      <c r="BTJ54" s="12"/>
      <c r="BTK54" s="12"/>
      <c r="BTL54" s="12"/>
      <c r="BTM54" s="12"/>
      <c r="BTN54" s="12"/>
      <c r="BTO54" s="12"/>
      <c r="BTP54" s="12"/>
      <c r="BTQ54" s="12"/>
      <c r="BTR54" s="12"/>
      <c r="BTS54" s="12"/>
      <c r="BTT54" s="12"/>
      <c r="BTU54" s="12"/>
      <c r="BTV54" s="12"/>
      <c r="BTW54" s="12"/>
      <c r="BTX54" s="12"/>
      <c r="BTY54" s="12"/>
      <c r="BTZ54" s="12"/>
      <c r="BUA54" s="12"/>
      <c r="BUB54" s="12"/>
      <c r="BUC54" s="12"/>
      <c r="BUD54" s="12"/>
      <c r="BUE54" s="12"/>
      <c r="BUF54" s="12"/>
      <c r="BUG54" s="12"/>
      <c r="BUH54" s="12"/>
      <c r="BUI54" s="12"/>
      <c r="BUJ54" s="12"/>
      <c r="BUK54" s="12"/>
      <c r="BUL54" s="12"/>
      <c r="BUM54" s="12"/>
      <c r="BUN54" s="12"/>
      <c r="BUO54" s="12"/>
      <c r="BUP54" s="12"/>
      <c r="BUQ54" s="12"/>
      <c r="BUR54" s="12"/>
      <c r="BUS54" s="12"/>
      <c r="BUT54" s="12"/>
      <c r="BUU54" s="12"/>
      <c r="BUV54" s="12"/>
      <c r="BUW54" s="12"/>
      <c r="BUX54" s="12"/>
      <c r="BUY54" s="12"/>
      <c r="BUZ54" s="12"/>
      <c r="BVA54" s="12"/>
      <c r="BVB54" s="12"/>
      <c r="BVC54" s="12"/>
      <c r="BVD54" s="12"/>
      <c r="BVE54" s="12"/>
      <c r="BVF54" s="12"/>
      <c r="BVG54" s="12"/>
      <c r="BVH54" s="12"/>
      <c r="BVI54" s="12"/>
      <c r="BVJ54" s="12"/>
      <c r="BVK54" s="12"/>
      <c r="BVL54" s="12"/>
      <c r="BVM54" s="12"/>
      <c r="BVN54" s="12"/>
      <c r="BVO54" s="12"/>
      <c r="BVP54" s="12"/>
      <c r="BVQ54" s="12"/>
      <c r="BVR54" s="12"/>
      <c r="BVS54" s="12"/>
      <c r="BVT54" s="12"/>
      <c r="BVU54" s="12"/>
      <c r="BVV54" s="12"/>
      <c r="BVW54" s="12"/>
      <c r="BVX54" s="12"/>
      <c r="BVY54" s="12"/>
      <c r="BVZ54" s="12"/>
      <c r="BWA54" s="12"/>
      <c r="BWB54" s="12"/>
      <c r="BWC54" s="12"/>
      <c r="BWD54" s="12"/>
      <c r="BWE54" s="12"/>
      <c r="BWF54" s="12"/>
      <c r="BWG54" s="12"/>
      <c r="BWH54" s="12"/>
      <c r="BWI54" s="12"/>
      <c r="BWJ54" s="12"/>
      <c r="BWK54" s="12"/>
      <c r="BWL54" s="12"/>
      <c r="BWM54" s="12"/>
      <c r="BWN54" s="12"/>
      <c r="BWO54" s="12"/>
      <c r="BWP54" s="12"/>
      <c r="BWQ54" s="12"/>
      <c r="BWR54" s="12"/>
      <c r="BWS54" s="12"/>
      <c r="BWT54" s="12"/>
      <c r="BWU54" s="12"/>
      <c r="BWV54" s="12"/>
      <c r="BWW54" s="12"/>
      <c r="BWX54" s="12"/>
      <c r="BWY54" s="12"/>
      <c r="BWZ54" s="12"/>
      <c r="BXA54" s="12"/>
      <c r="BXB54" s="12"/>
      <c r="BXC54" s="12"/>
      <c r="BXD54" s="12"/>
      <c r="BXE54" s="12"/>
      <c r="BXF54" s="12"/>
      <c r="BXG54" s="12"/>
      <c r="BXH54" s="12"/>
      <c r="BXI54" s="12"/>
      <c r="BXJ54" s="12"/>
      <c r="BXK54" s="12"/>
      <c r="BXL54" s="12"/>
      <c r="BXM54" s="12"/>
      <c r="BXN54" s="12"/>
      <c r="BXO54" s="12"/>
      <c r="BXP54" s="12"/>
      <c r="BXQ54" s="12"/>
      <c r="BXR54" s="12"/>
      <c r="BXS54" s="12"/>
      <c r="BXT54" s="12"/>
      <c r="BXU54" s="12"/>
      <c r="BXV54" s="12"/>
      <c r="BXW54" s="12"/>
      <c r="BXX54" s="12"/>
      <c r="BXY54" s="12"/>
      <c r="BXZ54" s="12"/>
      <c r="BYA54" s="12"/>
      <c r="BYB54" s="12"/>
      <c r="BYC54" s="12"/>
      <c r="BYD54" s="12"/>
      <c r="BYE54" s="12"/>
      <c r="BYF54" s="12"/>
      <c r="BYG54" s="12"/>
      <c r="BYH54" s="12"/>
      <c r="BYI54" s="12"/>
      <c r="BYJ54" s="12"/>
      <c r="BYK54" s="12"/>
      <c r="BYL54" s="12"/>
      <c r="BYM54" s="12"/>
      <c r="BYN54" s="12"/>
      <c r="BYO54" s="12"/>
      <c r="BYP54" s="12"/>
      <c r="BYQ54" s="12"/>
      <c r="BYR54" s="12"/>
      <c r="BYS54" s="12"/>
      <c r="BYT54" s="12"/>
      <c r="BYU54" s="12"/>
      <c r="BYV54" s="12"/>
      <c r="BYW54" s="12"/>
      <c r="BYX54" s="12"/>
      <c r="BYY54" s="12"/>
      <c r="BYZ54" s="12"/>
      <c r="BZA54" s="12"/>
      <c r="BZB54" s="12"/>
      <c r="BZC54" s="12"/>
      <c r="BZD54" s="12"/>
      <c r="BZE54" s="12"/>
      <c r="BZF54" s="12"/>
      <c r="BZG54" s="12"/>
      <c r="BZH54" s="12"/>
      <c r="BZI54" s="12"/>
      <c r="BZJ54" s="12"/>
      <c r="BZK54" s="12"/>
      <c r="BZL54" s="12"/>
      <c r="BZM54" s="12"/>
      <c r="BZN54" s="12"/>
      <c r="BZO54" s="12"/>
      <c r="BZP54" s="12"/>
      <c r="BZQ54" s="12"/>
      <c r="BZR54" s="12"/>
      <c r="BZS54" s="12"/>
      <c r="BZT54" s="12"/>
      <c r="BZU54" s="12"/>
      <c r="BZV54" s="12"/>
      <c r="BZW54" s="12"/>
      <c r="BZX54" s="12"/>
      <c r="BZY54" s="12"/>
      <c r="BZZ54" s="12"/>
      <c r="CAA54" s="12"/>
      <c r="CAB54" s="12"/>
      <c r="CAC54" s="12"/>
      <c r="CAD54" s="12"/>
      <c r="CAE54" s="12"/>
      <c r="CAF54" s="12"/>
      <c r="CAG54" s="12"/>
      <c r="CAH54" s="12"/>
      <c r="CAI54" s="12"/>
      <c r="CAJ54" s="12"/>
      <c r="CAK54" s="12"/>
      <c r="CAL54" s="12"/>
      <c r="CAM54" s="12"/>
      <c r="CAN54" s="12"/>
      <c r="CAO54" s="12"/>
      <c r="CAP54" s="12"/>
      <c r="CAQ54" s="12"/>
      <c r="CAR54" s="12"/>
      <c r="CAS54" s="12"/>
      <c r="CAT54" s="12"/>
      <c r="CAU54" s="12"/>
      <c r="CAV54" s="12"/>
      <c r="CAW54" s="12"/>
      <c r="CAX54" s="12"/>
      <c r="CAY54" s="12"/>
      <c r="CAZ54" s="12"/>
      <c r="CBA54" s="12"/>
      <c r="CBB54" s="12"/>
      <c r="CBC54" s="12"/>
      <c r="CBD54" s="12"/>
      <c r="CBE54" s="12"/>
      <c r="CBF54" s="12"/>
      <c r="CBG54" s="12"/>
      <c r="CBH54" s="12"/>
      <c r="CBI54" s="12"/>
      <c r="CBJ54" s="12"/>
      <c r="CBK54" s="12"/>
      <c r="CBL54" s="12"/>
      <c r="CBM54" s="12"/>
      <c r="CBN54" s="12"/>
      <c r="CBO54" s="12"/>
      <c r="CBP54" s="12"/>
      <c r="CBQ54" s="12"/>
      <c r="CBR54" s="12"/>
      <c r="CBS54" s="12"/>
      <c r="CBT54" s="12"/>
      <c r="CBU54" s="12"/>
      <c r="CBV54" s="12"/>
      <c r="CBW54" s="12"/>
      <c r="CBX54" s="12"/>
      <c r="CBY54" s="12"/>
      <c r="CBZ54" s="12"/>
      <c r="CCA54" s="12"/>
      <c r="CCB54" s="12"/>
      <c r="CCC54" s="12"/>
      <c r="CCD54" s="12"/>
      <c r="CCE54" s="12"/>
      <c r="CCF54" s="12"/>
      <c r="CCG54" s="12"/>
      <c r="CCH54" s="12"/>
      <c r="CCI54" s="12"/>
      <c r="CCJ54" s="12"/>
      <c r="CCK54" s="12"/>
      <c r="CCL54" s="12"/>
      <c r="CCM54" s="12"/>
      <c r="CCN54" s="12"/>
      <c r="CCO54" s="12"/>
      <c r="CCP54" s="12"/>
      <c r="CCQ54" s="12"/>
      <c r="CCR54" s="12"/>
      <c r="CCS54" s="12"/>
      <c r="CCT54" s="12"/>
      <c r="CCU54" s="12"/>
      <c r="CCV54" s="12"/>
      <c r="CCW54" s="12"/>
      <c r="CCX54" s="12"/>
      <c r="CCY54" s="12"/>
      <c r="CCZ54" s="12"/>
      <c r="CDA54" s="12"/>
      <c r="CDB54" s="12"/>
      <c r="CDC54" s="12"/>
      <c r="CDD54" s="12"/>
      <c r="CDE54" s="12"/>
      <c r="CDF54" s="12"/>
      <c r="CDG54" s="12"/>
      <c r="CDH54" s="12"/>
      <c r="CDI54" s="12"/>
      <c r="CDJ54" s="12"/>
      <c r="CDK54" s="12"/>
      <c r="CDL54" s="12"/>
      <c r="CDM54" s="12"/>
      <c r="CDN54" s="12"/>
      <c r="CDO54" s="12"/>
      <c r="CDP54" s="12"/>
      <c r="CDQ54" s="12"/>
      <c r="CDR54" s="12"/>
      <c r="CDS54" s="12"/>
      <c r="CDT54" s="12"/>
      <c r="CDU54" s="12"/>
      <c r="CDV54" s="12"/>
      <c r="CDW54" s="12"/>
      <c r="CDX54" s="12"/>
      <c r="CDY54" s="12"/>
      <c r="CDZ54" s="12"/>
      <c r="CEA54" s="12"/>
      <c r="CEB54" s="12"/>
      <c r="CEC54" s="12"/>
      <c r="CED54" s="12"/>
      <c r="CEE54" s="12"/>
      <c r="CEF54" s="12"/>
      <c r="CEG54" s="12"/>
      <c r="CEH54" s="12"/>
      <c r="CEI54" s="12"/>
      <c r="CEJ54" s="12"/>
      <c r="CEK54" s="12"/>
      <c r="CEL54" s="12"/>
      <c r="CEM54" s="12"/>
      <c r="CEN54" s="12"/>
      <c r="CEO54" s="12"/>
      <c r="CEP54" s="12"/>
      <c r="CEQ54" s="12"/>
      <c r="CER54" s="12"/>
      <c r="CES54" s="12"/>
      <c r="CET54" s="12"/>
      <c r="CEU54" s="12"/>
      <c r="CEV54" s="12"/>
      <c r="CEW54" s="12"/>
      <c r="CEX54" s="12"/>
      <c r="CEY54" s="12"/>
      <c r="CEZ54" s="12"/>
      <c r="CFA54" s="12"/>
      <c r="CFB54" s="12"/>
      <c r="CFC54" s="12"/>
      <c r="CFD54" s="12"/>
      <c r="CFE54" s="12"/>
      <c r="CFF54" s="12"/>
      <c r="CFG54" s="12"/>
      <c r="CFH54" s="12"/>
      <c r="CFI54" s="12"/>
      <c r="CFJ54" s="12"/>
      <c r="CFK54" s="12"/>
      <c r="CFL54" s="12"/>
      <c r="CFM54" s="12"/>
      <c r="CFN54" s="12"/>
      <c r="CFO54" s="12"/>
      <c r="CFP54" s="12"/>
      <c r="CFQ54" s="12"/>
      <c r="CFR54" s="12"/>
      <c r="CFS54" s="12"/>
      <c r="CFT54" s="12"/>
      <c r="CFU54" s="12"/>
      <c r="CFV54" s="12"/>
      <c r="CFW54" s="12"/>
      <c r="CFX54" s="12"/>
      <c r="CFY54" s="12"/>
      <c r="CFZ54" s="12"/>
      <c r="CGA54" s="12"/>
      <c r="CGB54" s="12"/>
      <c r="CGC54" s="12"/>
      <c r="CGD54" s="12"/>
      <c r="CGE54" s="12"/>
      <c r="CGF54" s="12"/>
      <c r="CGG54" s="12"/>
      <c r="CGH54" s="12"/>
      <c r="CGI54" s="12"/>
      <c r="CGJ54" s="12"/>
      <c r="CGK54" s="12"/>
      <c r="CGL54" s="12"/>
      <c r="CGM54" s="12"/>
      <c r="CGN54" s="12"/>
      <c r="CGO54" s="12"/>
      <c r="CGP54" s="12"/>
      <c r="CGQ54" s="12"/>
      <c r="CGR54" s="12"/>
      <c r="CGS54" s="12"/>
      <c r="CGT54" s="12"/>
      <c r="CGU54" s="12"/>
      <c r="CGV54" s="12"/>
      <c r="CGW54" s="12"/>
      <c r="CGX54" s="12"/>
      <c r="CGY54" s="12"/>
      <c r="CGZ54" s="12"/>
      <c r="CHA54" s="12"/>
      <c r="CHB54" s="12"/>
      <c r="CHC54" s="12"/>
      <c r="CHD54" s="12"/>
      <c r="CHE54" s="12"/>
      <c r="CHF54" s="12"/>
      <c r="CHG54" s="12"/>
      <c r="CHH54" s="12"/>
      <c r="CHI54" s="12"/>
      <c r="CHJ54" s="12"/>
      <c r="CHK54" s="12"/>
      <c r="CHL54" s="12"/>
      <c r="CHM54" s="12"/>
      <c r="CHN54" s="12"/>
      <c r="CHO54" s="12"/>
      <c r="CHP54" s="12"/>
      <c r="CHQ54" s="12"/>
      <c r="CHR54" s="12"/>
      <c r="CHS54" s="12"/>
      <c r="CHT54" s="12"/>
      <c r="CHU54" s="12"/>
      <c r="CHV54" s="12"/>
      <c r="CHW54" s="12"/>
      <c r="CHX54" s="12"/>
      <c r="CHY54" s="12"/>
      <c r="CHZ54" s="12"/>
      <c r="CIA54" s="12"/>
      <c r="CIB54" s="12"/>
      <c r="CIC54" s="12"/>
      <c r="CID54" s="12"/>
      <c r="CIE54" s="12"/>
      <c r="CIF54" s="12"/>
      <c r="CIG54" s="12"/>
      <c r="CIH54" s="12"/>
      <c r="CII54" s="12"/>
      <c r="CIJ54" s="12"/>
      <c r="CIK54" s="12"/>
      <c r="CIL54" s="12"/>
      <c r="CIM54" s="12"/>
      <c r="CIN54" s="12"/>
      <c r="CIO54" s="12"/>
      <c r="CIP54" s="12"/>
      <c r="CIQ54" s="12"/>
      <c r="CIR54" s="12"/>
      <c r="CIS54" s="12"/>
      <c r="CIT54" s="12"/>
      <c r="CIU54" s="12"/>
      <c r="CIV54" s="12"/>
      <c r="CIW54" s="12"/>
      <c r="CIX54" s="12"/>
      <c r="CIY54" s="12"/>
      <c r="CIZ54" s="12"/>
      <c r="CJA54" s="12"/>
      <c r="CJB54" s="12"/>
      <c r="CJC54" s="12"/>
      <c r="CJD54" s="12"/>
      <c r="CJE54" s="12"/>
      <c r="CJF54" s="12"/>
      <c r="CJG54" s="12"/>
      <c r="CJH54" s="12"/>
      <c r="CJI54" s="12"/>
      <c r="CJJ54" s="12"/>
      <c r="CJK54" s="12"/>
      <c r="CJL54" s="12"/>
      <c r="CJM54" s="12"/>
      <c r="CJN54" s="12"/>
      <c r="CJO54" s="12"/>
      <c r="CJP54" s="12"/>
      <c r="CJQ54" s="12"/>
      <c r="CJR54" s="12"/>
      <c r="CJS54" s="12"/>
      <c r="CJT54" s="12"/>
      <c r="CJU54" s="12"/>
      <c r="CJV54" s="12"/>
      <c r="CJW54" s="12"/>
      <c r="CJX54" s="12"/>
      <c r="CJY54" s="12"/>
      <c r="CJZ54" s="12"/>
      <c r="CKA54" s="12"/>
      <c r="CKB54" s="12"/>
      <c r="CKC54" s="12"/>
      <c r="CKD54" s="12"/>
      <c r="CKE54" s="12"/>
      <c r="CKF54" s="12"/>
      <c r="CKG54" s="12"/>
      <c r="CKH54" s="12"/>
      <c r="CKI54" s="12"/>
      <c r="CKJ54" s="12"/>
      <c r="CKK54" s="12"/>
      <c r="CKL54" s="12"/>
      <c r="CKM54" s="12"/>
      <c r="CKN54" s="12"/>
      <c r="CKO54" s="12"/>
      <c r="CKP54" s="12"/>
      <c r="CKQ54" s="12"/>
      <c r="CKR54" s="12"/>
      <c r="CKS54" s="12"/>
      <c r="CKT54" s="12"/>
      <c r="CKU54" s="12"/>
      <c r="CKV54" s="12"/>
      <c r="CKW54" s="12"/>
      <c r="CKX54" s="12"/>
      <c r="CKY54" s="12"/>
      <c r="CKZ54" s="12"/>
      <c r="CLA54" s="12"/>
      <c r="CLB54" s="12"/>
      <c r="CLC54" s="12"/>
      <c r="CLD54" s="12"/>
      <c r="CLE54" s="12"/>
      <c r="CLF54" s="12"/>
      <c r="CLG54" s="12"/>
      <c r="CLH54" s="12"/>
      <c r="CLI54" s="12"/>
      <c r="CLJ54" s="12"/>
      <c r="CLK54" s="12"/>
      <c r="CLL54" s="12"/>
      <c r="CLM54" s="12"/>
      <c r="CLN54" s="12"/>
      <c r="CLO54" s="12"/>
      <c r="CLP54" s="12"/>
      <c r="CLQ54" s="12"/>
      <c r="CLR54" s="12"/>
      <c r="CLS54" s="12"/>
      <c r="CLT54" s="12"/>
      <c r="CLU54" s="12"/>
      <c r="CLV54" s="12"/>
      <c r="CLW54" s="12"/>
      <c r="CLX54" s="12"/>
      <c r="CLY54" s="12"/>
      <c r="CLZ54" s="12"/>
      <c r="CMA54" s="12"/>
      <c r="CMB54" s="12"/>
      <c r="CMC54" s="12"/>
      <c r="CMD54" s="12"/>
      <c r="CME54" s="12"/>
      <c r="CMF54" s="12"/>
      <c r="CMG54" s="12"/>
      <c r="CMH54" s="12"/>
      <c r="CMI54" s="12"/>
      <c r="CMJ54" s="12"/>
      <c r="CMK54" s="12"/>
      <c r="CML54" s="12"/>
      <c r="CMM54" s="12"/>
      <c r="CMN54" s="12"/>
      <c r="CMO54" s="12"/>
      <c r="CMP54" s="12"/>
      <c r="CMQ54" s="12"/>
      <c r="CMR54" s="12"/>
      <c r="CMS54" s="12"/>
      <c r="CMT54" s="12"/>
      <c r="CMU54" s="12"/>
      <c r="CMV54" s="12"/>
      <c r="CMW54" s="12"/>
      <c r="CMX54" s="12"/>
      <c r="CMY54" s="12"/>
      <c r="CMZ54" s="12"/>
      <c r="CNA54" s="12"/>
      <c r="CNB54" s="12"/>
      <c r="CNC54" s="12"/>
      <c r="CND54" s="12"/>
      <c r="CNE54" s="12"/>
      <c r="CNF54" s="12"/>
      <c r="CNG54" s="12"/>
      <c r="CNH54" s="12"/>
      <c r="CNI54" s="12"/>
      <c r="CNJ54" s="12"/>
      <c r="CNK54" s="12"/>
      <c r="CNL54" s="12"/>
      <c r="CNM54" s="12"/>
      <c r="CNN54" s="12"/>
      <c r="CNO54" s="12"/>
      <c r="CNP54" s="12"/>
      <c r="CNQ54" s="12"/>
      <c r="CNR54" s="12"/>
      <c r="CNS54" s="12"/>
      <c r="CNT54" s="12"/>
      <c r="CNU54" s="12"/>
      <c r="CNV54" s="12"/>
      <c r="CNW54" s="12"/>
      <c r="CNX54" s="12"/>
      <c r="CNY54" s="12"/>
      <c r="CNZ54" s="12"/>
      <c r="COA54" s="12"/>
      <c r="COB54" s="12"/>
      <c r="COC54" s="12"/>
      <c r="COD54" s="12"/>
      <c r="COE54" s="12"/>
      <c r="COF54" s="12"/>
      <c r="COG54" s="12"/>
      <c r="COH54" s="12"/>
      <c r="COI54" s="12"/>
      <c r="COJ54" s="12"/>
      <c r="COK54" s="12"/>
      <c r="COL54" s="12"/>
      <c r="COM54" s="12"/>
      <c r="CON54" s="12"/>
      <c r="COO54" s="12"/>
      <c r="COP54" s="12"/>
      <c r="COQ54" s="12"/>
      <c r="COR54" s="12"/>
      <c r="COS54" s="12"/>
      <c r="COT54" s="12"/>
      <c r="COU54" s="12"/>
      <c r="COV54" s="12"/>
      <c r="COW54" s="12"/>
      <c r="COX54" s="12"/>
      <c r="COY54" s="12"/>
      <c r="COZ54" s="12"/>
      <c r="CPA54" s="12"/>
      <c r="CPB54" s="12"/>
      <c r="CPC54" s="12"/>
      <c r="CPD54" s="12"/>
      <c r="CPE54" s="12"/>
      <c r="CPF54" s="12"/>
      <c r="CPG54" s="12"/>
      <c r="CPH54" s="12"/>
      <c r="CPI54" s="12"/>
      <c r="CPJ54" s="12"/>
      <c r="CPK54" s="12"/>
      <c r="CPL54" s="12"/>
      <c r="CPM54" s="12"/>
      <c r="CPN54" s="12"/>
      <c r="CPO54" s="12"/>
      <c r="CPP54" s="12"/>
      <c r="CPQ54" s="12"/>
      <c r="CPR54" s="12"/>
      <c r="CPS54" s="12"/>
      <c r="CPT54" s="12"/>
      <c r="CPU54" s="12"/>
      <c r="CPV54" s="12"/>
      <c r="CPW54" s="12"/>
      <c r="CPX54" s="12"/>
      <c r="CPY54" s="12"/>
      <c r="CPZ54" s="12"/>
      <c r="CQA54" s="12"/>
      <c r="CQB54" s="12"/>
      <c r="CQC54" s="12"/>
      <c r="CQD54" s="12"/>
      <c r="CQE54" s="12"/>
      <c r="CQF54" s="12"/>
      <c r="CQG54" s="12"/>
      <c r="CQH54" s="12"/>
      <c r="CQI54" s="12"/>
      <c r="CQJ54" s="12"/>
      <c r="CQK54" s="12"/>
      <c r="CQL54" s="12"/>
      <c r="CQM54" s="12"/>
      <c r="CQN54" s="12"/>
      <c r="CQO54" s="12"/>
      <c r="CQP54" s="12"/>
      <c r="CQQ54" s="12"/>
      <c r="CQR54" s="12"/>
      <c r="CQS54" s="12"/>
      <c r="CQT54" s="12"/>
      <c r="CQU54" s="12"/>
      <c r="CQV54" s="12"/>
      <c r="CQW54" s="12"/>
      <c r="CQX54" s="12"/>
      <c r="CQY54" s="12"/>
      <c r="CQZ54" s="12"/>
      <c r="CRA54" s="12"/>
      <c r="CRB54" s="12"/>
      <c r="CRC54" s="12"/>
      <c r="CRD54" s="12"/>
      <c r="CRE54" s="12"/>
      <c r="CRF54" s="12"/>
      <c r="CRG54" s="12"/>
      <c r="CRH54" s="12"/>
      <c r="CRI54" s="12"/>
      <c r="CRJ54" s="12"/>
      <c r="CRK54" s="12"/>
      <c r="CRL54" s="12"/>
      <c r="CRM54" s="12"/>
      <c r="CRN54" s="12"/>
      <c r="CRO54" s="12"/>
      <c r="CRP54" s="12"/>
      <c r="CRQ54" s="12"/>
      <c r="CRR54" s="12"/>
      <c r="CRS54" s="12"/>
      <c r="CRT54" s="12"/>
      <c r="CRU54" s="12"/>
      <c r="CRV54" s="12"/>
      <c r="CRW54" s="12"/>
      <c r="CRX54" s="12"/>
      <c r="CRY54" s="12"/>
      <c r="CRZ54" s="12"/>
      <c r="CSA54" s="12"/>
      <c r="CSB54" s="12"/>
      <c r="CSC54" s="12"/>
      <c r="CSD54" s="12"/>
      <c r="CSE54" s="12"/>
      <c r="CSF54" s="12"/>
      <c r="CSG54" s="12"/>
      <c r="CSH54" s="12"/>
      <c r="CSI54" s="12"/>
      <c r="CSJ54" s="12"/>
      <c r="CSK54" s="12"/>
      <c r="CSL54" s="12"/>
      <c r="CSM54" s="12"/>
      <c r="CSN54" s="12"/>
      <c r="CSO54" s="12"/>
      <c r="CSP54" s="12"/>
      <c r="CSQ54" s="12"/>
      <c r="CSR54" s="12"/>
      <c r="CSS54" s="12"/>
      <c r="CST54" s="12"/>
      <c r="CSU54" s="12"/>
      <c r="CSV54" s="12"/>
      <c r="CSW54" s="12"/>
      <c r="CSX54" s="12"/>
      <c r="CSY54" s="12"/>
      <c r="CSZ54" s="12"/>
      <c r="CTA54" s="12"/>
      <c r="CTB54" s="12"/>
      <c r="CTC54" s="12"/>
      <c r="CTD54" s="12"/>
      <c r="CTE54" s="12"/>
      <c r="CTF54" s="12"/>
      <c r="CTG54" s="12"/>
      <c r="CTH54" s="12"/>
      <c r="CTI54" s="12"/>
      <c r="CTJ54" s="12"/>
      <c r="CTK54" s="12"/>
      <c r="CTL54" s="12"/>
      <c r="CTM54" s="12"/>
      <c r="CTN54" s="12"/>
      <c r="CTO54" s="12"/>
      <c r="CTP54" s="12"/>
      <c r="CTQ54" s="12"/>
      <c r="CTR54" s="12"/>
      <c r="CTS54" s="12"/>
      <c r="CTT54" s="12"/>
      <c r="CTU54" s="12"/>
      <c r="CTV54" s="12"/>
      <c r="CTW54" s="12"/>
      <c r="CTX54" s="12"/>
      <c r="CTY54" s="12"/>
      <c r="CTZ54" s="12"/>
      <c r="CUA54" s="12"/>
      <c r="CUB54" s="12"/>
      <c r="CUC54" s="12"/>
      <c r="CUD54" s="12"/>
      <c r="CUE54" s="12"/>
      <c r="CUF54" s="12"/>
      <c r="CUG54" s="12"/>
      <c r="CUH54" s="12"/>
      <c r="CUI54" s="12"/>
      <c r="CUJ54" s="12"/>
      <c r="CUK54" s="12"/>
      <c r="CUL54" s="12"/>
      <c r="CUM54" s="12"/>
      <c r="CUN54" s="12"/>
      <c r="CUO54" s="12"/>
      <c r="CUP54" s="12"/>
      <c r="CUQ54" s="12"/>
      <c r="CUR54" s="12"/>
      <c r="CUS54" s="12"/>
      <c r="CUT54" s="12"/>
      <c r="CUU54" s="12"/>
      <c r="CUV54" s="12"/>
      <c r="CUW54" s="12"/>
      <c r="CUX54" s="12"/>
      <c r="CUY54" s="12"/>
      <c r="CUZ54" s="12"/>
      <c r="CVA54" s="12"/>
      <c r="CVB54" s="12"/>
      <c r="CVC54" s="12"/>
      <c r="CVD54" s="12"/>
      <c r="CVE54" s="12"/>
      <c r="CVF54" s="12"/>
      <c r="CVG54" s="12"/>
      <c r="CVH54" s="12"/>
      <c r="CVI54" s="12"/>
      <c r="CVJ54" s="12"/>
      <c r="CVK54" s="12"/>
      <c r="CVL54" s="12"/>
      <c r="CVM54" s="12"/>
      <c r="CVN54" s="12"/>
      <c r="CVO54" s="12"/>
      <c r="CVP54" s="12"/>
      <c r="CVQ54" s="12"/>
      <c r="CVR54" s="12"/>
      <c r="CVS54" s="12"/>
      <c r="CVT54" s="12"/>
      <c r="CVU54" s="12"/>
      <c r="CVV54" s="12"/>
      <c r="CVW54" s="12"/>
      <c r="CVX54" s="12"/>
      <c r="CVY54" s="12"/>
      <c r="CVZ54" s="12"/>
      <c r="CWA54" s="12"/>
      <c r="CWB54" s="12"/>
      <c r="CWC54" s="12"/>
      <c r="CWD54" s="12"/>
      <c r="CWE54" s="12"/>
      <c r="CWF54" s="12"/>
      <c r="CWG54" s="12"/>
      <c r="CWH54" s="12"/>
      <c r="CWI54" s="12"/>
      <c r="CWJ54" s="12"/>
      <c r="CWK54" s="12"/>
      <c r="CWL54" s="12"/>
      <c r="CWM54" s="12"/>
      <c r="CWN54" s="12"/>
      <c r="CWO54" s="12"/>
      <c r="CWP54" s="12"/>
      <c r="CWQ54" s="12"/>
      <c r="CWR54" s="12"/>
      <c r="CWS54" s="12"/>
      <c r="CWT54" s="12"/>
      <c r="CWU54" s="12"/>
      <c r="CWV54" s="12"/>
      <c r="CWW54" s="12"/>
      <c r="CWX54" s="12"/>
      <c r="CWY54" s="12"/>
      <c r="CWZ54" s="12"/>
      <c r="CXA54" s="12"/>
      <c r="CXB54" s="12"/>
      <c r="CXC54" s="12"/>
      <c r="CXD54" s="12"/>
      <c r="CXE54" s="12"/>
      <c r="CXF54" s="12"/>
      <c r="CXG54" s="12"/>
      <c r="CXH54" s="12"/>
      <c r="CXI54" s="12"/>
      <c r="CXJ54" s="12"/>
      <c r="CXK54" s="12"/>
      <c r="CXL54" s="12"/>
      <c r="CXM54" s="12"/>
      <c r="CXN54" s="12"/>
      <c r="CXO54" s="12"/>
      <c r="CXP54" s="12"/>
      <c r="CXQ54" s="12"/>
      <c r="CXR54" s="12"/>
      <c r="CXS54" s="12"/>
      <c r="CXT54" s="12"/>
      <c r="CXU54" s="12"/>
      <c r="CXV54" s="12"/>
      <c r="CXW54" s="12"/>
      <c r="CXX54" s="12"/>
      <c r="CXY54" s="12"/>
      <c r="CXZ54" s="12"/>
      <c r="CYA54" s="12"/>
      <c r="CYB54" s="12"/>
      <c r="CYC54" s="12"/>
      <c r="CYD54" s="12"/>
      <c r="CYE54" s="12"/>
      <c r="CYF54" s="12"/>
      <c r="CYG54" s="12"/>
      <c r="CYH54" s="12"/>
      <c r="CYI54" s="12"/>
      <c r="CYJ54" s="12"/>
      <c r="CYK54" s="12"/>
      <c r="CYL54" s="12"/>
      <c r="CYM54" s="12"/>
      <c r="CYN54" s="12"/>
      <c r="CYO54" s="12"/>
      <c r="CYP54" s="12"/>
      <c r="CYQ54" s="12"/>
      <c r="CYR54" s="12"/>
      <c r="CYS54" s="12"/>
      <c r="CYT54" s="12"/>
      <c r="CYU54" s="12"/>
      <c r="CYV54" s="12"/>
      <c r="CYW54" s="12"/>
      <c r="CYX54" s="12"/>
      <c r="CYY54" s="12"/>
      <c r="CYZ54" s="12"/>
      <c r="CZA54" s="12"/>
      <c r="CZB54" s="12"/>
      <c r="CZC54" s="12"/>
      <c r="CZD54" s="12"/>
      <c r="CZE54" s="12"/>
      <c r="CZF54" s="12"/>
      <c r="CZG54" s="12"/>
      <c r="CZH54" s="12"/>
      <c r="CZI54" s="12"/>
      <c r="CZJ54" s="12"/>
      <c r="CZK54" s="12"/>
      <c r="CZL54" s="12"/>
      <c r="CZM54" s="12"/>
      <c r="CZN54" s="12"/>
      <c r="CZO54" s="12"/>
      <c r="CZP54" s="12"/>
      <c r="CZQ54" s="12"/>
      <c r="CZR54" s="12"/>
      <c r="CZS54" s="12"/>
      <c r="CZT54" s="12"/>
      <c r="CZU54" s="12"/>
      <c r="CZV54" s="12"/>
      <c r="CZW54" s="12"/>
      <c r="CZX54" s="12"/>
      <c r="CZY54" s="12"/>
      <c r="CZZ54" s="12"/>
      <c r="DAA54" s="12"/>
      <c r="DAB54" s="12"/>
      <c r="DAC54" s="12"/>
      <c r="DAD54" s="12"/>
      <c r="DAE54" s="12"/>
      <c r="DAF54" s="12"/>
      <c r="DAG54" s="12"/>
      <c r="DAH54" s="12"/>
      <c r="DAI54" s="12"/>
      <c r="DAJ54" s="12"/>
      <c r="DAK54" s="12"/>
      <c r="DAL54" s="12"/>
      <c r="DAM54" s="12"/>
      <c r="DAN54" s="12"/>
      <c r="DAO54" s="12"/>
      <c r="DAP54" s="12"/>
      <c r="DAQ54" s="12"/>
      <c r="DAR54" s="12"/>
      <c r="DAS54" s="12"/>
      <c r="DAT54" s="12"/>
      <c r="DAU54" s="12"/>
      <c r="DAV54" s="12"/>
      <c r="DAW54" s="12"/>
      <c r="DAX54" s="12"/>
      <c r="DAY54" s="12"/>
      <c r="DAZ54" s="12"/>
      <c r="DBA54" s="12"/>
      <c r="DBB54" s="12"/>
      <c r="DBC54" s="12"/>
      <c r="DBD54" s="12"/>
      <c r="DBE54" s="12"/>
      <c r="DBF54" s="12"/>
      <c r="DBG54" s="12"/>
      <c r="DBH54" s="12"/>
      <c r="DBI54" s="12"/>
      <c r="DBJ54" s="12"/>
      <c r="DBK54" s="12"/>
      <c r="DBL54" s="12"/>
      <c r="DBM54" s="12"/>
      <c r="DBN54" s="12"/>
      <c r="DBO54" s="12"/>
      <c r="DBP54" s="12"/>
      <c r="DBQ54" s="12"/>
      <c r="DBR54" s="12"/>
      <c r="DBS54" s="12"/>
      <c r="DBT54" s="12"/>
      <c r="DBU54" s="12"/>
      <c r="DBV54" s="12"/>
      <c r="DBW54" s="12"/>
      <c r="DBX54" s="12"/>
      <c r="DBY54" s="12"/>
      <c r="DBZ54" s="12"/>
      <c r="DCA54" s="12"/>
      <c r="DCB54" s="12"/>
      <c r="DCC54" s="12"/>
      <c r="DCD54" s="12"/>
      <c r="DCE54" s="12"/>
      <c r="DCF54" s="12"/>
      <c r="DCG54" s="12"/>
      <c r="DCH54" s="12"/>
      <c r="DCI54" s="12"/>
      <c r="DCJ54" s="12"/>
      <c r="DCK54" s="12"/>
      <c r="DCL54" s="12"/>
      <c r="DCM54" s="12"/>
      <c r="DCN54" s="12"/>
      <c r="DCO54" s="12"/>
      <c r="DCP54" s="12"/>
      <c r="DCQ54" s="12"/>
      <c r="DCR54" s="12"/>
      <c r="DCS54" s="12"/>
      <c r="DCT54" s="12"/>
      <c r="DCU54" s="12"/>
      <c r="DCV54" s="12"/>
      <c r="DCW54" s="12"/>
      <c r="DCX54" s="12"/>
      <c r="DCY54" s="12"/>
      <c r="DCZ54" s="12"/>
      <c r="DDA54" s="12"/>
      <c r="DDB54" s="12"/>
      <c r="DDC54" s="12"/>
      <c r="DDD54" s="12"/>
      <c r="DDE54" s="12"/>
      <c r="DDF54" s="12"/>
      <c r="DDG54" s="12"/>
      <c r="DDH54" s="12"/>
      <c r="DDI54" s="12"/>
      <c r="DDJ54" s="12"/>
      <c r="DDK54" s="12"/>
      <c r="DDL54" s="12"/>
      <c r="DDM54" s="12"/>
      <c r="DDN54" s="12"/>
      <c r="DDO54" s="12"/>
      <c r="DDP54" s="12"/>
      <c r="DDQ54" s="12"/>
      <c r="DDR54" s="12"/>
      <c r="DDS54" s="12"/>
      <c r="DDT54" s="12"/>
      <c r="DDU54" s="12"/>
      <c r="DDV54" s="12"/>
      <c r="DDW54" s="12"/>
      <c r="DDX54" s="12"/>
      <c r="DDY54" s="12"/>
      <c r="DDZ54" s="12"/>
      <c r="DEA54" s="12"/>
      <c r="DEB54" s="12"/>
      <c r="DEC54" s="12"/>
      <c r="DED54" s="12"/>
      <c r="DEE54" s="12"/>
      <c r="DEF54" s="12"/>
      <c r="DEG54" s="12"/>
      <c r="DEH54" s="12"/>
      <c r="DEI54" s="12"/>
      <c r="DEJ54" s="12"/>
      <c r="DEK54" s="12"/>
      <c r="DEL54" s="12"/>
      <c r="DEM54" s="12"/>
      <c r="DEN54" s="12"/>
      <c r="DEO54" s="12"/>
      <c r="DEP54" s="12"/>
      <c r="DEQ54" s="12"/>
      <c r="DER54" s="12"/>
      <c r="DES54" s="12"/>
      <c r="DET54" s="12"/>
      <c r="DEU54" s="12"/>
      <c r="DEV54" s="12"/>
      <c r="DEW54" s="12"/>
      <c r="DEX54" s="12"/>
      <c r="DEY54" s="12"/>
      <c r="DEZ54" s="12"/>
      <c r="DFA54" s="12"/>
      <c r="DFB54" s="12"/>
      <c r="DFC54" s="12"/>
      <c r="DFD54" s="12"/>
      <c r="DFE54" s="12"/>
      <c r="DFF54" s="12"/>
      <c r="DFG54" s="12"/>
      <c r="DFH54" s="12"/>
      <c r="DFI54" s="12"/>
      <c r="DFJ54" s="12"/>
      <c r="DFK54" s="12"/>
      <c r="DFL54" s="12"/>
      <c r="DFM54" s="12"/>
      <c r="DFN54" s="12"/>
      <c r="DFO54" s="12"/>
      <c r="DFP54" s="12"/>
      <c r="DFQ54" s="12"/>
      <c r="DFR54" s="12"/>
      <c r="DFS54" s="12"/>
      <c r="DFT54" s="12"/>
      <c r="DFU54" s="12"/>
      <c r="DFV54" s="12"/>
      <c r="DFW54" s="12"/>
      <c r="DFX54" s="12"/>
      <c r="DFY54" s="12"/>
      <c r="DFZ54" s="12"/>
      <c r="DGA54" s="12"/>
      <c r="DGB54" s="12"/>
      <c r="DGC54" s="12"/>
      <c r="DGD54" s="12"/>
      <c r="DGE54" s="12"/>
      <c r="DGF54" s="12"/>
      <c r="DGG54" s="12"/>
      <c r="DGH54" s="12"/>
      <c r="DGI54" s="12"/>
      <c r="DGJ54" s="12"/>
      <c r="DGK54" s="12"/>
      <c r="DGL54" s="12"/>
      <c r="DGM54" s="12"/>
      <c r="DGN54" s="12"/>
      <c r="DGO54" s="12"/>
      <c r="DGP54" s="12"/>
      <c r="DGQ54" s="12"/>
      <c r="DGR54" s="12"/>
      <c r="DGS54" s="12"/>
      <c r="DGT54" s="12"/>
      <c r="DGU54" s="12"/>
      <c r="DGV54" s="12"/>
      <c r="DGW54" s="12"/>
      <c r="DGX54" s="12"/>
      <c r="DGY54" s="12"/>
      <c r="DGZ54" s="12"/>
      <c r="DHA54" s="12"/>
      <c r="DHB54" s="12"/>
      <c r="DHC54" s="12"/>
      <c r="DHD54" s="12"/>
      <c r="DHE54" s="12"/>
      <c r="DHF54" s="12"/>
      <c r="DHG54" s="12"/>
      <c r="DHH54" s="12"/>
      <c r="DHI54" s="12"/>
      <c r="DHJ54" s="12"/>
      <c r="DHK54" s="12"/>
      <c r="DHL54" s="12"/>
      <c r="DHM54" s="12"/>
      <c r="DHN54" s="12"/>
      <c r="DHO54" s="12"/>
      <c r="DHP54" s="12"/>
      <c r="DHQ54" s="12"/>
      <c r="DHR54" s="12"/>
      <c r="DHS54" s="12"/>
      <c r="DHT54" s="12"/>
      <c r="DHU54" s="12"/>
      <c r="DHV54" s="12"/>
      <c r="DHW54" s="12"/>
      <c r="DHX54" s="12"/>
      <c r="DHY54" s="12"/>
      <c r="DHZ54" s="12"/>
      <c r="DIA54" s="12"/>
      <c r="DIB54" s="12"/>
      <c r="DIC54" s="12"/>
      <c r="DID54" s="12"/>
      <c r="DIE54" s="12"/>
      <c r="DIF54" s="12"/>
      <c r="DIG54" s="12"/>
      <c r="DIH54" s="12"/>
      <c r="DII54" s="12"/>
      <c r="DIJ54" s="12"/>
      <c r="DIK54" s="12"/>
      <c r="DIL54" s="12"/>
      <c r="DIM54" s="12"/>
      <c r="DIN54" s="12"/>
      <c r="DIO54" s="12"/>
      <c r="DIP54" s="12"/>
      <c r="DIQ54" s="12"/>
      <c r="DIR54" s="12"/>
      <c r="DIS54" s="12"/>
      <c r="DIT54" s="12"/>
      <c r="DIU54" s="12"/>
      <c r="DIV54" s="12"/>
      <c r="DIW54" s="12"/>
      <c r="DIX54" s="12"/>
      <c r="DIY54" s="12"/>
      <c r="DIZ54" s="12"/>
      <c r="DJA54" s="12"/>
      <c r="DJB54" s="12"/>
      <c r="DJC54" s="12"/>
      <c r="DJD54" s="12"/>
      <c r="DJE54" s="12"/>
      <c r="DJF54" s="12"/>
      <c r="DJG54" s="12"/>
      <c r="DJH54" s="12"/>
      <c r="DJI54" s="12"/>
      <c r="DJJ54" s="12"/>
      <c r="DJK54" s="12"/>
      <c r="DJL54" s="12"/>
      <c r="DJM54" s="12"/>
      <c r="DJN54" s="12"/>
      <c r="DJO54" s="12"/>
      <c r="DJP54" s="12"/>
      <c r="DJQ54" s="12"/>
      <c r="DJR54" s="12"/>
      <c r="DJS54" s="12"/>
      <c r="DJT54" s="12"/>
      <c r="DJU54" s="12"/>
      <c r="DJV54" s="12"/>
      <c r="DJW54" s="12"/>
      <c r="DJX54" s="12"/>
      <c r="DJY54" s="12"/>
      <c r="DJZ54" s="12"/>
      <c r="DKA54" s="12"/>
      <c r="DKB54" s="12"/>
      <c r="DKC54" s="12"/>
      <c r="DKD54" s="12"/>
      <c r="DKE54" s="12"/>
      <c r="DKF54" s="12"/>
      <c r="DKG54" s="12"/>
      <c r="DKH54" s="12"/>
      <c r="DKI54" s="12"/>
      <c r="DKJ54" s="12"/>
      <c r="DKK54" s="12"/>
      <c r="DKL54" s="12"/>
      <c r="DKM54" s="12"/>
      <c r="DKN54" s="12"/>
      <c r="DKO54" s="12"/>
      <c r="DKP54" s="12"/>
      <c r="DKQ54" s="12"/>
      <c r="DKR54" s="12"/>
      <c r="DKS54" s="12"/>
      <c r="DKT54" s="12"/>
      <c r="DKU54" s="12"/>
      <c r="DKV54" s="12"/>
      <c r="DKW54" s="12"/>
      <c r="DKX54" s="12"/>
      <c r="DKY54" s="12"/>
      <c r="DKZ54" s="12"/>
      <c r="DLA54" s="12"/>
      <c r="DLB54" s="12"/>
      <c r="DLC54" s="12"/>
      <c r="DLD54" s="12"/>
      <c r="DLE54" s="12"/>
      <c r="DLF54" s="12"/>
      <c r="DLG54" s="12"/>
      <c r="DLH54" s="12"/>
      <c r="DLI54" s="12"/>
      <c r="DLJ54" s="12"/>
      <c r="DLK54" s="12"/>
      <c r="DLL54" s="12"/>
      <c r="DLM54" s="12"/>
      <c r="DLN54" s="12"/>
      <c r="DLO54" s="12"/>
      <c r="DLP54" s="12"/>
      <c r="DLQ54" s="12"/>
      <c r="DLR54" s="12"/>
      <c r="DLS54" s="12"/>
      <c r="DLT54" s="12"/>
      <c r="DLU54" s="12"/>
      <c r="DLV54" s="12"/>
      <c r="DLW54" s="12"/>
      <c r="DLX54" s="12"/>
      <c r="DLY54" s="12"/>
      <c r="DLZ54" s="12"/>
      <c r="DMA54" s="12"/>
      <c r="DMB54" s="12"/>
      <c r="DMC54" s="12"/>
      <c r="DMD54" s="12"/>
      <c r="DME54" s="12"/>
      <c r="DMF54" s="12"/>
      <c r="DMG54" s="12"/>
      <c r="DMH54" s="12"/>
      <c r="DMI54" s="12"/>
      <c r="DMJ54" s="12"/>
      <c r="DMK54" s="12"/>
      <c r="DML54" s="12"/>
      <c r="DMM54" s="12"/>
      <c r="DMN54" s="12"/>
      <c r="DMO54" s="12"/>
      <c r="DMP54" s="12"/>
      <c r="DMQ54" s="12"/>
      <c r="DMR54" s="12"/>
      <c r="DMS54" s="12"/>
      <c r="DMT54" s="12"/>
      <c r="DMU54" s="12"/>
      <c r="DMV54" s="12"/>
      <c r="DMW54" s="12"/>
      <c r="DMX54" s="12"/>
      <c r="DMY54" s="12"/>
      <c r="DMZ54" s="12"/>
      <c r="DNA54" s="12"/>
      <c r="DNB54" s="12"/>
      <c r="DNC54" s="12"/>
      <c r="DND54" s="12"/>
      <c r="DNE54" s="12"/>
      <c r="DNF54" s="12"/>
      <c r="DNG54" s="12"/>
      <c r="DNH54" s="12"/>
      <c r="DNI54" s="12"/>
      <c r="DNJ54" s="12"/>
      <c r="DNK54" s="12"/>
      <c r="DNL54" s="12"/>
      <c r="DNM54" s="12"/>
      <c r="DNN54" s="12"/>
      <c r="DNO54" s="12"/>
      <c r="DNP54" s="12"/>
      <c r="DNQ54" s="12"/>
      <c r="DNR54" s="12"/>
      <c r="DNS54" s="12"/>
      <c r="DNT54" s="12"/>
      <c r="DNU54" s="12"/>
      <c r="DNV54" s="12"/>
      <c r="DNW54" s="12"/>
      <c r="DNX54" s="12"/>
      <c r="DNY54" s="12"/>
      <c r="DNZ54" s="12"/>
      <c r="DOA54" s="12"/>
      <c r="DOB54" s="12"/>
      <c r="DOC54" s="12"/>
      <c r="DOD54" s="12"/>
      <c r="DOE54" s="12"/>
      <c r="DOF54" s="12"/>
      <c r="DOG54" s="12"/>
      <c r="DOH54" s="12"/>
      <c r="DOI54" s="12"/>
      <c r="DOJ54" s="12"/>
      <c r="DOK54" s="12"/>
      <c r="DOL54" s="12"/>
      <c r="DOM54" s="12"/>
      <c r="DON54" s="12"/>
      <c r="DOO54" s="12"/>
      <c r="DOP54" s="12"/>
      <c r="DOQ54" s="12"/>
      <c r="DOR54" s="12"/>
      <c r="DOS54" s="12"/>
      <c r="DOT54" s="12"/>
      <c r="DOU54" s="12"/>
      <c r="DOV54" s="12"/>
      <c r="DOW54" s="12"/>
      <c r="DOX54" s="12"/>
      <c r="DOY54" s="12"/>
      <c r="DOZ54" s="12"/>
      <c r="DPA54" s="12"/>
      <c r="DPB54" s="12"/>
      <c r="DPC54" s="12"/>
      <c r="DPD54" s="12"/>
      <c r="DPE54" s="12"/>
      <c r="DPF54" s="12"/>
      <c r="DPG54" s="12"/>
      <c r="DPH54" s="12"/>
      <c r="DPI54" s="12"/>
      <c r="DPJ54" s="12"/>
      <c r="DPK54" s="12"/>
      <c r="DPL54" s="12"/>
      <c r="DPM54" s="12"/>
      <c r="DPN54" s="12"/>
      <c r="DPO54" s="12"/>
      <c r="DPP54" s="12"/>
      <c r="DPQ54" s="12"/>
      <c r="DPR54" s="12"/>
      <c r="DPS54" s="12"/>
      <c r="DPT54" s="12"/>
      <c r="DPU54" s="12"/>
      <c r="DPV54" s="12"/>
      <c r="DPW54" s="12"/>
      <c r="DPX54" s="12"/>
      <c r="DPY54" s="12"/>
      <c r="DPZ54" s="12"/>
      <c r="DQA54" s="12"/>
      <c r="DQB54" s="12"/>
      <c r="DQC54" s="12"/>
      <c r="DQD54" s="12"/>
      <c r="DQE54" s="12"/>
      <c r="DQF54" s="12"/>
      <c r="DQG54" s="12"/>
      <c r="DQH54" s="12"/>
      <c r="DQI54" s="12"/>
      <c r="DQJ54" s="12"/>
      <c r="DQK54" s="12"/>
      <c r="DQL54" s="12"/>
      <c r="DQM54" s="12"/>
      <c r="DQN54" s="12"/>
      <c r="DQO54" s="12"/>
      <c r="DQP54" s="12"/>
      <c r="DQQ54" s="12"/>
      <c r="DQR54" s="12"/>
      <c r="DQS54" s="12"/>
      <c r="DQT54" s="12"/>
      <c r="DQU54" s="12"/>
      <c r="DQV54" s="12"/>
      <c r="DQW54" s="12"/>
      <c r="DQX54" s="12"/>
      <c r="DQY54" s="12"/>
      <c r="DQZ54" s="12"/>
      <c r="DRA54" s="12"/>
      <c r="DRB54" s="12"/>
      <c r="DRC54" s="12"/>
      <c r="DRD54" s="12"/>
      <c r="DRE54" s="12"/>
      <c r="DRF54" s="12"/>
      <c r="DRG54" s="12"/>
      <c r="DRH54" s="12"/>
      <c r="DRI54" s="12"/>
      <c r="DRJ54" s="12"/>
      <c r="DRK54" s="12"/>
      <c r="DRL54" s="12"/>
      <c r="DRM54" s="12"/>
      <c r="DRN54" s="12"/>
      <c r="DRO54" s="12"/>
      <c r="DRP54" s="12"/>
      <c r="DRQ54" s="12"/>
      <c r="DRR54" s="12"/>
      <c r="DRS54" s="12"/>
      <c r="DRT54" s="12"/>
      <c r="DRU54" s="12"/>
      <c r="DRV54" s="12"/>
      <c r="DRW54" s="12"/>
      <c r="DRX54" s="12"/>
      <c r="DRY54" s="12"/>
      <c r="DRZ54" s="12"/>
      <c r="DSA54" s="12"/>
      <c r="DSB54" s="12"/>
      <c r="DSC54" s="12"/>
      <c r="DSD54" s="12"/>
      <c r="DSE54" s="12"/>
      <c r="DSF54" s="12"/>
      <c r="DSG54" s="12"/>
      <c r="DSH54" s="12"/>
      <c r="DSI54" s="12"/>
      <c r="DSJ54" s="12"/>
      <c r="DSK54" s="12"/>
      <c r="DSL54" s="12"/>
      <c r="DSM54" s="12"/>
      <c r="DSN54" s="12"/>
      <c r="DSO54" s="12"/>
      <c r="DSP54" s="12"/>
      <c r="DSQ54" s="12"/>
      <c r="DSR54" s="12"/>
      <c r="DSS54" s="12"/>
      <c r="DST54" s="12"/>
      <c r="DSU54" s="12"/>
      <c r="DSV54" s="12"/>
      <c r="DSW54" s="12"/>
      <c r="DSX54" s="12"/>
      <c r="DSY54" s="12"/>
      <c r="DSZ54" s="12"/>
      <c r="DTA54" s="12"/>
      <c r="DTB54" s="12"/>
      <c r="DTC54" s="12"/>
      <c r="DTD54" s="12"/>
      <c r="DTE54" s="12"/>
      <c r="DTF54" s="12"/>
      <c r="DTG54" s="12"/>
      <c r="DTH54" s="12"/>
      <c r="DTI54" s="12"/>
      <c r="DTJ54" s="12"/>
      <c r="DTK54" s="12"/>
      <c r="DTL54" s="12"/>
      <c r="DTM54" s="12"/>
      <c r="DTN54" s="12"/>
      <c r="DTO54" s="12"/>
      <c r="DTP54" s="12"/>
      <c r="DTQ54" s="12"/>
      <c r="DTR54" s="12"/>
      <c r="DTS54" s="12"/>
      <c r="DTT54" s="12"/>
      <c r="DTU54" s="12"/>
      <c r="DTV54" s="12"/>
      <c r="DTW54" s="12"/>
      <c r="DTX54" s="12"/>
      <c r="DTY54" s="12"/>
      <c r="DTZ54" s="12"/>
      <c r="DUA54" s="12"/>
      <c r="DUB54" s="12"/>
      <c r="DUC54" s="12"/>
      <c r="DUD54" s="12"/>
      <c r="DUE54" s="12"/>
      <c r="DUF54" s="12"/>
      <c r="DUG54" s="12"/>
      <c r="DUH54" s="12"/>
      <c r="DUI54" s="12"/>
      <c r="DUJ54" s="12"/>
      <c r="DUK54" s="12"/>
      <c r="DUL54" s="12"/>
      <c r="DUM54" s="12"/>
      <c r="DUN54" s="12"/>
      <c r="DUO54" s="12"/>
      <c r="DUP54" s="12"/>
      <c r="DUQ54" s="12"/>
      <c r="DUR54" s="12"/>
      <c r="DUS54" s="12"/>
      <c r="DUT54" s="12"/>
      <c r="DUU54" s="12"/>
      <c r="DUV54" s="12"/>
      <c r="DUW54" s="12"/>
      <c r="DUX54" s="12"/>
      <c r="DUY54" s="12"/>
      <c r="DUZ54" s="12"/>
      <c r="DVA54" s="12"/>
      <c r="DVB54" s="12"/>
      <c r="DVC54" s="12"/>
      <c r="DVD54" s="12"/>
      <c r="DVE54" s="12"/>
      <c r="DVF54" s="12"/>
      <c r="DVG54" s="12"/>
      <c r="DVH54" s="12"/>
      <c r="DVI54" s="12"/>
      <c r="DVJ54" s="12"/>
      <c r="DVK54" s="12"/>
      <c r="DVL54" s="12"/>
      <c r="DVM54" s="12"/>
      <c r="DVN54" s="12"/>
      <c r="DVO54" s="12"/>
      <c r="DVP54" s="12"/>
      <c r="DVQ54" s="12"/>
      <c r="DVR54" s="12"/>
      <c r="DVS54" s="12"/>
      <c r="DVT54" s="12"/>
      <c r="DVU54" s="12"/>
      <c r="DVV54" s="12"/>
      <c r="DVW54" s="12"/>
      <c r="DVX54" s="12"/>
      <c r="DVY54" s="12"/>
      <c r="DVZ54" s="12"/>
      <c r="DWA54" s="12"/>
      <c r="DWB54" s="12"/>
      <c r="DWC54" s="12"/>
      <c r="DWD54" s="12"/>
      <c r="DWE54" s="12"/>
      <c r="DWF54" s="12"/>
      <c r="DWG54" s="12"/>
      <c r="DWH54" s="12"/>
      <c r="DWI54" s="12"/>
      <c r="DWJ54" s="12"/>
      <c r="DWK54" s="12"/>
      <c r="DWL54" s="12"/>
      <c r="DWM54" s="12"/>
      <c r="DWN54" s="12"/>
      <c r="DWO54" s="12"/>
      <c r="DWP54" s="12"/>
      <c r="DWQ54" s="12"/>
      <c r="DWR54" s="12"/>
      <c r="DWS54" s="12"/>
      <c r="DWT54" s="12"/>
      <c r="DWU54" s="12"/>
      <c r="DWV54" s="12"/>
      <c r="DWW54" s="12"/>
      <c r="DWX54" s="12"/>
      <c r="DWY54" s="12"/>
      <c r="DWZ54" s="12"/>
      <c r="DXA54" s="12"/>
      <c r="DXB54" s="12"/>
      <c r="DXC54" s="12"/>
      <c r="DXD54" s="12"/>
      <c r="DXE54" s="12"/>
      <c r="DXF54" s="12"/>
      <c r="DXG54" s="12"/>
      <c r="DXH54" s="12"/>
      <c r="DXI54" s="12"/>
      <c r="DXJ54" s="12"/>
      <c r="DXK54" s="12"/>
      <c r="DXL54" s="12"/>
      <c r="DXM54" s="12"/>
      <c r="DXN54" s="12"/>
      <c r="DXO54" s="12"/>
      <c r="DXP54" s="12"/>
      <c r="DXQ54" s="12"/>
      <c r="DXR54" s="12"/>
      <c r="DXS54" s="12"/>
      <c r="DXT54" s="12"/>
      <c r="DXU54" s="12"/>
      <c r="DXV54" s="12"/>
      <c r="DXW54" s="12"/>
      <c r="DXX54" s="12"/>
      <c r="DXY54" s="12"/>
      <c r="DXZ54" s="12"/>
      <c r="DYA54" s="12"/>
      <c r="DYB54" s="12"/>
      <c r="DYC54" s="12"/>
      <c r="DYD54" s="12"/>
      <c r="DYE54" s="12"/>
      <c r="DYF54" s="12"/>
      <c r="DYG54" s="12"/>
      <c r="DYH54" s="12"/>
      <c r="DYI54" s="12"/>
      <c r="DYJ54" s="12"/>
      <c r="DYK54" s="12"/>
      <c r="DYL54" s="12"/>
      <c r="DYM54" s="12"/>
      <c r="DYN54" s="12"/>
      <c r="DYO54" s="12"/>
      <c r="DYP54" s="12"/>
      <c r="DYQ54" s="12"/>
      <c r="DYR54" s="12"/>
      <c r="DYS54" s="12"/>
      <c r="DYT54" s="12"/>
      <c r="DYU54" s="12"/>
      <c r="DYV54" s="12"/>
      <c r="DYW54" s="12"/>
      <c r="DYX54" s="12"/>
      <c r="DYY54" s="12"/>
      <c r="DYZ54" s="12"/>
      <c r="DZA54" s="12"/>
      <c r="DZB54" s="12"/>
      <c r="DZC54" s="12"/>
      <c r="DZD54" s="12"/>
      <c r="DZE54" s="12"/>
      <c r="DZF54" s="12"/>
      <c r="DZG54" s="12"/>
      <c r="DZH54" s="12"/>
      <c r="DZI54" s="12"/>
      <c r="DZJ54" s="12"/>
      <c r="DZK54" s="12"/>
      <c r="DZL54" s="12"/>
      <c r="DZM54" s="12"/>
      <c r="DZN54" s="12"/>
      <c r="DZO54" s="12"/>
      <c r="DZP54" s="12"/>
      <c r="DZQ54" s="12"/>
      <c r="DZR54" s="12"/>
      <c r="DZS54" s="12"/>
      <c r="DZT54" s="12"/>
      <c r="DZU54" s="12"/>
      <c r="DZV54" s="12"/>
      <c r="DZW54" s="12"/>
      <c r="DZX54" s="12"/>
      <c r="DZY54" s="12"/>
      <c r="DZZ54" s="12"/>
      <c r="EAA54" s="12"/>
      <c r="EAB54" s="12"/>
      <c r="EAC54" s="12"/>
      <c r="EAD54" s="12"/>
      <c r="EAE54" s="12"/>
      <c r="EAF54" s="12"/>
      <c r="EAG54" s="12"/>
      <c r="EAH54" s="12"/>
      <c r="EAI54" s="12"/>
      <c r="EAJ54" s="12"/>
      <c r="EAK54" s="12"/>
      <c r="EAL54" s="12"/>
      <c r="EAM54" s="12"/>
      <c r="EAN54" s="12"/>
      <c r="EAO54" s="12"/>
      <c r="EAP54" s="12"/>
      <c r="EAQ54" s="12"/>
      <c r="EAR54" s="12"/>
      <c r="EAS54" s="12"/>
      <c r="EAT54" s="12"/>
      <c r="EAU54" s="12"/>
      <c r="EAV54" s="12"/>
      <c r="EAW54" s="12"/>
      <c r="EAX54" s="12"/>
      <c r="EAY54" s="12"/>
      <c r="EAZ54" s="12"/>
      <c r="EBA54" s="12"/>
      <c r="EBB54" s="12"/>
      <c r="EBC54" s="12"/>
      <c r="EBD54" s="12"/>
      <c r="EBE54" s="12"/>
      <c r="EBF54" s="12"/>
      <c r="EBG54" s="12"/>
      <c r="EBH54" s="12"/>
      <c r="EBI54" s="12"/>
      <c r="EBJ54" s="12"/>
      <c r="EBK54" s="12"/>
      <c r="EBL54" s="12"/>
      <c r="EBM54" s="12"/>
      <c r="EBN54" s="12"/>
      <c r="EBO54" s="12"/>
      <c r="EBP54" s="12"/>
      <c r="EBQ54" s="12"/>
      <c r="EBR54" s="12"/>
      <c r="EBS54" s="12"/>
      <c r="EBT54" s="12"/>
      <c r="EBU54" s="12"/>
      <c r="EBV54" s="12"/>
      <c r="EBW54" s="12"/>
      <c r="EBX54" s="12"/>
      <c r="EBY54" s="12"/>
      <c r="EBZ54" s="12"/>
      <c r="ECA54" s="12"/>
      <c r="ECB54" s="12"/>
      <c r="ECC54" s="12"/>
      <c r="ECD54" s="12"/>
      <c r="ECE54" s="12"/>
      <c r="ECF54" s="12"/>
      <c r="ECG54" s="12"/>
      <c r="ECH54" s="12"/>
      <c r="ECI54" s="12"/>
      <c r="ECJ54" s="12"/>
      <c r="ECK54" s="12"/>
      <c r="ECL54" s="12"/>
      <c r="ECM54" s="12"/>
      <c r="ECN54" s="12"/>
      <c r="ECO54" s="12"/>
      <c r="ECP54" s="12"/>
      <c r="ECQ54" s="12"/>
      <c r="ECR54" s="12"/>
      <c r="ECS54" s="12"/>
      <c r="ECT54" s="12"/>
      <c r="ECU54" s="12"/>
      <c r="ECV54" s="12"/>
      <c r="ECW54" s="12"/>
      <c r="ECX54" s="12"/>
      <c r="ECY54" s="12"/>
      <c r="ECZ54" s="12"/>
      <c r="EDA54" s="12"/>
      <c r="EDB54" s="12"/>
      <c r="EDC54" s="12"/>
      <c r="EDD54" s="12"/>
      <c r="EDE54" s="12"/>
      <c r="EDF54" s="12"/>
      <c r="EDG54" s="12"/>
      <c r="EDH54" s="12"/>
      <c r="EDI54" s="12"/>
      <c r="EDJ54" s="12"/>
      <c r="EDK54" s="12"/>
      <c r="EDL54" s="12"/>
      <c r="EDM54" s="12"/>
      <c r="EDN54" s="12"/>
      <c r="EDO54" s="12"/>
      <c r="EDP54" s="12"/>
      <c r="EDQ54" s="12"/>
      <c r="EDR54" s="12"/>
      <c r="EDS54" s="12"/>
      <c r="EDT54" s="12"/>
      <c r="EDU54" s="12"/>
      <c r="EDV54" s="12"/>
      <c r="EDW54" s="12"/>
      <c r="EDX54" s="12"/>
      <c r="EDY54" s="12"/>
      <c r="EDZ54" s="12"/>
      <c r="EEA54" s="12"/>
      <c r="EEB54" s="12"/>
      <c r="EEC54" s="12"/>
      <c r="EED54" s="12"/>
      <c r="EEE54" s="12"/>
      <c r="EEF54" s="12"/>
      <c r="EEG54" s="12"/>
      <c r="EEH54" s="12"/>
      <c r="EEI54" s="12"/>
      <c r="EEJ54" s="12"/>
      <c r="EEK54" s="12"/>
      <c r="EEL54" s="12"/>
      <c r="EEM54" s="12"/>
      <c r="EEN54" s="12"/>
      <c r="EEO54" s="12"/>
      <c r="EEP54" s="12"/>
      <c r="EEQ54" s="12"/>
      <c r="EER54" s="12"/>
      <c r="EES54" s="12"/>
      <c r="EET54" s="12"/>
      <c r="EEU54" s="12"/>
      <c r="EEV54" s="12"/>
      <c r="EEW54" s="12"/>
      <c r="EEX54" s="12"/>
      <c r="EEY54" s="12"/>
      <c r="EEZ54" s="12"/>
      <c r="EFA54" s="12"/>
      <c r="EFB54" s="12"/>
      <c r="EFC54" s="12"/>
      <c r="EFD54" s="12"/>
      <c r="EFE54" s="12"/>
      <c r="EFF54" s="12"/>
      <c r="EFG54" s="12"/>
      <c r="EFH54" s="12"/>
      <c r="EFI54" s="12"/>
      <c r="EFJ54" s="12"/>
      <c r="EFK54" s="12"/>
      <c r="EFL54" s="12"/>
      <c r="EFM54" s="12"/>
      <c r="EFN54" s="12"/>
      <c r="EFO54" s="12"/>
      <c r="EFP54" s="12"/>
      <c r="EFQ54" s="12"/>
      <c r="EFR54" s="12"/>
      <c r="EFS54" s="12"/>
      <c r="EFT54" s="12"/>
      <c r="EFU54" s="12"/>
      <c r="EFV54" s="12"/>
      <c r="EFW54" s="12"/>
      <c r="EFX54" s="12"/>
      <c r="EFY54" s="12"/>
      <c r="EFZ54" s="12"/>
      <c r="EGA54" s="12"/>
      <c r="EGB54" s="12"/>
      <c r="EGC54" s="12"/>
      <c r="EGD54" s="12"/>
      <c r="EGE54" s="12"/>
      <c r="EGF54" s="12"/>
      <c r="EGG54" s="12"/>
      <c r="EGH54" s="12"/>
      <c r="EGI54" s="12"/>
      <c r="EGJ54" s="12"/>
      <c r="EGK54" s="12"/>
      <c r="EGL54" s="12"/>
      <c r="EGM54" s="12"/>
      <c r="EGN54" s="12"/>
      <c r="EGO54" s="12"/>
      <c r="EGP54" s="12"/>
      <c r="EGQ54" s="12"/>
      <c r="EGR54" s="12"/>
      <c r="EGS54" s="12"/>
      <c r="EGT54" s="12"/>
      <c r="EGU54" s="12"/>
      <c r="EGV54" s="12"/>
      <c r="EGW54" s="12"/>
      <c r="EGX54" s="12"/>
      <c r="EGY54" s="12"/>
      <c r="EGZ54" s="12"/>
      <c r="EHA54" s="12"/>
      <c r="EHB54" s="12"/>
      <c r="EHC54" s="12"/>
      <c r="EHD54" s="12"/>
      <c r="EHE54" s="12"/>
      <c r="EHF54" s="12"/>
      <c r="EHG54" s="12"/>
      <c r="EHH54" s="12"/>
      <c r="EHI54" s="12"/>
      <c r="EHJ54" s="12"/>
      <c r="EHK54" s="12"/>
      <c r="EHL54" s="12"/>
      <c r="EHM54" s="12"/>
      <c r="EHN54" s="12"/>
      <c r="EHO54" s="12"/>
      <c r="EHP54" s="12"/>
      <c r="EHQ54" s="12"/>
      <c r="EHR54" s="12"/>
      <c r="EHS54" s="12"/>
      <c r="EHT54" s="12"/>
      <c r="EHU54" s="12"/>
      <c r="EHV54" s="12"/>
      <c r="EHW54" s="12"/>
      <c r="EHX54" s="12"/>
      <c r="EHY54" s="12"/>
      <c r="EHZ54" s="12"/>
      <c r="EIA54" s="12"/>
      <c r="EIB54" s="12"/>
      <c r="EIC54" s="12"/>
      <c r="EID54" s="12"/>
      <c r="EIE54" s="12"/>
      <c r="EIF54" s="12"/>
      <c r="EIG54" s="12"/>
      <c r="EIH54" s="12"/>
      <c r="EII54" s="12"/>
      <c r="EIJ54" s="12"/>
      <c r="EIK54" s="12"/>
      <c r="EIL54" s="12"/>
      <c r="EIM54" s="12"/>
      <c r="EIN54" s="12"/>
      <c r="EIO54" s="12"/>
      <c r="EIP54" s="12"/>
      <c r="EIQ54" s="12"/>
      <c r="EIR54" s="12"/>
      <c r="EIS54" s="12"/>
      <c r="EIT54" s="12"/>
      <c r="EIU54" s="12"/>
      <c r="EIV54" s="12"/>
      <c r="EIW54" s="12"/>
      <c r="EIX54" s="12"/>
      <c r="EIY54" s="12"/>
      <c r="EIZ54" s="12"/>
      <c r="EJA54" s="12"/>
      <c r="EJB54" s="12"/>
      <c r="EJC54" s="12"/>
      <c r="EJD54" s="12"/>
      <c r="EJE54" s="12"/>
      <c r="EJF54" s="12"/>
      <c r="EJG54" s="12"/>
      <c r="EJH54" s="12"/>
      <c r="EJI54" s="12"/>
      <c r="EJJ54" s="12"/>
      <c r="EJK54" s="12"/>
      <c r="EJL54" s="12"/>
      <c r="EJM54" s="12"/>
      <c r="EJN54" s="12"/>
      <c r="EJO54" s="12"/>
      <c r="EJP54" s="12"/>
      <c r="EJQ54" s="12"/>
      <c r="EJR54" s="12"/>
      <c r="EJS54" s="12"/>
      <c r="EJT54" s="12"/>
      <c r="EJU54" s="12"/>
      <c r="EJV54" s="12"/>
      <c r="EJW54" s="12"/>
      <c r="EJX54" s="12"/>
      <c r="EJY54" s="12"/>
      <c r="EJZ54" s="12"/>
      <c r="EKA54" s="12"/>
      <c r="EKB54" s="12"/>
      <c r="EKC54" s="12"/>
      <c r="EKD54" s="12"/>
      <c r="EKE54" s="12"/>
      <c r="EKF54" s="12"/>
      <c r="EKG54" s="12"/>
      <c r="EKH54" s="12"/>
      <c r="EKI54" s="12"/>
      <c r="EKJ54" s="12"/>
      <c r="EKK54" s="12"/>
      <c r="EKL54" s="12"/>
      <c r="EKM54" s="12"/>
      <c r="EKN54" s="12"/>
      <c r="EKO54" s="12"/>
      <c r="EKP54" s="12"/>
      <c r="EKQ54" s="12"/>
      <c r="EKR54" s="12"/>
      <c r="EKS54" s="12"/>
      <c r="EKT54" s="12"/>
      <c r="EKU54" s="12"/>
      <c r="EKV54" s="12"/>
      <c r="EKW54" s="12"/>
      <c r="EKX54" s="12"/>
      <c r="EKY54" s="12"/>
      <c r="EKZ54" s="12"/>
      <c r="ELA54" s="12"/>
      <c r="ELB54" s="12"/>
      <c r="ELC54" s="12"/>
      <c r="ELD54" s="12"/>
      <c r="ELE54" s="12"/>
      <c r="ELF54" s="12"/>
      <c r="ELG54" s="12"/>
      <c r="ELH54" s="12"/>
      <c r="ELI54" s="12"/>
      <c r="ELJ54" s="12"/>
      <c r="ELK54" s="12"/>
      <c r="ELL54" s="12"/>
      <c r="ELM54" s="12"/>
      <c r="ELN54" s="12"/>
      <c r="ELO54" s="12"/>
      <c r="ELP54" s="12"/>
      <c r="ELQ54" s="12"/>
      <c r="ELR54" s="12"/>
      <c r="ELS54" s="12"/>
      <c r="ELT54" s="12"/>
      <c r="ELU54" s="12"/>
      <c r="ELV54" s="12"/>
      <c r="ELW54" s="12"/>
      <c r="ELX54" s="12"/>
      <c r="ELY54" s="12"/>
      <c r="ELZ54" s="12"/>
      <c r="EMA54" s="12"/>
      <c r="EMB54" s="12"/>
      <c r="EMC54" s="12"/>
      <c r="EMD54" s="12"/>
      <c r="EME54" s="12"/>
      <c r="EMF54" s="12"/>
      <c r="EMG54" s="12"/>
      <c r="EMH54" s="12"/>
      <c r="EMI54" s="12"/>
      <c r="EMJ54" s="12"/>
      <c r="EMK54" s="12"/>
      <c r="EML54" s="12"/>
      <c r="EMM54" s="12"/>
      <c r="EMN54" s="12"/>
      <c r="EMO54" s="12"/>
      <c r="EMP54" s="12"/>
      <c r="EMQ54" s="12"/>
      <c r="EMR54" s="12"/>
      <c r="EMS54" s="12"/>
      <c r="EMT54" s="12"/>
      <c r="EMU54" s="12"/>
      <c r="EMV54" s="12"/>
      <c r="EMW54" s="12"/>
      <c r="EMX54" s="12"/>
      <c r="EMY54" s="12"/>
      <c r="EMZ54" s="12"/>
      <c r="ENA54" s="12"/>
      <c r="ENB54" s="12"/>
      <c r="ENC54" s="12"/>
      <c r="END54" s="12"/>
      <c r="ENE54" s="12"/>
      <c r="ENF54" s="12"/>
      <c r="ENG54" s="12"/>
      <c r="ENH54" s="12"/>
      <c r="ENI54" s="12"/>
      <c r="ENJ54" s="12"/>
      <c r="ENK54" s="12"/>
      <c r="ENL54" s="12"/>
      <c r="ENM54" s="12"/>
      <c r="ENN54" s="12"/>
      <c r="ENO54" s="12"/>
      <c r="ENP54" s="12"/>
      <c r="ENQ54" s="12"/>
      <c r="ENR54" s="12"/>
      <c r="ENS54" s="12"/>
      <c r="ENT54" s="12"/>
      <c r="ENU54" s="12"/>
      <c r="ENV54" s="12"/>
      <c r="ENW54" s="12"/>
      <c r="ENX54" s="12"/>
      <c r="ENY54" s="12"/>
      <c r="ENZ54" s="12"/>
      <c r="EOA54" s="12"/>
      <c r="EOB54" s="12"/>
      <c r="EOC54" s="12"/>
      <c r="EOD54" s="12"/>
      <c r="EOE54" s="12"/>
      <c r="EOF54" s="12"/>
      <c r="EOG54" s="12"/>
      <c r="EOH54" s="12"/>
      <c r="EOI54" s="12"/>
      <c r="EOJ54" s="12"/>
      <c r="EOK54" s="12"/>
      <c r="EOL54" s="12"/>
      <c r="EOM54" s="12"/>
      <c r="EON54" s="12"/>
      <c r="EOO54" s="12"/>
      <c r="EOP54" s="12"/>
      <c r="EOQ54" s="12"/>
      <c r="EOR54" s="12"/>
      <c r="EOS54" s="12"/>
      <c r="EOT54" s="12"/>
      <c r="EOU54" s="12"/>
      <c r="EOV54" s="12"/>
      <c r="EOW54" s="12"/>
      <c r="EOX54" s="12"/>
      <c r="EOY54" s="12"/>
      <c r="EOZ54" s="12"/>
      <c r="EPA54" s="12"/>
      <c r="EPB54" s="12"/>
      <c r="EPC54" s="12"/>
      <c r="EPD54" s="12"/>
      <c r="EPE54" s="12"/>
      <c r="EPF54" s="12"/>
      <c r="EPG54" s="12"/>
      <c r="EPH54" s="12"/>
      <c r="EPI54" s="12"/>
      <c r="EPJ54" s="12"/>
      <c r="EPK54" s="12"/>
      <c r="EPL54" s="12"/>
      <c r="EPM54" s="12"/>
      <c r="EPN54" s="12"/>
      <c r="EPO54" s="12"/>
      <c r="EPP54" s="12"/>
      <c r="EPQ54" s="12"/>
      <c r="EPR54" s="12"/>
      <c r="EPS54" s="12"/>
      <c r="EPT54" s="12"/>
      <c r="EPU54" s="12"/>
      <c r="EPV54" s="12"/>
      <c r="EPW54" s="12"/>
      <c r="EPX54" s="12"/>
      <c r="EPY54" s="12"/>
      <c r="EPZ54" s="12"/>
      <c r="EQA54" s="12"/>
      <c r="EQB54" s="12"/>
      <c r="EQC54" s="12"/>
      <c r="EQD54" s="12"/>
      <c r="EQE54" s="12"/>
      <c r="EQF54" s="12"/>
      <c r="EQG54" s="12"/>
      <c r="EQH54" s="12"/>
      <c r="EQI54" s="12"/>
      <c r="EQJ54" s="12"/>
      <c r="EQK54" s="12"/>
      <c r="EQL54" s="12"/>
      <c r="EQM54" s="12"/>
      <c r="EQN54" s="12"/>
      <c r="EQO54" s="12"/>
      <c r="EQP54" s="12"/>
      <c r="EQQ54" s="12"/>
      <c r="EQR54" s="12"/>
      <c r="EQS54" s="12"/>
      <c r="EQT54" s="12"/>
      <c r="EQU54" s="12"/>
      <c r="EQV54" s="12"/>
      <c r="EQW54" s="12"/>
      <c r="EQX54" s="12"/>
      <c r="EQY54" s="12"/>
      <c r="EQZ54" s="12"/>
      <c r="ERA54" s="12"/>
      <c r="ERB54" s="12"/>
      <c r="ERC54" s="12"/>
      <c r="ERD54" s="12"/>
      <c r="ERE54" s="12"/>
      <c r="ERF54" s="12"/>
      <c r="ERG54" s="12"/>
      <c r="ERH54" s="12"/>
      <c r="ERI54" s="12"/>
      <c r="ERJ54" s="12"/>
      <c r="ERK54" s="12"/>
      <c r="ERL54" s="12"/>
      <c r="ERM54" s="12"/>
      <c r="ERN54" s="12"/>
      <c r="ERO54" s="12"/>
      <c r="ERP54" s="12"/>
      <c r="ERQ54" s="12"/>
      <c r="ERR54" s="12"/>
      <c r="ERS54" s="12"/>
      <c r="ERT54" s="12"/>
      <c r="ERU54" s="12"/>
      <c r="ERV54" s="12"/>
      <c r="ERW54" s="12"/>
      <c r="ERX54" s="12"/>
      <c r="ERY54" s="12"/>
      <c r="ERZ54" s="12"/>
      <c r="ESA54" s="12"/>
      <c r="ESB54" s="12"/>
      <c r="ESC54" s="12"/>
      <c r="ESD54" s="12"/>
      <c r="ESE54" s="12"/>
      <c r="ESF54" s="12"/>
      <c r="ESG54" s="12"/>
      <c r="ESH54" s="12"/>
      <c r="ESI54" s="12"/>
      <c r="ESJ54" s="12"/>
      <c r="ESK54" s="12"/>
      <c r="ESL54" s="12"/>
      <c r="ESM54" s="12"/>
      <c r="ESN54" s="12"/>
      <c r="ESO54" s="12"/>
      <c r="ESP54" s="12"/>
      <c r="ESQ54" s="12"/>
      <c r="ESR54" s="12"/>
      <c r="ESS54" s="12"/>
      <c r="EST54" s="12"/>
      <c r="ESU54" s="12"/>
      <c r="ESV54" s="12"/>
      <c r="ESW54" s="12"/>
      <c r="ESX54" s="12"/>
      <c r="ESY54" s="12"/>
      <c r="ESZ54" s="12"/>
      <c r="ETA54" s="12"/>
      <c r="ETB54" s="12"/>
      <c r="ETC54" s="12"/>
      <c r="ETD54" s="12"/>
      <c r="ETE54" s="12"/>
      <c r="ETF54" s="12"/>
      <c r="ETG54" s="12"/>
      <c r="ETH54" s="12"/>
      <c r="ETI54" s="12"/>
      <c r="ETJ54" s="12"/>
      <c r="ETK54" s="12"/>
      <c r="ETL54" s="12"/>
      <c r="ETM54" s="12"/>
      <c r="ETN54" s="12"/>
      <c r="ETO54" s="12"/>
      <c r="ETP54" s="12"/>
      <c r="ETQ54" s="12"/>
      <c r="ETR54" s="12"/>
      <c r="ETS54" s="12"/>
      <c r="ETT54" s="12"/>
      <c r="ETU54" s="12"/>
      <c r="ETV54" s="12"/>
      <c r="ETW54" s="12"/>
      <c r="ETX54" s="12"/>
      <c r="ETY54" s="12"/>
      <c r="ETZ54" s="12"/>
      <c r="EUA54" s="12"/>
      <c r="EUB54" s="12"/>
      <c r="EUC54" s="12"/>
      <c r="EUD54" s="12"/>
      <c r="EUE54" s="12"/>
      <c r="EUF54" s="12"/>
      <c r="EUG54" s="12"/>
      <c r="EUH54" s="12"/>
      <c r="EUI54" s="12"/>
      <c r="EUJ54" s="12"/>
      <c r="EUK54" s="12"/>
      <c r="EUL54" s="12"/>
      <c r="EUM54" s="12"/>
      <c r="EUN54" s="12"/>
      <c r="EUO54" s="12"/>
      <c r="EUP54" s="12"/>
      <c r="EUQ54" s="12"/>
      <c r="EUR54" s="12"/>
      <c r="EUS54" s="12"/>
      <c r="EUT54" s="12"/>
      <c r="EUU54" s="12"/>
      <c r="EUV54" s="12"/>
      <c r="EUW54" s="12"/>
      <c r="EUX54" s="12"/>
      <c r="EUY54" s="12"/>
      <c r="EUZ54" s="12"/>
      <c r="EVA54" s="12"/>
      <c r="EVB54" s="12"/>
      <c r="EVC54" s="12"/>
      <c r="EVD54" s="12"/>
      <c r="EVE54" s="12"/>
      <c r="EVF54" s="12"/>
      <c r="EVG54" s="12"/>
      <c r="EVH54" s="12"/>
      <c r="EVI54" s="12"/>
      <c r="EVJ54" s="12"/>
      <c r="EVK54" s="12"/>
      <c r="EVL54" s="12"/>
      <c r="EVM54" s="12"/>
      <c r="EVN54" s="12"/>
      <c r="EVO54" s="12"/>
      <c r="EVP54" s="12"/>
      <c r="EVQ54" s="12"/>
      <c r="EVR54" s="12"/>
      <c r="EVS54" s="12"/>
      <c r="EVT54" s="12"/>
      <c r="EVU54" s="12"/>
      <c r="EVV54" s="12"/>
      <c r="EVW54" s="12"/>
      <c r="EVX54" s="12"/>
      <c r="EVY54" s="12"/>
      <c r="EVZ54" s="12"/>
      <c r="EWA54" s="12"/>
      <c r="EWB54" s="12"/>
      <c r="EWC54" s="12"/>
      <c r="EWD54" s="12"/>
      <c r="EWE54" s="12"/>
      <c r="EWF54" s="12"/>
      <c r="EWG54" s="12"/>
      <c r="EWH54" s="12"/>
      <c r="EWI54" s="12"/>
      <c r="EWJ54" s="12"/>
      <c r="EWK54" s="12"/>
      <c r="EWL54" s="12"/>
      <c r="EWM54" s="12"/>
      <c r="EWN54" s="12"/>
      <c r="EWO54" s="12"/>
      <c r="EWP54" s="12"/>
      <c r="EWQ54" s="12"/>
      <c r="EWR54" s="12"/>
      <c r="EWS54" s="12"/>
      <c r="EWT54" s="12"/>
      <c r="EWU54" s="12"/>
      <c r="EWV54" s="12"/>
      <c r="EWW54" s="12"/>
      <c r="EWX54" s="12"/>
      <c r="EWY54" s="12"/>
      <c r="EWZ54" s="12"/>
      <c r="EXA54" s="12"/>
      <c r="EXB54" s="12"/>
      <c r="EXC54" s="12"/>
      <c r="EXD54" s="12"/>
      <c r="EXE54" s="12"/>
      <c r="EXF54" s="12"/>
      <c r="EXG54" s="12"/>
      <c r="EXH54" s="12"/>
      <c r="EXI54" s="12"/>
      <c r="EXJ54" s="12"/>
      <c r="EXK54" s="12"/>
      <c r="EXL54" s="12"/>
      <c r="EXM54" s="12"/>
      <c r="EXN54" s="12"/>
      <c r="EXO54" s="12"/>
      <c r="EXP54" s="12"/>
      <c r="EXQ54" s="12"/>
      <c r="EXR54" s="12"/>
      <c r="EXS54" s="12"/>
      <c r="EXT54" s="12"/>
      <c r="EXU54" s="12"/>
      <c r="EXV54" s="12"/>
      <c r="EXW54" s="12"/>
      <c r="EXX54" s="12"/>
      <c r="EXY54" s="12"/>
      <c r="EXZ54" s="12"/>
      <c r="EYA54" s="12"/>
      <c r="EYB54" s="12"/>
      <c r="EYC54" s="12"/>
      <c r="EYD54" s="12"/>
      <c r="EYE54" s="12"/>
      <c r="EYF54" s="12"/>
      <c r="EYG54" s="12"/>
      <c r="EYH54" s="12"/>
      <c r="EYI54" s="12"/>
      <c r="EYJ54" s="12"/>
      <c r="EYK54" s="12"/>
      <c r="EYL54" s="12"/>
      <c r="EYM54" s="12"/>
      <c r="EYN54" s="12"/>
      <c r="EYO54" s="12"/>
      <c r="EYP54" s="12"/>
      <c r="EYQ54" s="12"/>
      <c r="EYR54" s="12"/>
      <c r="EYS54" s="12"/>
      <c r="EYT54" s="12"/>
      <c r="EYU54" s="12"/>
      <c r="EYV54" s="12"/>
      <c r="EYW54" s="12"/>
      <c r="EYX54" s="12"/>
      <c r="EYY54" s="12"/>
      <c r="EYZ54" s="12"/>
      <c r="EZA54" s="12"/>
      <c r="EZB54" s="12"/>
      <c r="EZC54" s="12"/>
      <c r="EZD54" s="12"/>
      <c r="EZE54" s="12"/>
      <c r="EZF54" s="12"/>
      <c r="EZG54" s="12"/>
      <c r="EZH54" s="12"/>
      <c r="EZI54" s="12"/>
      <c r="EZJ54" s="12"/>
      <c r="EZK54" s="12"/>
      <c r="EZL54" s="12"/>
      <c r="EZM54" s="12"/>
      <c r="EZN54" s="12"/>
      <c r="EZO54" s="12"/>
      <c r="EZP54" s="12"/>
      <c r="EZQ54" s="12"/>
      <c r="EZR54" s="12"/>
      <c r="EZS54" s="12"/>
      <c r="EZT54" s="12"/>
      <c r="EZU54" s="12"/>
      <c r="EZV54" s="12"/>
      <c r="EZW54" s="12"/>
      <c r="EZX54" s="12"/>
      <c r="EZY54" s="12"/>
      <c r="EZZ54" s="12"/>
      <c r="FAA54" s="12"/>
      <c r="FAB54" s="12"/>
      <c r="FAC54" s="12"/>
      <c r="FAD54" s="12"/>
      <c r="FAE54" s="12"/>
      <c r="FAF54" s="12"/>
      <c r="FAG54" s="12"/>
      <c r="FAH54" s="12"/>
      <c r="FAI54" s="12"/>
      <c r="FAJ54" s="12"/>
      <c r="FAK54" s="12"/>
      <c r="FAL54" s="12"/>
      <c r="FAM54" s="12"/>
      <c r="FAN54" s="12"/>
      <c r="FAO54" s="12"/>
      <c r="FAP54" s="12"/>
      <c r="FAQ54" s="12"/>
      <c r="FAR54" s="12"/>
      <c r="FAS54" s="12"/>
      <c r="FAT54" s="12"/>
      <c r="FAU54" s="12"/>
      <c r="FAV54" s="12"/>
      <c r="FAW54" s="12"/>
      <c r="FAX54" s="12"/>
      <c r="FAY54" s="12"/>
      <c r="FAZ54" s="12"/>
      <c r="FBA54" s="12"/>
      <c r="FBB54" s="12"/>
      <c r="FBC54" s="12"/>
      <c r="FBD54" s="12"/>
      <c r="FBE54" s="12"/>
      <c r="FBF54" s="12"/>
      <c r="FBG54" s="12"/>
      <c r="FBH54" s="12"/>
      <c r="FBI54" s="12"/>
      <c r="FBJ54" s="12"/>
      <c r="FBK54" s="12"/>
      <c r="FBL54" s="12"/>
      <c r="FBM54" s="12"/>
      <c r="FBN54" s="12"/>
      <c r="FBO54" s="12"/>
      <c r="FBP54" s="12"/>
      <c r="FBQ54" s="12"/>
      <c r="FBR54" s="12"/>
      <c r="FBS54" s="12"/>
      <c r="FBT54" s="12"/>
      <c r="FBU54" s="12"/>
      <c r="FBV54" s="12"/>
      <c r="FBW54" s="12"/>
      <c r="FBX54" s="12"/>
      <c r="FBY54" s="12"/>
      <c r="FBZ54" s="12"/>
      <c r="FCA54" s="12"/>
      <c r="FCB54" s="12"/>
      <c r="FCC54" s="12"/>
      <c r="FCD54" s="12"/>
      <c r="FCE54" s="12"/>
      <c r="FCF54" s="12"/>
      <c r="FCG54" s="12"/>
      <c r="FCH54" s="12"/>
      <c r="FCI54" s="12"/>
      <c r="FCJ54" s="12"/>
      <c r="FCK54" s="12"/>
      <c r="FCL54" s="12"/>
      <c r="FCM54" s="12"/>
      <c r="FCN54" s="12"/>
      <c r="FCO54" s="12"/>
      <c r="FCP54" s="12"/>
      <c r="FCQ54" s="12"/>
      <c r="FCR54" s="12"/>
      <c r="FCS54" s="12"/>
      <c r="FCT54" s="12"/>
      <c r="FCU54" s="12"/>
      <c r="FCV54" s="12"/>
      <c r="FCW54" s="12"/>
      <c r="FCX54" s="12"/>
      <c r="FCY54" s="12"/>
      <c r="FCZ54" s="12"/>
      <c r="FDA54" s="12"/>
      <c r="FDB54" s="12"/>
      <c r="FDC54" s="12"/>
      <c r="FDD54" s="12"/>
      <c r="FDE54" s="12"/>
      <c r="FDF54" s="12"/>
      <c r="FDG54" s="12"/>
      <c r="FDH54" s="12"/>
      <c r="FDI54" s="12"/>
      <c r="FDJ54" s="12"/>
      <c r="FDK54" s="12"/>
      <c r="FDL54" s="12"/>
      <c r="FDM54" s="12"/>
      <c r="FDN54" s="12"/>
      <c r="FDO54" s="12"/>
      <c r="FDP54" s="12"/>
      <c r="FDQ54" s="12"/>
      <c r="FDR54" s="12"/>
      <c r="FDS54" s="12"/>
      <c r="FDT54" s="12"/>
      <c r="FDU54" s="12"/>
      <c r="FDV54" s="12"/>
      <c r="FDW54" s="12"/>
      <c r="FDX54" s="12"/>
      <c r="FDY54" s="12"/>
      <c r="FDZ54" s="12"/>
      <c r="FEA54" s="12"/>
      <c r="FEB54" s="12"/>
      <c r="FEC54" s="12"/>
      <c r="FED54" s="12"/>
      <c r="FEE54" s="12"/>
      <c r="FEF54" s="12"/>
      <c r="FEG54" s="12"/>
      <c r="FEH54" s="12"/>
      <c r="FEI54" s="12"/>
      <c r="FEJ54" s="12"/>
      <c r="FEK54" s="12"/>
      <c r="FEL54" s="12"/>
      <c r="FEM54" s="12"/>
      <c r="FEN54" s="12"/>
      <c r="FEO54" s="12"/>
      <c r="FEP54" s="12"/>
      <c r="FEQ54" s="12"/>
      <c r="FER54" s="12"/>
      <c r="FES54" s="12"/>
      <c r="FET54" s="12"/>
      <c r="FEU54" s="12"/>
      <c r="FEV54" s="12"/>
      <c r="FEW54" s="12"/>
      <c r="FEX54" s="12"/>
      <c r="FEY54" s="12"/>
      <c r="FEZ54" s="12"/>
      <c r="FFA54" s="12"/>
      <c r="FFB54" s="12"/>
      <c r="FFC54" s="12"/>
      <c r="FFD54" s="12"/>
      <c r="FFE54" s="12"/>
      <c r="FFF54" s="12"/>
      <c r="FFG54" s="12"/>
      <c r="FFH54" s="12"/>
      <c r="FFI54" s="12"/>
      <c r="FFJ54" s="12"/>
      <c r="FFK54" s="12"/>
      <c r="FFL54" s="12"/>
      <c r="FFM54" s="12"/>
      <c r="FFN54" s="12"/>
      <c r="FFO54" s="12"/>
      <c r="FFP54" s="12"/>
      <c r="FFQ54" s="12"/>
      <c r="FFR54" s="12"/>
      <c r="FFS54" s="12"/>
      <c r="FFT54" s="12"/>
      <c r="FFU54" s="12"/>
      <c r="FFV54" s="12"/>
      <c r="FFW54" s="12"/>
      <c r="FFX54" s="12"/>
      <c r="FFY54" s="12"/>
      <c r="FFZ54" s="12"/>
      <c r="FGA54" s="12"/>
      <c r="FGB54" s="12"/>
      <c r="FGC54" s="12"/>
      <c r="FGD54" s="12"/>
      <c r="FGE54" s="12"/>
      <c r="FGF54" s="12"/>
      <c r="FGG54" s="12"/>
      <c r="FGH54" s="12"/>
      <c r="FGI54" s="12"/>
      <c r="FGJ54" s="12"/>
      <c r="FGK54" s="12"/>
      <c r="FGL54" s="12"/>
      <c r="FGM54" s="12"/>
      <c r="FGN54" s="12"/>
      <c r="FGO54" s="12"/>
      <c r="FGP54" s="12"/>
      <c r="FGQ54" s="12"/>
      <c r="FGR54" s="12"/>
      <c r="FGS54" s="12"/>
      <c r="FGT54" s="12"/>
      <c r="FGU54" s="12"/>
      <c r="FGV54" s="12"/>
      <c r="FGW54" s="12"/>
      <c r="FGX54" s="12"/>
      <c r="FGY54" s="12"/>
      <c r="FGZ54" s="12"/>
      <c r="FHA54" s="12"/>
      <c r="FHB54" s="12"/>
      <c r="FHC54" s="12"/>
      <c r="FHD54" s="12"/>
      <c r="FHE54" s="12"/>
      <c r="FHF54" s="12"/>
      <c r="FHG54" s="12"/>
      <c r="FHH54" s="12"/>
      <c r="FHI54" s="12"/>
      <c r="FHJ54" s="12"/>
      <c r="FHK54" s="12"/>
      <c r="FHL54" s="12"/>
      <c r="FHM54" s="12"/>
      <c r="FHN54" s="12"/>
      <c r="FHO54" s="12"/>
      <c r="FHP54" s="12"/>
      <c r="FHQ54" s="12"/>
      <c r="FHR54" s="12"/>
      <c r="FHS54" s="12"/>
      <c r="FHT54" s="12"/>
      <c r="FHU54" s="12"/>
      <c r="FHV54" s="12"/>
      <c r="FHW54" s="12"/>
      <c r="FHX54" s="12"/>
      <c r="FHY54" s="12"/>
      <c r="FHZ54" s="12"/>
      <c r="FIA54" s="12"/>
      <c r="FIB54" s="12"/>
      <c r="FIC54" s="12"/>
      <c r="FID54" s="12"/>
      <c r="FIE54" s="12"/>
      <c r="FIF54" s="12"/>
      <c r="FIG54" s="12"/>
      <c r="FIH54" s="12"/>
      <c r="FII54" s="12"/>
      <c r="FIJ54" s="12"/>
      <c r="FIK54" s="12"/>
      <c r="FIL54" s="12"/>
      <c r="FIM54" s="12"/>
      <c r="FIN54" s="12"/>
      <c r="FIO54" s="12"/>
      <c r="FIP54" s="12"/>
      <c r="FIQ54" s="12"/>
      <c r="FIR54" s="12"/>
      <c r="FIS54" s="12"/>
      <c r="FIT54" s="12"/>
      <c r="FIU54" s="12"/>
      <c r="FIV54" s="12"/>
      <c r="FIW54" s="12"/>
      <c r="FIX54" s="12"/>
      <c r="FIY54" s="12"/>
      <c r="FIZ54" s="12"/>
      <c r="FJA54" s="12"/>
      <c r="FJB54" s="12"/>
      <c r="FJC54" s="12"/>
      <c r="FJD54" s="12"/>
      <c r="FJE54" s="12"/>
      <c r="FJF54" s="12"/>
      <c r="FJG54" s="12"/>
      <c r="FJH54" s="12"/>
      <c r="FJI54" s="12"/>
      <c r="FJJ54" s="12"/>
      <c r="FJK54" s="12"/>
      <c r="FJL54" s="12"/>
      <c r="FJM54" s="12"/>
      <c r="FJN54" s="12"/>
      <c r="FJO54" s="12"/>
      <c r="FJP54" s="12"/>
      <c r="FJQ54" s="12"/>
      <c r="FJR54" s="12"/>
      <c r="FJS54" s="12"/>
      <c r="FJT54" s="12"/>
      <c r="FJU54" s="12"/>
      <c r="FJV54" s="12"/>
      <c r="FJW54" s="12"/>
      <c r="FJX54" s="12"/>
      <c r="FJY54" s="12"/>
      <c r="FJZ54" s="12"/>
      <c r="FKA54" s="12"/>
      <c r="FKB54" s="12"/>
      <c r="FKC54" s="12"/>
      <c r="FKD54" s="12"/>
      <c r="FKE54" s="12"/>
      <c r="FKF54" s="12"/>
      <c r="FKG54" s="12"/>
      <c r="FKH54" s="12"/>
      <c r="FKI54" s="12"/>
      <c r="FKJ54" s="12"/>
      <c r="FKK54" s="12"/>
      <c r="FKL54" s="12"/>
      <c r="FKM54" s="12"/>
      <c r="FKN54" s="12"/>
      <c r="FKO54" s="12"/>
      <c r="FKP54" s="12"/>
      <c r="FKQ54" s="12"/>
      <c r="FKR54" s="12"/>
      <c r="FKS54" s="12"/>
      <c r="FKT54" s="12"/>
      <c r="FKU54" s="12"/>
      <c r="FKV54" s="12"/>
      <c r="FKW54" s="12"/>
      <c r="FKX54" s="12"/>
      <c r="FKY54" s="12"/>
      <c r="FKZ54" s="12"/>
      <c r="FLA54" s="12"/>
      <c r="FLB54" s="12"/>
      <c r="FLC54" s="12"/>
      <c r="FLD54" s="12"/>
      <c r="FLE54" s="12"/>
      <c r="FLF54" s="12"/>
      <c r="FLG54" s="12"/>
      <c r="FLH54" s="12"/>
      <c r="FLI54" s="12"/>
      <c r="FLJ54" s="12"/>
      <c r="FLK54" s="12"/>
      <c r="FLL54" s="12"/>
      <c r="FLM54" s="12"/>
      <c r="FLN54" s="12"/>
      <c r="FLO54" s="12"/>
      <c r="FLP54" s="12"/>
      <c r="FLQ54" s="12"/>
      <c r="FLR54" s="12"/>
      <c r="FLS54" s="12"/>
      <c r="FLT54" s="12"/>
      <c r="FLU54" s="12"/>
      <c r="FLV54" s="12"/>
      <c r="FLW54" s="12"/>
      <c r="FLX54" s="12"/>
      <c r="FLY54" s="12"/>
      <c r="FLZ54" s="12"/>
      <c r="FMA54" s="12"/>
      <c r="FMB54" s="12"/>
      <c r="FMC54" s="12"/>
      <c r="FMD54" s="12"/>
      <c r="FME54" s="12"/>
      <c r="FMF54" s="12"/>
      <c r="FMG54" s="12"/>
      <c r="FMH54" s="12"/>
      <c r="FMI54" s="12"/>
      <c r="FMJ54" s="12"/>
      <c r="FMK54" s="12"/>
      <c r="FML54" s="12"/>
      <c r="FMM54" s="12"/>
      <c r="FMN54" s="12"/>
      <c r="FMO54" s="12"/>
      <c r="FMP54" s="12"/>
      <c r="FMQ54" s="12"/>
      <c r="FMR54" s="12"/>
      <c r="FMS54" s="12"/>
      <c r="FMT54" s="12"/>
      <c r="FMU54" s="12"/>
      <c r="FMV54" s="12"/>
      <c r="FMW54" s="12"/>
      <c r="FMX54" s="12"/>
      <c r="FMY54" s="12"/>
      <c r="FMZ54" s="12"/>
      <c r="FNA54" s="12"/>
      <c r="FNB54" s="12"/>
      <c r="FNC54" s="12"/>
      <c r="FND54" s="12"/>
      <c r="FNE54" s="12"/>
      <c r="FNF54" s="12"/>
      <c r="FNG54" s="12"/>
      <c r="FNH54" s="12"/>
      <c r="FNI54" s="12"/>
      <c r="FNJ54" s="12"/>
      <c r="FNK54" s="12"/>
      <c r="FNL54" s="12"/>
      <c r="FNM54" s="12"/>
      <c r="FNN54" s="12"/>
      <c r="FNO54" s="12"/>
      <c r="FNP54" s="12"/>
      <c r="FNQ54" s="12"/>
      <c r="FNR54" s="12"/>
      <c r="FNS54" s="12"/>
      <c r="FNT54" s="12"/>
      <c r="FNU54" s="12"/>
      <c r="FNV54" s="12"/>
      <c r="FNW54" s="12"/>
      <c r="FNX54" s="12"/>
      <c r="FNY54" s="12"/>
      <c r="FNZ54" s="12"/>
      <c r="FOA54" s="12"/>
      <c r="FOB54" s="12"/>
      <c r="FOC54" s="12"/>
      <c r="FOD54" s="12"/>
      <c r="FOE54" s="12"/>
      <c r="FOF54" s="12"/>
      <c r="FOG54" s="12"/>
      <c r="FOH54" s="12"/>
      <c r="FOI54" s="12"/>
      <c r="FOJ54" s="12"/>
      <c r="FOK54" s="12"/>
      <c r="FOL54" s="12"/>
      <c r="FOM54" s="12"/>
      <c r="FON54" s="12"/>
      <c r="FOO54" s="12"/>
      <c r="FOP54" s="12"/>
      <c r="FOQ54" s="12"/>
      <c r="FOR54" s="12"/>
      <c r="FOS54" s="12"/>
      <c r="FOT54" s="12"/>
      <c r="FOU54" s="12"/>
      <c r="FOV54" s="12"/>
      <c r="FOW54" s="12"/>
      <c r="FOX54" s="12"/>
      <c r="FOY54" s="12"/>
      <c r="FOZ54" s="12"/>
      <c r="FPA54" s="12"/>
      <c r="FPB54" s="12"/>
      <c r="FPC54" s="12"/>
      <c r="FPD54" s="12"/>
      <c r="FPE54" s="12"/>
      <c r="FPF54" s="12"/>
      <c r="FPG54" s="12"/>
      <c r="FPH54" s="12"/>
      <c r="FPI54" s="12"/>
      <c r="FPJ54" s="12"/>
      <c r="FPK54" s="12"/>
      <c r="FPL54" s="12"/>
      <c r="FPM54" s="12"/>
      <c r="FPN54" s="12"/>
      <c r="FPO54" s="12"/>
      <c r="FPP54" s="12"/>
      <c r="FPQ54" s="12"/>
      <c r="FPR54" s="12"/>
      <c r="FPS54" s="12"/>
      <c r="FPT54" s="12"/>
      <c r="FPU54" s="12"/>
      <c r="FPV54" s="12"/>
      <c r="FPW54" s="12"/>
      <c r="FPX54" s="12"/>
      <c r="FPY54" s="12"/>
      <c r="FPZ54" s="12"/>
      <c r="FQA54" s="12"/>
      <c r="FQB54" s="12"/>
      <c r="FQC54" s="12"/>
      <c r="FQD54" s="12"/>
      <c r="FQE54" s="12"/>
      <c r="FQF54" s="12"/>
      <c r="FQG54" s="12"/>
      <c r="FQH54" s="12"/>
      <c r="FQI54" s="12"/>
      <c r="FQJ54" s="12"/>
      <c r="FQK54" s="12"/>
      <c r="FQL54" s="12"/>
      <c r="FQM54" s="12"/>
      <c r="FQN54" s="12"/>
      <c r="FQO54" s="12"/>
      <c r="FQP54" s="12"/>
      <c r="FQQ54" s="12"/>
      <c r="FQR54" s="12"/>
      <c r="FQS54" s="12"/>
      <c r="FQT54" s="12"/>
      <c r="FQU54" s="12"/>
      <c r="FQV54" s="12"/>
      <c r="FQW54" s="12"/>
      <c r="FQX54" s="12"/>
      <c r="FQY54" s="12"/>
      <c r="FQZ54" s="12"/>
      <c r="FRA54" s="12"/>
      <c r="FRB54" s="12"/>
      <c r="FRC54" s="12"/>
      <c r="FRD54" s="12"/>
      <c r="FRE54" s="12"/>
      <c r="FRF54" s="12"/>
      <c r="FRG54" s="12"/>
      <c r="FRH54" s="12"/>
      <c r="FRI54" s="12"/>
      <c r="FRJ54" s="12"/>
      <c r="FRK54" s="12"/>
      <c r="FRL54" s="12"/>
      <c r="FRM54" s="12"/>
      <c r="FRN54" s="12"/>
      <c r="FRO54" s="12"/>
      <c r="FRP54" s="12"/>
      <c r="FRQ54" s="12"/>
      <c r="FRR54" s="12"/>
      <c r="FRS54" s="12"/>
      <c r="FRT54" s="12"/>
      <c r="FRU54" s="12"/>
      <c r="FRV54" s="12"/>
      <c r="FRW54" s="12"/>
      <c r="FRX54" s="12"/>
      <c r="FRY54" s="12"/>
      <c r="FRZ54" s="12"/>
      <c r="FSA54" s="12"/>
      <c r="FSB54" s="12"/>
      <c r="FSC54" s="12"/>
      <c r="FSD54" s="12"/>
      <c r="FSE54" s="12"/>
      <c r="FSF54" s="12"/>
      <c r="FSG54" s="12"/>
      <c r="FSH54" s="12"/>
      <c r="FSI54" s="12"/>
      <c r="FSJ54" s="12"/>
      <c r="FSK54" s="12"/>
      <c r="FSL54" s="12"/>
      <c r="FSM54" s="12"/>
      <c r="FSN54" s="12"/>
      <c r="FSO54" s="12"/>
      <c r="FSP54" s="12"/>
      <c r="FSQ54" s="12"/>
      <c r="FSR54" s="12"/>
      <c r="FSS54" s="12"/>
      <c r="FST54" s="12"/>
      <c r="FSU54" s="12"/>
      <c r="FSV54" s="12"/>
      <c r="FSW54" s="12"/>
      <c r="FSX54" s="12"/>
      <c r="FSY54" s="12"/>
      <c r="FSZ54" s="12"/>
      <c r="FTA54" s="12"/>
      <c r="FTB54" s="12"/>
      <c r="FTC54" s="12"/>
      <c r="FTD54" s="12"/>
      <c r="FTE54" s="12"/>
      <c r="FTF54" s="12"/>
      <c r="FTG54" s="12"/>
      <c r="FTH54" s="12"/>
      <c r="FTI54" s="12"/>
      <c r="FTJ54" s="12"/>
      <c r="FTK54" s="12"/>
      <c r="FTL54" s="12"/>
      <c r="FTM54" s="12"/>
      <c r="FTN54" s="12"/>
      <c r="FTO54" s="12"/>
      <c r="FTP54" s="12"/>
      <c r="FTQ54" s="12"/>
      <c r="FTR54" s="12"/>
      <c r="FTS54" s="12"/>
      <c r="FTT54" s="12"/>
      <c r="FTU54" s="12"/>
      <c r="FTV54" s="12"/>
      <c r="FTW54" s="12"/>
      <c r="FTX54" s="12"/>
      <c r="FTY54" s="12"/>
      <c r="FTZ54" s="12"/>
      <c r="FUA54" s="12"/>
      <c r="FUB54" s="12"/>
      <c r="FUC54" s="12"/>
      <c r="FUD54" s="12"/>
      <c r="FUE54" s="12"/>
      <c r="FUF54" s="12"/>
      <c r="FUG54" s="12"/>
      <c r="FUH54" s="12"/>
      <c r="FUI54" s="12"/>
      <c r="FUJ54" s="12"/>
      <c r="FUK54" s="12"/>
      <c r="FUL54" s="12"/>
      <c r="FUM54" s="12"/>
      <c r="FUN54" s="12"/>
      <c r="FUO54" s="12"/>
      <c r="FUP54" s="12"/>
      <c r="FUQ54" s="12"/>
      <c r="FUR54" s="12"/>
      <c r="FUS54" s="12"/>
      <c r="FUT54" s="12"/>
      <c r="FUU54" s="12"/>
      <c r="FUV54" s="12"/>
      <c r="FUW54" s="12"/>
      <c r="FUX54" s="12"/>
      <c r="FUY54" s="12"/>
      <c r="FUZ54" s="12"/>
      <c r="FVA54" s="12"/>
      <c r="FVB54" s="12"/>
      <c r="FVC54" s="12"/>
      <c r="FVD54" s="12"/>
      <c r="FVE54" s="12"/>
      <c r="FVF54" s="12"/>
      <c r="FVG54" s="12"/>
      <c r="FVH54" s="12"/>
      <c r="FVI54" s="12"/>
      <c r="FVJ54" s="12"/>
      <c r="FVK54" s="12"/>
      <c r="FVL54" s="12"/>
      <c r="FVM54" s="12"/>
      <c r="FVN54" s="12"/>
      <c r="FVO54" s="12"/>
      <c r="FVP54" s="12"/>
      <c r="FVQ54" s="12"/>
      <c r="FVR54" s="12"/>
      <c r="FVS54" s="12"/>
      <c r="FVT54" s="12"/>
      <c r="FVU54" s="12"/>
      <c r="FVV54" s="12"/>
      <c r="FVW54" s="12"/>
      <c r="FVX54" s="12"/>
      <c r="FVY54" s="12"/>
      <c r="FVZ54" s="12"/>
      <c r="FWA54" s="12"/>
      <c r="FWB54" s="12"/>
      <c r="FWC54" s="12"/>
      <c r="FWD54" s="12"/>
      <c r="FWE54" s="12"/>
      <c r="FWF54" s="12"/>
      <c r="FWG54" s="12"/>
      <c r="FWH54" s="12"/>
      <c r="FWI54" s="12"/>
      <c r="FWJ54" s="12"/>
      <c r="FWK54" s="12"/>
      <c r="FWL54" s="12"/>
      <c r="FWM54" s="12"/>
      <c r="FWN54" s="12"/>
      <c r="FWO54" s="12"/>
      <c r="FWP54" s="12"/>
      <c r="FWQ54" s="12"/>
      <c r="FWR54" s="12"/>
      <c r="FWS54" s="12"/>
      <c r="FWT54" s="12"/>
      <c r="FWU54" s="12"/>
      <c r="FWV54" s="12"/>
      <c r="FWW54" s="12"/>
      <c r="FWX54" s="12"/>
      <c r="FWY54" s="12"/>
      <c r="FWZ54" s="12"/>
      <c r="FXA54" s="12"/>
      <c r="FXB54" s="12"/>
      <c r="FXC54" s="12"/>
      <c r="FXD54" s="12"/>
      <c r="FXE54" s="12"/>
      <c r="FXF54" s="12"/>
      <c r="FXG54" s="12"/>
      <c r="FXH54" s="12"/>
      <c r="FXI54" s="12"/>
      <c r="FXJ54" s="12"/>
      <c r="FXK54" s="12"/>
      <c r="FXL54" s="12"/>
      <c r="FXM54" s="12"/>
      <c r="FXN54" s="12"/>
      <c r="FXO54" s="12"/>
      <c r="FXP54" s="12"/>
      <c r="FXQ54" s="12"/>
      <c r="FXR54" s="12"/>
      <c r="FXS54" s="12"/>
      <c r="FXT54" s="12"/>
      <c r="FXU54" s="12"/>
      <c r="FXV54" s="12"/>
      <c r="FXW54" s="12"/>
      <c r="FXX54" s="12"/>
      <c r="FXY54" s="12"/>
      <c r="FXZ54" s="12"/>
      <c r="FYA54" s="12"/>
      <c r="FYB54" s="12"/>
      <c r="FYC54" s="12"/>
      <c r="FYD54" s="12"/>
      <c r="FYE54" s="12"/>
      <c r="FYF54" s="12"/>
      <c r="FYG54" s="12"/>
      <c r="FYH54" s="12"/>
      <c r="FYI54" s="12"/>
      <c r="FYJ54" s="12"/>
      <c r="FYK54" s="12"/>
      <c r="FYL54" s="12"/>
      <c r="FYM54" s="12"/>
      <c r="FYN54" s="12"/>
      <c r="FYO54" s="12"/>
      <c r="FYP54" s="12"/>
      <c r="FYQ54" s="12"/>
      <c r="FYR54" s="12"/>
      <c r="FYS54" s="12"/>
      <c r="FYT54" s="12"/>
      <c r="FYU54" s="12"/>
      <c r="FYV54" s="12"/>
      <c r="FYW54" s="12"/>
      <c r="FYX54" s="12"/>
      <c r="FYY54" s="12"/>
      <c r="FYZ54" s="12"/>
      <c r="FZA54" s="12"/>
      <c r="FZB54" s="12"/>
      <c r="FZC54" s="12"/>
      <c r="FZD54" s="12"/>
      <c r="FZE54" s="12"/>
      <c r="FZF54" s="12"/>
      <c r="FZG54" s="12"/>
      <c r="FZH54" s="12"/>
      <c r="FZI54" s="12"/>
      <c r="FZJ54" s="12"/>
      <c r="FZK54" s="12"/>
      <c r="FZL54" s="12"/>
      <c r="FZM54" s="12"/>
      <c r="FZN54" s="12"/>
      <c r="FZO54" s="12"/>
      <c r="FZP54" s="12"/>
      <c r="FZQ54" s="12"/>
      <c r="FZR54" s="12"/>
      <c r="FZS54" s="12"/>
      <c r="FZT54" s="12"/>
      <c r="FZU54" s="12"/>
      <c r="FZV54" s="12"/>
      <c r="FZW54" s="12"/>
      <c r="FZX54" s="12"/>
      <c r="FZY54" s="12"/>
      <c r="FZZ54" s="12"/>
      <c r="GAA54" s="12"/>
      <c r="GAB54" s="12"/>
      <c r="GAC54" s="12"/>
      <c r="GAD54" s="12"/>
      <c r="GAE54" s="12"/>
      <c r="GAF54" s="12"/>
      <c r="GAG54" s="12"/>
      <c r="GAH54" s="12"/>
      <c r="GAI54" s="12"/>
      <c r="GAJ54" s="12"/>
      <c r="GAK54" s="12"/>
      <c r="GAL54" s="12"/>
      <c r="GAM54" s="12"/>
      <c r="GAN54" s="12"/>
      <c r="GAO54" s="12"/>
      <c r="GAP54" s="12"/>
      <c r="GAQ54" s="12"/>
      <c r="GAR54" s="12"/>
      <c r="GAS54" s="12"/>
      <c r="GAT54" s="12"/>
      <c r="GAU54" s="12"/>
      <c r="GAV54" s="12"/>
      <c r="GAW54" s="12"/>
      <c r="GAX54" s="12"/>
      <c r="GAY54" s="12"/>
      <c r="GAZ54" s="12"/>
      <c r="GBA54" s="12"/>
      <c r="GBB54" s="12"/>
      <c r="GBC54" s="12"/>
      <c r="GBD54" s="12"/>
      <c r="GBE54" s="12"/>
      <c r="GBF54" s="12"/>
      <c r="GBG54" s="12"/>
      <c r="GBH54" s="12"/>
      <c r="GBI54" s="12"/>
      <c r="GBJ54" s="12"/>
      <c r="GBK54" s="12"/>
      <c r="GBL54" s="12"/>
      <c r="GBM54" s="12"/>
      <c r="GBN54" s="12"/>
      <c r="GBO54" s="12"/>
      <c r="GBP54" s="12"/>
      <c r="GBQ54" s="12"/>
      <c r="GBR54" s="12"/>
      <c r="GBS54" s="12"/>
      <c r="GBT54" s="12"/>
      <c r="GBU54" s="12"/>
      <c r="GBV54" s="12"/>
      <c r="GBW54" s="12"/>
      <c r="GBX54" s="12"/>
      <c r="GBY54" s="12"/>
      <c r="GBZ54" s="12"/>
      <c r="GCA54" s="12"/>
      <c r="GCB54" s="12"/>
      <c r="GCC54" s="12"/>
      <c r="GCD54" s="12"/>
      <c r="GCE54" s="12"/>
      <c r="GCF54" s="12"/>
      <c r="GCG54" s="12"/>
      <c r="GCH54" s="12"/>
      <c r="GCI54" s="12"/>
      <c r="GCJ54" s="12"/>
      <c r="GCK54" s="12"/>
      <c r="GCL54" s="12"/>
      <c r="GCM54" s="12"/>
      <c r="GCN54" s="12"/>
      <c r="GCO54" s="12"/>
      <c r="GCP54" s="12"/>
      <c r="GCQ54" s="12"/>
      <c r="GCR54" s="12"/>
      <c r="GCS54" s="12"/>
      <c r="GCT54" s="12"/>
      <c r="GCU54" s="12"/>
      <c r="GCV54" s="12"/>
      <c r="GCW54" s="12"/>
      <c r="GCX54" s="12"/>
      <c r="GCY54" s="12"/>
      <c r="GCZ54" s="12"/>
      <c r="GDA54" s="12"/>
      <c r="GDB54" s="12"/>
      <c r="GDC54" s="12"/>
      <c r="GDD54" s="12"/>
      <c r="GDE54" s="12"/>
      <c r="GDF54" s="12"/>
      <c r="GDG54" s="12"/>
      <c r="GDH54" s="12"/>
      <c r="GDI54" s="12"/>
      <c r="GDJ54" s="12"/>
      <c r="GDK54" s="12"/>
      <c r="GDL54" s="12"/>
      <c r="GDM54" s="12"/>
      <c r="GDN54" s="12"/>
      <c r="GDO54" s="12"/>
      <c r="GDP54" s="12"/>
      <c r="GDQ54" s="12"/>
      <c r="GDR54" s="12"/>
      <c r="GDS54" s="12"/>
      <c r="GDT54" s="12"/>
      <c r="GDU54" s="12"/>
      <c r="GDV54" s="12"/>
      <c r="GDW54" s="12"/>
      <c r="GDX54" s="12"/>
      <c r="GDY54" s="12"/>
      <c r="GDZ54" s="12"/>
      <c r="GEA54" s="12"/>
      <c r="GEB54" s="12"/>
      <c r="GEC54" s="12"/>
      <c r="GED54" s="12"/>
      <c r="GEE54" s="12"/>
      <c r="GEF54" s="12"/>
      <c r="GEG54" s="12"/>
      <c r="GEH54" s="12"/>
      <c r="GEI54" s="12"/>
      <c r="GEJ54" s="12"/>
      <c r="GEK54" s="12"/>
      <c r="GEL54" s="12"/>
      <c r="GEM54" s="12"/>
      <c r="GEN54" s="12"/>
      <c r="GEO54" s="12"/>
      <c r="GEP54" s="12"/>
      <c r="GEQ54" s="12"/>
      <c r="GER54" s="12"/>
      <c r="GES54" s="12"/>
      <c r="GET54" s="12"/>
      <c r="GEU54" s="12"/>
      <c r="GEV54" s="12"/>
      <c r="GEW54" s="12"/>
      <c r="GEX54" s="12"/>
      <c r="GEY54" s="12"/>
      <c r="GEZ54" s="12"/>
      <c r="GFA54" s="12"/>
      <c r="GFB54" s="12"/>
      <c r="GFC54" s="12"/>
      <c r="GFD54" s="12"/>
      <c r="GFE54" s="12"/>
      <c r="GFF54" s="12"/>
      <c r="GFG54" s="12"/>
      <c r="GFH54" s="12"/>
      <c r="GFI54" s="12"/>
      <c r="GFJ54" s="12"/>
      <c r="GFK54" s="12"/>
      <c r="GFL54" s="12"/>
      <c r="GFM54" s="12"/>
      <c r="GFN54" s="12"/>
      <c r="GFO54" s="12"/>
      <c r="GFP54" s="12"/>
      <c r="GFQ54" s="12"/>
      <c r="GFR54" s="12"/>
      <c r="GFS54" s="12"/>
      <c r="GFT54" s="12"/>
      <c r="GFU54" s="12"/>
      <c r="GFV54" s="12"/>
      <c r="GFW54" s="12"/>
      <c r="GFX54" s="12"/>
      <c r="GFY54" s="12"/>
      <c r="GFZ54" s="12"/>
      <c r="GGA54" s="12"/>
      <c r="GGB54" s="12"/>
      <c r="GGC54" s="12"/>
      <c r="GGD54" s="12"/>
      <c r="GGE54" s="12"/>
      <c r="GGF54" s="12"/>
      <c r="GGG54" s="12"/>
      <c r="GGH54" s="12"/>
      <c r="GGI54" s="12"/>
      <c r="GGJ54" s="12"/>
      <c r="GGK54" s="12"/>
      <c r="GGL54" s="12"/>
      <c r="GGM54" s="12"/>
      <c r="GGN54" s="12"/>
      <c r="GGO54" s="12"/>
      <c r="GGP54" s="12"/>
      <c r="GGQ54" s="12"/>
      <c r="GGR54" s="12"/>
      <c r="GGS54" s="12"/>
      <c r="GGT54" s="12"/>
      <c r="GGU54" s="12"/>
      <c r="GGV54" s="12"/>
      <c r="GGW54" s="12"/>
      <c r="GGX54" s="12"/>
      <c r="GGY54" s="12"/>
      <c r="GGZ54" s="12"/>
      <c r="GHA54" s="12"/>
      <c r="GHB54" s="12"/>
      <c r="GHC54" s="12"/>
      <c r="GHD54" s="12"/>
      <c r="GHE54" s="12"/>
      <c r="GHF54" s="12"/>
      <c r="GHG54" s="12"/>
      <c r="GHH54" s="12"/>
      <c r="GHI54" s="12"/>
      <c r="GHJ54" s="12"/>
      <c r="GHK54" s="12"/>
      <c r="GHL54" s="12"/>
      <c r="GHM54" s="12"/>
      <c r="GHN54" s="12"/>
      <c r="GHO54" s="12"/>
      <c r="GHP54" s="12"/>
      <c r="GHQ54" s="12"/>
      <c r="GHR54" s="12"/>
      <c r="GHS54" s="12"/>
      <c r="GHT54" s="12"/>
      <c r="GHU54" s="12"/>
      <c r="GHV54" s="12"/>
      <c r="GHW54" s="12"/>
      <c r="GHX54" s="12"/>
      <c r="GHY54" s="12"/>
      <c r="GHZ54" s="12"/>
      <c r="GIA54" s="12"/>
      <c r="GIB54" s="12"/>
      <c r="GIC54" s="12"/>
      <c r="GID54" s="12"/>
      <c r="GIE54" s="12"/>
      <c r="GIF54" s="12"/>
      <c r="GIG54" s="12"/>
      <c r="GIH54" s="12"/>
      <c r="GII54" s="12"/>
      <c r="GIJ54" s="12"/>
      <c r="GIK54" s="12"/>
      <c r="GIL54" s="12"/>
      <c r="GIM54" s="12"/>
      <c r="GIN54" s="12"/>
      <c r="GIO54" s="12"/>
      <c r="GIP54" s="12"/>
      <c r="GIQ54" s="12"/>
      <c r="GIR54" s="12"/>
      <c r="GIS54" s="12"/>
      <c r="GIT54" s="12"/>
      <c r="GIU54" s="12"/>
      <c r="GIV54" s="12"/>
      <c r="GIW54" s="12"/>
      <c r="GIX54" s="12"/>
      <c r="GIY54" s="12"/>
      <c r="GIZ54" s="12"/>
      <c r="GJA54" s="12"/>
      <c r="GJB54" s="12"/>
      <c r="GJC54" s="12"/>
      <c r="GJD54" s="12"/>
      <c r="GJE54" s="12"/>
      <c r="GJF54" s="12"/>
      <c r="GJG54" s="12"/>
      <c r="GJH54" s="12"/>
      <c r="GJI54" s="12"/>
      <c r="GJJ54" s="12"/>
      <c r="GJK54" s="12"/>
      <c r="GJL54" s="12"/>
      <c r="GJM54" s="12"/>
      <c r="GJN54" s="12"/>
      <c r="GJO54" s="12"/>
      <c r="GJP54" s="12"/>
      <c r="GJQ54" s="12"/>
      <c r="GJR54" s="12"/>
      <c r="GJS54" s="12"/>
      <c r="GJT54" s="12"/>
      <c r="GJU54" s="12"/>
      <c r="GJV54" s="12"/>
      <c r="GJW54" s="12"/>
      <c r="GJX54" s="12"/>
      <c r="GJY54" s="12"/>
      <c r="GJZ54" s="12"/>
      <c r="GKA54" s="12"/>
      <c r="GKB54" s="12"/>
      <c r="GKC54" s="12"/>
      <c r="GKD54" s="12"/>
      <c r="GKE54" s="12"/>
      <c r="GKF54" s="12"/>
      <c r="GKG54" s="12"/>
      <c r="GKH54" s="12"/>
      <c r="GKI54" s="12"/>
      <c r="GKJ54" s="12"/>
      <c r="GKK54" s="12"/>
      <c r="GKL54" s="12"/>
      <c r="GKM54" s="12"/>
      <c r="GKN54" s="12"/>
      <c r="GKO54" s="12"/>
      <c r="GKP54" s="12"/>
      <c r="GKQ54" s="12"/>
      <c r="GKR54" s="12"/>
      <c r="GKS54" s="12"/>
      <c r="GKT54" s="12"/>
      <c r="GKU54" s="12"/>
      <c r="GKV54" s="12"/>
      <c r="GKW54" s="12"/>
      <c r="GKX54" s="12"/>
      <c r="GKY54" s="12"/>
      <c r="GKZ54" s="12"/>
      <c r="GLA54" s="12"/>
      <c r="GLB54" s="12"/>
      <c r="GLC54" s="12"/>
      <c r="GLD54" s="12"/>
      <c r="GLE54" s="12"/>
      <c r="GLF54" s="12"/>
      <c r="GLG54" s="12"/>
      <c r="GLH54" s="12"/>
      <c r="GLI54" s="12"/>
      <c r="GLJ54" s="12"/>
      <c r="GLK54" s="12"/>
      <c r="GLL54" s="12"/>
      <c r="GLM54" s="12"/>
      <c r="GLN54" s="12"/>
      <c r="GLO54" s="12"/>
      <c r="GLP54" s="12"/>
      <c r="GLQ54" s="12"/>
      <c r="GLR54" s="12"/>
      <c r="GLS54" s="12"/>
      <c r="GLT54" s="12"/>
      <c r="GLU54" s="12"/>
      <c r="GLV54" s="12"/>
      <c r="GLW54" s="12"/>
      <c r="GLX54" s="12"/>
      <c r="GLY54" s="12"/>
      <c r="GLZ54" s="12"/>
      <c r="GMA54" s="12"/>
      <c r="GMB54" s="12"/>
      <c r="GMC54" s="12"/>
      <c r="GMD54" s="12"/>
      <c r="GME54" s="12"/>
      <c r="GMF54" s="12"/>
      <c r="GMG54" s="12"/>
      <c r="GMH54" s="12"/>
      <c r="GMI54" s="12"/>
      <c r="GMJ54" s="12"/>
      <c r="GMK54" s="12"/>
      <c r="GML54" s="12"/>
      <c r="GMM54" s="12"/>
      <c r="GMN54" s="12"/>
      <c r="GMO54" s="12"/>
      <c r="GMP54" s="12"/>
      <c r="GMQ54" s="12"/>
      <c r="GMR54" s="12"/>
      <c r="GMS54" s="12"/>
      <c r="GMT54" s="12"/>
      <c r="GMU54" s="12"/>
      <c r="GMV54" s="12"/>
      <c r="GMW54" s="12"/>
      <c r="GMX54" s="12"/>
      <c r="GMY54" s="12"/>
      <c r="GMZ54" s="12"/>
      <c r="GNA54" s="12"/>
      <c r="GNB54" s="12"/>
      <c r="GNC54" s="12"/>
      <c r="GND54" s="12"/>
      <c r="GNE54" s="12"/>
      <c r="GNF54" s="12"/>
      <c r="GNG54" s="12"/>
      <c r="GNH54" s="12"/>
      <c r="GNI54" s="12"/>
      <c r="GNJ54" s="12"/>
      <c r="GNK54" s="12"/>
      <c r="GNL54" s="12"/>
      <c r="GNM54" s="12"/>
      <c r="GNN54" s="12"/>
      <c r="GNO54" s="12"/>
      <c r="GNP54" s="12"/>
      <c r="GNQ54" s="12"/>
      <c r="GNR54" s="12"/>
      <c r="GNS54" s="12"/>
      <c r="GNT54" s="12"/>
      <c r="GNU54" s="12"/>
      <c r="GNV54" s="12"/>
      <c r="GNW54" s="12"/>
      <c r="GNX54" s="12"/>
      <c r="GNY54" s="12"/>
      <c r="GNZ54" s="12"/>
      <c r="GOA54" s="12"/>
      <c r="GOB54" s="12"/>
      <c r="GOC54" s="12"/>
      <c r="GOD54" s="12"/>
      <c r="GOE54" s="12"/>
      <c r="GOF54" s="12"/>
      <c r="GOG54" s="12"/>
      <c r="GOH54" s="12"/>
      <c r="GOI54" s="12"/>
      <c r="GOJ54" s="12"/>
      <c r="GOK54" s="12"/>
      <c r="GOL54" s="12"/>
      <c r="GOM54" s="12"/>
      <c r="GON54" s="12"/>
      <c r="GOO54" s="12"/>
      <c r="GOP54" s="12"/>
      <c r="GOQ54" s="12"/>
      <c r="GOR54" s="12"/>
      <c r="GOS54" s="12"/>
      <c r="GOT54" s="12"/>
      <c r="GOU54" s="12"/>
      <c r="GOV54" s="12"/>
      <c r="GOW54" s="12"/>
      <c r="GOX54" s="12"/>
      <c r="GOY54" s="12"/>
      <c r="GOZ54" s="12"/>
      <c r="GPA54" s="12"/>
      <c r="GPB54" s="12"/>
      <c r="GPC54" s="12"/>
      <c r="GPD54" s="12"/>
      <c r="GPE54" s="12"/>
      <c r="GPF54" s="12"/>
      <c r="GPG54" s="12"/>
      <c r="GPH54" s="12"/>
      <c r="GPI54" s="12"/>
      <c r="GPJ54" s="12"/>
      <c r="GPK54" s="12"/>
      <c r="GPL54" s="12"/>
      <c r="GPM54" s="12"/>
      <c r="GPN54" s="12"/>
      <c r="GPO54" s="12"/>
      <c r="GPP54" s="12"/>
      <c r="GPQ54" s="12"/>
      <c r="GPR54" s="12"/>
      <c r="GPS54" s="12"/>
      <c r="GPT54" s="12"/>
      <c r="GPU54" s="12"/>
      <c r="GPV54" s="12"/>
      <c r="GPW54" s="12"/>
      <c r="GPX54" s="12"/>
      <c r="GPY54" s="12"/>
      <c r="GPZ54" s="12"/>
      <c r="GQA54" s="12"/>
      <c r="GQB54" s="12"/>
      <c r="GQC54" s="12"/>
      <c r="GQD54" s="12"/>
      <c r="GQE54" s="12"/>
      <c r="GQF54" s="12"/>
      <c r="GQG54" s="12"/>
      <c r="GQH54" s="12"/>
      <c r="GQI54" s="12"/>
      <c r="GQJ54" s="12"/>
      <c r="GQK54" s="12"/>
      <c r="GQL54" s="12"/>
      <c r="GQM54" s="12"/>
      <c r="GQN54" s="12"/>
      <c r="GQO54" s="12"/>
      <c r="GQP54" s="12"/>
      <c r="GQQ54" s="12"/>
      <c r="GQR54" s="12"/>
      <c r="GQS54" s="12"/>
      <c r="GQT54" s="12"/>
      <c r="GQU54" s="12"/>
      <c r="GQV54" s="12"/>
      <c r="GQW54" s="12"/>
      <c r="GQX54" s="12"/>
      <c r="GQY54" s="12"/>
      <c r="GQZ54" s="12"/>
      <c r="GRA54" s="12"/>
      <c r="GRB54" s="12"/>
      <c r="GRC54" s="12"/>
      <c r="GRD54" s="12"/>
      <c r="GRE54" s="12"/>
      <c r="GRF54" s="12"/>
      <c r="GRG54" s="12"/>
      <c r="GRH54" s="12"/>
      <c r="GRI54" s="12"/>
      <c r="GRJ54" s="12"/>
      <c r="GRK54" s="12"/>
      <c r="GRL54" s="12"/>
      <c r="GRM54" s="12"/>
      <c r="GRN54" s="12"/>
      <c r="GRO54" s="12"/>
      <c r="GRP54" s="12"/>
      <c r="GRQ54" s="12"/>
      <c r="GRR54" s="12"/>
      <c r="GRS54" s="12"/>
      <c r="GRT54" s="12"/>
      <c r="GRU54" s="12"/>
      <c r="GRV54" s="12"/>
      <c r="GRW54" s="12"/>
      <c r="GRX54" s="12"/>
      <c r="GRY54" s="12"/>
      <c r="GRZ54" s="12"/>
      <c r="GSA54" s="12"/>
      <c r="GSB54" s="12"/>
      <c r="GSC54" s="12"/>
      <c r="GSD54" s="12"/>
      <c r="GSE54" s="12"/>
      <c r="GSF54" s="12"/>
      <c r="GSG54" s="12"/>
      <c r="GSH54" s="12"/>
      <c r="GSI54" s="12"/>
      <c r="GSJ54" s="12"/>
      <c r="GSK54" s="12"/>
      <c r="GSL54" s="12"/>
      <c r="GSM54" s="12"/>
      <c r="GSN54" s="12"/>
      <c r="GSO54" s="12"/>
      <c r="GSP54" s="12"/>
      <c r="GSQ54" s="12"/>
      <c r="GSR54" s="12"/>
      <c r="GSS54" s="12"/>
      <c r="GST54" s="12"/>
      <c r="GSU54" s="12"/>
      <c r="GSV54" s="12"/>
      <c r="GSW54" s="12"/>
      <c r="GSX54" s="12"/>
      <c r="GSY54" s="12"/>
      <c r="GSZ54" s="12"/>
      <c r="GTA54" s="12"/>
      <c r="GTB54" s="12"/>
      <c r="GTC54" s="12"/>
      <c r="GTD54" s="12"/>
      <c r="GTE54" s="12"/>
      <c r="GTF54" s="12"/>
      <c r="GTG54" s="12"/>
      <c r="GTH54" s="12"/>
      <c r="GTI54" s="12"/>
      <c r="GTJ54" s="12"/>
      <c r="GTK54" s="12"/>
      <c r="GTL54" s="12"/>
      <c r="GTM54" s="12"/>
      <c r="GTN54" s="12"/>
      <c r="GTO54" s="12"/>
      <c r="GTP54" s="12"/>
      <c r="GTQ54" s="12"/>
      <c r="GTR54" s="12"/>
      <c r="GTS54" s="12"/>
      <c r="GTT54" s="12"/>
      <c r="GTU54" s="12"/>
      <c r="GTV54" s="12"/>
      <c r="GTW54" s="12"/>
      <c r="GTX54" s="12"/>
      <c r="GTY54" s="12"/>
      <c r="GTZ54" s="12"/>
      <c r="GUA54" s="12"/>
      <c r="GUB54" s="12"/>
      <c r="GUC54" s="12"/>
      <c r="GUD54" s="12"/>
      <c r="GUE54" s="12"/>
      <c r="GUF54" s="12"/>
      <c r="GUG54" s="12"/>
      <c r="GUH54" s="12"/>
      <c r="GUI54" s="12"/>
      <c r="GUJ54" s="12"/>
      <c r="GUK54" s="12"/>
      <c r="GUL54" s="12"/>
      <c r="GUM54" s="12"/>
      <c r="GUN54" s="12"/>
      <c r="GUO54" s="12"/>
      <c r="GUP54" s="12"/>
      <c r="GUQ54" s="12"/>
      <c r="GUR54" s="12"/>
      <c r="GUS54" s="12"/>
      <c r="GUT54" s="12"/>
      <c r="GUU54" s="12"/>
      <c r="GUV54" s="12"/>
      <c r="GUW54" s="12"/>
      <c r="GUX54" s="12"/>
      <c r="GUY54" s="12"/>
      <c r="GUZ54" s="12"/>
      <c r="GVA54" s="12"/>
      <c r="GVB54" s="12"/>
      <c r="GVC54" s="12"/>
      <c r="GVD54" s="12"/>
      <c r="GVE54" s="12"/>
      <c r="GVF54" s="12"/>
      <c r="GVG54" s="12"/>
      <c r="GVH54" s="12"/>
      <c r="GVI54" s="12"/>
      <c r="GVJ54" s="12"/>
      <c r="GVK54" s="12"/>
      <c r="GVL54" s="12"/>
      <c r="GVM54" s="12"/>
      <c r="GVN54" s="12"/>
      <c r="GVO54" s="12"/>
      <c r="GVP54" s="12"/>
      <c r="GVQ54" s="12"/>
      <c r="GVR54" s="12"/>
      <c r="GVS54" s="12"/>
      <c r="GVT54" s="12"/>
      <c r="GVU54" s="12"/>
      <c r="GVV54" s="12"/>
      <c r="GVW54" s="12"/>
      <c r="GVX54" s="12"/>
      <c r="GVY54" s="12"/>
      <c r="GVZ54" s="12"/>
      <c r="GWA54" s="12"/>
      <c r="GWB54" s="12"/>
      <c r="GWC54" s="12"/>
      <c r="GWD54" s="12"/>
      <c r="GWE54" s="12"/>
      <c r="GWF54" s="12"/>
      <c r="GWG54" s="12"/>
      <c r="GWH54" s="12"/>
      <c r="GWI54" s="12"/>
      <c r="GWJ54" s="12"/>
      <c r="GWK54" s="12"/>
      <c r="GWL54" s="12"/>
      <c r="GWM54" s="12"/>
      <c r="GWN54" s="12"/>
      <c r="GWO54" s="12"/>
      <c r="GWP54" s="12"/>
      <c r="GWQ54" s="12"/>
      <c r="GWR54" s="12"/>
      <c r="GWS54" s="12"/>
      <c r="GWT54" s="12"/>
      <c r="GWU54" s="12"/>
      <c r="GWV54" s="12"/>
      <c r="GWW54" s="12"/>
      <c r="GWX54" s="12"/>
      <c r="GWY54" s="12"/>
      <c r="GWZ54" s="12"/>
      <c r="GXA54" s="12"/>
      <c r="GXB54" s="12"/>
      <c r="GXC54" s="12"/>
      <c r="GXD54" s="12"/>
      <c r="GXE54" s="12"/>
      <c r="GXF54" s="12"/>
      <c r="GXG54" s="12"/>
      <c r="GXH54" s="12"/>
      <c r="GXI54" s="12"/>
      <c r="GXJ54" s="12"/>
      <c r="GXK54" s="12"/>
      <c r="GXL54" s="12"/>
      <c r="GXM54" s="12"/>
      <c r="GXN54" s="12"/>
      <c r="GXO54" s="12"/>
      <c r="GXP54" s="12"/>
      <c r="GXQ54" s="12"/>
      <c r="GXR54" s="12"/>
      <c r="GXS54" s="12"/>
      <c r="GXT54" s="12"/>
      <c r="GXU54" s="12"/>
      <c r="GXV54" s="12"/>
      <c r="GXW54" s="12"/>
      <c r="GXX54" s="12"/>
      <c r="GXY54" s="12"/>
      <c r="GXZ54" s="12"/>
      <c r="GYA54" s="12"/>
      <c r="GYB54" s="12"/>
      <c r="GYC54" s="12"/>
      <c r="GYD54" s="12"/>
      <c r="GYE54" s="12"/>
      <c r="GYF54" s="12"/>
      <c r="GYG54" s="12"/>
      <c r="GYH54" s="12"/>
      <c r="GYI54" s="12"/>
      <c r="GYJ54" s="12"/>
      <c r="GYK54" s="12"/>
      <c r="GYL54" s="12"/>
      <c r="GYM54" s="12"/>
      <c r="GYN54" s="12"/>
      <c r="GYO54" s="12"/>
      <c r="GYP54" s="12"/>
      <c r="GYQ54" s="12"/>
      <c r="GYR54" s="12"/>
      <c r="GYS54" s="12"/>
      <c r="GYT54" s="12"/>
      <c r="GYU54" s="12"/>
      <c r="GYV54" s="12"/>
      <c r="GYW54" s="12"/>
      <c r="GYX54" s="12"/>
      <c r="GYY54" s="12"/>
      <c r="GYZ54" s="12"/>
      <c r="GZA54" s="12"/>
      <c r="GZB54" s="12"/>
      <c r="GZC54" s="12"/>
      <c r="GZD54" s="12"/>
      <c r="GZE54" s="12"/>
      <c r="GZF54" s="12"/>
      <c r="GZG54" s="12"/>
      <c r="GZH54" s="12"/>
      <c r="GZI54" s="12"/>
      <c r="GZJ54" s="12"/>
      <c r="GZK54" s="12"/>
      <c r="GZL54" s="12"/>
      <c r="GZM54" s="12"/>
      <c r="GZN54" s="12"/>
      <c r="GZO54" s="12"/>
      <c r="GZP54" s="12"/>
      <c r="GZQ54" s="12"/>
      <c r="GZR54" s="12"/>
      <c r="GZS54" s="12"/>
      <c r="GZT54" s="12"/>
      <c r="GZU54" s="12"/>
      <c r="GZV54" s="12"/>
      <c r="GZW54" s="12"/>
      <c r="GZX54" s="12"/>
      <c r="GZY54" s="12"/>
      <c r="GZZ54" s="12"/>
      <c r="HAA54" s="12"/>
      <c r="HAB54" s="12"/>
      <c r="HAC54" s="12"/>
      <c r="HAD54" s="12"/>
      <c r="HAE54" s="12"/>
      <c r="HAF54" s="12"/>
      <c r="HAG54" s="12"/>
      <c r="HAH54" s="12"/>
      <c r="HAI54" s="12"/>
      <c r="HAJ54" s="12"/>
      <c r="HAK54" s="12"/>
      <c r="HAL54" s="12"/>
      <c r="HAM54" s="12"/>
      <c r="HAN54" s="12"/>
      <c r="HAO54" s="12"/>
      <c r="HAP54" s="12"/>
      <c r="HAQ54" s="12"/>
      <c r="HAR54" s="12"/>
      <c r="HAS54" s="12"/>
      <c r="HAT54" s="12"/>
      <c r="HAU54" s="12"/>
      <c r="HAV54" s="12"/>
      <c r="HAW54" s="12"/>
      <c r="HAX54" s="12"/>
      <c r="HAY54" s="12"/>
      <c r="HAZ54" s="12"/>
      <c r="HBA54" s="12"/>
      <c r="HBB54" s="12"/>
      <c r="HBC54" s="12"/>
      <c r="HBD54" s="12"/>
      <c r="HBE54" s="12"/>
      <c r="HBF54" s="12"/>
      <c r="HBG54" s="12"/>
      <c r="HBH54" s="12"/>
      <c r="HBI54" s="12"/>
      <c r="HBJ54" s="12"/>
      <c r="HBK54" s="12"/>
      <c r="HBL54" s="12"/>
      <c r="HBM54" s="12"/>
      <c r="HBN54" s="12"/>
      <c r="HBO54" s="12"/>
      <c r="HBP54" s="12"/>
      <c r="HBQ54" s="12"/>
      <c r="HBR54" s="12"/>
      <c r="HBS54" s="12"/>
      <c r="HBT54" s="12"/>
      <c r="HBU54" s="12"/>
      <c r="HBV54" s="12"/>
      <c r="HBW54" s="12"/>
      <c r="HBX54" s="12"/>
      <c r="HBY54" s="12"/>
      <c r="HBZ54" s="12"/>
      <c r="HCA54" s="12"/>
      <c r="HCB54" s="12"/>
      <c r="HCC54" s="12"/>
      <c r="HCD54" s="12"/>
      <c r="HCE54" s="12"/>
      <c r="HCF54" s="12"/>
      <c r="HCG54" s="12"/>
      <c r="HCH54" s="12"/>
      <c r="HCI54" s="12"/>
      <c r="HCJ54" s="12"/>
      <c r="HCK54" s="12"/>
      <c r="HCL54" s="12"/>
      <c r="HCM54" s="12"/>
      <c r="HCN54" s="12"/>
      <c r="HCO54" s="12"/>
      <c r="HCP54" s="12"/>
      <c r="HCQ54" s="12"/>
      <c r="HCR54" s="12"/>
      <c r="HCS54" s="12"/>
      <c r="HCT54" s="12"/>
      <c r="HCU54" s="12"/>
      <c r="HCV54" s="12"/>
      <c r="HCW54" s="12"/>
      <c r="HCX54" s="12"/>
      <c r="HCY54" s="12"/>
      <c r="HCZ54" s="12"/>
      <c r="HDA54" s="12"/>
      <c r="HDB54" s="12"/>
      <c r="HDC54" s="12"/>
      <c r="HDD54" s="12"/>
      <c r="HDE54" s="12"/>
      <c r="HDF54" s="12"/>
      <c r="HDG54" s="12"/>
      <c r="HDH54" s="12"/>
      <c r="HDI54" s="12"/>
      <c r="HDJ54" s="12"/>
      <c r="HDK54" s="12"/>
      <c r="HDL54" s="12"/>
      <c r="HDM54" s="12"/>
      <c r="HDN54" s="12"/>
      <c r="HDO54" s="12"/>
      <c r="HDP54" s="12"/>
      <c r="HDQ54" s="12"/>
      <c r="HDR54" s="12"/>
      <c r="HDS54" s="12"/>
      <c r="HDT54" s="12"/>
      <c r="HDU54" s="12"/>
      <c r="HDV54" s="12"/>
      <c r="HDW54" s="12"/>
      <c r="HDX54" s="12"/>
      <c r="HDY54" s="12"/>
      <c r="HDZ54" s="12"/>
      <c r="HEA54" s="12"/>
      <c r="HEB54" s="12"/>
      <c r="HEC54" s="12"/>
      <c r="HED54" s="12"/>
      <c r="HEE54" s="12"/>
      <c r="HEF54" s="12"/>
      <c r="HEG54" s="12"/>
      <c r="HEH54" s="12"/>
      <c r="HEI54" s="12"/>
      <c r="HEJ54" s="12"/>
      <c r="HEK54" s="12"/>
      <c r="HEL54" s="12"/>
      <c r="HEM54" s="12"/>
      <c r="HEN54" s="12"/>
      <c r="HEO54" s="12"/>
      <c r="HEP54" s="12"/>
      <c r="HEQ54" s="12"/>
      <c r="HER54" s="12"/>
      <c r="HES54" s="12"/>
      <c r="HET54" s="12"/>
      <c r="HEU54" s="12"/>
      <c r="HEV54" s="12"/>
      <c r="HEW54" s="12"/>
      <c r="HEX54" s="12"/>
      <c r="HEY54" s="12"/>
      <c r="HEZ54" s="12"/>
      <c r="HFA54" s="12"/>
      <c r="HFB54" s="12"/>
      <c r="HFC54" s="12"/>
      <c r="HFD54" s="12"/>
      <c r="HFE54" s="12"/>
      <c r="HFF54" s="12"/>
      <c r="HFG54" s="12"/>
      <c r="HFH54" s="12"/>
      <c r="HFI54" s="12"/>
      <c r="HFJ54" s="12"/>
      <c r="HFK54" s="12"/>
      <c r="HFL54" s="12"/>
      <c r="HFM54" s="12"/>
      <c r="HFN54" s="12"/>
      <c r="HFO54" s="12"/>
      <c r="HFP54" s="12"/>
      <c r="HFQ54" s="12"/>
      <c r="HFR54" s="12"/>
      <c r="HFS54" s="12"/>
      <c r="HFT54" s="12"/>
      <c r="HFU54" s="12"/>
      <c r="HFV54" s="12"/>
      <c r="HFW54" s="12"/>
      <c r="HFX54" s="12"/>
      <c r="HFY54" s="12"/>
      <c r="HFZ54" s="12"/>
      <c r="HGA54" s="12"/>
      <c r="HGB54" s="12"/>
      <c r="HGC54" s="12"/>
      <c r="HGD54" s="12"/>
      <c r="HGE54" s="12"/>
      <c r="HGF54" s="12"/>
      <c r="HGG54" s="12"/>
      <c r="HGH54" s="12"/>
      <c r="HGI54" s="12"/>
      <c r="HGJ54" s="12"/>
      <c r="HGK54" s="12"/>
      <c r="HGL54" s="12"/>
      <c r="HGM54" s="12"/>
      <c r="HGN54" s="12"/>
      <c r="HGO54" s="12"/>
      <c r="HGP54" s="12"/>
      <c r="HGQ54" s="12"/>
      <c r="HGR54" s="12"/>
      <c r="HGS54" s="12"/>
      <c r="HGT54" s="12"/>
      <c r="HGU54" s="12"/>
      <c r="HGV54" s="12"/>
      <c r="HGW54" s="12"/>
      <c r="HGX54" s="12"/>
      <c r="HGY54" s="12"/>
      <c r="HGZ54" s="12"/>
      <c r="HHA54" s="12"/>
      <c r="HHB54" s="12"/>
      <c r="HHC54" s="12"/>
      <c r="HHD54" s="12"/>
      <c r="HHE54" s="12"/>
      <c r="HHF54" s="12"/>
      <c r="HHG54" s="12"/>
      <c r="HHH54" s="12"/>
      <c r="HHI54" s="12"/>
      <c r="HHJ54" s="12"/>
      <c r="HHK54" s="12"/>
      <c r="HHL54" s="12"/>
      <c r="HHM54" s="12"/>
      <c r="HHN54" s="12"/>
      <c r="HHO54" s="12"/>
      <c r="HHP54" s="12"/>
      <c r="HHQ54" s="12"/>
      <c r="HHR54" s="12"/>
      <c r="HHS54" s="12"/>
      <c r="HHT54" s="12"/>
      <c r="HHU54" s="12"/>
      <c r="HHV54" s="12"/>
      <c r="HHW54" s="12"/>
      <c r="HHX54" s="12"/>
      <c r="HHY54" s="12"/>
      <c r="HHZ54" s="12"/>
      <c r="HIA54" s="12"/>
      <c r="HIB54" s="12"/>
      <c r="HIC54" s="12"/>
      <c r="HID54" s="12"/>
      <c r="HIE54" s="12"/>
      <c r="HIF54" s="12"/>
      <c r="HIG54" s="12"/>
      <c r="HIH54" s="12"/>
      <c r="HII54" s="12"/>
      <c r="HIJ54" s="12"/>
      <c r="HIK54" s="12"/>
      <c r="HIL54" s="12"/>
      <c r="HIM54" s="12"/>
      <c r="HIN54" s="12"/>
      <c r="HIO54" s="12"/>
      <c r="HIP54" s="12"/>
      <c r="HIQ54" s="12"/>
      <c r="HIR54" s="12"/>
      <c r="HIS54" s="12"/>
      <c r="HIT54" s="12"/>
      <c r="HIU54" s="12"/>
      <c r="HIV54" s="12"/>
      <c r="HIW54" s="12"/>
      <c r="HIX54" s="12"/>
      <c r="HIY54" s="12"/>
      <c r="HIZ54" s="12"/>
      <c r="HJA54" s="12"/>
      <c r="HJB54" s="12"/>
      <c r="HJC54" s="12"/>
      <c r="HJD54" s="12"/>
      <c r="HJE54" s="12"/>
      <c r="HJF54" s="12"/>
      <c r="HJG54" s="12"/>
      <c r="HJH54" s="12"/>
      <c r="HJI54" s="12"/>
      <c r="HJJ54" s="12"/>
      <c r="HJK54" s="12"/>
      <c r="HJL54" s="12"/>
      <c r="HJM54" s="12"/>
      <c r="HJN54" s="12"/>
      <c r="HJO54" s="12"/>
      <c r="HJP54" s="12"/>
      <c r="HJQ54" s="12"/>
      <c r="HJR54" s="12"/>
      <c r="HJS54" s="12"/>
      <c r="HJT54" s="12"/>
      <c r="HJU54" s="12"/>
      <c r="HJV54" s="12"/>
      <c r="HJW54" s="12"/>
      <c r="HJX54" s="12"/>
      <c r="HJY54" s="12"/>
      <c r="HJZ54" s="12"/>
      <c r="HKA54" s="12"/>
      <c r="HKB54" s="12"/>
      <c r="HKC54" s="12"/>
      <c r="HKD54" s="12"/>
      <c r="HKE54" s="12"/>
      <c r="HKF54" s="12"/>
      <c r="HKG54" s="12"/>
      <c r="HKH54" s="12"/>
      <c r="HKI54" s="12"/>
      <c r="HKJ54" s="12"/>
      <c r="HKK54" s="12"/>
      <c r="HKL54" s="12"/>
      <c r="HKM54" s="12"/>
      <c r="HKN54" s="12"/>
      <c r="HKO54" s="12"/>
      <c r="HKP54" s="12"/>
      <c r="HKQ54" s="12"/>
      <c r="HKR54" s="12"/>
      <c r="HKS54" s="12"/>
      <c r="HKT54" s="12"/>
      <c r="HKU54" s="12"/>
      <c r="HKV54" s="12"/>
      <c r="HKW54" s="12"/>
      <c r="HKX54" s="12"/>
      <c r="HKY54" s="12"/>
      <c r="HKZ54" s="12"/>
      <c r="HLA54" s="12"/>
      <c r="HLB54" s="12"/>
      <c r="HLC54" s="12"/>
      <c r="HLD54" s="12"/>
      <c r="HLE54" s="12"/>
      <c r="HLF54" s="12"/>
      <c r="HLG54" s="12"/>
      <c r="HLH54" s="12"/>
      <c r="HLI54" s="12"/>
      <c r="HLJ54" s="12"/>
      <c r="HLK54" s="12"/>
      <c r="HLL54" s="12"/>
      <c r="HLM54" s="12"/>
      <c r="HLN54" s="12"/>
      <c r="HLO54" s="12"/>
      <c r="HLP54" s="12"/>
      <c r="HLQ54" s="12"/>
      <c r="HLR54" s="12"/>
      <c r="HLS54" s="12"/>
      <c r="HLT54" s="12"/>
      <c r="HLU54" s="12"/>
      <c r="HLV54" s="12"/>
      <c r="HLW54" s="12"/>
      <c r="HLX54" s="12"/>
      <c r="HLY54" s="12"/>
      <c r="HLZ54" s="12"/>
      <c r="HMA54" s="12"/>
      <c r="HMB54" s="12"/>
      <c r="HMC54" s="12"/>
      <c r="HMD54" s="12"/>
      <c r="HME54" s="12"/>
      <c r="HMF54" s="12"/>
      <c r="HMG54" s="12"/>
      <c r="HMH54" s="12"/>
      <c r="HMI54" s="12"/>
      <c r="HMJ54" s="12"/>
      <c r="HMK54" s="12"/>
      <c r="HML54" s="12"/>
      <c r="HMM54" s="12"/>
      <c r="HMN54" s="12"/>
      <c r="HMO54" s="12"/>
      <c r="HMP54" s="12"/>
      <c r="HMQ54" s="12"/>
      <c r="HMR54" s="12"/>
      <c r="HMS54" s="12"/>
      <c r="HMT54" s="12"/>
      <c r="HMU54" s="12"/>
      <c r="HMV54" s="12"/>
      <c r="HMW54" s="12"/>
      <c r="HMX54" s="12"/>
      <c r="HMY54" s="12"/>
      <c r="HMZ54" s="12"/>
      <c r="HNA54" s="12"/>
      <c r="HNB54" s="12"/>
      <c r="HNC54" s="12"/>
      <c r="HND54" s="12"/>
      <c r="HNE54" s="12"/>
      <c r="HNF54" s="12"/>
      <c r="HNG54" s="12"/>
      <c r="HNH54" s="12"/>
      <c r="HNI54" s="12"/>
      <c r="HNJ54" s="12"/>
      <c r="HNK54" s="12"/>
      <c r="HNL54" s="12"/>
      <c r="HNM54" s="12"/>
      <c r="HNN54" s="12"/>
      <c r="HNO54" s="12"/>
      <c r="HNP54" s="12"/>
      <c r="HNQ54" s="12"/>
      <c r="HNR54" s="12"/>
      <c r="HNS54" s="12"/>
      <c r="HNT54" s="12"/>
      <c r="HNU54" s="12"/>
      <c r="HNV54" s="12"/>
      <c r="HNW54" s="12"/>
      <c r="HNX54" s="12"/>
      <c r="HNY54" s="12"/>
      <c r="HNZ54" s="12"/>
      <c r="HOA54" s="12"/>
      <c r="HOB54" s="12"/>
      <c r="HOC54" s="12"/>
      <c r="HOD54" s="12"/>
      <c r="HOE54" s="12"/>
      <c r="HOF54" s="12"/>
      <c r="HOG54" s="12"/>
      <c r="HOH54" s="12"/>
      <c r="HOI54" s="12"/>
      <c r="HOJ54" s="12"/>
      <c r="HOK54" s="12"/>
      <c r="HOL54" s="12"/>
      <c r="HOM54" s="12"/>
      <c r="HON54" s="12"/>
      <c r="HOO54" s="12"/>
      <c r="HOP54" s="12"/>
      <c r="HOQ54" s="12"/>
      <c r="HOR54" s="12"/>
      <c r="HOS54" s="12"/>
      <c r="HOT54" s="12"/>
      <c r="HOU54" s="12"/>
      <c r="HOV54" s="12"/>
      <c r="HOW54" s="12"/>
      <c r="HOX54" s="12"/>
      <c r="HOY54" s="12"/>
      <c r="HOZ54" s="12"/>
      <c r="HPA54" s="12"/>
      <c r="HPB54" s="12"/>
      <c r="HPC54" s="12"/>
      <c r="HPD54" s="12"/>
      <c r="HPE54" s="12"/>
      <c r="HPF54" s="12"/>
      <c r="HPG54" s="12"/>
      <c r="HPH54" s="12"/>
      <c r="HPI54" s="12"/>
      <c r="HPJ54" s="12"/>
      <c r="HPK54" s="12"/>
      <c r="HPL54" s="12"/>
      <c r="HPM54" s="12"/>
      <c r="HPN54" s="12"/>
      <c r="HPO54" s="12"/>
      <c r="HPP54" s="12"/>
      <c r="HPQ54" s="12"/>
      <c r="HPR54" s="12"/>
      <c r="HPS54" s="12"/>
      <c r="HPT54" s="12"/>
      <c r="HPU54" s="12"/>
      <c r="HPV54" s="12"/>
      <c r="HPW54" s="12"/>
      <c r="HPX54" s="12"/>
      <c r="HPY54" s="12"/>
      <c r="HPZ54" s="12"/>
      <c r="HQA54" s="12"/>
      <c r="HQB54" s="12"/>
      <c r="HQC54" s="12"/>
      <c r="HQD54" s="12"/>
      <c r="HQE54" s="12"/>
      <c r="HQF54" s="12"/>
      <c r="HQG54" s="12"/>
      <c r="HQH54" s="12"/>
      <c r="HQI54" s="12"/>
      <c r="HQJ54" s="12"/>
      <c r="HQK54" s="12"/>
      <c r="HQL54" s="12"/>
      <c r="HQM54" s="12"/>
      <c r="HQN54" s="12"/>
      <c r="HQO54" s="12"/>
      <c r="HQP54" s="12"/>
      <c r="HQQ54" s="12"/>
      <c r="HQR54" s="12"/>
      <c r="HQS54" s="12"/>
      <c r="HQT54" s="12"/>
      <c r="HQU54" s="12"/>
      <c r="HQV54" s="12"/>
      <c r="HQW54" s="12"/>
      <c r="HQX54" s="12"/>
      <c r="HQY54" s="12"/>
      <c r="HQZ54" s="12"/>
      <c r="HRA54" s="12"/>
      <c r="HRB54" s="12"/>
      <c r="HRC54" s="12"/>
      <c r="HRD54" s="12"/>
      <c r="HRE54" s="12"/>
      <c r="HRF54" s="12"/>
      <c r="HRG54" s="12"/>
      <c r="HRH54" s="12"/>
      <c r="HRI54" s="12"/>
      <c r="HRJ54" s="12"/>
      <c r="HRK54" s="12"/>
      <c r="HRL54" s="12"/>
      <c r="HRM54" s="12"/>
      <c r="HRN54" s="12"/>
      <c r="HRO54" s="12"/>
      <c r="HRP54" s="12"/>
      <c r="HRQ54" s="12"/>
      <c r="HRR54" s="12"/>
      <c r="HRS54" s="12"/>
      <c r="HRT54" s="12"/>
      <c r="HRU54" s="12"/>
      <c r="HRV54" s="12"/>
      <c r="HRW54" s="12"/>
      <c r="HRX54" s="12"/>
      <c r="HRY54" s="12"/>
      <c r="HRZ54" s="12"/>
      <c r="HSA54" s="12"/>
      <c r="HSB54" s="12"/>
      <c r="HSC54" s="12"/>
      <c r="HSD54" s="12"/>
      <c r="HSE54" s="12"/>
      <c r="HSF54" s="12"/>
      <c r="HSG54" s="12"/>
      <c r="HSH54" s="12"/>
      <c r="HSI54" s="12"/>
      <c r="HSJ54" s="12"/>
      <c r="HSK54" s="12"/>
      <c r="HSL54" s="12"/>
      <c r="HSM54" s="12"/>
      <c r="HSN54" s="12"/>
      <c r="HSO54" s="12"/>
      <c r="HSP54" s="12"/>
      <c r="HSQ54" s="12"/>
      <c r="HSR54" s="12"/>
      <c r="HSS54" s="12"/>
      <c r="HST54" s="12"/>
      <c r="HSU54" s="12"/>
      <c r="HSV54" s="12"/>
      <c r="HSW54" s="12"/>
      <c r="HSX54" s="12"/>
      <c r="HSY54" s="12"/>
      <c r="HSZ54" s="12"/>
      <c r="HTA54" s="12"/>
      <c r="HTB54" s="12"/>
      <c r="HTC54" s="12"/>
      <c r="HTD54" s="12"/>
      <c r="HTE54" s="12"/>
      <c r="HTF54" s="12"/>
      <c r="HTG54" s="12"/>
      <c r="HTH54" s="12"/>
      <c r="HTI54" s="12"/>
      <c r="HTJ54" s="12"/>
      <c r="HTK54" s="12"/>
      <c r="HTL54" s="12"/>
      <c r="HTM54" s="12"/>
      <c r="HTN54" s="12"/>
      <c r="HTO54" s="12"/>
      <c r="HTP54" s="12"/>
      <c r="HTQ54" s="12"/>
      <c r="HTR54" s="12"/>
      <c r="HTS54" s="12"/>
      <c r="HTT54" s="12"/>
      <c r="HTU54" s="12"/>
      <c r="HTV54" s="12"/>
      <c r="HTW54" s="12"/>
      <c r="HTX54" s="12"/>
      <c r="HTY54" s="12"/>
      <c r="HTZ54" s="12"/>
      <c r="HUA54" s="12"/>
      <c r="HUB54" s="12"/>
      <c r="HUC54" s="12"/>
      <c r="HUD54" s="12"/>
      <c r="HUE54" s="12"/>
      <c r="HUF54" s="12"/>
      <c r="HUG54" s="12"/>
      <c r="HUH54" s="12"/>
      <c r="HUI54" s="12"/>
      <c r="HUJ54" s="12"/>
      <c r="HUK54" s="12"/>
      <c r="HUL54" s="12"/>
      <c r="HUM54" s="12"/>
      <c r="HUN54" s="12"/>
      <c r="HUO54" s="12"/>
      <c r="HUP54" s="12"/>
      <c r="HUQ54" s="12"/>
      <c r="HUR54" s="12"/>
      <c r="HUS54" s="12"/>
      <c r="HUT54" s="12"/>
      <c r="HUU54" s="12"/>
      <c r="HUV54" s="12"/>
      <c r="HUW54" s="12"/>
      <c r="HUX54" s="12"/>
      <c r="HUY54" s="12"/>
      <c r="HUZ54" s="12"/>
      <c r="HVA54" s="12"/>
      <c r="HVB54" s="12"/>
      <c r="HVC54" s="12"/>
      <c r="HVD54" s="12"/>
      <c r="HVE54" s="12"/>
      <c r="HVF54" s="12"/>
      <c r="HVG54" s="12"/>
      <c r="HVH54" s="12"/>
      <c r="HVI54" s="12"/>
      <c r="HVJ54" s="12"/>
      <c r="HVK54" s="12"/>
      <c r="HVL54" s="12"/>
      <c r="HVM54" s="12"/>
      <c r="HVN54" s="12"/>
      <c r="HVO54" s="12"/>
      <c r="HVP54" s="12"/>
      <c r="HVQ54" s="12"/>
      <c r="HVR54" s="12"/>
      <c r="HVS54" s="12"/>
      <c r="HVT54" s="12"/>
      <c r="HVU54" s="12"/>
      <c r="HVV54" s="12"/>
      <c r="HVW54" s="12"/>
      <c r="HVX54" s="12"/>
      <c r="HVY54" s="12"/>
      <c r="HVZ54" s="12"/>
      <c r="HWA54" s="12"/>
      <c r="HWB54" s="12"/>
      <c r="HWC54" s="12"/>
      <c r="HWD54" s="12"/>
      <c r="HWE54" s="12"/>
      <c r="HWF54" s="12"/>
      <c r="HWG54" s="12"/>
      <c r="HWH54" s="12"/>
      <c r="HWI54" s="12"/>
      <c r="HWJ54" s="12"/>
      <c r="HWK54" s="12"/>
      <c r="HWL54" s="12"/>
      <c r="HWM54" s="12"/>
      <c r="HWN54" s="12"/>
      <c r="HWO54" s="12"/>
      <c r="HWP54" s="12"/>
      <c r="HWQ54" s="12"/>
      <c r="HWR54" s="12"/>
      <c r="HWS54" s="12"/>
      <c r="HWT54" s="12"/>
      <c r="HWU54" s="12"/>
      <c r="HWV54" s="12"/>
      <c r="HWW54" s="12"/>
      <c r="HWX54" s="12"/>
      <c r="HWY54" s="12"/>
      <c r="HWZ54" s="12"/>
      <c r="HXA54" s="12"/>
      <c r="HXB54" s="12"/>
      <c r="HXC54" s="12"/>
      <c r="HXD54" s="12"/>
      <c r="HXE54" s="12"/>
      <c r="HXF54" s="12"/>
      <c r="HXG54" s="12"/>
      <c r="HXH54" s="12"/>
      <c r="HXI54" s="12"/>
      <c r="HXJ54" s="12"/>
      <c r="HXK54" s="12"/>
      <c r="HXL54" s="12"/>
      <c r="HXM54" s="12"/>
      <c r="HXN54" s="12"/>
      <c r="HXO54" s="12"/>
      <c r="HXP54" s="12"/>
      <c r="HXQ54" s="12"/>
      <c r="HXR54" s="12"/>
      <c r="HXS54" s="12"/>
      <c r="HXT54" s="12"/>
      <c r="HXU54" s="12"/>
      <c r="HXV54" s="12"/>
      <c r="HXW54" s="12"/>
      <c r="HXX54" s="12"/>
      <c r="HXY54" s="12"/>
      <c r="HXZ54" s="12"/>
      <c r="HYA54" s="12"/>
      <c r="HYB54" s="12"/>
      <c r="HYC54" s="12"/>
      <c r="HYD54" s="12"/>
      <c r="HYE54" s="12"/>
      <c r="HYF54" s="12"/>
      <c r="HYG54" s="12"/>
      <c r="HYH54" s="12"/>
      <c r="HYI54" s="12"/>
      <c r="HYJ54" s="12"/>
      <c r="HYK54" s="12"/>
      <c r="HYL54" s="12"/>
      <c r="HYM54" s="12"/>
      <c r="HYN54" s="12"/>
      <c r="HYO54" s="12"/>
      <c r="HYP54" s="12"/>
      <c r="HYQ54" s="12"/>
      <c r="HYR54" s="12"/>
      <c r="HYS54" s="12"/>
      <c r="HYT54" s="12"/>
      <c r="HYU54" s="12"/>
      <c r="HYV54" s="12"/>
      <c r="HYW54" s="12"/>
      <c r="HYX54" s="12"/>
      <c r="HYY54" s="12"/>
      <c r="HYZ54" s="12"/>
      <c r="HZA54" s="12"/>
      <c r="HZB54" s="12"/>
      <c r="HZC54" s="12"/>
      <c r="HZD54" s="12"/>
      <c r="HZE54" s="12"/>
      <c r="HZF54" s="12"/>
      <c r="HZG54" s="12"/>
      <c r="HZH54" s="12"/>
      <c r="HZI54" s="12"/>
      <c r="HZJ54" s="12"/>
      <c r="HZK54" s="12"/>
      <c r="HZL54" s="12"/>
      <c r="HZM54" s="12"/>
      <c r="HZN54" s="12"/>
      <c r="HZO54" s="12"/>
      <c r="HZP54" s="12"/>
      <c r="HZQ54" s="12"/>
      <c r="HZR54" s="12"/>
      <c r="HZS54" s="12"/>
      <c r="HZT54" s="12"/>
      <c r="HZU54" s="12"/>
      <c r="HZV54" s="12"/>
      <c r="HZW54" s="12"/>
      <c r="HZX54" s="12"/>
      <c r="HZY54" s="12"/>
      <c r="HZZ54" s="12"/>
      <c r="IAA54" s="12"/>
      <c r="IAB54" s="12"/>
      <c r="IAC54" s="12"/>
      <c r="IAD54" s="12"/>
      <c r="IAE54" s="12"/>
      <c r="IAF54" s="12"/>
      <c r="IAG54" s="12"/>
      <c r="IAH54" s="12"/>
      <c r="IAI54" s="12"/>
      <c r="IAJ54" s="12"/>
      <c r="IAK54" s="12"/>
      <c r="IAL54" s="12"/>
      <c r="IAM54" s="12"/>
      <c r="IAN54" s="12"/>
      <c r="IAO54" s="12"/>
      <c r="IAP54" s="12"/>
      <c r="IAQ54" s="12"/>
      <c r="IAR54" s="12"/>
      <c r="IAS54" s="12"/>
      <c r="IAT54" s="12"/>
      <c r="IAU54" s="12"/>
      <c r="IAV54" s="12"/>
      <c r="IAW54" s="12"/>
      <c r="IAX54" s="12"/>
      <c r="IAY54" s="12"/>
      <c r="IAZ54" s="12"/>
      <c r="IBA54" s="12"/>
      <c r="IBB54" s="12"/>
      <c r="IBC54" s="12"/>
      <c r="IBD54" s="12"/>
      <c r="IBE54" s="12"/>
      <c r="IBF54" s="12"/>
      <c r="IBG54" s="12"/>
      <c r="IBH54" s="12"/>
      <c r="IBI54" s="12"/>
      <c r="IBJ54" s="12"/>
      <c r="IBK54" s="12"/>
      <c r="IBL54" s="12"/>
      <c r="IBM54" s="12"/>
      <c r="IBN54" s="12"/>
      <c r="IBO54" s="12"/>
      <c r="IBP54" s="12"/>
      <c r="IBQ54" s="12"/>
      <c r="IBR54" s="12"/>
      <c r="IBS54" s="12"/>
      <c r="IBT54" s="12"/>
      <c r="IBU54" s="12"/>
      <c r="IBV54" s="12"/>
      <c r="IBW54" s="12"/>
      <c r="IBX54" s="12"/>
      <c r="IBY54" s="12"/>
      <c r="IBZ54" s="12"/>
      <c r="ICA54" s="12"/>
      <c r="ICB54" s="12"/>
      <c r="ICC54" s="12"/>
      <c r="ICD54" s="12"/>
      <c r="ICE54" s="12"/>
      <c r="ICF54" s="12"/>
      <c r="ICG54" s="12"/>
      <c r="ICH54" s="12"/>
      <c r="ICI54" s="12"/>
      <c r="ICJ54" s="12"/>
      <c r="ICK54" s="12"/>
      <c r="ICL54" s="12"/>
      <c r="ICM54" s="12"/>
      <c r="ICN54" s="12"/>
      <c r="ICO54" s="12"/>
      <c r="ICP54" s="12"/>
      <c r="ICQ54" s="12"/>
      <c r="ICR54" s="12"/>
      <c r="ICS54" s="12"/>
      <c r="ICT54" s="12"/>
      <c r="ICU54" s="12"/>
      <c r="ICV54" s="12"/>
      <c r="ICW54" s="12"/>
      <c r="ICX54" s="12"/>
      <c r="ICY54" s="12"/>
      <c r="ICZ54" s="12"/>
      <c r="IDA54" s="12"/>
      <c r="IDB54" s="12"/>
      <c r="IDC54" s="12"/>
      <c r="IDD54" s="12"/>
      <c r="IDE54" s="12"/>
      <c r="IDF54" s="12"/>
      <c r="IDG54" s="12"/>
      <c r="IDH54" s="12"/>
      <c r="IDI54" s="12"/>
      <c r="IDJ54" s="12"/>
      <c r="IDK54" s="12"/>
      <c r="IDL54" s="12"/>
      <c r="IDM54" s="12"/>
      <c r="IDN54" s="12"/>
      <c r="IDO54" s="12"/>
      <c r="IDP54" s="12"/>
      <c r="IDQ54" s="12"/>
      <c r="IDR54" s="12"/>
      <c r="IDS54" s="12"/>
      <c r="IDT54" s="12"/>
      <c r="IDU54" s="12"/>
      <c r="IDV54" s="12"/>
      <c r="IDW54" s="12"/>
      <c r="IDX54" s="12"/>
      <c r="IDY54" s="12"/>
      <c r="IDZ54" s="12"/>
      <c r="IEA54" s="12"/>
      <c r="IEB54" s="12"/>
      <c r="IEC54" s="12"/>
      <c r="IED54" s="12"/>
      <c r="IEE54" s="12"/>
      <c r="IEF54" s="12"/>
      <c r="IEG54" s="12"/>
      <c r="IEH54" s="12"/>
      <c r="IEI54" s="12"/>
      <c r="IEJ54" s="12"/>
      <c r="IEK54" s="12"/>
      <c r="IEL54" s="12"/>
      <c r="IEM54" s="12"/>
      <c r="IEN54" s="12"/>
      <c r="IEO54" s="12"/>
      <c r="IEP54" s="12"/>
      <c r="IEQ54" s="12"/>
      <c r="IER54" s="12"/>
      <c r="IES54" s="12"/>
      <c r="IET54" s="12"/>
      <c r="IEU54" s="12"/>
      <c r="IEV54" s="12"/>
      <c r="IEW54" s="12"/>
      <c r="IEX54" s="12"/>
      <c r="IEY54" s="12"/>
      <c r="IEZ54" s="12"/>
      <c r="IFA54" s="12"/>
      <c r="IFB54" s="12"/>
      <c r="IFC54" s="12"/>
      <c r="IFD54" s="12"/>
      <c r="IFE54" s="12"/>
      <c r="IFF54" s="12"/>
      <c r="IFG54" s="12"/>
      <c r="IFH54" s="12"/>
      <c r="IFI54" s="12"/>
      <c r="IFJ54" s="12"/>
      <c r="IFK54" s="12"/>
      <c r="IFL54" s="12"/>
      <c r="IFM54" s="12"/>
      <c r="IFN54" s="12"/>
      <c r="IFO54" s="12"/>
      <c r="IFP54" s="12"/>
      <c r="IFQ54" s="12"/>
      <c r="IFR54" s="12"/>
      <c r="IFS54" s="12"/>
      <c r="IFT54" s="12"/>
      <c r="IFU54" s="12"/>
      <c r="IFV54" s="12"/>
      <c r="IFW54" s="12"/>
      <c r="IFX54" s="12"/>
      <c r="IFY54" s="12"/>
      <c r="IFZ54" s="12"/>
      <c r="IGA54" s="12"/>
      <c r="IGB54" s="12"/>
      <c r="IGC54" s="12"/>
      <c r="IGD54" s="12"/>
      <c r="IGE54" s="12"/>
      <c r="IGF54" s="12"/>
      <c r="IGG54" s="12"/>
      <c r="IGH54" s="12"/>
      <c r="IGI54" s="12"/>
      <c r="IGJ54" s="12"/>
      <c r="IGK54" s="12"/>
      <c r="IGL54" s="12"/>
      <c r="IGM54" s="12"/>
      <c r="IGN54" s="12"/>
      <c r="IGO54" s="12"/>
      <c r="IGP54" s="12"/>
      <c r="IGQ54" s="12"/>
      <c r="IGR54" s="12"/>
      <c r="IGS54" s="12"/>
      <c r="IGT54" s="12"/>
      <c r="IGU54" s="12"/>
      <c r="IGV54" s="12"/>
      <c r="IGW54" s="12"/>
      <c r="IGX54" s="12"/>
      <c r="IGY54" s="12"/>
      <c r="IGZ54" s="12"/>
      <c r="IHA54" s="12"/>
      <c r="IHB54" s="12"/>
      <c r="IHC54" s="12"/>
      <c r="IHD54" s="12"/>
      <c r="IHE54" s="12"/>
      <c r="IHF54" s="12"/>
      <c r="IHG54" s="12"/>
      <c r="IHH54" s="12"/>
      <c r="IHI54" s="12"/>
      <c r="IHJ54" s="12"/>
      <c r="IHK54" s="12"/>
      <c r="IHL54" s="12"/>
      <c r="IHM54" s="12"/>
      <c r="IHN54" s="12"/>
      <c r="IHO54" s="12"/>
      <c r="IHP54" s="12"/>
      <c r="IHQ54" s="12"/>
      <c r="IHR54" s="12"/>
      <c r="IHS54" s="12"/>
      <c r="IHT54" s="12"/>
      <c r="IHU54" s="12"/>
      <c r="IHV54" s="12"/>
      <c r="IHW54" s="12"/>
      <c r="IHX54" s="12"/>
      <c r="IHY54" s="12"/>
      <c r="IHZ54" s="12"/>
      <c r="IIA54" s="12"/>
      <c r="IIB54" s="12"/>
      <c r="IIC54" s="12"/>
      <c r="IID54" s="12"/>
      <c r="IIE54" s="12"/>
      <c r="IIF54" s="12"/>
      <c r="IIG54" s="12"/>
      <c r="IIH54" s="12"/>
      <c r="III54" s="12"/>
      <c r="IIJ54" s="12"/>
      <c r="IIK54" s="12"/>
      <c r="IIL54" s="12"/>
      <c r="IIM54" s="12"/>
      <c r="IIN54" s="12"/>
      <c r="IIO54" s="12"/>
      <c r="IIP54" s="12"/>
      <c r="IIQ54" s="12"/>
      <c r="IIR54" s="12"/>
      <c r="IIS54" s="12"/>
      <c r="IIT54" s="12"/>
      <c r="IIU54" s="12"/>
      <c r="IIV54" s="12"/>
      <c r="IIW54" s="12"/>
      <c r="IIX54" s="12"/>
      <c r="IIY54" s="12"/>
      <c r="IIZ54" s="12"/>
      <c r="IJA54" s="12"/>
      <c r="IJB54" s="12"/>
      <c r="IJC54" s="12"/>
      <c r="IJD54" s="12"/>
      <c r="IJE54" s="12"/>
      <c r="IJF54" s="12"/>
      <c r="IJG54" s="12"/>
      <c r="IJH54" s="12"/>
      <c r="IJI54" s="12"/>
      <c r="IJJ54" s="12"/>
      <c r="IJK54" s="12"/>
      <c r="IJL54" s="12"/>
      <c r="IJM54" s="12"/>
      <c r="IJN54" s="12"/>
      <c r="IJO54" s="12"/>
      <c r="IJP54" s="12"/>
      <c r="IJQ54" s="12"/>
      <c r="IJR54" s="12"/>
      <c r="IJS54" s="12"/>
      <c r="IJT54" s="12"/>
      <c r="IJU54" s="12"/>
      <c r="IJV54" s="12"/>
      <c r="IJW54" s="12"/>
      <c r="IJX54" s="12"/>
      <c r="IJY54" s="12"/>
      <c r="IJZ54" s="12"/>
      <c r="IKA54" s="12"/>
      <c r="IKB54" s="12"/>
      <c r="IKC54" s="12"/>
      <c r="IKD54" s="12"/>
      <c r="IKE54" s="12"/>
      <c r="IKF54" s="12"/>
      <c r="IKG54" s="12"/>
      <c r="IKH54" s="12"/>
      <c r="IKI54" s="12"/>
      <c r="IKJ54" s="12"/>
      <c r="IKK54" s="12"/>
      <c r="IKL54" s="12"/>
      <c r="IKM54" s="12"/>
      <c r="IKN54" s="12"/>
      <c r="IKO54" s="12"/>
      <c r="IKP54" s="12"/>
      <c r="IKQ54" s="12"/>
      <c r="IKR54" s="12"/>
      <c r="IKS54" s="12"/>
      <c r="IKT54" s="12"/>
      <c r="IKU54" s="12"/>
      <c r="IKV54" s="12"/>
      <c r="IKW54" s="12"/>
      <c r="IKX54" s="12"/>
      <c r="IKY54" s="12"/>
      <c r="IKZ54" s="12"/>
      <c r="ILA54" s="12"/>
      <c r="ILB54" s="12"/>
      <c r="ILC54" s="12"/>
      <c r="ILD54" s="12"/>
      <c r="ILE54" s="12"/>
      <c r="ILF54" s="12"/>
      <c r="ILG54" s="12"/>
      <c r="ILH54" s="12"/>
      <c r="ILI54" s="12"/>
      <c r="ILJ54" s="12"/>
      <c r="ILK54" s="12"/>
      <c r="ILL54" s="12"/>
      <c r="ILM54" s="12"/>
      <c r="ILN54" s="12"/>
      <c r="ILO54" s="12"/>
      <c r="ILP54" s="12"/>
      <c r="ILQ54" s="12"/>
      <c r="ILR54" s="12"/>
      <c r="ILS54" s="12"/>
      <c r="ILT54" s="12"/>
      <c r="ILU54" s="12"/>
      <c r="ILV54" s="12"/>
      <c r="ILW54" s="12"/>
      <c r="ILX54" s="12"/>
      <c r="ILY54" s="12"/>
      <c r="ILZ54" s="12"/>
      <c r="IMA54" s="12"/>
      <c r="IMB54" s="12"/>
      <c r="IMC54" s="12"/>
      <c r="IMD54" s="12"/>
      <c r="IME54" s="12"/>
      <c r="IMF54" s="12"/>
      <c r="IMG54" s="12"/>
      <c r="IMH54" s="12"/>
      <c r="IMI54" s="12"/>
      <c r="IMJ54" s="12"/>
      <c r="IMK54" s="12"/>
      <c r="IML54" s="12"/>
      <c r="IMM54" s="12"/>
      <c r="IMN54" s="12"/>
      <c r="IMO54" s="12"/>
      <c r="IMP54" s="12"/>
      <c r="IMQ54" s="12"/>
      <c r="IMR54" s="12"/>
      <c r="IMS54" s="12"/>
      <c r="IMT54" s="12"/>
      <c r="IMU54" s="12"/>
      <c r="IMV54" s="12"/>
      <c r="IMW54" s="12"/>
      <c r="IMX54" s="12"/>
      <c r="IMY54" s="12"/>
      <c r="IMZ54" s="12"/>
      <c r="INA54" s="12"/>
      <c r="INB54" s="12"/>
      <c r="INC54" s="12"/>
      <c r="IND54" s="12"/>
      <c r="INE54" s="12"/>
      <c r="INF54" s="12"/>
      <c r="ING54" s="12"/>
      <c r="INH54" s="12"/>
      <c r="INI54" s="12"/>
      <c r="INJ54" s="12"/>
      <c r="INK54" s="12"/>
      <c r="INL54" s="12"/>
      <c r="INM54" s="12"/>
      <c r="INN54" s="12"/>
      <c r="INO54" s="12"/>
      <c r="INP54" s="12"/>
      <c r="INQ54" s="12"/>
      <c r="INR54" s="12"/>
      <c r="INS54" s="12"/>
      <c r="INT54" s="12"/>
      <c r="INU54" s="12"/>
      <c r="INV54" s="12"/>
      <c r="INW54" s="12"/>
      <c r="INX54" s="12"/>
      <c r="INY54" s="12"/>
      <c r="INZ54" s="12"/>
      <c r="IOA54" s="12"/>
      <c r="IOB54" s="12"/>
      <c r="IOC54" s="12"/>
      <c r="IOD54" s="12"/>
      <c r="IOE54" s="12"/>
      <c r="IOF54" s="12"/>
      <c r="IOG54" s="12"/>
      <c r="IOH54" s="12"/>
      <c r="IOI54" s="12"/>
      <c r="IOJ54" s="12"/>
      <c r="IOK54" s="12"/>
      <c r="IOL54" s="12"/>
      <c r="IOM54" s="12"/>
      <c r="ION54" s="12"/>
      <c r="IOO54" s="12"/>
      <c r="IOP54" s="12"/>
      <c r="IOQ54" s="12"/>
      <c r="IOR54" s="12"/>
      <c r="IOS54" s="12"/>
      <c r="IOT54" s="12"/>
      <c r="IOU54" s="12"/>
      <c r="IOV54" s="12"/>
      <c r="IOW54" s="12"/>
      <c r="IOX54" s="12"/>
      <c r="IOY54" s="12"/>
      <c r="IOZ54" s="12"/>
      <c r="IPA54" s="12"/>
      <c r="IPB54" s="12"/>
      <c r="IPC54" s="12"/>
      <c r="IPD54" s="12"/>
      <c r="IPE54" s="12"/>
      <c r="IPF54" s="12"/>
      <c r="IPG54" s="12"/>
      <c r="IPH54" s="12"/>
      <c r="IPI54" s="12"/>
      <c r="IPJ54" s="12"/>
      <c r="IPK54" s="12"/>
      <c r="IPL54" s="12"/>
      <c r="IPM54" s="12"/>
      <c r="IPN54" s="12"/>
      <c r="IPO54" s="12"/>
      <c r="IPP54" s="12"/>
      <c r="IPQ54" s="12"/>
      <c r="IPR54" s="12"/>
      <c r="IPS54" s="12"/>
      <c r="IPT54" s="12"/>
      <c r="IPU54" s="12"/>
      <c r="IPV54" s="12"/>
      <c r="IPW54" s="12"/>
      <c r="IPX54" s="12"/>
      <c r="IPY54" s="12"/>
      <c r="IPZ54" s="12"/>
      <c r="IQA54" s="12"/>
      <c r="IQB54" s="12"/>
      <c r="IQC54" s="12"/>
      <c r="IQD54" s="12"/>
      <c r="IQE54" s="12"/>
      <c r="IQF54" s="12"/>
      <c r="IQG54" s="12"/>
      <c r="IQH54" s="12"/>
      <c r="IQI54" s="12"/>
      <c r="IQJ54" s="12"/>
      <c r="IQK54" s="12"/>
      <c r="IQL54" s="12"/>
      <c r="IQM54" s="12"/>
      <c r="IQN54" s="12"/>
      <c r="IQO54" s="12"/>
      <c r="IQP54" s="12"/>
      <c r="IQQ54" s="12"/>
      <c r="IQR54" s="12"/>
      <c r="IQS54" s="12"/>
      <c r="IQT54" s="12"/>
      <c r="IQU54" s="12"/>
      <c r="IQV54" s="12"/>
      <c r="IQW54" s="12"/>
      <c r="IQX54" s="12"/>
      <c r="IQY54" s="12"/>
      <c r="IQZ54" s="12"/>
      <c r="IRA54" s="12"/>
      <c r="IRB54" s="12"/>
      <c r="IRC54" s="12"/>
      <c r="IRD54" s="12"/>
      <c r="IRE54" s="12"/>
      <c r="IRF54" s="12"/>
      <c r="IRG54" s="12"/>
      <c r="IRH54" s="12"/>
      <c r="IRI54" s="12"/>
      <c r="IRJ54" s="12"/>
      <c r="IRK54" s="12"/>
      <c r="IRL54" s="12"/>
      <c r="IRM54" s="12"/>
      <c r="IRN54" s="12"/>
      <c r="IRO54" s="12"/>
      <c r="IRP54" s="12"/>
      <c r="IRQ54" s="12"/>
      <c r="IRR54" s="12"/>
      <c r="IRS54" s="12"/>
      <c r="IRT54" s="12"/>
      <c r="IRU54" s="12"/>
      <c r="IRV54" s="12"/>
      <c r="IRW54" s="12"/>
      <c r="IRX54" s="12"/>
      <c r="IRY54" s="12"/>
      <c r="IRZ54" s="12"/>
      <c r="ISA54" s="12"/>
      <c r="ISB54" s="12"/>
      <c r="ISC54" s="12"/>
      <c r="ISD54" s="12"/>
      <c r="ISE54" s="12"/>
      <c r="ISF54" s="12"/>
      <c r="ISG54" s="12"/>
      <c r="ISH54" s="12"/>
      <c r="ISI54" s="12"/>
      <c r="ISJ54" s="12"/>
      <c r="ISK54" s="12"/>
      <c r="ISL54" s="12"/>
      <c r="ISM54" s="12"/>
      <c r="ISN54" s="12"/>
      <c r="ISO54" s="12"/>
      <c r="ISP54" s="12"/>
      <c r="ISQ54" s="12"/>
      <c r="ISR54" s="12"/>
      <c r="ISS54" s="12"/>
      <c r="IST54" s="12"/>
      <c r="ISU54" s="12"/>
      <c r="ISV54" s="12"/>
      <c r="ISW54" s="12"/>
      <c r="ISX54" s="12"/>
      <c r="ISY54" s="12"/>
      <c r="ISZ54" s="12"/>
      <c r="ITA54" s="12"/>
      <c r="ITB54" s="12"/>
      <c r="ITC54" s="12"/>
      <c r="ITD54" s="12"/>
      <c r="ITE54" s="12"/>
      <c r="ITF54" s="12"/>
      <c r="ITG54" s="12"/>
      <c r="ITH54" s="12"/>
      <c r="ITI54" s="12"/>
      <c r="ITJ54" s="12"/>
      <c r="ITK54" s="12"/>
      <c r="ITL54" s="12"/>
      <c r="ITM54" s="12"/>
      <c r="ITN54" s="12"/>
      <c r="ITO54" s="12"/>
      <c r="ITP54" s="12"/>
      <c r="ITQ54" s="12"/>
      <c r="ITR54" s="12"/>
      <c r="ITS54" s="12"/>
      <c r="ITT54" s="12"/>
      <c r="ITU54" s="12"/>
      <c r="ITV54" s="12"/>
      <c r="ITW54" s="12"/>
      <c r="ITX54" s="12"/>
      <c r="ITY54" s="12"/>
      <c r="ITZ54" s="12"/>
      <c r="IUA54" s="12"/>
      <c r="IUB54" s="12"/>
      <c r="IUC54" s="12"/>
      <c r="IUD54" s="12"/>
      <c r="IUE54" s="12"/>
      <c r="IUF54" s="12"/>
      <c r="IUG54" s="12"/>
      <c r="IUH54" s="12"/>
      <c r="IUI54" s="12"/>
      <c r="IUJ54" s="12"/>
      <c r="IUK54" s="12"/>
      <c r="IUL54" s="12"/>
      <c r="IUM54" s="12"/>
      <c r="IUN54" s="12"/>
      <c r="IUO54" s="12"/>
      <c r="IUP54" s="12"/>
      <c r="IUQ54" s="12"/>
      <c r="IUR54" s="12"/>
      <c r="IUS54" s="12"/>
      <c r="IUT54" s="12"/>
      <c r="IUU54" s="12"/>
      <c r="IUV54" s="12"/>
      <c r="IUW54" s="12"/>
      <c r="IUX54" s="12"/>
      <c r="IUY54" s="12"/>
      <c r="IUZ54" s="12"/>
      <c r="IVA54" s="12"/>
      <c r="IVB54" s="12"/>
      <c r="IVC54" s="12"/>
      <c r="IVD54" s="12"/>
      <c r="IVE54" s="12"/>
      <c r="IVF54" s="12"/>
      <c r="IVG54" s="12"/>
      <c r="IVH54" s="12"/>
      <c r="IVI54" s="12"/>
      <c r="IVJ54" s="12"/>
      <c r="IVK54" s="12"/>
      <c r="IVL54" s="12"/>
      <c r="IVM54" s="12"/>
      <c r="IVN54" s="12"/>
      <c r="IVO54" s="12"/>
      <c r="IVP54" s="12"/>
      <c r="IVQ54" s="12"/>
      <c r="IVR54" s="12"/>
      <c r="IVS54" s="12"/>
      <c r="IVT54" s="12"/>
      <c r="IVU54" s="12"/>
      <c r="IVV54" s="12"/>
      <c r="IVW54" s="12"/>
      <c r="IVX54" s="12"/>
      <c r="IVY54" s="12"/>
      <c r="IVZ54" s="12"/>
      <c r="IWA54" s="12"/>
      <c r="IWB54" s="12"/>
      <c r="IWC54" s="12"/>
      <c r="IWD54" s="12"/>
      <c r="IWE54" s="12"/>
      <c r="IWF54" s="12"/>
      <c r="IWG54" s="12"/>
      <c r="IWH54" s="12"/>
      <c r="IWI54" s="12"/>
      <c r="IWJ54" s="12"/>
      <c r="IWK54" s="12"/>
      <c r="IWL54" s="12"/>
      <c r="IWM54" s="12"/>
      <c r="IWN54" s="12"/>
      <c r="IWO54" s="12"/>
      <c r="IWP54" s="12"/>
      <c r="IWQ54" s="12"/>
      <c r="IWR54" s="12"/>
      <c r="IWS54" s="12"/>
      <c r="IWT54" s="12"/>
      <c r="IWU54" s="12"/>
      <c r="IWV54" s="12"/>
      <c r="IWW54" s="12"/>
      <c r="IWX54" s="12"/>
      <c r="IWY54" s="12"/>
      <c r="IWZ54" s="12"/>
      <c r="IXA54" s="12"/>
      <c r="IXB54" s="12"/>
      <c r="IXC54" s="12"/>
      <c r="IXD54" s="12"/>
      <c r="IXE54" s="12"/>
      <c r="IXF54" s="12"/>
      <c r="IXG54" s="12"/>
      <c r="IXH54" s="12"/>
      <c r="IXI54" s="12"/>
      <c r="IXJ54" s="12"/>
      <c r="IXK54" s="12"/>
      <c r="IXL54" s="12"/>
      <c r="IXM54" s="12"/>
      <c r="IXN54" s="12"/>
      <c r="IXO54" s="12"/>
      <c r="IXP54" s="12"/>
      <c r="IXQ54" s="12"/>
      <c r="IXR54" s="12"/>
      <c r="IXS54" s="12"/>
      <c r="IXT54" s="12"/>
      <c r="IXU54" s="12"/>
      <c r="IXV54" s="12"/>
      <c r="IXW54" s="12"/>
      <c r="IXX54" s="12"/>
      <c r="IXY54" s="12"/>
      <c r="IXZ54" s="12"/>
      <c r="IYA54" s="12"/>
      <c r="IYB54" s="12"/>
      <c r="IYC54" s="12"/>
      <c r="IYD54" s="12"/>
      <c r="IYE54" s="12"/>
      <c r="IYF54" s="12"/>
      <c r="IYG54" s="12"/>
      <c r="IYH54" s="12"/>
      <c r="IYI54" s="12"/>
      <c r="IYJ54" s="12"/>
      <c r="IYK54" s="12"/>
      <c r="IYL54" s="12"/>
      <c r="IYM54" s="12"/>
      <c r="IYN54" s="12"/>
      <c r="IYO54" s="12"/>
      <c r="IYP54" s="12"/>
      <c r="IYQ54" s="12"/>
      <c r="IYR54" s="12"/>
      <c r="IYS54" s="12"/>
      <c r="IYT54" s="12"/>
      <c r="IYU54" s="12"/>
      <c r="IYV54" s="12"/>
      <c r="IYW54" s="12"/>
      <c r="IYX54" s="12"/>
      <c r="IYY54" s="12"/>
      <c r="IYZ54" s="12"/>
      <c r="IZA54" s="12"/>
      <c r="IZB54" s="12"/>
      <c r="IZC54" s="12"/>
      <c r="IZD54" s="12"/>
      <c r="IZE54" s="12"/>
      <c r="IZF54" s="12"/>
      <c r="IZG54" s="12"/>
      <c r="IZH54" s="12"/>
      <c r="IZI54" s="12"/>
      <c r="IZJ54" s="12"/>
      <c r="IZK54" s="12"/>
      <c r="IZL54" s="12"/>
      <c r="IZM54" s="12"/>
      <c r="IZN54" s="12"/>
      <c r="IZO54" s="12"/>
      <c r="IZP54" s="12"/>
      <c r="IZQ54" s="12"/>
      <c r="IZR54" s="12"/>
      <c r="IZS54" s="12"/>
      <c r="IZT54" s="12"/>
      <c r="IZU54" s="12"/>
      <c r="IZV54" s="12"/>
      <c r="IZW54" s="12"/>
      <c r="IZX54" s="12"/>
      <c r="IZY54" s="12"/>
      <c r="IZZ54" s="12"/>
      <c r="JAA54" s="12"/>
      <c r="JAB54" s="12"/>
      <c r="JAC54" s="12"/>
      <c r="JAD54" s="12"/>
      <c r="JAE54" s="12"/>
      <c r="JAF54" s="12"/>
      <c r="JAG54" s="12"/>
      <c r="JAH54" s="12"/>
      <c r="JAI54" s="12"/>
      <c r="JAJ54" s="12"/>
      <c r="JAK54" s="12"/>
      <c r="JAL54" s="12"/>
      <c r="JAM54" s="12"/>
      <c r="JAN54" s="12"/>
      <c r="JAO54" s="12"/>
      <c r="JAP54" s="12"/>
      <c r="JAQ54" s="12"/>
      <c r="JAR54" s="12"/>
      <c r="JAS54" s="12"/>
      <c r="JAT54" s="12"/>
      <c r="JAU54" s="12"/>
      <c r="JAV54" s="12"/>
      <c r="JAW54" s="12"/>
      <c r="JAX54" s="12"/>
      <c r="JAY54" s="12"/>
      <c r="JAZ54" s="12"/>
      <c r="JBA54" s="12"/>
      <c r="JBB54" s="12"/>
      <c r="JBC54" s="12"/>
      <c r="JBD54" s="12"/>
      <c r="JBE54" s="12"/>
      <c r="JBF54" s="12"/>
      <c r="JBG54" s="12"/>
      <c r="JBH54" s="12"/>
      <c r="JBI54" s="12"/>
      <c r="JBJ54" s="12"/>
      <c r="JBK54" s="12"/>
      <c r="JBL54" s="12"/>
      <c r="JBM54" s="12"/>
      <c r="JBN54" s="12"/>
      <c r="JBO54" s="12"/>
      <c r="JBP54" s="12"/>
      <c r="JBQ54" s="12"/>
      <c r="JBR54" s="12"/>
      <c r="JBS54" s="12"/>
      <c r="JBT54" s="12"/>
      <c r="JBU54" s="12"/>
      <c r="JBV54" s="12"/>
      <c r="JBW54" s="12"/>
      <c r="JBX54" s="12"/>
      <c r="JBY54" s="12"/>
      <c r="JBZ54" s="12"/>
      <c r="JCA54" s="12"/>
      <c r="JCB54" s="12"/>
      <c r="JCC54" s="12"/>
      <c r="JCD54" s="12"/>
      <c r="JCE54" s="12"/>
      <c r="JCF54" s="12"/>
      <c r="JCG54" s="12"/>
      <c r="JCH54" s="12"/>
      <c r="JCI54" s="12"/>
      <c r="JCJ54" s="12"/>
      <c r="JCK54" s="12"/>
      <c r="JCL54" s="12"/>
      <c r="JCM54" s="12"/>
      <c r="JCN54" s="12"/>
      <c r="JCO54" s="12"/>
      <c r="JCP54" s="12"/>
      <c r="JCQ54" s="12"/>
      <c r="JCR54" s="12"/>
      <c r="JCS54" s="12"/>
      <c r="JCT54" s="12"/>
      <c r="JCU54" s="12"/>
      <c r="JCV54" s="12"/>
      <c r="JCW54" s="12"/>
      <c r="JCX54" s="12"/>
      <c r="JCY54" s="12"/>
      <c r="JCZ54" s="12"/>
      <c r="JDA54" s="12"/>
      <c r="JDB54" s="12"/>
      <c r="JDC54" s="12"/>
      <c r="JDD54" s="12"/>
      <c r="JDE54" s="12"/>
      <c r="JDF54" s="12"/>
      <c r="JDG54" s="12"/>
      <c r="JDH54" s="12"/>
      <c r="JDI54" s="12"/>
      <c r="JDJ54" s="12"/>
      <c r="JDK54" s="12"/>
      <c r="JDL54" s="12"/>
      <c r="JDM54" s="12"/>
      <c r="JDN54" s="12"/>
      <c r="JDO54" s="12"/>
      <c r="JDP54" s="12"/>
      <c r="JDQ54" s="12"/>
      <c r="JDR54" s="12"/>
      <c r="JDS54" s="12"/>
      <c r="JDT54" s="12"/>
      <c r="JDU54" s="12"/>
      <c r="JDV54" s="12"/>
      <c r="JDW54" s="12"/>
      <c r="JDX54" s="12"/>
      <c r="JDY54" s="12"/>
      <c r="JDZ54" s="12"/>
      <c r="JEA54" s="12"/>
      <c r="JEB54" s="12"/>
      <c r="JEC54" s="12"/>
      <c r="JED54" s="12"/>
      <c r="JEE54" s="12"/>
      <c r="JEF54" s="12"/>
      <c r="JEG54" s="12"/>
      <c r="JEH54" s="12"/>
      <c r="JEI54" s="12"/>
      <c r="JEJ54" s="12"/>
      <c r="JEK54" s="12"/>
      <c r="JEL54" s="12"/>
      <c r="JEM54" s="12"/>
      <c r="JEN54" s="12"/>
      <c r="JEO54" s="12"/>
      <c r="JEP54" s="12"/>
      <c r="JEQ54" s="12"/>
      <c r="JER54" s="12"/>
      <c r="JES54" s="12"/>
      <c r="JET54" s="12"/>
      <c r="JEU54" s="12"/>
      <c r="JEV54" s="12"/>
      <c r="JEW54" s="12"/>
      <c r="JEX54" s="12"/>
      <c r="JEY54" s="12"/>
      <c r="JEZ54" s="12"/>
      <c r="JFA54" s="12"/>
      <c r="JFB54" s="12"/>
      <c r="JFC54" s="12"/>
      <c r="JFD54" s="12"/>
      <c r="JFE54" s="12"/>
      <c r="JFF54" s="12"/>
      <c r="JFG54" s="12"/>
      <c r="JFH54" s="12"/>
      <c r="JFI54" s="12"/>
      <c r="JFJ54" s="12"/>
      <c r="JFK54" s="12"/>
      <c r="JFL54" s="12"/>
      <c r="JFM54" s="12"/>
      <c r="JFN54" s="12"/>
      <c r="JFO54" s="12"/>
      <c r="JFP54" s="12"/>
      <c r="JFQ54" s="12"/>
      <c r="JFR54" s="12"/>
      <c r="JFS54" s="12"/>
      <c r="JFT54" s="12"/>
      <c r="JFU54" s="12"/>
      <c r="JFV54" s="12"/>
      <c r="JFW54" s="12"/>
      <c r="JFX54" s="12"/>
      <c r="JFY54" s="12"/>
      <c r="JFZ54" s="12"/>
      <c r="JGA54" s="12"/>
      <c r="JGB54" s="12"/>
      <c r="JGC54" s="12"/>
      <c r="JGD54" s="12"/>
      <c r="JGE54" s="12"/>
      <c r="JGF54" s="12"/>
      <c r="JGG54" s="12"/>
      <c r="JGH54" s="12"/>
      <c r="JGI54" s="12"/>
      <c r="JGJ54" s="12"/>
      <c r="JGK54" s="12"/>
      <c r="JGL54" s="12"/>
      <c r="JGM54" s="12"/>
      <c r="JGN54" s="12"/>
      <c r="JGO54" s="12"/>
      <c r="JGP54" s="12"/>
      <c r="JGQ54" s="12"/>
      <c r="JGR54" s="12"/>
      <c r="JGS54" s="12"/>
      <c r="JGT54" s="12"/>
      <c r="JGU54" s="12"/>
      <c r="JGV54" s="12"/>
      <c r="JGW54" s="12"/>
      <c r="JGX54" s="12"/>
      <c r="JGY54" s="12"/>
      <c r="JGZ54" s="12"/>
      <c r="JHA54" s="12"/>
      <c r="JHB54" s="12"/>
      <c r="JHC54" s="12"/>
      <c r="JHD54" s="12"/>
      <c r="JHE54" s="12"/>
      <c r="JHF54" s="12"/>
      <c r="JHG54" s="12"/>
      <c r="JHH54" s="12"/>
      <c r="JHI54" s="12"/>
      <c r="JHJ54" s="12"/>
      <c r="JHK54" s="12"/>
      <c r="JHL54" s="12"/>
      <c r="JHM54" s="12"/>
      <c r="JHN54" s="12"/>
      <c r="JHO54" s="12"/>
      <c r="JHP54" s="12"/>
      <c r="JHQ54" s="12"/>
      <c r="JHR54" s="12"/>
      <c r="JHS54" s="12"/>
      <c r="JHT54" s="12"/>
      <c r="JHU54" s="12"/>
      <c r="JHV54" s="12"/>
      <c r="JHW54" s="12"/>
      <c r="JHX54" s="12"/>
      <c r="JHY54" s="12"/>
      <c r="JHZ54" s="12"/>
      <c r="JIA54" s="12"/>
      <c r="JIB54" s="12"/>
      <c r="JIC54" s="12"/>
      <c r="JID54" s="12"/>
      <c r="JIE54" s="12"/>
      <c r="JIF54" s="12"/>
      <c r="JIG54" s="12"/>
      <c r="JIH54" s="12"/>
      <c r="JII54" s="12"/>
      <c r="JIJ54" s="12"/>
      <c r="JIK54" s="12"/>
      <c r="JIL54" s="12"/>
      <c r="JIM54" s="12"/>
      <c r="JIN54" s="12"/>
      <c r="JIO54" s="12"/>
      <c r="JIP54" s="12"/>
      <c r="JIQ54" s="12"/>
      <c r="JIR54" s="12"/>
      <c r="JIS54" s="12"/>
      <c r="JIT54" s="12"/>
      <c r="JIU54" s="12"/>
      <c r="JIV54" s="12"/>
      <c r="JIW54" s="12"/>
      <c r="JIX54" s="12"/>
      <c r="JIY54" s="12"/>
      <c r="JIZ54" s="12"/>
      <c r="JJA54" s="12"/>
      <c r="JJB54" s="12"/>
      <c r="JJC54" s="12"/>
      <c r="JJD54" s="12"/>
      <c r="JJE54" s="12"/>
      <c r="JJF54" s="12"/>
      <c r="JJG54" s="12"/>
      <c r="JJH54" s="12"/>
      <c r="JJI54" s="12"/>
      <c r="JJJ54" s="12"/>
      <c r="JJK54" s="12"/>
      <c r="JJL54" s="12"/>
      <c r="JJM54" s="12"/>
      <c r="JJN54" s="12"/>
      <c r="JJO54" s="12"/>
      <c r="JJP54" s="12"/>
      <c r="JJQ54" s="12"/>
      <c r="JJR54" s="12"/>
      <c r="JJS54" s="12"/>
      <c r="JJT54" s="12"/>
      <c r="JJU54" s="12"/>
      <c r="JJV54" s="12"/>
      <c r="JJW54" s="12"/>
      <c r="JJX54" s="12"/>
      <c r="JJY54" s="12"/>
      <c r="JJZ54" s="12"/>
      <c r="JKA54" s="12"/>
      <c r="JKB54" s="12"/>
      <c r="JKC54" s="12"/>
      <c r="JKD54" s="12"/>
      <c r="JKE54" s="12"/>
      <c r="JKF54" s="12"/>
      <c r="JKG54" s="12"/>
      <c r="JKH54" s="12"/>
      <c r="JKI54" s="12"/>
      <c r="JKJ54" s="12"/>
      <c r="JKK54" s="12"/>
      <c r="JKL54" s="12"/>
      <c r="JKM54" s="12"/>
      <c r="JKN54" s="12"/>
      <c r="JKO54" s="12"/>
      <c r="JKP54" s="12"/>
      <c r="JKQ54" s="12"/>
      <c r="JKR54" s="12"/>
      <c r="JKS54" s="12"/>
      <c r="JKT54" s="12"/>
      <c r="JKU54" s="12"/>
      <c r="JKV54" s="12"/>
      <c r="JKW54" s="12"/>
      <c r="JKX54" s="12"/>
      <c r="JKY54" s="12"/>
      <c r="JKZ54" s="12"/>
      <c r="JLA54" s="12"/>
      <c r="JLB54" s="12"/>
      <c r="JLC54" s="12"/>
      <c r="JLD54" s="12"/>
      <c r="JLE54" s="12"/>
      <c r="JLF54" s="12"/>
      <c r="JLG54" s="12"/>
      <c r="JLH54" s="12"/>
      <c r="JLI54" s="12"/>
      <c r="JLJ54" s="12"/>
      <c r="JLK54" s="12"/>
      <c r="JLL54" s="12"/>
      <c r="JLM54" s="12"/>
      <c r="JLN54" s="12"/>
      <c r="JLO54" s="12"/>
      <c r="JLP54" s="12"/>
      <c r="JLQ54" s="12"/>
      <c r="JLR54" s="12"/>
      <c r="JLS54" s="12"/>
      <c r="JLT54" s="12"/>
      <c r="JLU54" s="12"/>
      <c r="JLV54" s="12"/>
      <c r="JLW54" s="12"/>
      <c r="JLX54" s="12"/>
      <c r="JLY54" s="12"/>
      <c r="JLZ54" s="12"/>
      <c r="JMA54" s="12"/>
      <c r="JMB54" s="12"/>
      <c r="JMC54" s="12"/>
      <c r="JMD54" s="12"/>
      <c r="JME54" s="12"/>
      <c r="JMF54" s="12"/>
      <c r="JMG54" s="12"/>
      <c r="JMH54" s="12"/>
      <c r="JMI54" s="12"/>
      <c r="JMJ54" s="12"/>
      <c r="JMK54" s="12"/>
      <c r="JML54" s="12"/>
      <c r="JMM54" s="12"/>
      <c r="JMN54" s="12"/>
      <c r="JMO54" s="12"/>
      <c r="JMP54" s="12"/>
      <c r="JMQ54" s="12"/>
      <c r="JMR54" s="12"/>
      <c r="JMS54" s="12"/>
      <c r="JMT54" s="12"/>
      <c r="JMU54" s="12"/>
      <c r="JMV54" s="12"/>
      <c r="JMW54" s="12"/>
      <c r="JMX54" s="12"/>
      <c r="JMY54" s="12"/>
      <c r="JMZ54" s="12"/>
      <c r="JNA54" s="12"/>
      <c r="JNB54" s="12"/>
      <c r="JNC54" s="12"/>
      <c r="JND54" s="12"/>
      <c r="JNE54" s="12"/>
      <c r="JNF54" s="12"/>
      <c r="JNG54" s="12"/>
      <c r="JNH54" s="12"/>
      <c r="JNI54" s="12"/>
      <c r="JNJ54" s="12"/>
      <c r="JNK54" s="12"/>
      <c r="JNL54" s="12"/>
      <c r="JNM54" s="12"/>
      <c r="JNN54" s="12"/>
      <c r="JNO54" s="12"/>
      <c r="JNP54" s="12"/>
      <c r="JNQ54" s="12"/>
      <c r="JNR54" s="12"/>
      <c r="JNS54" s="12"/>
      <c r="JNT54" s="12"/>
      <c r="JNU54" s="12"/>
      <c r="JNV54" s="12"/>
      <c r="JNW54" s="12"/>
      <c r="JNX54" s="12"/>
      <c r="JNY54" s="12"/>
      <c r="JNZ54" s="12"/>
      <c r="JOA54" s="12"/>
      <c r="JOB54" s="12"/>
      <c r="JOC54" s="12"/>
      <c r="JOD54" s="12"/>
      <c r="JOE54" s="12"/>
      <c r="JOF54" s="12"/>
      <c r="JOG54" s="12"/>
      <c r="JOH54" s="12"/>
      <c r="JOI54" s="12"/>
      <c r="JOJ54" s="12"/>
      <c r="JOK54" s="12"/>
      <c r="JOL54" s="12"/>
      <c r="JOM54" s="12"/>
      <c r="JON54" s="12"/>
      <c r="JOO54" s="12"/>
      <c r="JOP54" s="12"/>
      <c r="JOQ54" s="12"/>
      <c r="JOR54" s="12"/>
      <c r="JOS54" s="12"/>
      <c r="JOT54" s="12"/>
      <c r="JOU54" s="12"/>
      <c r="JOV54" s="12"/>
      <c r="JOW54" s="12"/>
      <c r="JOX54" s="12"/>
      <c r="JOY54" s="12"/>
      <c r="JOZ54" s="12"/>
      <c r="JPA54" s="12"/>
      <c r="JPB54" s="12"/>
      <c r="JPC54" s="12"/>
      <c r="JPD54" s="12"/>
      <c r="JPE54" s="12"/>
      <c r="JPF54" s="12"/>
      <c r="JPG54" s="12"/>
      <c r="JPH54" s="12"/>
      <c r="JPI54" s="12"/>
      <c r="JPJ54" s="12"/>
      <c r="JPK54" s="12"/>
      <c r="JPL54" s="12"/>
      <c r="JPM54" s="12"/>
      <c r="JPN54" s="12"/>
      <c r="JPO54" s="12"/>
      <c r="JPP54" s="12"/>
      <c r="JPQ54" s="12"/>
      <c r="JPR54" s="12"/>
      <c r="JPS54" s="12"/>
      <c r="JPT54" s="12"/>
      <c r="JPU54" s="12"/>
      <c r="JPV54" s="12"/>
      <c r="JPW54" s="12"/>
      <c r="JPX54" s="12"/>
      <c r="JPY54" s="12"/>
      <c r="JPZ54" s="12"/>
      <c r="JQA54" s="12"/>
      <c r="JQB54" s="12"/>
      <c r="JQC54" s="12"/>
      <c r="JQD54" s="12"/>
      <c r="JQE54" s="12"/>
      <c r="JQF54" s="12"/>
      <c r="JQG54" s="12"/>
      <c r="JQH54" s="12"/>
      <c r="JQI54" s="12"/>
      <c r="JQJ54" s="12"/>
      <c r="JQK54" s="12"/>
      <c r="JQL54" s="12"/>
      <c r="JQM54" s="12"/>
      <c r="JQN54" s="12"/>
      <c r="JQO54" s="12"/>
      <c r="JQP54" s="12"/>
      <c r="JQQ54" s="12"/>
      <c r="JQR54" s="12"/>
      <c r="JQS54" s="12"/>
      <c r="JQT54" s="12"/>
      <c r="JQU54" s="12"/>
      <c r="JQV54" s="12"/>
      <c r="JQW54" s="12"/>
      <c r="JQX54" s="12"/>
      <c r="JQY54" s="12"/>
      <c r="JQZ54" s="12"/>
      <c r="JRA54" s="12"/>
      <c r="JRB54" s="12"/>
      <c r="JRC54" s="12"/>
      <c r="JRD54" s="12"/>
      <c r="JRE54" s="12"/>
      <c r="JRF54" s="12"/>
      <c r="JRG54" s="12"/>
      <c r="JRH54" s="12"/>
      <c r="JRI54" s="12"/>
      <c r="JRJ54" s="12"/>
      <c r="JRK54" s="12"/>
      <c r="JRL54" s="12"/>
      <c r="JRM54" s="12"/>
      <c r="JRN54" s="12"/>
      <c r="JRO54" s="12"/>
      <c r="JRP54" s="12"/>
      <c r="JRQ54" s="12"/>
      <c r="JRR54" s="12"/>
      <c r="JRS54" s="12"/>
      <c r="JRT54" s="12"/>
      <c r="JRU54" s="12"/>
      <c r="JRV54" s="12"/>
      <c r="JRW54" s="12"/>
      <c r="JRX54" s="12"/>
      <c r="JRY54" s="12"/>
      <c r="JRZ54" s="12"/>
      <c r="JSA54" s="12"/>
      <c r="JSB54" s="12"/>
      <c r="JSC54" s="12"/>
      <c r="JSD54" s="12"/>
      <c r="JSE54" s="12"/>
      <c r="JSF54" s="12"/>
      <c r="JSG54" s="12"/>
      <c r="JSH54" s="12"/>
      <c r="JSI54" s="12"/>
      <c r="JSJ54" s="12"/>
      <c r="JSK54" s="12"/>
      <c r="JSL54" s="12"/>
      <c r="JSM54" s="12"/>
      <c r="JSN54" s="12"/>
      <c r="JSO54" s="12"/>
      <c r="JSP54" s="12"/>
      <c r="JSQ54" s="12"/>
      <c r="JSR54" s="12"/>
      <c r="JSS54" s="12"/>
      <c r="JST54" s="12"/>
      <c r="JSU54" s="12"/>
      <c r="JSV54" s="12"/>
      <c r="JSW54" s="12"/>
      <c r="JSX54" s="12"/>
      <c r="JSY54" s="12"/>
      <c r="JSZ54" s="12"/>
      <c r="JTA54" s="12"/>
      <c r="JTB54" s="12"/>
      <c r="JTC54" s="12"/>
      <c r="JTD54" s="12"/>
      <c r="JTE54" s="12"/>
      <c r="JTF54" s="12"/>
      <c r="JTG54" s="12"/>
      <c r="JTH54" s="12"/>
      <c r="JTI54" s="12"/>
      <c r="JTJ54" s="12"/>
      <c r="JTK54" s="12"/>
      <c r="JTL54" s="12"/>
      <c r="JTM54" s="12"/>
      <c r="JTN54" s="12"/>
      <c r="JTO54" s="12"/>
      <c r="JTP54" s="12"/>
      <c r="JTQ54" s="12"/>
      <c r="JTR54" s="12"/>
      <c r="JTS54" s="12"/>
      <c r="JTT54" s="12"/>
      <c r="JTU54" s="12"/>
      <c r="JTV54" s="12"/>
      <c r="JTW54" s="12"/>
      <c r="JTX54" s="12"/>
      <c r="JTY54" s="12"/>
      <c r="JTZ54" s="12"/>
      <c r="JUA54" s="12"/>
      <c r="JUB54" s="12"/>
      <c r="JUC54" s="12"/>
      <c r="JUD54" s="12"/>
      <c r="JUE54" s="12"/>
      <c r="JUF54" s="12"/>
      <c r="JUG54" s="12"/>
      <c r="JUH54" s="12"/>
      <c r="JUI54" s="12"/>
      <c r="JUJ54" s="12"/>
      <c r="JUK54" s="12"/>
      <c r="JUL54" s="12"/>
      <c r="JUM54" s="12"/>
      <c r="JUN54" s="12"/>
      <c r="JUO54" s="12"/>
      <c r="JUP54" s="12"/>
      <c r="JUQ54" s="12"/>
      <c r="JUR54" s="12"/>
      <c r="JUS54" s="12"/>
      <c r="JUT54" s="12"/>
      <c r="JUU54" s="12"/>
      <c r="JUV54" s="12"/>
      <c r="JUW54" s="12"/>
      <c r="JUX54" s="12"/>
      <c r="JUY54" s="12"/>
      <c r="JUZ54" s="12"/>
      <c r="JVA54" s="12"/>
      <c r="JVB54" s="12"/>
      <c r="JVC54" s="12"/>
      <c r="JVD54" s="12"/>
      <c r="JVE54" s="12"/>
      <c r="JVF54" s="12"/>
      <c r="JVG54" s="12"/>
      <c r="JVH54" s="12"/>
      <c r="JVI54" s="12"/>
      <c r="JVJ54" s="12"/>
      <c r="JVK54" s="12"/>
      <c r="JVL54" s="12"/>
      <c r="JVM54" s="12"/>
      <c r="JVN54" s="12"/>
      <c r="JVO54" s="12"/>
      <c r="JVP54" s="12"/>
      <c r="JVQ54" s="12"/>
      <c r="JVR54" s="12"/>
      <c r="JVS54" s="12"/>
      <c r="JVT54" s="12"/>
      <c r="JVU54" s="12"/>
      <c r="JVV54" s="12"/>
      <c r="JVW54" s="12"/>
      <c r="JVX54" s="12"/>
      <c r="JVY54" s="12"/>
      <c r="JVZ54" s="12"/>
      <c r="JWA54" s="12"/>
      <c r="JWB54" s="12"/>
      <c r="JWC54" s="12"/>
      <c r="JWD54" s="12"/>
      <c r="JWE54" s="12"/>
      <c r="JWF54" s="12"/>
      <c r="JWG54" s="12"/>
      <c r="JWH54" s="12"/>
      <c r="JWI54" s="12"/>
      <c r="JWJ54" s="12"/>
      <c r="JWK54" s="12"/>
      <c r="JWL54" s="12"/>
      <c r="JWM54" s="12"/>
      <c r="JWN54" s="12"/>
      <c r="JWO54" s="12"/>
      <c r="JWP54" s="12"/>
      <c r="JWQ54" s="12"/>
      <c r="JWR54" s="12"/>
      <c r="JWS54" s="12"/>
      <c r="JWT54" s="12"/>
      <c r="JWU54" s="12"/>
      <c r="JWV54" s="12"/>
      <c r="JWW54" s="12"/>
      <c r="JWX54" s="12"/>
      <c r="JWY54" s="12"/>
      <c r="JWZ54" s="12"/>
      <c r="JXA54" s="12"/>
      <c r="JXB54" s="12"/>
      <c r="JXC54" s="12"/>
      <c r="JXD54" s="12"/>
      <c r="JXE54" s="12"/>
      <c r="JXF54" s="12"/>
      <c r="JXG54" s="12"/>
      <c r="JXH54" s="12"/>
      <c r="JXI54" s="12"/>
      <c r="JXJ54" s="12"/>
      <c r="JXK54" s="12"/>
      <c r="JXL54" s="12"/>
      <c r="JXM54" s="12"/>
      <c r="JXN54" s="12"/>
      <c r="JXO54" s="12"/>
      <c r="JXP54" s="12"/>
      <c r="JXQ54" s="12"/>
      <c r="JXR54" s="12"/>
      <c r="JXS54" s="12"/>
      <c r="JXT54" s="12"/>
      <c r="JXU54" s="12"/>
      <c r="JXV54" s="12"/>
      <c r="JXW54" s="12"/>
      <c r="JXX54" s="12"/>
      <c r="JXY54" s="12"/>
      <c r="JXZ54" s="12"/>
      <c r="JYA54" s="12"/>
      <c r="JYB54" s="12"/>
      <c r="JYC54" s="12"/>
      <c r="JYD54" s="12"/>
      <c r="JYE54" s="12"/>
      <c r="JYF54" s="12"/>
      <c r="JYG54" s="12"/>
      <c r="JYH54" s="12"/>
      <c r="JYI54" s="12"/>
      <c r="JYJ54" s="12"/>
      <c r="JYK54" s="12"/>
      <c r="JYL54" s="12"/>
      <c r="JYM54" s="12"/>
      <c r="JYN54" s="12"/>
      <c r="JYO54" s="12"/>
      <c r="JYP54" s="12"/>
      <c r="JYQ54" s="12"/>
      <c r="JYR54" s="12"/>
      <c r="JYS54" s="12"/>
      <c r="JYT54" s="12"/>
      <c r="JYU54" s="12"/>
      <c r="JYV54" s="12"/>
      <c r="JYW54" s="12"/>
      <c r="JYX54" s="12"/>
      <c r="JYY54" s="12"/>
      <c r="JYZ54" s="12"/>
      <c r="JZA54" s="12"/>
      <c r="JZB54" s="12"/>
      <c r="JZC54" s="12"/>
      <c r="JZD54" s="12"/>
      <c r="JZE54" s="12"/>
      <c r="JZF54" s="12"/>
      <c r="JZG54" s="12"/>
      <c r="JZH54" s="12"/>
      <c r="JZI54" s="12"/>
      <c r="JZJ54" s="12"/>
      <c r="JZK54" s="12"/>
      <c r="JZL54" s="12"/>
      <c r="JZM54" s="12"/>
      <c r="JZN54" s="12"/>
      <c r="JZO54" s="12"/>
      <c r="JZP54" s="12"/>
      <c r="JZQ54" s="12"/>
      <c r="JZR54" s="12"/>
      <c r="JZS54" s="12"/>
      <c r="JZT54" s="12"/>
      <c r="JZU54" s="12"/>
      <c r="JZV54" s="12"/>
      <c r="JZW54" s="12"/>
      <c r="JZX54" s="12"/>
      <c r="JZY54" s="12"/>
      <c r="JZZ54" s="12"/>
      <c r="KAA54" s="12"/>
      <c r="KAB54" s="12"/>
      <c r="KAC54" s="12"/>
      <c r="KAD54" s="12"/>
      <c r="KAE54" s="12"/>
      <c r="KAF54" s="12"/>
      <c r="KAG54" s="12"/>
      <c r="KAH54" s="12"/>
      <c r="KAI54" s="12"/>
      <c r="KAJ54" s="12"/>
      <c r="KAK54" s="12"/>
      <c r="KAL54" s="12"/>
      <c r="KAM54" s="12"/>
      <c r="KAN54" s="12"/>
      <c r="KAO54" s="12"/>
      <c r="KAP54" s="12"/>
      <c r="KAQ54" s="12"/>
      <c r="KAR54" s="12"/>
      <c r="KAS54" s="12"/>
      <c r="KAT54" s="12"/>
      <c r="KAU54" s="12"/>
      <c r="KAV54" s="12"/>
      <c r="KAW54" s="12"/>
      <c r="KAX54" s="12"/>
      <c r="KAY54" s="12"/>
      <c r="KAZ54" s="12"/>
      <c r="KBA54" s="12"/>
      <c r="KBB54" s="12"/>
      <c r="KBC54" s="12"/>
      <c r="KBD54" s="12"/>
      <c r="KBE54" s="12"/>
      <c r="KBF54" s="12"/>
      <c r="KBG54" s="12"/>
      <c r="KBH54" s="12"/>
      <c r="KBI54" s="12"/>
      <c r="KBJ54" s="12"/>
      <c r="KBK54" s="12"/>
      <c r="KBL54" s="12"/>
      <c r="KBM54" s="12"/>
      <c r="KBN54" s="12"/>
      <c r="KBO54" s="12"/>
      <c r="KBP54" s="12"/>
      <c r="KBQ54" s="12"/>
      <c r="KBR54" s="12"/>
      <c r="KBS54" s="12"/>
      <c r="KBT54" s="12"/>
      <c r="KBU54" s="12"/>
      <c r="KBV54" s="12"/>
      <c r="KBW54" s="12"/>
      <c r="KBX54" s="12"/>
      <c r="KBY54" s="12"/>
      <c r="KBZ54" s="12"/>
      <c r="KCA54" s="12"/>
      <c r="KCB54" s="12"/>
      <c r="KCC54" s="12"/>
      <c r="KCD54" s="12"/>
      <c r="KCE54" s="12"/>
      <c r="KCF54" s="12"/>
      <c r="KCG54" s="12"/>
      <c r="KCH54" s="12"/>
      <c r="KCI54" s="12"/>
      <c r="KCJ54" s="12"/>
      <c r="KCK54" s="12"/>
      <c r="KCL54" s="12"/>
      <c r="KCM54" s="12"/>
      <c r="KCN54" s="12"/>
      <c r="KCO54" s="12"/>
      <c r="KCP54" s="12"/>
      <c r="KCQ54" s="12"/>
      <c r="KCR54" s="12"/>
      <c r="KCS54" s="12"/>
      <c r="KCT54" s="12"/>
      <c r="KCU54" s="12"/>
      <c r="KCV54" s="12"/>
      <c r="KCW54" s="12"/>
      <c r="KCX54" s="12"/>
      <c r="KCY54" s="12"/>
      <c r="KCZ54" s="12"/>
      <c r="KDA54" s="12"/>
      <c r="KDB54" s="12"/>
      <c r="KDC54" s="12"/>
      <c r="KDD54" s="12"/>
      <c r="KDE54" s="12"/>
      <c r="KDF54" s="12"/>
      <c r="KDG54" s="12"/>
      <c r="KDH54" s="12"/>
      <c r="KDI54" s="12"/>
      <c r="KDJ54" s="12"/>
      <c r="KDK54" s="12"/>
      <c r="KDL54" s="12"/>
      <c r="KDM54" s="12"/>
      <c r="KDN54" s="12"/>
      <c r="KDO54" s="12"/>
      <c r="KDP54" s="12"/>
      <c r="KDQ54" s="12"/>
      <c r="KDR54" s="12"/>
      <c r="KDS54" s="12"/>
      <c r="KDT54" s="12"/>
      <c r="KDU54" s="12"/>
      <c r="KDV54" s="12"/>
      <c r="KDW54" s="12"/>
      <c r="KDX54" s="12"/>
      <c r="KDY54" s="12"/>
      <c r="KDZ54" s="12"/>
      <c r="KEA54" s="12"/>
      <c r="KEB54" s="12"/>
      <c r="KEC54" s="12"/>
      <c r="KED54" s="12"/>
      <c r="KEE54" s="12"/>
      <c r="KEF54" s="12"/>
      <c r="KEG54" s="12"/>
      <c r="KEH54" s="12"/>
      <c r="KEI54" s="12"/>
      <c r="KEJ54" s="12"/>
      <c r="KEK54" s="12"/>
      <c r="KEL54" s="12"/>
      <c r="KEM54" s="12"/>
      <c r="KEN54" s="12"/>
      <c r="KEO54" s="12"/>
      <c r="KEP54" s="12"/>
      <c r="KEQ54" s="12"/>
      <c r="KER54" s="12"/>
      <c r="KES54" s="12"/>
      <c r="KET54" s="12"/>
      <c r="KEU54" s="12"/>
      <c r="KEV54" s="12"/>
      <c r="KEW54" s="12"/>
      <c r="KEX54" s="12"/>
      <c r="KEY54" s="12"/>
      <c r="KEZ54" s="12"/>
      <c r="KFA54" s="12"/>
      <c r="KFB54" s="12"/>
      <c r="KFC54" s="12"/>
      <c r="KFD54" s="12"/>
      <c r="KFE54" s="12"/>
      <c r="KFF54" s="12"/>
      <c r="KFG54" s="12"/>
      <c r="KFH54" s="12"/>
      <c r="KFI54" s="12"/>
      <c r="KFJ54" s="12"/>
      <c r="KFK54" s="12"/>
      <c r="KFL54" s="12"/>
      <c r="KFM54" s="12"/>
      <c r="KFN54" s="12"/>
      <c r="KFO54" s="12"/>
      <c r="KFP54" s="12"/>
      <c r="KFQ54" s="12"/>
      <c r="KFR54" s="12"/>
      <c r="KFS54" s="12"/>
      <c r="KFT54" s="12"/>
      <c r="KFU54" s="12"/>
      <c r="KFV54" s="12"/>
      <c r="KFW54" s="12"/>
      <c r="KFX54" s="12"/>
      <c r="KFY54" s="12"/>
      <c r="KFZ54" s="12"/>
      <c r="KGA54" s="12"/>
      <c r="KGB54" s="12"/>
      <c r="KGC54" s="12"/>
      <c r="KGD54" s="12"/>
      <c r="KGE54" s="12"/>
      <c r="KGF54" s="12"/>
      <c r="KGG54" s="12"/>
      <c r="KGH54" s="12"/>
      <c r="KGI54" s="12"/>
      <c r="KGJ54" s="12"/>
      <c r="KGK54" s="12"/>
      <c r="KGL54" s="12"/>
      <c r="KGM54" s="12"/>
      <c r="KGN54" s="12"/>
      <c r="KGO54" s="12"/>
      <c r="KGP54" s="12"/>
      <c r="KGQ54" s="12"/>
      <c r="KGR54" s="12"/>
      <c r="KGS54" s="12"/>
      <c r="KGT54" s="12"/>
      <c r="KGU54" s="12"/>
      <c r="KGV54" s="12"/>
      <c r="KGW54" s="12"/>
      <c r="KGX54" s="12"/>
      <c r="KGY54" s="12"/>
      <c r="KGZ54" s="12"/>
      <c r="KHA54" s="12"/>
      <c r="KHB54" s="12"/>
      <c r="KHC54" s="12"/>
      <c r="KHD54" s="12"/>
      <c r="KHE54" s="12"/>
      <c r="KHF54" s="12"/>
      <c r="KHG54" s="12"/>
      <c r="KHH54" s="12"/>
      <c r="KHI54" s="12"/>
      <c r="KHJ54" s="12"/>
      <c r="KHK54" s="12"/>
      <c r="KHL54" s="12"/>
      <c r="KHM54" s="12"/>
      <c r="KHN54" s="12"/>
      <c r="KHO54" s="12"/>
      <c r="KHP54" s="12"/>
      <c r="KHQ54" s="12"/>
      <c r="KHR54" s="12"/>
      <c r="KHS54" s="12"/>
      <c r="KHT54" s="12"/>
      <c r="KHU54" s="12"/>
      <c r="KHV54" s="12"/>
      <c r="KHW54" s="12"/>
      <c r="KHX54" s="12"/>
      <c r="KHY54" s="12"/>
      <c r="KHZ54" s="12"/>
      <c r="KIA54" s="12"/>
      <c r="KIB54" s="12"/>
      <c r="KIC54" s="12"/>
      <c r="KID54" s="12"/>
      <c r="KIE54" s="12"/>
      <c r="KIF54" s="12"/>
      <c r="KIG54" s="12"/>
      <c r="KIH54" s="12"/>
      <c r="KII54" s="12"/>
      <c r="KIJ54" s="12"/>
      <c r="KIK54" s="12"/>
      <c r="KIL54" s="12"/>
      <c r="KIM54" s="12"/>
      <c r="KIN54" s="12"/>
      <c r="KIO54" s="12"/>
      <c r="KIP54" s="12"/>
      <c r="KIQ54" s="12"/>
      <c r="KIR54" s="12"/>
      <c r="KIS54" s="12"/>
      <c r="KIT54" s="12"/>
      <c r="KIU54" s="12"/>
      <c r="KIV54" s="12"/>
      <c r="KIW54" s="12"/>
      <c r="KIX54" s="12"/>
      <c r="KIY54" s="12"/>
      <c r="KIZ54" s="12"/>
      <c r="KJA54" s="12"/>
      <c r="KJB54" s="12"/>
      <c r="KJC54" s="12"/>
      <c r="KJD54" s="12"/>
      <c r="KJE54" s="12"/>
      <c r="KJF54" s="12"/>
      <c r="KJG54" s="12"/>
      <c r="KJH54" s="12"/>
      <c r="KJI54" s="12"/>
      <c r="KJJ54" s="12"/>
      <c r="KJK54" s="12"/>
      <c r="KJL54" s="12"/>
      <c r="KJM54" s="12"/>
      <c r="KJN54" s="12"/>
      <c r="KJO54" s="12"/>
      <c r="KJP54" s="12"/>
      <c r="KJQ54" s="12"/>
      <c r="KJR54" s="12"/>
      <c r="KJS54" s="12"/>
      <c r="KJT54" s="12"/>
      <c r="KJU54" s="12"/>
      <c r="KJV54" s="12"/>
      <c r="KJW54" s="12"/>
      <c r="KJX54" s="12"/>
      <c r="KJY54" s="12"/>
      <c r="KJZ54" s="12"/>
      <c r="KKA54" s="12"/>
      <c r="KKB54" s="12"/>
      <c r="KKC54" s="12"/>
      <c r="KKD54" s="12"/>
      <c r="KKE54" s="12"/>
      <c r="KKF54" s="12"/>
      <c r="KKG54" s="12"/>
      <c r="KKH54" s="12"/>
      <c r="KKI54" s="12"/>
      <c r="KKJ54" s="12"/>
      <c r="KKK54" s="12"/>
      <c r="KKL54" s="12"/>
      <c r="KKM54" s="12"/>
      <c r="KKN54" s="12"/>
      <c r="KKO54" s="12"/>
      <c r="KKP54" s="12"/>
      <c r="KKQ54" s="12"/>
      <c r="KKR54" s="12"/>
      <c r="KKS54" s="12"/>
      <c r="KKT54" s="12"/>
      <c r="KKU54" s="12"/>
      <c r="KKV54" s="12"/>
      <c r="KKW54" s="12"/>
      <c r="KKX54" s="12"/>
      <c r="KKY54" s="12"/>
      <c r="KKZ54" s="12"/>
      <c r="KLA54" s="12"/>
      <c r="KLB54" s="12"/>
      <c r="KLC54" s="12"/>
      <c r="KLD54" s="12"/>
      <c r="KLE54" s="12"/>
      <c r="KLF54" s="12"/>
      <c r="KLG54" s="12"/>
      <c r="KLH54" s="12"/>
      <c r="KLI54" s="12"/>
      <c r="KLJ54" s="12"/>
      <c r="KLK54" s="12"/>
      <c r="KLL54" s="12"/>
      <c r="KLM54" s="12"/>
      <c r="KLN54" s="12"/>
      <c r="KLO54" s="12"/>
      <c r="KLP54" s="12"/>
      <c r="KLQ54" s="12"/>
      <c r="KLR54" s="12"/>
      <c r="KLS54" s="12"/>
      <c r="KLT54" s="12"/>
      <c r="KLU54" s="12"/>
      <c r="KLV54" s="12"/>
      <c r="KLW54" s="12"/>
      <c r="KLX54" s="12"/>
      <c r="KLY54" s="12"/>
      <c r="KLZ54" s="12"/>
      <c r="KMA54" s="12"/>
      <c r="KMB54" s="12"/>
      <c r="KMC54" s="12"/>
      <c r="KMD54" s="12"/>
      <c r="KME54" s="12"/>
      <c r="KMF54" s="12"/>
      <c r="KMG54" s="12"/>
      <c r="KMH54" s="12"/>
      <c r="KMI54" s="12"/>
      <c r="KMJ54" s="12"/>
      <c r="KMK54" s="12"/>
      <c r="KML54" s="12"/>
      <c r="KMM54" s="12"/>
      <c r="KMN54" s="12"/>
      <c r="KMO54" s="12"/>
      <c r="KMP54" s="12"/>
      <c r="KMQ54" s="12"/>
      <c r="KMR54" s="12"/>
      <c r="KMS54" s="12"/>
      <c r="KMT54" s="12"/>
      <c r="KMU54" s="12"/>
      <c r="KMV54" s="12"/>
      <c r="KMW54" s="12"/>
      <c r="KMX54" s="12"/>
      <c r="KMY54" s="12"/>
      <c r="KMZ54" s="12"/>
      <c r="KNA54" s="12"/>
      <c r="KNB54" s="12"/>
      <c r="KNC54" s="12"/>
      <c r="KND54" s="12"/>
      <c r="KNE54" s="12"/>
      <c r="KNF54" s="12"/>
      <c r="KNG54" s="12"/>
      <c r="KNH54" s="12"/>
      <c r="KNI54" s="12"/>
      <c r="KNJ54" s="12"/>
      <c r="KNK54" s="12"/>
      <c r="KNL54" s="12"/>
      <c r="KNM54" s="12"/>
      <c r="KNN54" s="12"/>
      <c r="KNO54" s="12"/>
      <c r="KNP54" s="12"/>
      <c r="KNQ54" s="12"/>
      <c r="KNR54" s="12"/>
      <c r="KNS54" s="12"/>
      <c r="KNT54" s="12"/>
      <c r="KNU54" s="12"/>
      <c r="KNV54" s="12"/>
      <c r="KNW54" s="12"/>
      <c r="KNX54" s="12"/>
      <c r="KNY54" s="12"/>
      <c r="KNZ54" s="12"/>
      <c r="KOA54" s="12"/>
      <c r="KOB54" s="12"/>
      <c r="KOC54" s="12"/>
      <c r="KOD54" s="12"/>
      <c r="KOE54" s="12"/>
      <c r="KOF54" s="12"/>
      <c r="KOG54" s="12"/>
      <c r="KOH54" s="12"/>
      <c r="KOI54" s="12"/>
      <c r="KOJ54" s="12"/>
      <c r="KOK54" s="12"/>
      <c r="KOL54" s="12"/>
      <c r="KOM54" s="12"/>
      <c r="KON54" s="12"/>
      <c r="KOO54" s="12"/>
      <c r="KOP54" s="12"/>
      <c r="KOQ54" s="12"/>
      <c r="KOR54" s="12"/>
      <c r="KOS54" s="12"/>
      <c r="KOT54" s="12"/>
      <c r="KOU54" s="12"/>
      <c r="KOV54" s="12"/>
      <c r="KOW54" s="12"/>
      <c r="KOX54" s="12"/>
      <c r="KOY54" s="12"/>
      <c r="KOZ54" s="12"/>
      <c r="KPA54" s="12"/>
      <c r="KPB54" s="12"/>
      <c r="KPC54" s="12"/>
      <c r="KPD54" s="12"/>
      <c r="KPE54" s="12"/>
      <c r="KPF54" s="12"/>
      <c r="KPG54" s="12"/>
      <c r="KPH54" s="12"/>
      <c r="KPI54" s="12"/>
      <c r="KPJ54" s="12"/>
      <c r="KPK54" s="12"/>
      <c r="KPL54" s="12"/>
      <c r="KPM54" s="12"/>
      <c r="KPN54" s="12"/>
      <c r="KPO54" s="12"/>
      <c r="KPP54" s="12"/>
      <c r="KPQ54" s="12"/>
      <c r="KPR54" s="12"/>
      <c r="KPS54" s="12"/>
      <c r="KPT54" s="12"/>
      <c r="KPU54" s="12"/>
      <c r="KPV54" s="12"/>
      <c r="KPW54" s="12"/>
      <c r="KPX54" s="12"/>
      <c r="KPY54" s="12"/>
      <c r="KPZ54" s="12"/>
      <c r="KQA54" s="12"/>
      <c r="KQB54" s="12"/>
      <c r="KQC54" s="12"/>
      <c r="KQD54" s="12"/>
      <c r="KQE54" s="12"/>
      <c r="KQF54" s="12"/>
      <c r="KQG54" s="12"/>
      <c r="KQH54" s="12"/>
      <c r="KQI54" s="12"/>
      <c r="KQJ54" s="12"/>
      <c r="KQK54" s="12"/>
      <c r="KQL54" s="12"/>
      <c r="KQM54" s="12"/>
      <c r="KQN54" s="12"/>
      <c r="KQO54" s="12"/>
      <c r="KQP54" s="12"/>
      <c r="KQQ54" s="12"/>
      <c r="KQR54" s="12"/>
      <c r="KQS54" s="12"/>
      <c r="KQT54" s="12"/>
      <c r="KQU54" s="12"/>
      <c r="KQV54" s="12"/>
      <c r="KQW54" s="12"/>
      <c r="KQX54" s="12"/>
      <c r="KQY54" s="12"/>
      <c r="KQZ54" s="12"/>
      <c r="KRA54" s="12"/>
      <c r="KRB54" s="12"/>
      <c r="KRC54" s="12"/>
      <c r="KRD54" s="12"/>
      <c r="KRE54" s="12"/>
      <c r="KRF54" s="12"/>
      <c r="KRG54" s="12"/>
      <c r="KRH54" s="12"/>
      <c r="KRI54" s="12"/>
      <c r="KRJ54" s="12"/>
      <c r="KRK54" s="12"/>
      <c r="KRL54" s="12"/>
      <c r="KRM54" s="12"/>
      <c r="KRN54" s="12"/>
      <c r="KRO54" s="12"/>
      <c r="KRP54" s="12"/>
      <c r="KRQ54" s="12"/>
      <c r="KRR54" s="12"/>
      <c r="KRS54" s="12"/>
      <c r="KRT54" s="12"/>
      <c r="KRU54" s="12"/>
      <c r="KRV54" s="12"/>
      <c r="KRW54" s="12"/>
      <c r="KRX54" s="12"/>
      <c r="KRY54" s="12"/>
      <c r="KRZ54" s="12"/>
      <c r="KSA54" s="12"/>
      <c r="KSB54" s="12"/>
      <c r="KSC54" s="12"/>
      <c r="KSD54" s="12"/>
      <c r="KSE54" s="12"/>
      <c r="KSF54" s="12"/>
      <c r="KSG54" s="12"/>
      <c r="KSH54" s="12"/>
      <c r="KSI54" s="12"/>
      <c r="KSJ54" s="12"/>
      <c r="KSK54" s="12"/>
      <c r="KSL54" s="12"/>
      <c r="KSM54" s="12"/>
      <c r="KSN54" s="12"/>
      <c r="KSO54" s="12"/>
      <c r="KSP54" s="12"/>
      <c r="KSQ54" s="12"/>
      <c r="KSR54" s="12"/>
      <c r="KSS54" s="12"/>
      <c r="KST54" s="12"/>
      <c r="KSU54" s="12"/>
      <c r="KSV54" s="12"/>
      <c r="KSW54" s="12"/>
      <c r="KSX54" s="12"/>
      <c r="KSY54" s="12"/>
      <c r="KSZ54" s="12"/>
      <c r="KTA54" s="12"/>
      <c r="KTB54" s="12"/>
      <c r="KTC54" s="12"/>
      <c r="KTD54" s="12"/>
      <c r="KTE54" s="12"/>
      <c r="KTF54" s="12"/>
      <c r="KTG54" s="12"/>
      <c r="KTH54" s="12"/>
      <c r="KTI54" s="12"/>
      <c r="KTJ54" s="12"/>
      <c r="KTK54" s="12"/>
      <c r="KTL54" s="12"/>
      <c r="KTM54" s="12"/>
      <c r="KTN54" s="12"/>
      <c r="KTO54" s="12"/>
      <c r="KTP54" s="12"/>
      <c r="KTQ54" s="12"/>
      <c r="KTR54" s="12"/>
      <c r="KTS54" s="12"/>
      <c r="KTT54" s="12"/>
      <c r="KTU54" s="12"/>
      <c r="KTV54" s="12"/>
      <c r="KTW54" s="12"/>
      <c r="KTX54" s="12"/>
      <c r="KTY54" s="12"/>
      <c r="KTZ54" s="12"/>
      <c r="KUA54" s="12"/>
      <c r="KUB54" s="12"/>
      <c r="KUC54" s="12"/>
      <c r="KUD54" s="12"/>
      <c r="KUE54" s="12"/>
      <c r="KUF54" s="12"/>
      <c r="KUG54" s="12"/>
      <c r="KUH54" s="12"/>
      <c r="KUI54" s="12"/>
      <c r="KUJ54" s="12"/>
      <c r="KUK54" s="12"/>
      <c r="KUL54" s="12"/>
      <c r="KUM54" s="12"/>
      <c r="KUN54" s="12"/>
      <c r="KUO54" s="12"/>
      <c r="KUP54" s="12"/>
      <c r="KUQ54" s="12"/>
      <c r="KUR54" s="12"/>
      <c r="KUS54" s="12"/>
      <c r="KUT54" s="12"/>
      <c r="KUU54" s="12"/>
      <c r="KUV54" s="12"/>
      <c r="KUW54" s="12"/>
      <c r="KUX54" s="12"/>
      <c r="KUY54" s="12"/>
      <c r="KUZ54" s="12"/>
      <c r="KVA54" s="12"/>
      <c r="KVB54" s="12"/>
      <c r="KVC54" s="12"/>
      <c r="KVD54" s="12"/>
      <c r="KVE54" s="12"/>
      <c r="KVF54" s="12"/>
      <c r="KVG54" s="12"/>
      <c r="KVH54" s="12"/>
      <c r="KVI54" s="12"/>
      <c r="KVJ54" s="12"/>
      <c r="KVK54" s="12"/>
      <c r="KVL54" s="12"/>
      <c r="KVM54" s="12"/>
      <c r="KVN54" s="12"/>
      <c r="KVO54" s="12"/>
      <c r="KVP54" s="12"/>
      <c r="KVQ54" s="12"/>
      <c r="KVR54" s="12"/>
      <c r="KVS54" s="12"/>
      <c r="KVT54" s="12"/>
      <c r="KVU54" s="12"/>
      <c r="KVV54" s="12"/>
      <c r="KVW54" s="12"/>
      <c r="KVX54" s="12"/>
      <c r="KVY54" s="12"/>
      <c r="KVZ54" s="12"/>
      <c r="KWA54" s="12"/>
      <c r="KWB54" s="12"/>
      <c r="KWC54" s="12"/>
      <c r="KWD54" s="12"/>
      <c r="KWE54" s="12"/>
      <c r="KWF54" s="12"/>
      <c r="KWG54" s="12"/>
      <c r="KWH54" s="12"/>
      <c r="KWI54" s="12"/>
      <c r="KWJ54" s="12"/>
      <c r="KWK54" s="12"/>
      <c r="KWL54" s="12"/>
      <c r="KWM54" s="12"/>
      <c r="KWN54" s="12"/>
      <c r="KWO54" s="12"/>
      <c r="KWP54" s="12"/>
      <c r="KWQ54" s="12"/>
      <c r="KWR54" s="12"/>
      <c r="KWS54" s="12"/>
      <c r="KWT54" s="12"/>
      <c r="KWU54" s="12"/>
      <c r="KWV54" s="12"/>
      <c r="KWW54" s="12"/>
      <c r="KWX54" s="12"/>
      <c r="KWY54" s="12"/>
      <c r="KWZ54" s="12"/>
      <c r="KXA54" s="12"/>
      <c r="KXB54" s="12"/>
      <c r="KXC54" s="12"/>
      <c r="KXD54" s="12"/>
      <c r="KXE54" s="12"/>
      <c r="KXF54" s="12"/>
      <c r="KXG54" s="12"/>
      <c r="KXH54" s="12"/>
      <c r="KXI54" s="12"/>
      <c r="KXJ54" s="12"/>
      <c r="KXK54" s="12"/>
      <c r="KXL54" s="12"/>
      <c r="KXM54" s="12"/>
      <c r="KXN54" s="12"/>
      <c r="KXO54" s="12"/>
      <c r="KXP54" s="12"/>
      <c r="KXQ54" s="12"/>
      <c r="KXR54" s="12"/>
      <c r="KXS54" s="12"/>
      <c r="KXT54" s="12"/>
      <c r="KXU54" s="12"/>
      <c r="KXV54" s="12"/>
      <c r="KXW54" s="12"/>
      <c r="KXX54" s="12"/>
      <c r="KXY54" s="12"/>
      <c r="KXZ54" s="12"/>
      <c r="KYA54" s="12"/>
      <c r="KYB54" s="12"/>
      <c r="KYC54" s="12"/>
      <c r="KYD54" s="12"/>
      <c r="KYE54" s="12"/>
      <c r="KYF54" s="12"/>
      <c r="KYG54" s="12"/>
      <c r="KYH54" s="12"/>
      <c r="KYI54" s="12"/>
      <c r="KYJ54" s="12"/>
      <c r="KYK54" s="12"/>
      <c r="KYL54" s="12"/>
      <c r="KYM54" s="12"/>
      <c r="KYN54" s="12"/>
      <c r="KYO54" s="12"/>
      <c r="KYP54" s="12"/>
      <c r="KYQ54" s="12"/>
      <c r="KYR54" s="12"/>
      <c r="KYS54" s="12"/>
      <c r="KYT54" s="12"/>
      <c r="KYU54" s="12"/>
      <c r="KYV54" s="12"/>
      <c r="KYW54" s="12"/>
      <c r="KYX54" s="12"/>
      <c r="KYY54" s="12"/>
      <c r="KYZ54" s="12"/>
      <c r="KZA54" s="12"/>
      <c r="KZB54" s="12"/>
      <c r="KZC54" s="12"/>
      <c r="KZD54" s="12"/>
      <c r="KZE54" s="12"/>
      <c r="KZF54" s="12"/>
      <c r="KZG54" s="12"/>
      <c r="KZH54" s="12"/>
      <c r="KZI54" s="12"/>
      <c r="KZJ54" s="12"/>
      <c r="KZK54" s="12"/>
      <c r="KZL54" s="12"/>
      <c r="KZM54" s="12"/>
      <c r="KZN54" s="12"/>
      <c r="KZO54" s="12"/>
      <c r="KZP54" s="12"/>
      <c r="KZQ54" s="12"/>
      <c r="KZR54" s="12"/>
      <c r="KZS54" s="12"/>
      <c r="KZT54" s="12"/>
      <c r="KZU54" s="12"/>
      <c r="KZV54" s="12"/>
      <c r="KZW54" s="12"/>
      <c r="KZX54" s="12"/>
      <c r="KZY54" s="12"/>
      <c r="KZZ54" s="12"/>
      <c r="LAA54" s="12"/>
      <c r="LAB54" s="12"/>
      <c r="LAC54" s="12"/>
      <c r="LAD54" s="12"/>
      <c r="LAE54" s="12"/>
      <c r="LAF54" s="12"/>
      <c r="LAG54" s="12"/>
      <c r="LAH54" s="12"/>
      <c r="LAI54" s="12"/>
      <c r="LAJ54" s="12"/>
      <c r="LAK54" s="12"/>
      <c r="LAL54" s="12"/>
      <c r="LAM54" s="12"/>
      <c r="LAN54" s="12"/>
      <c r="LAO54" s="12"/>
      <c r="LAP54" s="12"/>
      <c r="LAQ54" s="12"/>
      <c r="LAR54" s="12"/>
      <c r="LAS54" s="12"/>
      <c r="LAT54" s="12"/>
      <c r="LAU54" s="12"/>
      <c r="LAV54" s="12"/>
      <c r="LAW54" s="12"/>
      <c r="LAX54" s="12"/>
      <c r="LAY54" s="12"/>
      <c r="LAZ54" s="12"/>
      <c r="LBA54" s="12"/>
      <c r="LBB54" s="12"/>
      <c r="LBC54" s="12"/>
      <c r="LBD54" s="12"/>
      <c r="LBE54" s="12"/>
      <c r="LBF54" s="12"/>
      <c r="LBG54" s="12"/>
      <c r="LBH54" s="12"/>
      <c r="LBI54" s="12"/>
      <c r="LBJ54" s="12"/>
      <c r="LBK54" s="12"/>
      <c r="LBL54" s="12"/>
      <c r="LBM54" s="12"/>
      <c r="LBN54" s="12"/>
      <c r="LBO54" s="12"/>
      <c r="LBP54" s="12"/>
      <c r="LBQ54" s="12"/>
      <c r="LBR54" s="12"/>
      <c r="LBS54" s="12"/>
      <c r="LBT54" s="12"/>
      <c r="LBU54" s="12"/>
      <c r="LBV54" s="12"/>
      <c r="LBW54" s="12"/>
      <c r="LBX54" s="12"/>
      <c r="LBY54" s="12"/>
      <c r="LBZ54" s="12"/>
      <c r="LCA54" s="12"/>
      <c r="LCB54" s="12"/>
      <c r="LCC54" s="12"/>
      <c r="LCD54" s="12"/>
      <c r="LCE54" s="12"/>
      <c r="LCF54" s="12"/>
      <c r="LCG54" s="12"/>
      <c r="LCH54" s="12"/>
      <c r="LCI54" s="12"/>
      <c r="LCJ54" s="12"/>
      <c r="LCK54" s="12"/>
      <c r="LCL54" s="12"/>
      <c r="LCM54" s="12"/>
      <c r="LCN54" s="12"/>
      <c r="LCO54" s="12"/>
      <c r="LCP54" s="12"/>
      <c r="LCQ54" s="12"/>
      <c r="LCR54" s="12"/>
      <c r="LCS54" s="12"/>
      <c r="LCT54" s="12"/>
      <c r="LCU54" s="12"/>
      <c r="LCV54" s="12"/>
      <c r="LCW54" s="12"/>
      <c r="LCX54" s="12"/>
      <c r="LCY54" s="12"/>
      <c r="LCZ54" s="12"/>
      <c r="LDA54" s="12"/>
      <c r="LDB54" s="12"/>
      <c r="LDC54" s="12"/>
      <c r="LDD54" s="12"/>
      <c r="LDE54" s="12"/>
      <c r="LDF54" s="12"/>
      <c r="LDG54" s="12"/>
      <c r="LDH54" s="12"/>
      <c r="LDI54" s="12"/>
      <c r="LDJ54" s="12"/>
      <c r="LDK54" s="12"/>
      <c r="LDL54" s="12"/>
      <c r="LDM54" s="12"/>
      <c r="LDN54" s="12"/>
      <c r="LDO54" s="12"/>
      <c r="LDP54" s="12"/>
      <c r="LDQ54" s="12"/>
      <c r="LDR54" s="12"/>
      <c r="LDS54" s="12"/>
      <c r="LDT54" s="12"/>
      <c r="LDU54" s="12"/>
      <c r="LDV54" s="12"/>
      <c r="LDW54" s="12"/>
      <c r="LDX54" s="12"/>
      <c r="LDY54" s="12"/>
      <c r="LDZ54" s="12"/>
      <c r="LEA54" s="12"/>
      <c r="LEB54" s="12"/>
      <c r="LEC54" s="12"/>
      <c r="LED54" s="12"/>
      <c r="LEE54" s="12"/>
      <c r="LEF54" s="12"/>
      <c r="LEG54" s="12"/>
      <c r="LEH54" s="12"/>
      <c r="LEI54" s="12"/>
      <c r="LEJ54" s="12"/>
      <c r="LEK54" s="12"/>
      <c r="LEL54" s="12"/>
      <c r="LEM54" s="12"/>
      <c r="LEN54" s="12"/>
      <c r="LEO54" s="12"/>
      <c r="LEP54" s="12"/>
      <c r="LEQ54" s="12"/>
      <c r="LER54" s="12"/>
      <c r="LES54" s="12"/>
      <c r="LET54" s="12"/>
      <c r="LEU54" s="12"/>
      <c r="LEV54" s="12"/>
      <c r="LEW54" s="12"/>
      <c r="LEX54" s="12"/>
      <c r="LEY54" s="12"/>
      <c r="LEZ54" s="12"/>
      <c r="LFA54" s="12"/>
      <c r="LFB54" s="12"/>
      <c r="LFC54" s="12"/>
      <c r="LFD54" s="12"/>
      <c r="LFE54" s="12"/>
      <c r="LFF54" s="12"/>
      <c r="LFG54" s="12"/>
      <c r="LFH54" s="12"/>
      <c r="LFI54" s="12"/>
      <c r="LFJ54" s="12"/>
      <c r="LFK54" s="12"/>
      <c r="LFL54" s="12"/>
      <c r="LFM54" s="12"/>
      <c r="LFN54" s="12"/>
      <c r="LFO54" s="12"/>
      <c r="LFP54" s="12"/>
      <c r="LFQ54" s="12"/>
      <c r="LFR54" s="12"/>
      <c r="LFS54" s="12"/>
      <c r="LFT54" s="12"/>
      <c r="LFU54" s="12"/>
      <c r="LFV54" s="12"/>
      <c r="LFW54" s="12"/>
      <c r="LFX54" s="12"/>
      <c r="LFY54" s="12"/>
      <c r="LFZ54" s="12"/>
      <c r="LGA54" s="12"/>
      <c r="LGB54" s="12"/>
      <c r="LGC54" s="12"/>
      <c r="LGD54" s="12"/>
      <c r="LGE54" s="12"/>
      <c r="LGF54" s="12"/>
      <c r="LGG54" s="12"/>
      <c r="LGH54" s="12"/>
      <c r="LGI54" s="12"/>
      <c r="LGJ54" s="12"/>
      <c r="LGK54" s="12"/>
      <c r="LGL54" s="12"/>
      <c r="LGM54" s="12"/>
      <c r="LGN54" s="12"/>
      <c r="LGO54" s="12"/>
      <c r="LGP54" s="12"/>
      <c r="LGQ54" s="12"/>
      <c r="LGR54" s="12"/>
      <c r="LGS54" s="12"/>
      <c r="LGT54" s="12"/>
      <c r="LGU54" s="12"/>
      <c r="LGV54" s="12"/>
      <c r="LGW54" s="12"/>
      <c r="LGX54" s="12"/>
      <c r="LGY54" s="12"/>
      <c r="LGZ54" s="12"/>
      <c r="LHA54" s="12"/>
      <c r="LHB54" s="12"/>
      <c r="LHC54" s="12"/>
      <c r="LHD54" s="12"/>
      <c r="LHE54" s="12"/>
      <c r="LHF54" s="12"/>
      <c r="LHG54" s="12"/>
      <c r="LHH54" s="12"/>
      <c r="LHI54" s="12"/>
      <c r="LHJ54" s="12"/>
      <c r="LHK54" s="12"/>
      <c r="LHL54" s="12"/>
      <c r="LHM54" s="12"/>
      <c r="LHN54" s="12"/>
      <c r="LHO54" s="12"/>
      <c r="LHP54" s="12"/>
      <c r="LHQ54" s="12"/>
      <c r="LHR54" s="12"/>
      <c r="LHS54" s="12"/>
      <c r="LHT54" s="12"/>
      <c r="LHU54" s="12"/>
      <c r="LHV54" s="12"/>
      <c r="LHW54" s="12"/>
      <c r="LHX54" s="12"/>
      <c r="LHY54" s="12"/>
      <c r="LHZ54" s="12"/>
      <c r="LIA54" s="12"/>
      <c r="LIB54" s="12"/>
      <c r="LIC54" s="12"/>
      <c r="LID54" s="12"/>
      <c r="LIE54" s="12"/>
      <c r="LIF54" s="12"/>
      <c r="LIG54" s="12"/>
      <c r="LIH54" s="12"/>
      <c r="LII54" s="12"/>
      <c r="LIJ54" s="12"/>
      <c r="LIK54" s="12"/>
      <c r="LIL54" s="12"/>
      <c r="LIM54" s="12"/>
      <c r="LIN54" s="12"/>
      <c r="LIO54" s="12"/>
      <c r="LIP54" s="12"/>
      <c r="LIQ54" s="12"/>
      <c r="LIR54" s="12"/>
      <c r="LIS54" s="12"/>
      <c r="LIT54" s="12"/>
      <c r="LIU54" s="12"/>
      <c r="LIV54" s="12"/>
      <c r="LIW54" s="12"/>
      <c r="LIX54" s="12"/>
      <c r="LIY54" s="12"/>
      <c r="LIZ54" s="12"/>
      <c r="LJA54" s="12"/>
      <c r="LJB54" s="12"/>
      <c r="LJC54" s="12"/>
      <c r="LJD54" s="12"/>
      <c r="LJE54" s="12"/>
      <c r="LJF54" s="12"/>
      <c r="LJG54" s="12"/>
      <c r="LJH54" s="12"/>
      <c r="LJI54" s="12"/>
      <c r="LJJ54" s="12"/>
      <c r="LJK54" s="12"/>
      <c r="LJL54" s="12"/>
      <c r="LJM54" s="12"/>
      <c r="LJN54" s="12"/>
      <c r="LJO54" s="12"/>
      <c r="LJP54" s="12"/>
      <c r="LJQ54" s="12"/>
      <c r="LJR54" s="12"/>
      <c r="LJS54" s="12"/>
      <c r="LJT54" s="12"/>
      <c r="LJU54" s="12"/>
      <c r="LJV54" s="12"/>
      <c r="LJW54" s="12"/>
      <c r="LJX54" s="12"/>
      <c r="LJY54" s="12"/>
      <c r="LJZ54" s="12"/>
      <c r="LKA54" s="12"/>
      <c r="LKB54" s="12"/>
      <c r="LKC54" s="12"/>
      <c r="LKD54" s="12"/>
      <c r="LKE54" s="12"/>
      <c r="LKF54" s="12"/>
      <c r="LKG54" s="12"/>
      <c r="LKH54" s="12"/>
      <c r="LKI54" s="12"/>
      <c r="LKJ54" s="12"/>
      <c r="LKK54" s="12"/>
      <c r="LKL54" s="12"/>
      <c r="LKM54" s="12"/>
      <c r="LKN54" s="12"/>
      <c r="LKO54" s="12"/>
      <c r="LKP54" s="12"/>
      <c r="LKQ54" s="12"/>
      <c r="LKR54" s="12"/>
      <c r="LKS54" s="12"/>
      <c r="LKT54" s="12"/>
      <c r="LKU54" s="12"/>
      <c r="LKV54" s="12"/>
      <c r="LKW54" s="12"/>
      <c r="LKX54" s="12"/>
      <c r="LKY54" s="12"/>
      <c r="LKZ54" s="12"/>
      <c r="LLA54" s="12"/>
      <c r="LLB54" s="12"/>
      <c r="LLC54" s="12"/>
      <c r="LLD54" s="12"/>
      <c r="LLE54" s="12"/>
      <c r="LLF54" s="12"/>
      <c r="LLG54" s="12"/>
      <c r="LLH54" s="12"/>
      <c r="LLI54" s="12"/>
      <c r="LLJ54" s="12"/>
      <c r="LLK54" s="12"/>
      <c r="LLL54" s="12"/>
      <c r="LLM54" s="12"/>
      <c r="LLN54" s="12"/>
      <c r="LLO54" s="12"/>
      <c r="LLP54" s="12"/>
      <c r="LLQ54" s="12"/>
      <c r="LLR54" s="12"/>
      <c r="LLS54" s="12"/>
      <c r="LLT54" s="12"/>
      <c r="LLU54" s="12"/>
      <c r="LLV54" s="12"/>
      <c r="LLW54" s="12"/>
      <c r="LLX54" s="12"/>
      <c r="LLY54" s="12"/>
      <c r="LLZ54" s="12"/>
      <c r="LMA54" s="12"/>
      <c r="LMB54" s="12"/>
      <c r="LMC54" s="12"/>
      <c r="LMD54" s="12"/>
      <c r="LME54" s="12"/>
      <c r="LMF54" s="12"/>
      <c r="LMG54" s="12"/>
      <c r="LMH54" s="12"/>
      <c r="LMI54" s="12"/>
      <c r="LMJ54" s="12"/>
      <c r="LMK54" s="12"/>
      <c r="LML54" s="12"/>
      <c r="LMM54" s="12"/>
      <c r="LMN54" s="12"/>
      <c r="LMO54" s="12"/>
      <c r="LMP54" s="12"/>
      <c r="LMQ54" s="12"/>
      <c r="LMR54" s="12"/>
      <c r="LMS54" s="12"/>
      <c r="LMT54" s="12"/>
      <c r="LMU54" s="12"/>
      <c r="LMV54" s="12"/>
      <c r="LMW54" s="12"/>
      <c r="LMX54" s="12"/>
      <c r="LMY54" s="12"/>
      <c r="LMZ54" s="12"/>
      <c r="LNA54" s="12"/>
      <c r="LNB54" s="12"/>
      <c r="LNC54" s="12"/>
      <c r="LND54" s="12"/>
      <c r="LNE54" s="12"/>
      <c r="LNF54" s="12"/>
      <c r="LNG54" s="12"/>
      <c r="LNH54" s="12"/>
      <c r="LNI54" s="12"/>
      <c r="LNJ54" s="12"/>
      <c r="LNK54" s="12"/>
      <c r="LNL54" s="12"/>
      <c r="LNM54" s="12"/>
      <c r="LNN54" s="12"/>
      <c r="LNO54" s="12"/>
      <c r="LNP54" s="12"/>
      <c r="LNQ54" s="12"/>
      <c r="LNR54" s="12"/>
      <c r="LNS54" s="12"/>
      <c r="LNT54" s="12"/>
      <c r="LNU54" s="12"/>
      <c r="LNV54" s="12"/>
      <c r="LNW54" s="12"/>
      <c r="LNX54" s="12"/>
      <c r="LNY54" s="12"/>
      <c r="LNZ54" s="12"/>
      <c r="LOA54" s="12"/>
      <c r="LOB54" s="12"/>
      <c r="LOC54" s="12"/>
      <c r="LOD54" s="12"/>
      <c r="LOE54" s="12"/>
      <c r="LOF54" s="12"/>
      <c r="LOG54" s="12"/>
      <c r="LOH54" s="12"/>
      <c r="LOI54" s="12"/>
      <c r="LOJ54" s="12"/>
      <c r="LOK54" s="12"/>
      <c r="LOL54" s="12"/>
      <c r="LOM54" s="12"/>
      <c r="LON54" s="12"/>
      <c r="LOO54" s="12"/>
      <c r="LOP54" s="12"/>
      <c r="LOQ54" s="12"/>
      <c r="LOR54" s="12"/>
      <c r="LOS54" s="12"/>
      <c r="LOT54" s="12"/>
      <c r="LOU54" s="12"/>
      <c r="LOV54" s="12"/>
      <c r="LOW54" s="12"/>
      <c r="LOX54" s="12"/>
      <c r="LOY54" s="12"/>
      <c r="LOZ54" s="12"/>
      <c r="LPA54" s="12"/>
      <c r="LPB54" s="12"/>
      <c r="LPC54" s="12"/>
      <c r="LPD54" s="12"/>
      <c r="LPE54" s="12"/>
      <c r="LPF54" s="12"/>
      <c r="LPG54" s="12"/>
      <c r="LPH54" s="12"/>
      <c r="LPI54" s="12"/>
      <c r="LPJ54" s="12"/>
      <c r="LPK54" s="12"/>
      <c r="LPL54" s="12"/>
      <c r="LPM54" s="12"/>
      <c r="LPN54" s="12"/>
      <c r="LPO54" s="12"/>
      <c r="LPP54" s="12"/>
      <c r="LPQ54" s="12"/>
      <c r="LPR54" s="12"/>
      <c r="LPS54" s="12"/>
      <c r="LPT54" s="12"/>
      <c r="LPU54" s="12"/>
      <c r="LPV54" s="12"/>
      <c r="LPW54" s="12"/>
      <c r="LPX54" s="12"/>
      <c r="LPY54" s="12"/>
      <c r="LPZ54" s="12"/>
      <c r="LQA54" s="12"/>
      <c r="LQB54" s="12"/>
      <c r="LQC54" s="12"/>
      <c r="LQD54" s="12"/>
      <c r="LQE54" s="12"/>
      <c r="LQF54" s="12"/>
      <c r="LQG54" s="12"/>
      <c r="LQH54" s="12"/>
      <c r="LQI54" s="12"/>
      <c r="LQJ54" s="12"/>
      <c r="LQK54" s="12"/>
      <c r="LQL54" s="12"/>
      <c r="LQM54" s="12"/>
      <c r="LQN54" s="12"/>
      <c r="LQO54" s="12"/>
      <c r="LQP54" s="12"/>
      <c r="LQQ54" s="12"/>
      <c r="LQR54" s="12"/>
      <c r="LQS54" s="12"/>
      <c r="LQT54" s="12"/>
      <c r="LQU54" s="12"/>
      <c r="LQV54" s="12"/>
      <c r="LQW54" s="12"/>
      <c r="LQX54" s="12"/>
      <c r="LQY54" s="12"/>
      <c r="LQZ54" s="12"/>
      <c r="LRA54" s="12"/>
      <c r="LRB54" s="12"/>
      <c r="LRC54" s="12"/>
      <c r="LRD54" s="12"/>
      <c r="LRE54" s="12"/>
      <c r="LRF54" s="12"/>
      <c r="LRG54" s="12"/>
      <c r="LRH54" s="12"/>
      <c r="LRI54" s="12"/>
      <c r="LRJ54" s="12"/>
      <c r="LRK54" s="12"/>
      <c r="LRL54" s="12"/>
      <c r="LRM54" s="12"/>
      <c r="LRN54" s="12"/>
      <c r="LRO54" s="12"/>
      <c r="LRP54" s="12"/>
      <c r="LRQ54" s="12"/>
      <c r="LRR54" s="12"/>
      <c r="LRS54" s="12"/>
      <c r="LRT54" s="12"/>
      <c r="LRU54" s="12"/>
      <c r="LRV54" s="12"/>
      <c r="LRW54" s="12"/>
      <c r="LRX54" s="12"/>
      <c r="LRY54" s="12"/>
      <c r="LRZ54" s="12"/>
      <c r="LSA54" s="12"/>
      <c r="LSB54" s="12"/>
      <c r="LSC54" s="12"/>
      <c r="LSD54" s="12"/>
      <c r="LSE54" s="12"/>
      <c r="LSF54" s="12"/>
      <c r="LSG54" s="12"/>
      <c r="LSH54" s="12"/>
      <c r="LSI54" s="12"/>
      <c r="LSJ54" s="12"/>
      <c r="LSK54" s="12"/>
      <c r="LSL54" s="12"/>
      <c r="LSM54" s="12"/>
      <c r="LSN54" s="12"/>
      <c r="LSO54" s="12"/>
      <c r="LSP54" s="12"/>
      <c r="LSQ54" s="12"/>
      <c r="LSR54" s="12"/>
      <c r="LSS54" s="12"/>
      <c r="LST54" s="12"/>
      <c r="LSU54" s="12"/>
      <c r="LSV54" s="12"/>
      <c r="LSW54" s="12"/>
      <c r="LSX54" s="12"/>
      <c r="LSY54" s="12"/>
      <c r="LSZ54" s="12"/>
      <c r="LTA54" s="12"/>
      <c r="LTB54" s="12"/>
      <c r="LTC54" s="12"/>
      <c r="LTD54" s="12"/>
      <c r="LTE54" s="12"/>
      <c r="LTF54" s="12"/>
      <c r="LTG54" s="12"/>
      <c r="LTH54" s="12"/>
      <c r="LTI54" s="12"/>
      <c r="LTJ54" s="12"/>
      <c r="LTK54" s="12"/>
      <c r="LTL54" s="12"/>
      <c r="LTM54" s="12"/>
      <c r="LTN54" s="12"/>
      <c r="LTO54" s="12"/>
      <c r="LTP54" s="12"/>
      <c r="LTQ54" s="12"/>
      <c r="LTR54" s="12"/>
      <c r="LTS54" s="12"/>
      <c r="LTT54" s="12"/>
      <c r="LTU54" s="12"/>
      <c r="LTV54" s="12"/>
      <c r="LTW54" s="12"/>
      <c r="LTX54" s="12"/>
      <c r="LTY54" s="12"/>
      <c r="LTZ54" s="12"/>
      <c r="LUA54" s="12"/>
      <c r="LUB54" s="12"/>
      <c r="LUC54" s="12"/>
      <c r="LUD54" s="12"/>
      <c r="LUE54" s="12"/>
      <c r="LUF54" s="12"/>
      <c r="LUG54" s="12"/>
      <c r="LUH54" s="12"/>
      <c r="LUI54" s="12"/>
      <c r="LUJ54" s="12"/>
      <c r="LUK54" s="12"/>
      <c r="LUL54" s="12"/>
      <c r="LUM54" s="12"/>
      <c r="LUN54" s="12"/>
      <c r="LUO54" s="12"/>
      <c r="LUP54" s="12"/>
      <c r="LUQ54" s="12"/>
      <c r="LUR54" s="12"/>
      <c r="LUS54" s="12"/>
      <c r="LUT54" s="12"/>
      <c r="LUU54" s="12"/>
      <c r="LUV54" s="12"/>
      <c r="LUW54" s="12"/>
      <c r="LUX54" s="12"/>
      <c r="LUY54" s="12"/>
      <c r="LUZ54" s="12"/>
      <c r="LVA54" s="12"/>
      <c r="LVB54" s="12"/>
      <c r="LVC54" s="12"/>
      <c r="LVD54" s="12"/>
      <c r="LVE54" s="12"/>
      <c r="LVF54" s="12"/>
      <c r="LVG54" s="12"/>
      <c r="LVH54" s="12"/>
      <c r="LVI54" s="12"/>
      <c r="LVJ54" s="12"/>
      <c r="LVK54" s="12"/>
      <c r="LVL54" s="12"/>
      <c r="LVM54" s="12"/>
      <c r="LVN54" s="12"/>
      <c r="LVO54" s="12"/>
      <c r="LVP54" s="12"/>
      <c r="LVQ54" s="12"/>
      <c r="LVR54" s="12"/>
      <c r="LVS54" s="12"/>
      <c r="LVT54" s="12"/>
      <c r="LVU54" s="12"/>
      <c r="LVV54" s="12"/>
      <c r="LVW54" s="12"/>
      <c r="LVX54" s="12"/>
      <c r="LVY54" s="12"/>
      <c r="LVZ54" s="12"/>
      <c r="LWA54" s="12"/>
      <c r="LWB54" s="12"/>
      <c r="LWC54" s="12"/>
      <c r="LWD54" s="12"/>
      <c r="LWE54" s="12"/>
      <c r="LWF54" s="12"/>
      <c r="LWG54" s="12"/>
      <c r="LWH54" s="12"/>
      <c r="LWI54" s="12"/>
      <c r="LWJ54" s="12"/>
      <c r="LWK54" s="12"/>
      <c r="LWL54" s="12"/>
      <c r="LWM54" s="12"/>
      <c r="LWN54" s="12"/>
      <c r="LWO54" s="12"/>
      <c r="LWP54" s="12"/>
      <c r="LWQ54" s="12"/>
      <c r="LWR54" s="12"/>
      <c r="LWS54" s="12"/>
      <c r="LWT54" s="12"/>
      <c r="LWU54" s="12"/>
      <c r="LWV54" s="12"/>
      <c r="LWW54" s="12"/>
      <c r="LWX54" s="12"/>
      <c r="LWY54" s="12"/>
      <c r="LWZ54" s="12"/>
      <c r="LXA54" s="12"/>
      <c r="LXB54" s="12"/>
      <c r="LXC54" s="12"/>
      <c r="LXD54" s="12"/>
      <c r="LXE54" s="12"/>
      <c r="LXF54" s="12"/>
      <c r="LXG54" s="12"/>
      <c r="LXH54" s="12"/>
      <c r="LXI54" s="12"/>
      <c r="LXJ54" s="12"/>
      <c r="LXK54" s="12"/>
      <c r="LXL54" s="12"/>
      <c r="LXM54" s="12"/>
      <c r="LXN54" s="12"/>
      <c r="LXO54" s="12"/>
      <c r="LXP54" s="12"/>
      <c r="LXQ54" s="12"/>
      <c r="LXR54" s="12"/>
      <c r="LXS54" s="12"/>
      <c r="LXT54" s="12"/>
      <c r="LXU54" s="12"/>
      <c r="LXV54" s="12"/>
      <c r="LXW54" s="12"/>
      <c r="LXX54" s="12"/>
      <c r="LXY54" s="12"/>
      <c r="LXZ54" s="12"/>
      <c r="LYA54" s="12"/>
      <c r="LYB54" s="12"/>
      <c r="LYC54" s="12"/>
      <c r="LYD54" s="12"/>
      <c r="LYE54" s="12"/>
      <c r="LYF54" s="12"/>
      <c r="LYG54" s="12"/>
      <c r="LYH54" s="12"/>
      <c r="LYI54" s="12"/>
      <c r="LYJ54" s="12"/>
      <c r="LYK54" s="12"/>
      <c r="LYL54" s="12"/>
      <c r="LYM54" s="12"/>
      <c r="LYN54" s="12"/>
      <c r="LYO54" s="12"/>
      <c r="LYP54" s="12"/>
      <c r="LYQ54" s="12"/>
      <c r="LYR54" s="12"/>
      <c r="LYS54" s="12"/>
      <c r="LYT54" s="12"/>
      <c r="LYU54" s="12"/>
      <c r="LYV54" s="12"/>
      <c r="LYW54" s="12"/>
      <c r="LYX54" s="12"/>
      <c r="LYY54" s="12"/>
      <c r="LYZ54" s="12"/>
      <c r="LZA54" s="12"/>
      <c r="LZB54" s="12"/>
      <c r="LZC54" s="12"/>
      <c r="LZD54" s="12"/>
      <c r="LZE54" s="12"/>
      <c r="LZF54" s="12"/>
      <c r="LZG54" s="12"/>
      <c r="LZH54" s="12"/>
      <c r="LZI54" s="12"/>
      <c r="LZJ54" s="12"/>
      <c r="LZK54" s="12"/>
      <c r="LZL54" s="12"/>
      <c r="LZM54" s="12"/>
      <c r="LZN54" s="12"/>
      <c r="LZO54" s="12"/>
      <c r="LZP54" s="12"/>
      <c r="LZQ54" s="12"/>
      <c r="LZR54" s="12"/>
      <c r="LZS54" s="12"/>
      <c r="LZT54" s="12"/>
      <c r="LZU54" s="12"/>
      <c r="LZV54" s="12"/>
      <c r="LZW54" s="12"/>
      <c r="LZX54" s="12"/>
      <c r="LZY54" s="12"/>
      <c r="LZZ54" s="12"/>
      <c r="MAA54" s="12"/>
      <c r="MAB54" s="12"/>
      <c r="MAC54" s="12"/>
      <c r="MAD54" s="12"/>
      <c r="MAE54" s="12"/>
      <c r="MAF54" s="12"/>
      <c r="MAG54" s="12"/>
      <c r="MAH54" s="12"/>
      <c r="MAI54" s="12"/>
      <c r="MAJ54" s="12"/>
      <c r="MAK54" s="12"/>
      <c r="MAL54" s="12"/>
      <c r="MAM54" s="12"/>
      <c r="MAN54" s="12"/>
      <c r="MAO54" s="12"/>
      <c r="MAP54" s="12"/>
      <c r="MAQ54" s="12"/>
      <c r="MAR54" s="12"/>
      <c r="MAS54" s="12"/>
      <c r="MAT54" s="12"/>
      <c r="MAU54" s="12"/>
      <c r="MAV54" s="12"/>
      <c r="MAW54" s="12"/>
      <c r="MAX54" s="12"/>
      <c r="MAY54" s="12"/>
      <c r="MAZ54" s="12"/>
      <c r="MBA54" s="12"/>
      <c r="MBB54" s="12"/>
      <c r="MBC54" s="12"/>
      <c r="MBD54" s="12"/>
      <c r="MBE54" s="12"/>
      <c r="MBF54" s="12"/>
      <c r="MBG54" s="12"/>
      <c r="MBH54" s="12"/>
      <c r="MBI54" s="12"/>
      <c r="MBJ54" s="12"/>
      <c r="MBK54" s="12"/>
      <c r="MBL54" s="12"/>
      <c r="MBM54" s="12"/>
      <c r="MBN54" s="12"/>
      <c r="MBO54" s="12"/>
      <c r="MBP54" s="12"/>
      <c r="MBQ54" s="12"/>
      <c r="MBR54" s="12"/>
      <c r="MBS54" s="12"/>
      <c r="MBT54" s="12"/>
      <c r="MBU54" s="12"/>
      <c r="MBV54" s="12"/>
      <c r="MBW54" s="12"/>
      <c r="MBX54" s="12"/>
      <c r="MBY54" s="12"/>
      <c r="MBZ54" s="12"/>
      <c r="MCA54" s="12"/>
      <c r="MCB54" s="12"/>
      <c r="MCC54" s="12"/>
      <c r="MCD54" s="12"/>
      <c r="MCE54" s="12"/>
      <c r="MCF54" s="12"/>
      <c r="MCG54" s="12"/>
      <c r="MCH54" s="12"/>
      <c r="MCI54" s="12"/>
      <c r="MCJ54" s="12"/>
      <c r="MCK54" s="12"/>
      <c r="MCL54" s="12"/>
      <c r="MCM54" s="12"/>
      <c r="MCN54" s="12"/>
      <c r="MCO54" s="12"/>
      <c r="MCP54" s="12"/>
      <c r="MCQ54" s="12"/>
      <c r="MCR54" s="12"/>
      <c r="MCS54" s="12"/>
      <c r="MCT54" s="12"/>
      <c r="MCU54" s="12"/>
      <c r="MCV54" s="12"/>
      <c r="MCW54" s="12"/>
      <c r="MCX54" s="12"/>
      <c r="MCY54" s="12"/>
      <c r="MCZ54" s="12"/>
      <c r="MDA54" s="12"/>
      <c r="MDB54" s="12"/>
      <c r="MDC54" s="12"/>
      <c r="MDD54" s="12"/>
      <c r="MDE54" s="12"/>
      <c r="MDF54" s="12"/>
      <c r="MDG54" s="12"/>
      <c r="MDH54" s="12"/>
      <c r="MDI54" s="12"/>
      <c r="MDJ54" s="12"/>
      <c r="MDK54" s="12"/>
      <c r="MDL54" s="12"/>
      <c r="MDM54" s="12"/>
      <c r="MDN54" s="12"/>
      <c r="MDO54" s="12"/>
      <c r="MDP54" s="12"/>
      <c r="MDQ54" s="12"/>
      <c r="MDR54" s="12"/>
      <c r="MDS54" s="12"/>
      <c r="MDT54" s="12"/>
      <c r="MDU54" s="12"/>
      <c r="MDV54" s="12"/>
      <c r="MDW54" s="12"/>
      <c r="MDX54" s="12"/>
      <c r="MDY54" s="12"/>
      <c r="MDZ54" s="12"/>
      <c r="MEA54" s="12"/>
      <c r="MEB54" s="12"/>
      <c r="MEC54" s="12"/>
      <c r="MED54" s="12"/>
      <c r="MEE54" s="12"/>
      <c r="MEF54" s="12"/>
      <c r="MEG54" s="12"/>
      <c r="MEH54" s="12"/>
      <c r="MEI54" s="12"/>
      <c r="MEJ54" s="12"/>
      <c r="MEK54" s="12"/>
      <c r="MEL54" s="12"/>
      <c r="MEM54" s="12"/>
      <c r="MEN54" s="12"/>
      <c r="MEO54" s="12"/>
      <c r="MEP54" s="12"/>
      <c r="MEQ54" s="12"/>
      <c r="MER54" s="12"/>
      <c r="MES54" s="12"/>
      <c r="MET54" s="12"/>
      <c r="MEU54" s="12"/>
      <c r="MEV54" s="12"/>
      <c r="MEW54" s="12"/>
      <c r="MEX54" s="12"/>
      <c r="MEY54" s="12"/>
      <c r="MEZ54" s="12"/>
      <c r="MFA54" s="12"/>
      <c r="MFB54" s="12"/>
      <c r="MFC54" s="12"/>
      <c r="MFD54" s="12"/>
      <c r="MFE54" s="12"/>
      <c r="MFF54" s="12"/>
      <c r="MFG54" s="12"/>
      <c r="MFH54" s="12"/>
      <c r="MFI54" s="12"/>
      <c r="MFJ54" s="12"/>
      <c r="MFK54" s="12"/>
      <c r="MFL54" s="12"/>
      <c r="MFM54" s="12"/>
      <c r="MFN54" s="12"/>
      <c r="MFO54" s="12"/>
      <c r="MFP54" s="12"/>
      <c r="MFQ54" s="12"/>
      <c r="MFR54" s="12"/>
      <c r="MFS54" s="12"/>
      <c r="MFT54" s="12"/>
      <c r="MFU54" s="12"/>
      <c r="MFV54" s="12"/>
      <c r="MFW54" s="12"/>
      <c r="MFX54" s="12"/>
      <c r="MFY54" s="12"/>
      <c r="MFZ54" s="12"/>
      <c r="MGA54" s="12"/>
      <c r="MGB54" s="12"/>
      <c r="MGC54" s="12"/>
      <c r="MGD54" s="12"/>
      <c r="MGE54" s="12"/>
      <c r="MGF54" s="12"/>
      <c r="MGG54" s="12"/>
      <c r="MGH54" s="12"/>
      <c r="MGI54" s="12"/>
      <c r="MGJ54" s="12"/>
      <c r="MGK54" s="12"/>
      <c r="MGL54" s="12"/>
      <c r="MGM54" s="12"/>
      <c r="MGN54" s="12"/>
      <c r="MGO54" s="12"/>
      <c r="MGP54" s="12"/>
      <c r="MGQ54" s="12"/>
      <c r="MGR54" s="12"/>
      <c r="MGS54" s="12"/>
      <c r="MGT54" s="12"/>
      <c r="MGU54" s="12"/>
      <c r="MGV54" s="12"/>
      <c r="MGW54" s="12"/>
      <c r="MGX54" s="12"/>
      <c r="MGY54" s="12"/>
      <c r="MGZ54" s="12"/>
      <c r="MHA54" s="12"/>
      <c r="MHB54" s="12"/>
      <c r="MHC54" s="12"/>
      <c r="MHD54" s="12"/>
      <c r="MHE54" s="12"/>
      <c r="MHF54" s="12"/>
      <c r="MHG54" s="12"/>
      <c r="MHH54" s="12"/>
      <c r="MHI54" s="12"/>
      <c r="MHJ54" s="12"/>
      <c r="MHK54" s="12"/>
      <c r="MHL54" s="12"/>
      <c r="MHM54" s="12"/>
      <c r="MHN54" s="12"/>
      <c r="MHO54" s="12"/>
      <c r="MHP54" s="12"/>
      <c r="MHQ54" s="12"/>
      <c r="MHR54" s="12"/>
      <c r="MHS54" s="12"/>
      <c r="MHT54" s="12"/>
      <c r="MHU54" s="12"/>
      <c r="MHV54" s="12"/>
      <c r="MHW54" s="12"/>
      <c r="MHX54" s="12"/>
      <c r="MHY54" s="12"/>
      <c r="MHZ54" s="12"/>
      <c r="MIA54" s="12"/>
      <c r="MIB54" s="12"/>
      <c r="MIC54" s="12"/>
      <c r="MID54" s="12"/>
      <c r="MIE54" s="12"/>
      <c r="MIF54" s="12"/>
      <c r="MIG54" s="12"/>
      <c r="MIH54" s="12"/>
      <c r="MII54" s="12"/>
      <c r="MIJ54" s="12"/>
      <c r="MIK54" s="12"/>
      <c r="MIL54" s="12"/>
      <c r="MIM54" s="12"/>
      <c r="MIN54" s="12"/>
      <c r="MIO54" s="12"/>
      <c r="MIP54" s="12"/>
      <c r="MIQ54" s="12"/>
      <c r="MIR54" s="12"/>
      <c r="MIS54" s="12"/>
      <c r="MIT54" s="12"/>
      <c r="MIU54" s="12"/>
      <c r="MIV54" s="12"/>
      <c r="MIW54" s="12"/>
      <c r="MIX54" s="12"/>
      <c r="MIY54" s="12"/>
      <c r="MIZ54" s="12"/>
      <c r="MJA54" s="12"/>
      <c r="MJB54" s="12"/>
      <c r="MJC54" s="12"/>
      <c r="MJD54" s="12"/>
      <c r="MJE54" s="12"/>
      <c r="MJF54" s="12"/>
      <c r="MJG54" s="12"/>
      <c r="MJH54" s="12"/>
      <c r="MJI54" s="12"/>
      <c r="MJJ54" s="12"/>
      <c r="MJK54" s="12"/>
      <c r="MJL54" s="12"/>
      <c r="MJM54" s="12"/>
      <c r="MJN54" s="12"/>
      <c r="MJO54" s="12"/>
      <c r="MJP54" s="12"/>
      <c r="MJQ54" s="12"/>
      <c r="MJR54" s="12"/>
      <c r="MJS54" s="12"/>
      <c r="MJT54" s="12"/>
      <c r="MJU54" s="12"/>
      <c r="MJV54" s="12"/>
      <c r="MJW54" s="12"/>
      <c r="MJX54" s="12"/>
      <c r="MJY54" s="12"/>
      <c r="MJZ54" s="12"/>
      <c r="MKA54" s="12"/>
      <c r="MKB54" s="12"/>
      <c r="MKC54" s="12"/>
      <c r="MKD54" s="12"/>
      <c r="MKE54" s="12"/>
      <c r="MKF54" s="12"/>
      <c r="MKG54" s="12"/>
      <c r="MKH54" s="12"/>
      <c r="MKI54" s="12"/>
      <c r="MKJ54" s="12"/>
      <c r="MKK54" s="12"/>
      <c r="MKL54" s="12"/>
      <c r="MKM54" s="12"/>
      <c r="MKN54" s="12"/>
      <c r="MKO54" s="12"/>
      <c r="MKP54" s="12"/>
      <c r="MKQ54" s="12"/>
      <c r="MKR54" s="12"/>
      <c r="MKS54" s="12"/>
      <c r="MKT54" s="12"/>
      <c r="MKU54" s="12"/>
      <c r="MKV54" s="12"/>
      <c r="MKW54" s="12"/>
      <c r="MKX54" s="12"/>
      <c r="MKY54" s="12"/>
      <c r="MKZ54" s="12"/>
      <c r="MLA54" s="12"/>
      <c r="MLB54" s="12"/>
      <c r="MLC54" s="12"/>
      <c r="MLD54" s="12"/>
      <c r="MLE54" s="12"/>
      <c r="MLF54" s="12"/>
      <c r="MLG54" s="12"/>
      <c r="MLH54" s="12"/>
      <c r="MLI54" s="12"/>
      <c r="MLJ54" s="12"/>
      <c r="MLK54" s="12"/>
      <c r="MLL54" s="12"/>
      <c r="MLM54" s="12"/>
      <c r="MLN54" s="12"/>
      <c r="MLO54" s="12"/>
      <c r="MLP54" s="12"/>
      <c r="MLQ54" s="12"/>
      <c r="MLR54" s="12"/>
      <c r="MLS54" s="12"/>
      <c r="MLT54" s="12"/>
      <c r="MLU54" s="12"/>
      <c r="MLV54" s="12"/>
      <c r="MLW54" s="12"/>
      <c r="MLX54" s="12"/>
      <c r="MLY54" s="12"/>
      <c r="MLZ54" s="12"/>
      <c r="MMA54" s="12"/>
      <c r="MMB54" s="12"/>
      <c r="MMC54" s="12"/>
      <c r="MMD54" s="12"/>
      <c r="MME54" s="12"/>
      <c r="MMF54" s="12"/>
      <c r="MMG54" s="12"/>
      <c r="MMH54" s="12"/>
      <c r="MMI54" s="12"/>
      <c r="MMJ54" s="12"/>
      <c r="MMK54" s="12"/>
      <c r="MML54" s="12"/>
      <c r="MMM54" s="12"/>
      <c r="MMN54" s="12"/>
      <c r="MMO54" s="12"/>
      <c r="MMP54" s="12"/>
      <c r="MMQ54" s="12"/>
      <c r="MMR54" s="12"/>
      <c r="MMS54" s="12"/>
      <c r="MMT54" s="12"/>
      <c r="MMU54" s="12"/>
      <c r="MMV54" s="12"/>
      <c r="MMW54" s="12"/>
      <c r="MMX54" s="12"/>
      <c r="MMY54" s="12"/>
      <c r="MMZ54" s="12"/>
      <c r="MNA54" s="12"/>
      <c r="MNB54" s="12"/>
      <c r="MNC54" s="12"/>
      <c r="MND54" s="12"/>
      <c r="MNE54" s="12"/>
      <c r="MNF54" s="12"/>
      <c r="MNG54" s="12"/>
      <c r="MNH54" s="12"/>
      <c r="MNI54" s="12"/>
      <c r="MNJ54" s="12"/>
      <c r="MNK54" s="12"/>
      <c r="MNL54" s="12"/>
      <c r="MNM54" s="12"/>
      <c r="MNN54" s="12"/>
      <c r="MNO54" s="12"/>
      <c r="MNP54" s="12"/>
      <c r="MNQ54" s="12"/>
      <c r="MNR54" s="12"/>
      <c r="MNS54" s="12"/>
      <c r="MNT54" s="12"/>
      <c r="MNU54" s="12"/>
      <c r="MNV54" s="12"/>
      <c r="MNW54" s="12"/>
      <c r="MNX54" s="12"/>
      <c r="MNY54" s="12"/>
      <c r="MNZ54" s="12"/>
      <c r="MOA54" s="12"/>
      <c r="MOB54" s="12"/>
      <c r="MOC54" s="12"/>
      <c r="MOD54" s="12"/>
      <c r="MOE54" s="12"/>
      <c r="MOF54" s="12"/>
      <c r="MOG54" s="12"/>
      <c r="MOH54" s="12"/>
      <c r="MOI54" s="12"/>
      <c r="MOJ54" s="12"/>
      <c r="MOK54" s="12"/>
      <c r="MOL54" s="12"/>
      <c r="MOM54" s="12"/>
      <c r="MON54" s="12"/>
      <c r="MOO54" s="12"/>
      <c r="MOP54" s="12"/>
      <c r="MOQ54" s="12"/>
      <c r="MOR54" s="12"/>
      <c r="MOS54" s="12"/>
      <c r="MOT54" s="12"/>
      <c r="MOU54" s="12"/>
      <c r="MOV54" s="12"/>
      <c r="MOW54" s="12"/>
      <c r="MOX54" s="12"/>
      <c r="MOY54" s="12"/>
      <c r="MOZ54" s="12"/>
      <c r="MPA54" s="12"/>
      <c r="MPB54" s="12"/>
      <c r="MPC54" s="12"/>
      <c r="MPD54" s="12"/>
      <c r="MPE54" s="12"/>
      <c r="MPF54" s="12"/>
      <c r="MPG54" s="12"/>
      <c r="MPH54" s="12"/>
      <c r="MPI54" s="12"/>
      <c r="MPJ54" s="12"/>
      <c r="MPK54" s="12"/>
      <c r="MPL54" s="12"/>
      <c r="MPM54" s="12"/>
      <c r="MPN54" s="12"/>
      <c r="MPO54" s="12"/>
      <c r="MPP54" s="12"/>
      <c r="MPQ54" s="12"/>
      <c r="MPR54" s="12"/>
      <c r="MPS54" s="12"/>
      <c r="MPT54" s="12"/>
      <c r="MPU54" s="12"/>
      <c r="MPV54" s="12"/>
      <c r="MPW54" s="12"/>
      <c r="MPX54" s="12"/>
      <c r="MPY54" s="12"/>
      <c r="MPZ54" s="12"/>
      <c r="MQA54" s="12"/>
      <c r="MQB54" s="12"/>
      <c r="MQC54" s="12"/>
      <c r="MQD54" s="12"/>
      <c r="MQE54" s="12"/>
      <c r="MQF54" s="12"/>
      <c r="MQG54" s="12"/>
      <c r="MQH54" s="12"/>
      <c r="MQI54" s="12"/>
      <c r="MQJ54" s="12"/>
      <c r="MQK54" s="12"/>
      <c r="MQL54" s="12"/>
      <c r="MQM54" s="12"/>
      <c r="MQN54" s="12"/>
      <c r="MQO54" s="12"/>
      <c r="MQP54" s="12"/>
      <c r="MQQ54" s="12"/>
      <c r="MQR54" s="12"/>
      <c r="MQS54" s="12"/>
      <c r="MQT54" s="12"/>
      <c r="MQU54" s="12"/>
      <c r="MQV54" s="12"/>
      <c r="MQW54" s="12"/>
      <c r="MQX54" s="12"/>
      <c r="MQY54" s="12"/>
      <c r="MQZ54" s="12"/>
      <c r="MRA54" s="12"/>
      <c r="MRB54" s="12"/>
      <c r="MRC54" s="12"/>
      <c r="MRD54" s="12"/>
      <c r="MRE54" s="12"/>
      <c r="MRF54" s="12"/>
      <c r="MRG54" s="12"/>
      <c r="MRH54" s="12"/>
      <c r="MRI54" s="12"/>
      <c r="MRJ54" s="12"/>
      <c r="MRK54" s="12"/>
      <c r="MRL54" s="12"/>
      <c r="MRM54" s="12"/>
      <c r="MRN54" s="12"/>
      <c r="MRO54" s="12"/>
      <c r="MRP54" s="12"/>
      <c r="MRQ54" s="12"/>
      <c r="MRR54" s="12"/>
      <c r="MRS54" s="12"/>
      <c r="MRT54" s="12"/>
      <c r="MRU54" s="12"/>
      <c r="MRV54" s="12"/>
      <c r="MRW54" s="12"/>
      <c r="MRX54" s="12"/>
      <c r="MRY54" s="12"/>
      <c r="MRZ54" s="12"/>
      <c r="MSA54" s="12"/>
      <c r="MSB54" s="12"/>
      <c r="MSC54" s="12"/>
      <c r="MSD54" s="12"/>
      <c r="MSE54" s="12"/>
      <c r="MSF54" s="12"/>
      <c r="MSG54" s="12"/>
      <c r="MSH54" s="12"/>
      <c r="MSI54" s="12"/>
      <c r="MSJ54" s="12"/>
      <c r="MSK54" s="12"/>
      <c r="MSL54" s="12"/>
      <c r="MSM54" s="12"/>
      <c r="MSN54" s="12"/>
      <c r="MSO54" s="12"/>
      <c r="MSP54" s="12"/>
      <c r="MSQ54" s="12"/>
      <c r="MSR54" s="12"/>
      <c r="MSS54" s="12"/>
      <c r="MST54" s="12"/>
      <c r="MSU54" s="12"/>
      <c r="MSV54" s="12"/>
      <c r="MSW54" s="12"/>
      <c r="MSX54" s="12"/>
      <c r="MSY54" s="12"/>
      <c r="MSZ54" s="12"/>
      <c r="MTA54" s="12"/>
      <c r="MTB54" s="12"/>
      <c r="MTC54" s="12"/>
      <c r="MTD54" s="12"/>
      <c r="MTE54" s="12"/>
      <c r="MTF54" s="12"/>
      <c r="MTG54" s="12"/>
      <c r="MTH54" s="12"/>
      <c r="MTI54" s="12"/>
      <c r="MTJ54" s="12"/>
      <c r="MTK54" s="12"/>
      <c r="MTL54" s="12"/>
      <c r="MTM54" s="12"/>
      <c r="MTN54" s="12"/>
      <c r="MTO54" s="12"/>
      <c r="MTP54" s="12"/>
      <c r="MTQ54" s="12"/>
      <c r="MTR54" s="12"/>
      <c r="MTS54" s="12"/>
      <c r="MTT54" s="12"/>
      <c r="MTU54" s="12"/>
      <c r="MTV54" s="12"/>
      <c r="MTW54" s="12"/>
      <c r="MTX54" s="12"/>
      <c r="MTY54" s="12"/>
      <c r="MTZ54" s="12"/>
      <c r="MUA54" s="12"/>
      <c r="MUB54" s="12"/>
      <c r="MUC54" s="12"/>
      <c r="MUD54" s="12"/>
      <c r="MUE54" s="12"/>
      <c r="MUF54" s="12"/>
      <c r="MUG54" s="12"/>
      <c r="MUH54" s="12"/>
      <c r="MUI54" s="12"/>
      <c r="MUJ54" s="12"/>
      <c r="MUK54" s="12"/>
      <c r="MUL54" s="12"/>
      <c r="MUM54" s="12"/>
      <c r="MUN54" s="12"/>
      <c r="MUO54" s="12"/>
      <c r="MUP54" s="12"/>
      <c r="MUQ54" s="12"/>
      <c r="MUR54" s="12"/>
      <c r="MUS54" s="12"/>
      <c r="MUT54" s="12"/>
      <c r="MUU54" s="12"/>
      <c r="MUV54" s="12"/>
      <c r="MUW54" s="12"/>
      <c r="MUX54" s="12"/>
      <c r="MUY54" s="12"/>
      <c r="MUZ54" s="12"/>
      <c r="MVA54" s="12"/>
      <c r="MVB54" s="12"/>
      <c r="MVC54" s="12"/>
      <c r="MVD54" s="12"/>
      <c r="MVE54" s="12"/>
      <c r="MVF54" s="12"/>
      <c r="MVG54" s="12"/>
      <c r="MVH54" s="12"/>
      <c r="MVI54" s="12"/>
      <c r="MVJ54" s="12"/>
      <c r="MVK54" s="12"/>
      <c r="MVL54" s="12"/>
      <c r="MVM54" s="12"/>
      <c r="MVN54" s="12"/>
      <c r="MVO54" s="12"/>
      <c r="MVP54" s="12"/>
      <c r="MVQ54" s="12"/>
      <c r="MVR54" s="12"/>
      <c r="MVS54" s="12"/>
      <c r="MVT54" s="12"/>
      <c r="MVU54" s="12"/>
      <c r="MVV54" s="12"/>
      <c r="MVW54" s="12"/>
      <c r="MVX54" s="12"/>
      <c r="MVY54" s="12"/>
      <c r="MVZ54" s="12"/>
      <c r="MWA54" s="12"/>
      <c r="MWB54" s="12"/>
      <c r="MWC54" s="12"/>
      <c r="MWD54" s="12"/>
      <c r="MWE54" s="12"/>
      <c r="MWF54" s="12"/>
      <c r="MWG54" s="12"/>
      <c r="MWH54" s="12"/>
      <c r="MWI54" s="12"/>
      <c r="MWJ54" s="12"/>
      <c r="MWK54" s="12"/>
      <c r="MWL54" s="12"/>
      <c r="MWM54" s="12"/>
      <c r="MWN54" s="12"/>
      <c r="MWO54" s="12"/>
      <c r="MWP54" s="12"/>
      <c r="MWQ54" s="12"/>
      <c r="MWR54" s="12"/>
      <c r="MWS54" s="12"/>
      <c r="MWT54" s="12"/>
      <c r="MWU54" s="12"/>
      <c r="MWV54" s="12"/>
      <c r="MWW54" s="12"/>
      <c r="MWX54" s="12"/>
      <c r="MWY54" s="12"/>
      <c r="MWZ54" s="12"/>
      <c r="MXA54" s="12"/>
      <c r="MXB54" s="12"/>
      <c r="MXC54" s="12"/>
      <c r="MXD54" s="12"/>
      <c r="MXE54" s="12"/>
      <c r="MXF54" s="12"/>
      <c r="MXG54" s="12"/>
      <c r="MXH54" s="12"/>
      <c r="MXI54" s="12"/>
      <c r="MXJ54" s="12"/>
      <c r="MXK54" s="12"/>
      <c r="MXL54" s="12"/>
      <c r="MXM54" s="12"/>
      <c r="MXN54" s="12"/>
      <c r="MXO54" s="12"/>
      <c r="MXP54" s="12"/>
      <c r="MXQ54" s="12"/>
      <c r="MXR54" s="12"/>
      <c r="MXS54" s="12"/>
      <c r="MXT54" s="12"/>
      <c r="MXU54" s="12"/>
      <c r="MXV54" s="12"/>
      <c r="MXW54" s="12"/>
      <c r="MXX54" s="12"/>
      <c r="MXY54" s="12"/>
      <c r="MXZ54" s="12"/>
      <c r="MYA54" s="12"/>
      <c r="MYB54" s="12"/>
      <c r="MYC54" s="12"/>
      <c r="MYD54" s="12"/>
      <c r="MYE54" s="12"/>
      <c r="MYF54" s="12"/>
      <c r="MYG54" s="12"/>
      <c r="MYH54" s="12"/>
      <c r="MYI54" s="12"/>
      <c r="MYJ54" s="12"/>
      <c r="MYK54" s="12"/>
      <c r="MYL54" s="12"/>
      <c r="MYM54" s="12"/>
      <c r="MYN54" s="12"/>
      <c r="MYO54" s="12"/>
      <c r="MYP54" s="12"/>
      <c r="MYQ54" s="12"/>
      <c r="MYR54" s="12"/>
      <c r="MYS54" s="12"/>
      <c r="MYT54" s="12"/>
      <c r="MYU54" s="12"/>
      <c r="MYV54" s="12"/>
      <c r="MYW54" s="12"/>
      <c r="MYX54" s="12"/>
      <c r="MYY54" s="12"/>
      <c r="MYZ54" s="12"/>
      <c r="MZA54" s="12"/>
      <c r="MZB54" s="12"/>
      <c r="MZC54" s="12"/>
      <c r="MZD54" s="12"/>
      <c r="MZE54" s="12"/>
      <c r="MZF54" s="12"/>
      <c r="MZG54" s="12"/>
      <c r="MZH54" s="12"/>
      <c r="MZI54" s="12"/>
      <c r="MZJ54" s="12"/>
      <c r="MZK54" s="12"/>
      <c r="MZL54" s="12"/>
      <c r="MZM54" s="12"/>
      <c r="MZN54" s="12"/>
      <c r="MZO54" s="12"/>
      <c r="MZP54" s="12"/>
      <c r="MZQ54" s="12"/>
      <c r="MZR54" s="12"/>
      <c r="MZS54" s="12"/>
      <c r="MZT54" s="12"/>
      <c r="MZU54" s="12"/>
      <c r="MZV54" s="12"/>
      <c r="MZW54" s="12"/>
      <c r="MZX54" s="12"/>
      <c r="MZY54" s="12"/>
      <c r="MZZ54" s="12"/>
      <c r="NAA54" s="12"/>
      <c r="NAB54" s="12"/>
      <c r="NAC54" s="12"/>
      <c r="NAD54" s="12"/>
      <c r="NAE54" s="12"/>
      <c r="NAF54" s="12"/>
      <c r="NAG54" s="12"/>
      <c r="NAH54" s="12"/>
      <c r="NAI54" s="12"/>
      <c r="NAJ54" s="12"/>
      <c r="NAK54" s="12"/>
      <c r="NAL54" s="12"/>
      <c r="NAM54" s="12"/>
      <c r="NAN54" s="12"/>
      <c r="NAO54" s="12"/>
      <c r="NAP54" s="12"/>
      <c r="NAQ54" s="12"/>
      <c r="NAR54" s="12"/>
      <c r="NAS54" s="12"/>
      <c r="NAT54" s="12"/>
      <c r="NAU54" s="12"/>
      <c r="NAV54" s="12"/>
      <c r="NAW54" s="12"/>
      <c r="NAX54" s="12"/>
      <c r="NAY54" s="12"/>
      <c r="NAZ54" s="12"/>
      <c r="NBA54" s="12"/>
      <c r="NBB54" s="12"/>
      <c r="NBC54" s="12"/>
      <c r="NBD54" s="12"/>
      <c r="NBE54" s="12"/>
      <c r="NBF54" s="12"/>
      <c r="NBG54" s="12"/>
      <c r="NBH54" s="12"/>
      <c r="NBI54" s="12"/>
      <c r="NBJ54" s="12"/>
      <c r="NBK54" s="12"/>
      <c r="NBL54" s="12"/>
      <c r="NBM54" s="12"/>
      <c r="NBN54" s="12"/>
      <c r="NBO54" s="12"/>
      <c r="NBP54" s="12"/>
      <c r="NBQ54" s="12"/>
      <c r="NBR54" s="12"/>
      <c r="NBS54" s="12"/>
      <c r="NBT54" s="12"/>
      <c r="NBU54" s="12"/>
      <c r="NBV54" s="12"/>
      <c r="NBW54" s="12"/>
      <c r="NBX54" s="12"/>
      <c r="NBY54" s="12"/>
      <c r="NBZ54" s="12"/>
      <c r="NCA54" s="12"/>
      <c r="NCB54" s="12"/>
      <c r="NCC54" s="12"/>
      <c r="NCD54" s="12"/>
      <c r="NCE54" s="12"/>
      <c r="NCF54" s="12"/>
      <c r="NCG54" s="12"/>
      <c r="NCH54" s="12"/>
      <c r="NCI54" s="12"/>
      <c r="NCJ54" s="12"/>
      <c r="NCK54" s="12"/>
      <c r="NCL54" s="12"/>
      <c r="NCM54" s="12"/>
      <c r="NCN54" s="12"/>
      <c r="NCO54" s="12"/>
      <c r="NCP54" s="12"/>
      <c r="NCQ54" s="12"/>
      <c r="NCR54" s="12"/>
      <c r="NCS54" s="12"/>
      <c r="NCT54" s="12"/>
      <c r="NCU54" s="12"/>
      <c r="NCV54" s="12"/>
      <c r="NCW54" s="12"/>
      <c r="NCX54" s="12"/>
      <c r="NCY54" s="12"/>
      <c r="NCZ54" s="12"/>
      <c r="NDA54" s="12"/>
      <c r="NDB54" s="12"/>
      <c r="NDC54" s="12"/>
      <c r="NDD54" s="12"/>
      <c r="NDE54" s="12"/>
      <c r="NDF54" s="12"/>
      <c r="NDG54" s="12"/>
      <c r="NDH54" s="12"/>
      <c r="NDI54" s="12"/>
      <c r="NDJ54" s="12"/>
      <c r="NDK54" s="12"/>
      <c r="NDL54" s="12"/>
      <c r="NDM54" s="12"/>
      <c r="NDN54" s="12"/>
      <c r="NDO54" s="12"/>
      <c r="NDP54" s="12"/>
      <c r="NDQ54" s="12"/>
      <c r="NDR54" s="12"/>
      <c r="NDS54" s="12"/>
      <c r="NDT54" s="12"/>
      <c r="NDU54" s="12"/>
      <c r="NDV54" s="12"/>
      <c r="NDW54" s="12"/>
      <c r="NDX54" s="12"/>
      <c r="NDY54" s="12"/>
      <c r="NDZ54" s="12"/>
      <c r="NEA54" s="12"/>
      <c r="NEB54" s="12"/>
      <c r="NEC54" s="12"/>
      <c r="NED54" s="12"/>
      <c r="NEE54" s="12"/>
      <c r="NEF54" s="12"/>
      <c r="NEG54" s="12"/>
      <c r="NEH54" s="12"/>
      <c r="NEI54" s="12"/>
      <c r="NEJ54" s="12"/>
      <c r="NEK54" s="12"/>
      <c r="NEL54" s="12"/>
      <c r="NEM54" s="12"/>
      <c r="NEN54" s="12"/>
      <c r="NEO54" s="12"/>
      <c r="NEP54" s="12"/>
      <c r="NEQ54" s="12"/>
      <c r="NER54" s="12"/>
      <c r="NES54" s="12"/>
      <c r="NET54" s="12"/>
      <c r="NEU54" s="12"/>
      <c r="NEV54" s="12"/>
      <c r="NEW54" s="12"/>
      <c r="NEX54" s="12"/>
      <c r="NEY54" s="12"/>
      <c r="NEZ54" s="12"/>
      <c r="NFA54" s="12"/>
      <c r="NFB54" s="12"/>
      <c r="NFC54" s="12"/>
      <c r="NFD54" s="12"/>
      <c r="NFE54" s="12"/>
      <c r="NFF54" s="12"/>
      <c r="NFG54" s="12"/>
      <c r="NFH54" s="12"/>
      <c r="NFI54" s="12"/>
      <c r="NFJ54" s="12"/>
      <c r="NFK54" s="12"/>
      <c r="NFL54" s="12"/>
      <c r="NFM54" s="12"/>
      <c r="NFN54" s="12"/>
      <c r="NFO54" s="12"/>
      <c r="NFP54" s="12"/>
      <c r="NFQ54" s="12"/>
      <c r="NFR54" s="12"/>
      <c r="NFS54" s="12"/>
      <c r="NFT54" s="12"/>
      <c r="NFU54" s="12"/>
      <c r="NFV54" s="12"/>
      <c r="NFW54" s="12"/>
      <c r="NFX54" s="12"/>
      <c r="NFY54" s="12"/>
      <c r="NFZ54" s="12"/>
      <c r="NGA54" s="12"/>
      <c r="NGB54" s="12"/>
      <c r="NGC54" s="12"/>
      <c r="NGD54" s="12"/>
      <c r="NGE54" s="12"/>
      <c r="NGF54" s="12"/>
      <c r="NGG54" s="12"/>
      <c r="NGH54" s="12"/>
      <c r="NGI54" s="12"/>
      <c r="NGJ54" s="12"/>
      <c r="NGK54" s="12"/>
      <c r="NGL54" s="12"/>
      <c r="NGM54" s="12"/>
      <c r="NGN54" s="12"/>
      <c r="NGO54" s="12"/>
      <c r="NGP54" s="12"/>
      <c r="NGQ54" s="12"/>
      <c r="NGR54" s="12"/>
      <c r="NGS54" s="12"/>
      <c r="NGT54" s="12"/>
      <c r="NGU54" s="12"/>
      <c r="NGV54" s="12"/>
      <c r="NGW54" s="12"/>
      <c r="NGX54" s="12"/>
      <c r="NGY54" s="12"/>
      <c r="NGZ54" s="12"/>
      <c r="NHA54" s="12"/>
      <c r="NHB54" s="12"/>
      <c r="NHC54" s="12"/>
      <c r="NHD54" s="12"/>
      <c r="NHE54" s="12"/>
      <c r="NHF54" s="12"/>
      <c r="NHG54" s="12"/>
      <c r="NHH54" s="12"/>
      <c r="NHI54" s="12"/>
      <c r="NHJ54" s="12"/>
      <c r="NHK54" s="12"/>
      <c r="NHL54" s="12"/>
      <c r="NHM54" s="12"/>
      <c r="NHN54" s="12"/>
      <c r="NHO54" s="12"/>
      <c r="NHP54" s="12"/>
      <c r="NHQ54" s="12"/>
      <c r="NHR54" s="12"/>
      <c r="NHS54" s="12"/>
      <c r="NHT54" s="12"/>
      <c r="NHU54" s="12"/>
      <c r="NHV54" s="12"/>
      <c r="NHW54" s="12"/>
      <c r="NHX54" s="12"/>
      <c r="NHY54" s="12"/>
      <c r="NHZ54" s="12"/>
      <c r="NIA54" s="12"/>
      <c r="NIB54" s="12"/>
      <c r="NIC54" s="12"/>
      <c r="NID54" s="12"/>
      <c r="NIE54" s="12"/>
      <c r="NIF54" s="12"/>
      <c r="NIG54" s="12"/>
      <c r="NIH54" s="12"/>
      <c r="NII54" s="12"/>
      <c r="NIJ54" s="12"/>
      <c r="NIK54" s="12"/>
      <c r="NIL54" s="12"/>
      <c r="NIM54" s="12"/>
      <c r="NIN54" s="12"/>
      <c r="NIO54" s="12"/>
      <c r="NIP54" s="12"/>
      <c r="NIQ54" s="12"/>
      <c r="NIR54" s="12"/>
      <c r="NIS54" s="12"/>
      <c r="NIT54" s="12"/>
      <c r="NIU54" s="12"/>
      <c r="NIV54" s="12"/>
      <c r="NIW54" s="12"/>
      <c r="NIX54" s="12"/>
      <c r="NIY54" s="12"/>
      <c r="NIZ54" s="12"/>
      <c r="NJA54" s="12"/>
      <c r="NJB54" s="12"/>
      <c r="NJC54" s="12"/>
      <c r="NJD54" s="12"/>
      <c r="NJE54" s="12"/>
      <c r="NJF54" s="12"/>
      <c r="NJG54" s="12"/>
      <c r="NJH54" s="12"/>
      <c r="NJI54" s="12"/>
      <c r="NJJ54" s="12"/>
      <c r="NJK54" s="12"/>
      <c r="NJL54" s="12"/>
      <c r="NJM54" s="12"/>
      <c r="NJN54" s="12"/>
      <c r="NJO54" s="12"/>
      <c r="NJP54" s="12"/>
      <c r="NJQ54" s="12"/>
      <c r="NJR54" s="12"/>
      <c r="NJS54" s="12"/>
      <c r="NJT54" s="12"/>
      <c r="NJU54" s="12"/>
      <c r="NJV54" s="12"/>
      <c r="NJW54" s="12"/>
      <c r="NJX54" s="12"/>
      <c r="NJY54" s="12"/>
      <c r="NJZ54" s="12"/>
      <c r="NKA54" s="12"/>
      <c r="NKB54" s="12"/>
      <c r="NKC54" s="12"/>
      <c r="NKD54" s="12"/>
      <c r="NKE54" s="12"/>
      <c r="NKF54" s="12"/>
      <c r="NKG54" s="12"/>
      <c r="NKH54" s="12"/>
      <c r="NKI54" s="12"/>
      <c r="NKJ54" s="12"/>
      <c r="NKK54" s="12"/>
      <c r="NKL54" s="12"/>
      <c r="NKM54" s="12"/>
      <c r="NKN54" s="12"/>
      <c r="NKO54" s="12"/>
      <c r="NKP54" s="12"/>
      <c r="NKQ54" s="12"/>
      <c r="NKR54" s="12"/>
      <c r="NKS54" s="12"/>
      <c r="NKT54" s="12"/>
      <c r="NKU54" s="12"/>
      <c r="NKV54" s="12"/>
      <c r="NKW54" s="12"/>
      <c r="NKX54" s="12"/>
      <c r="NKY54" s="12"/>
      <c r="NKZ54" s="12"/>
      <c r="NLA54" s="12"/>
      <c r="NLB54" s="12"/>
      <c r="NLC54" s="12"/>
      <c r="NLD54" s="12"/>
      <c r="NLE54" s="12"/>
      <c r="NLF54" s="12"/>
      <c r="NLG54" s="12"/>
      <c r="NLH54" s="12"/>
      <c r="NLI54" s="12"/>
      <c r="NLJ54" s="12"/>
      <c r="NLK54" s="12"/>
      <c r="NLL54" s="12"/>
      <c r="NLM54" s="12"/>
      <c r="NLN54" s="12"/>
      <c r="NLO54" s="12"/>
      <c r="NLP54" s="12"/>
      <c r="NLQ54" s="12"/>
      <c r="NLR54" s="12"/>
      <c r="NLS54" s="12"/>
      <c r="NLT54" s="12"/>
      <c r="NLU54" s="12"/>
      <c r="NLV54" s="12"/>
      <c r="NLW54" s="12"/>
      <c r="NLX54" s="12"/>
      <c r="NLY54" s="12"/>
      <c r="NLZ54" s="12"/>
      <c r="NMA54" s="12"/>
      <c r="NMB54" s="12"/>
      <c r="NMC54" s="12"/>
      <c r="NMD54" s="12"/>
      <c r="NME54" s="12"/>
      <c r="NMF54" s="12"/>
      <c r="NMG54" s="12"/>
      <c r="NMH54" s="12"/>
      <c r="NMI54" s="12"/>
      <c r="NMJ54" s="12"/>
      <c r="NMK54" s="12"/>
      <c r="NML54" s="12"/>
      <c r="NMM54" s="12"/>
      <c r="NMN54" s="12"/>
      <c r="NMO54" s="12"/>
      <c r="NMP54" s="12"/>
      <c r="NMQ54" s="12"/>
      <c r="NMR54" s="12"/>
      <c r="NMS54" s="12"/>
      <c r="NMT54" s="12"/>
      <c r="NMU54" s="12"/>
      <c r="NMV54" s="12"/>
      <c r="NMW54" s="12"/>
      <c r="NMX54" s="12"/>
      <c r="NMY54" s="12"/>
      <c r="NMZ54" s="12"/>
      <c r="NNA54" s="12"/>
      <c r="NNB54" s="12"/>
      <c r="NNC54" s="12"/>
      <c r="NND54" s="12"/>
      <c r="NNE54" s="12"/>
      <c r="NNF54" s="12"/>
      <c r="NNG54" s="12"/>
      <c r="NNH54" s="12"/>
      <c r="NNI54" s="12"/>
      <c r="NNJ54" s="12"/>
      <c r="NNK54" s="12"/>
      <c r="NNL54" s="12"/>
      <c r="NNM54" s="12"/>
      <c r="NNN54" s="12"/>
      <c r="NNO54" s="12"/>
      <c r="NNP54" s="12"/>
      <c r="NNQ54" s="12"/>
      <c r="NNR54" s="12"/>
      <c r="NNS54" s="12"/>
      <c r="NNT54" s="12"/>
      <c r="NNU54" s="12"/>
      <c r="NNV54" s="12"/>
      <c r="NNW54" s="12"/>
      <c r="NNX54" s="12"/>
      <c r="NNY54" s="12"/>
      <c r="NNZ54" s="12"/>
      <c r="NOA54" s="12"/>
      <c r="NOB54" s="12"/>
      <c r="NOC54" s="12"/>
      <c r="NOD54" s="12"/>
      <c r="NOE54" s="12"/>
      <c r="NOF54" s="12"/>
      <c r="NOG54" s="12"/>
      <c r="NOH54" s="12"/>
      <c r="NOI54" s="12"/>
      <c r="NOJ54" s="12"/>
      <c r="NOK54" s="12"/>
      <c r="NOL54" s="12"/>
      <c r="NOM54" s="12"/>
      <c r="NON54" s="12"/>
      <c r="NOO54" s="12"/>
      <c r="NOP54" s="12"/>
      <c r="NOQ54" s="12"/>
      <c r="NOR54" s="12"/>
      <c r="NOS54" s="12"/>
      <c r="NOT54" s="12"/>
      <c r="NOU54" s="12"/>
      <c r="NOV54" s="12"/>
      <c r="NOW54" s="12"/>
      <c r="NOX54" s="12"/>
      <c r="NOY54" s="12"/>
      <c r="NOZ54" s="12"/>
      <c r="NPA54" s="12"/>
      <c r="NPB54" s="12"/>
      <c r="NPC54" s="12"/>
      <c r="NPD54" s="12"/>
      <c r="NPE54" s="12"/>
      <c r="NPF54" s="12"/>
      <c r="NPG54" s="12"/>
      <c r="NPH54" s="12"/>
      <c r="NPI54" s="12"/>
      <c r="NPJ54" s="12"/>
      <c r="NPK54" s="12"/>
      <c r="NPL54" s="12"/>
      <c r="NPM54" s="12"/>
      <c r="NPN54" s="12"/>
      <c r="NPO54" s="12"/>
      <c r="NPP54" s="12"/>
      <c r="NPQ54" s="12"/>
      <c r="NPR54" s="12"/>
      <c r="NPS54" s="12"/>
      <c r="NPT54" s="12"/>
      <c r="NPU54" s="12"/>
      <c r="NPV54" s="12"/>
      <c r="NPW54" s="12"/>
      <c r="NPX54" s="12"/>
      <c r="NPY54" s="12"/>
      <c r="NPZ54" s="12"/>
      <c r="NQA54" s="12"/>
      <c r="NQB54" s="12"/>
      <c r="NQC54" s="12"/>
      <c r="NQD54" s="12"/>
      <c r="NQE54" s="12"/>
      <c r="NQF54" s="12"/>
      <c r="NQG54" s="12"/>
      <c r="NQH54" s="12"/>
      <c r="NQI54" s="12"/>
      <c r="NQJ54" s="12"/>
      <c r="NQK54" s="12"/>
      <c r="NQL54" s="12"/>
      <c r="NQM54" s="12"/>
      <c r="NQN54" s="12"/>
      <c r="NQO54" s="12"/>
      <c r="NQP54" s="12"/>
      <c r="NQQ54" s="12"/>
      <c r="NQR54" s="12"/>
      <c r="NQS54" s="12"/>
      <c r="NQT54" s="12"/>
      <c r="NQU54" s="12"/>
      <c r="NQV54" s="12"/>
      <c r="NQW54" s="12"/>
      <c r="NQX54" s="12"/>
      <c r="NQY54" s="12"/>
      <c r="NQZ54" s="12"/>
      <c r="NRA54" s="12"/>
      <c r="NRB54" s="12"/>
      <c r="NRC54" s="12"/>
      <c r="NRD54" s="12"/>
      <c r="NRE54" s="12"/>
      <c r="NRF54" s="12"/>
      <c r="NRG54" s="12"/>
      <c r="NRH54" s="12"/>
      <c r="NRI54" s="12"/>
      <c r="NRJ54" s="12"/>
      <c r="NRK54" s="12"/>
      <c r="NRL54" s="12"/>
      <c r="NRM54" s="12"/>
      <c r="NRN54" s="12"/>
      <c r="NRO54" s="12"/>
      <c r="NRP54" s="12"/>
      <c r="NRQ54" s="12"/>
      <c r="NRR54" s="12"/>
      <c r="NRS54" s="12"/>
      <c r="NRT54" s="12"/>
      <c r="NRU54" s="12"/>
      <c r="NRV54" s="12"/>
      <c r="NRW54" s="12"/>
      <c r="NRX54" s="12"/>
      <c r="NRY54" s="12"/>
      <c r="NRZ54" s="12"/>
      <c r="NSA54" s="12"/>
      <c r="NSB54" s="12"/>
      <c r="NSC54" s="12"/>
      <c r="NSD54" s="12"/>
      <c r="NSE54" s="12"/>
      <c r="NSF54" s="12"/>
      <c r="NSG54" s="12"/>
      <c r="NSH54" s="12"/>
      <c r="NSI54" s="12"/>
      <c r="NSJ54" s="12"/>
      <c r="NSK54" s="12"/>
      <c r="NSL54" s="12"/>
      <c r="NSM54" s="12"/>
      <c r="NSN54" s="12"/>
      <c r="NSO54" s="12"/>
      <c r="NSP54" s="12"/>
      <c r="NSQ54" s="12"/>
      <c r="NSR54" s="12"/>
      <c r="NSS54" s="12"/>
      <c r="NST54" s="12"/>
      <c r="NSU54" s="12"/>
      <c r="NSV54" s="12"/>
      <c r="NSW54" s="12"/>
      <c r="NSX54" s="12"/>
      <c r="NSY54" s="12"/>
      <c r="NSZ54" s="12"/>
      <c r="NTA54" s="12"/>
      <c r="NTB54" s="12"/>
      <c r="NTC54" s="12"/>
      <c r="NTD54" s="12"/>
      <c r="NTE54" s="12"/>
      <c r="NTF54" s="12"/>
      <c r="NTG54" s="12"/>
      <c r="NTH54" s="12"/>
      <c r="NTI54" s="12"/>
      <c r="NTJ54" s="12"/>
      <c r="NTK54" s="12"/>
      <c r="NTL54" s="12"/>
      <c r="NTM54" s="12"/>
      <c r="NTN54" s="12"/>
      <c r="NTO54" s="12"/>
      <c r="NTP54" s="12"/>
      <c r="NTQ54" s="12"/>
      <c r="NTR54" s="12"/>
      <c r="NTS54" s="12"/>
      <c r="NTT54" s="12"/>
      <c r="NTU54" s="12"/>
      <c r="NTV54" s="12"/>
      <c r="NTW54" s="12"/>
      <c r="NTX54" s="12"/>
      <c r="NTY54" s="12"/>
      <c r="NTZ54" s="12"/>
      <c r="NUA54" s="12"/>
      <c r="NUB54" s="12"/>
      <c r="NUC54" s="12"/>
      <c r="NUD54" s="12"/>
      <c r="NUE54" s="12"/>
      <c r="NUF54" s="12"/>
      <c r="NUG54" s="12"/>
      <c r="NUH54" s="12"/>
      <c r="NUI54" s="12"/>
      <c r="NUJ54" s="12"/>
      <c r="NUK54" s="12"/>
      <c r="NUL54" s="12"/>
      <c r="NUM54" s="12"/>
      <c r="NUN54" s="12"/>
      <c r="NUO54" s="12"/>
      <c r="NUP54" s="12"/>
      <c r="NUQ54" s="12"/>
      <c r="NUR54" s="12"/>
      <c r="NUS54" s="12"/>
      <c r="NUT54" s="12"/>
      <c r="NUU54" s="12"/>
      <c r="NUV54" s="12"/>
      <c r="NUW54" s="12"/>
      <c r="NUX54" s="12"/>
      <c r="NUY54" s="12"/>
      <c r="NUZ54" s="12"/>
      <c r="NVA54" s="12"/>
      <c r="NVB54" s="12"/>
      <c r="NVC54" s="12"/>
      <c r="NVD54" s="12"/>
      <c r="NVE54" s="12"/>
      <c r="NVF54" s="12"/>
      <c r="NVG54" s="12"/>
      <c r="NVH54" s="12"/>
      <c r="NVI54" s="12"/>
      <c r="NVJ54" s="12"/>
      <c r="NVK54" s="12"/>
      <c r="NVL54" s="12"/>
      <c r="NVM54" s="12"/>
      <c r="NVN54" s="12"/>
      <c r="NVO54" s="12"/>
      <c r="NVP54" s="12"/>
      <c r="NVQ54" s="12"/>
      <c r="NVR54" s="12"/>
      <c r="NVS54" s="12"/>
      <c r="NVT54" s="12"/>
      <c r="NVU54" s="12"/>
      <c r="NVV54" s="12"/>
      <c r="NVW54" s="12"/>
      <c r="NVX54" s="12"/>
      <c r="NVY54" s="12"/>
      <c r="NVZ54" s="12"/>
      <c r="NWA54" s="12"/>
      <c r="NWB54" s="12"/>
      <c r="NWC54" s="12"/>
      <c r="NWD54" s="12"/>
      <c r="NWE54" s="12"/>
      <c r="NWF54" s="12"/>
      <c r="NWG54" s="12"/>
      <c r="NWH54" s="12"/>
      <c r="NWI54" s="12"/>
      <c r="NWJ54" s="12"/>
      <c r="NWK54" s="12"/>
      <c r="NWL54" s="12"/>
      <c r="NWM54" s="12"/>
      <c r="NWN54" s="12"/>
      <c r="NWO54" s="12"/>
      <c r="NWP54" s="12"/>
      <c r="NWQ54" s="12"/>
      <c r="NWR54" s="12"/>
      <c r="NWS54" s="12"/>
      <c r="NWT54" s="12"/>
      <c r="NWU54" s="12"/>
      <c r="NWV54" s="12"/>
      <c r="NWW54" s="12"/>
      <c r="NWX54" s="12"/>
      <c r="NWY54" s="12"/>
      <c r="NWZ54" s="12"/>
      <c r="NXA54" s="12"/>
      <c r="NXB54" s="12"/>
      <c r="NXC54" s="12"/>
      <c r="NXD54" s="12"/>
      <c r="NXE54" s="12"/>
      <c r="NXF54" s="12"/>
      <c r="NXG54" s="12"/>
      <c r="NXH54" s="12"/>
      <c r="NXI54" s="12"/>
      <c r="NXJ54" s="12"/>
      <c r="NXK54" s="12"/>
      <c r="NXL54" s="12"/>
      <c r="NXM54" s="12"/>
      <c r="NXN54" s="12"/>
      <c r="NXO54" s="12"/>
      <c r="NXP54" s="12"/>
      <c r="NXQ54" s="12"/>
      <c r="NXR54" s="12"/>
      <c r="NXS54" s="12"/>
      <c r="NXT54" s="12"/>
      <c r="NXU54" s="12"/>
      <c r="NXV54" s="12"/>
      <c r="NXW54" s="12"/>
      <c r="NXX54" s="12"/>
      <c r="NXY54" s="12"/>
      <c r="NXZ54" s="12"/>
      <c r="NYA54" s="12"/>
      <c r="NYB54" s="12"/>
      <c r="NYC54" s="12"/>
      <c r="NYD54" s="12"/>
      <c r="NYE54" s="12"/>
      <c r="NYF54" s="12"/>
      <c r="NYG54" s="12"/>
      <c r="NYH54" s="12"/>
      <c r="NYI54" s="12"/>
      <c r="NYJ54" s="12"/>
      <c r="NYK54" s="12"/>
      <c r="NYL54" s="12"/>
      <c r="NYM54" s="12"/>
      <c r="NYN54" s="12"/>
      <c r="NYO54" s="12"/>
      <c r="NYP54" s="12"/>
      <c r="NYQ54" s="12"/>
      <c r="NYR54" s="12"/>
      <c r="NYS54" s="12"/>
      <c r="NYT54" s="12"/>
      <c r="NYU54" s="12"/>
      <c r="NYV54" s="12"/>
      <c r="NYW54" s="12"/>
      <c r="NYX54" s="12"/>
      <c r="NYY54" s="12"/>
      <c r="NYZ54" s="12"/>
      <c r="NZA54" s="12"/>
      <c r="NZB54" s="12"/>
      <c r="NZC54" s="12"/>
      <c r="NZD54" s="12"/>
      <c r="NZE54" s="12"/>
      <c r="NZF54" s="12"/>
      <c r="NZG54" s="12"/>
      <c r="NZH54" s="12"/>
      <c r="NZI54" s="12"/>
      <c r="NZJ54" s="12"/>
      <c r="NZK54" s="12"/>
      <c r="NZL54" s="12"/>
      <c r="NZM54" s="12"/>
      <c r="NZN54" s="12"/>
      <c r="NZO54" s="12"/>
      <c r="NZP54" s="12"/>
      <c r="NZQ54" s="12"/>
      <c r="NZR54" s="12"/>
      <c r="NZS54" s="12"/>
      <c r="NZT54" s="12"/>
      <c r="NZU54" s="12"/>
      <c r="NZV54" s="12"/>
      <c r="NZW54" s="12"/>
      <c r="NZX54" s="12"/>
      <c r="NZY54" s="12"/>
      <c r="NZZ54" s="12"/>
      <c r="OAA54" s="12"/>
      <c r="OAB54" s="12"/>
      <c r="OAC54" s="12"/>
      <c r="OAD54" s="12"/>
      <c r="OAE54" s="12"/>
      <c r="OAF54" s="12"/>
      <c r="OAG54" s="12"/>
      <c r="OAH54" s="12"/>
      <c r="OAI54" s="12"/>
      <c r="OAJ54" s="12"/>
      <c r="OAK54" s="12"/>
      <c r="OAL54" s="12"/>
      <c r="OAM54" s="12"/>
      <c r="OAN54" s="12"/>
      <c r="OAO54" s="12"/>
      <c r="OAP54" s="12"/>
      <c r="OAQ54" s="12"/>
      <c r="OAR54" s="12"/>
      <c r="OAS54" s="12"/>
      <c r="OAT54" s="12"/>
      <c r="OAU54" s="12"/>
      <c r="OAV54" s="12"/>
      <c r="OAW54" s="12"/>
      <c r="OAX54" s="12"/>
      <c r="OAY54" s="12"/>
      <c r="OAZ54" s="12"/>
      <c r="OBA54" s="12"/>
      <c r="OBB54" s="12"/>
      <c r="OBC54" s="12"/>
      <c r="OBD54" s="12"/>
      <c r="OBE54" s="12"/>
      <c r="OBF54" s="12"/>
      <c r="OBG54" s="12"/>
      <c r="OBH54" s="12"/>
      <c r="OBI54" s="12"/>
      <c r="OBJ54" s="12"/>
      <c r="OBK54" s="12"/>
      <c r="OBL54" s="12"/>
      <c r="OBM54" s="12"/>
      <c r="OBN54" s="12"/>
      <c r="OBO54" s="12"/>
      <c r="OBP54" s="12"/>
      <c r="OBQ54" s="12"/>
      <c r="OBR54" s="12"/>
      <c r="OBS54" s="12"/>
      <c r="OBT54" s="12"/>
      <c r="OBU54" s="12"/>
      <c r="OBV54" s="12"/>
      <c r="OBW54" s="12"/>
      <c r="OBX54" s="12"/>
      <c r="OBY54" s="12"/>
      <c r="OBZ54" s="12"/>
      <c r="OCA54" s="12"/>
      <c r="OCB54" s="12"/>
      <c r="OCC54" s="12"/>
      <c r="OCD54" s="12"/>
      <c r="OCE54" s="12"/>
      <c r="OCF54" s="12"/>
      <c r="OCG54" s="12"/>
      <c r="OCH54" s="12"/>
      <c r="OCI54" s="12"/>
      <c r="OCJ54" s="12"/>
      <c r="OCK54" s="12"/>
      <c r="OCL54" s="12"/>
      <c r="OCM54" s="12"/>
      <c r="OCN54" s="12"/>
      <c r="OCO54" s="12"/>
      <c r="OCP54" s="12"/>
      <c r="OCQ54" s="12"/>
      <c r="OCR54" s="12"/>
      <c r="OCS54" s="12"/>
      <c r="OCT54" s="12"/>
      <c r="OCU54" s="12"/>
      <c r="OCV54" s="12"/>
      <c r="OCW54" s="12"/>
      <c r="OCX54" s="12"/>
      <c r="OCY54" s="12"/>
      <c r="OCZ54" s="12"/>
      <c r="ODA54" s="12"/>
      <c r="ODB54" s="12"/>
      <c r="ODC54" s="12"/>
      <c r="ODD54" s="12"/>
      <c r="ODE54" s="12"/>
      <c r="ODF54" s="12"/>
      <c r="ODG54" s="12"/>
      <c r="ODH54" s="12"/>
      <c r="ODI54" s="12"/>
      <c r="ODJ54" s="12"/>
      <c r="ODK54" s="12"/>
      <c r="ODL54" s="12"/>
      <c r="ODM54" s="12"/>
      <c r="ODN54" s="12"/>
      <c r="ODO54" s="12"/>
      <c r="ODP54" s="12"/>
      <c r="ODQ54" s="12"/>
      <c r="ODR54" s="12"/>
      <c r="ODS54" s="12"/>
      <c r="ODT54" s="12"/>
      <c r="ODU54" s="12"/>
      <c r="ODV54" s="12"/>
      <c r="ODW54" s="12"/>
      <c r="ODX54" s="12"/>
      <c r="ODY54" s="12"/>
      <c r="ODZ54" s="12"/>
      <c r="OEA54" s="12"/>
      <c r="OEB54" s="12"/>
      <c r="OEC54" s="12"/>
      <c r="OED54" s="12"/>
      <c r="OEE54" s="12"/>
      <c r="OEF54" s="12"/>
      <c r="OEG54" s="12"/>
      <c r="OEH54" s="12"/>
      <c r="OEI54" s="12"/>
      <c r="OEJ54" s="12"/>
      <c r="OEK54" s="12"/>
      <c r="OEL54" s="12"/>
      <c r="OEM54" s="12"/>
      <c r="OEN54" s="12"/>
      <c r="OEO54" s="12"/>
      <c r="OEP54" s="12"/>
      <c r="OEQ54" s="12"/>
      <c r="OER54" s="12"/>
      <c r="OES54" s="12"/>
      <c r="OET54" s="12"/>
      <c r="OEU54" s="12"/>
      <c r="OEV54" s="12"/>
      <c r="OEW54" s="12"/>
      <c r="OEX54" s="12"/>
      <c r="OEY54" s="12"/>
      <c r="OEZ54" s="12"/>
      <c r="OFA54" s="12"/>
      <c r="OFB54" s="12"/>
      <c r="OFC54" s="12"/>
      <c r="OFD54" s="12"/>
      <c r="OFE54" s="12"/>
      <c r="OFF54" s="12"/>
      <c r="OFG54" s="12"/>
      <c r="OFH54" s="12"/>
      <c r="OFI54" s="12"/>
      <c r="OFJ54" s="12"/>
      <c r="OFK54" s="12"/>
      <c r="OFL54" s="12"/>
      <c r="OFM54" s="12"/>
      <c r="OFN54" s="12"/>
      <c r="OFO54" s="12"/>
      <c r="OFP54" s="12"/>
      <c r="OFQ54" s="12"/>
      <c r="OFR54" s="12"/>
      <c r="OFS54" s="12"/>
      <c r="OFT54" s="12"/>
      <c r="OFU54" s="12"/>
      <c r="OFV54" s="12"/>
      <c r="OFW54" s="12"/>
      <c r="OFX54" s="12"/>
      <c r="OFY54" s="12"/>
      <c r="OFZ54" s="12"/>
      <c r="OGA54" s="12"/>
      <c r="OGB54" s="12"/>
      <c r="OGC54" s="12"/>
      <c r="OGD54" s="12"/>
      <c r="OGE54" s="12"/>
      <c r="OGF54" s="12"/>
      <c r="OGG54" s="12"/>
      <c r="OGH54" s="12"/>
      <c r="OGI54" s="12"/>
      <c r="OGJ54" s="12"/>
      <c r="OGK54" s="12"/>
      <c r="OGL54" s="12"/>
      <c r="OGM54" s="12"/>
      <c r="OGN54" s="12"/>
      <c r="OGO54" s="12"/>
      <c r="OGP54" s="12"/>
      <c r="OGQ54" s="12"/>
      <c r="OGR54" s="12"/>
      <c r="OGS54" s="12"/>
      <c r="OGT54" s="12"/>
      <c r="OGU54" s="12"/>
      <c r="OGV54" s="12"/>
      <c r="OGW54" s="12"/>
      <c r="OGX54" s="12"/>
      <c r="OGY54" s="12"/>
      <c r="OGZ54" s="12"/>
      <c r="OHA54" s="12"/>
      <c r="OHB54" s="12"/>
      <c r="OHC54" s="12"/>
      <c r="OHD54" s="12"/>
      <c r="OHE54" s="12"/>
      <c r="OHF54" s="12"/>
      <c r="OHG54" s="12"/>
      <c r="OHH54" s="12"/>
      <c r="OHI54" s="12"/>
      <c r="OHJ54" s="12"/>
      <c r="OHK54" s="12"/>
      <c r="OHL54" s="12"/>
      <c r="OHM54" s="12"/>
      <c r="OHN54" s="12"/>
      <c r="OHO54" s="12"/>
      <c r="OHP54" s="12"/>
      <c r="OHQ54" s="12"/>
      <c r="OHR54" s="12"/>
      <c r="OHS54" s="12"/>
      <c r="OHT54" s="12"/>
      <c r="OHU54" s="12"/>
      <c r="OHV54" s="12"/>
      <c r="OHW54" s="12"/>
      <c r="OHX54" s="12"/>
      <c r="OHY54" s="12"/>
      <c r="OHZ54" s="12"/>
      <c r="OIA54" s="12"/>
      <c r="OIB54" s="12"/>
      <c r="OIC54" s="12"/>
      <c r="OID54" s="12"/>
      <c r="OIE54" s="12"/>
      <c r="OIF54" s="12"/>
      <c r="OIG54" s="12"/>
      <c r="OIH54" s="12"/>
      <c r="OII54" s="12"/>
      <c r="OIJ54" s="12"/>
      <c r="OIK54" s="12"/>
      <c r="OIL54" s="12"/>
      <c r="OIM54" s="12"/>
      <c r="OIN54" s="12"/>
      <c r="OIO54" s="12"/>
      <c r="OIP54" s="12"/>
      <c r="OIQ54" s="12"/>
      <c r="OIR54" s="12"/>
      <c r="OIS54" s="12"/>
      <c r="OIT54" s="12"/>
      <c r="OIU54" s="12"/>
      <c r="OIV54" s="12"/>
      <c r="OIW54" s="12"/>
      <c r="OIX54" s="12"/>
      <c r="OIY54" s="12"/>
      <c r="OIZ54" s="12"/>
      <c r="OJA54" s="12"/>
      <c r="OJB54" s="12"/>
      <c r="OJC54" s="12"/>
      <c r="OJD54" s="12"/>
      <c r="OJE54" s="12"/>
      <c r="OJF54" s="12"/>
      <c r="OJG54" s="12"/>
      <c r="OJH54" s="12"/>
      <c r="OJI54" s="12"/>
      <c r="OJJ54" s="12"/>
      <c r="OJK54" s="12"/>
      <c r="OJL54" s="12"/>
      <c r="OJM54" s="12"/>
      <c r="OJN54" s="12"/>
      <c r="OJO54" s="12"/>
      <c r="OJP54" s="12"/>
      <c r="OJQ54" s="12"/>
      <c r="OJR54" s="12"/>
      <c r="OJS54" s="12"/>
      <c r="OJT54" s="12"/>
      <c r="OJU54" s="12"/>
      <c r="OJV54" s="12"/>
      <c r="OJW54" s="12"/>
      <c r="OJX54" s="12"/>
      <c r="OJY54" s="12"/>
      <c r="OJZ54" s="12"/>
      <c r="OKA54" s="12"/>
      <c r="OKB54" s="12"/>
      <c r="OKC54" s="12"/>
      <c r="OKD54" s="12"/>
      <c r="OKE54" s="12"/>
      <c r="OKF54" s="12"/>
      <c r="OKG54" s="12"/>
      <c r="OKH54" s="12"/>
      <c r="OKI54" s="12"/>
      <c r="OKJ54" s="12"/>
      <c r="OKK54" s="12"/>
      <c r="OKL54" s="12"/>
      <c r="OKM54" s="12"/>
      <c r="OKN54" s="12"/>
      <c r="OKO54" s="12"/>
      <c r="OKP54" s="12"/>
      <c r="OKQ54" s="12"/>
      <c r="OKR54" s="12"/>
      <c r="OKS54" s="12"/>
      <c r="OKT54" s="12"/>
      <c r="OKU54" s="12"/>
      <c r="OKV54" s="12"/>
      <c r="OKW54" s="12"/>
      <c r="OKX54" s="12"/>
      <c r="OKY54" s="12"/>
      <c r="OKZ54" s="12"/>
      <c r="OLA54" s="12"/>
      <c r="OLB54" s="12"/>
      <c r="OLC54" s="12"/>
      <c r="OLD54" s="12"/>
      <c r="OLE54" s="12"/>
      <c r="OLF54" s="12"/>
      <c r="OLG54" s="12"/>
      <c r="OLH54" s="12"/>
      <c r="OLI54" s="12"/>
      <c r="OLJ54" s="12"/>
      <c r="OLK54" s="12"/>
      <c r="OLL54" s="12"/>
      <c r="OLM54" s="12"/>
      <c r="OLN54" s="12"/>
      <c r="OLO54" s="12"/>
      <c r="OLP54" s="12"/>
      <c r="OLQ54" s="12"/>
      <c r="OLR54" s="12"/>
      <c r="OLS54" s="12"/>
      <c r="OLT54" s="12"/>
      <c r="OLU54" s="12"/>
      <c r="OLV54" s="12"/>
      <c r="OLW54" s="12"/>
      <c r="OLX54" s="12"/>
      <c r="OLY54" s="12"/>
      <c r="OLZ54" s="12"/>
      <c r="OMA54" s="12"/>
      <c r="OMB54" s="12"/>
      <c r="OMC54" s="12"/>
      <c r="OMD54" s="12"/>
      <c r="OME54" s="12"/>
      <c r="OMF54" s="12"/>
      <c r="OMG54" s="12"/>
      <c r="OMH54" s="12"/>
      <c r="OMI54" s="12"/>
      <c r="OMJ54" s="12"/>
      <c r="OMK54" s="12"/>
      <c r="OML54" s="12"/>
      <c r="OMM54" s="12"/>
      <c r="OMN54" s="12"/>
      <c r="OMO54" s="12"/>
      <c r="OMP54" s="12"/>
      <c r="OMQ54" s="12"/>
      <c r="OMR54" s="12"/>
      <c r="OMS54" s="12"/>
      <c r="OMT54" s="12"/>
      <c r="OMU54" s="12"/>
      <c r="OMV54" s="12"/>
      <c r="OMW54" s="12"/>
      <c r="OMX54" s="12"/>
      <c r="OMY54" s="12"/>
      <c r="OMZ54" s="12"/>
      <c r="ONA54" s="12"/>
      <c r="ONB54" s="12"/>
      <c r="ONC54" s="12"/>
      <c r="OND54" s="12"/>
      <c r="ONE54" s="12"/>
      <c r="ONF54" s="12"/>
      <c r="ONG54" s="12"/>
      <c r="ONH54" s="12"/>
      <c r="ONI54" s="12"/>
      <c r="ONJ54" s="12"/>
      <c r="ONK54" s="12"/>
      <c r="ONL54" s="12"/>
      <c r="ONM54" s="12"/>
      <c r="ONN54" s="12"/>
      <c r="ONO54" s="12"/>
      <c r="ONP54" s="12"/>
      <c r="ONQ54" s="12"/>
      <c r="ONR54" s="12"/>
      <c r="ONS54" s="12"/>
      <c r="ONT54" s="12"/>
      <c r="ONU54" s="12"/>
      <c r="ONV54" s="12"/>
      <c r="ONW54" s="12"/>
      <c r="ONX54" s="12"/>
      <c r="ONY54" s="12"/>
      <c r="ONZ54" s="12"/>
      <c r="OOA54" s="12"/>
      <c r="OOB54" s="12"/>
      <c r="OOC54" s="12"/>
      <c r="OOD54" s="12"/>
      <c r="OOE54" s="12"/>
      <c r="OOF54" s="12"/>
      <c r="OOG54" s="12"/>
      <c r="OOH54" s="12"/>
      <c r="OOI54" s="12"/>
      <c r="OOJ54" s="12"/>
      <c r="OOK54" s="12"/>
      <c r="OOL54" s="12"/>
      <c r="OOM54" s="12"/>
      <c r="OON54" s="12"/>
      <c r="OOO54" s="12"/>
      <c r="OOP54" s="12"/>
      <c r="OOQ54" s="12"/>
      <c r="OOR54" s="12"/>
      <c r="OOS54" s="12"/>
      <c r="OOT54" s="12"/>
      <c r="OOU54" s="12"/>
      <c r="OOV54" s="12"/>
      <c r="OOW54" s="12"/>
      <c r="OOX54" s="12"/>
      <c r="OOY54" s="12"/>
      <c r="OOZ54" s="12"/>
      <c r="OPA54" s="12"/>
      <c r="OPB54" s="12"/>
      <c r="OPC54" s="12"/>
      <c r="OPD54" s="12"/>
      <c r="OPE54" s="12"/>
      <c r="OPF54" s="12"/>
      <c r="OPG54" s="12"/>
      <c r="OPH54" s="12"/>
      <c r="OPI54" s="12"/>
      <c r="OPJ54" s="12"/>
      <c r="OPK54" s="12"/>
      <c r="OPL54" s="12"/>
      <c r="OPM54" s="12"/>
      <c r="OPN54" s="12"/>
      <c r="OPO54" s="12"/>
      <c r="OPP54" s="12"/>
      <c r="OPQ54" s="12"/>
      <c r="OPR54" s="12"/>
      <c r="OPS54" s="12"/>
      <c r="OPT54" s="12"/>
      <c r="OPU54" s="12"/>
      <c r="OPV54" s="12"/>
      <c r="OPW54" s="12"/>
      <c r="OPX54" s="12"/>
      <c r="OPY54" s="12"/>
      <c r="OPZ54" s="12"/>
      <c r="OQA54" s="12"/>
      <c r="OQB54" s="12"/>
      <c r="OQC54" s="12"/>
      <c r="OQD54" s="12"/>
      <c r="OQE54" s="12"/>
      <c r="OQF54" s="12"/>
      <c r="OQG54" s="12"/>
      <c r="OQH54" s="12"/>
      <c r="OQI54" s="12"/>
      <c r="OQJ54" s="12"/>
      <c r="OQK54" s="12"/>
      <c r="OQL54" s="12"/>
      <c r="OQM54" s="12"/>
      <c r="OQN54" s="12"/>
      <c r="OQO54" s="12"/>
      <c r="OQP54" s="12"/>
      <c r="OQQ54" s="12"/>
      <c r="OQR54" s="12"/>
      <c r="OQS54" s="12"/>
      <c r="OQT54" s="12"/>
      <c r="OQU54" s="12"/>
      <c r="OQV54" s="12"/>
      <c r="OQW54" s="12"/>
      <c r="OQX54" s="12"/>
      <c r="OQY54" s="12"/>
      <c r="OQZ54" s="12"/>
      <c r="ORA54" s="12"/>
      <c r="ORB54" s="12"/>
      <c r="ORC54" s="12"/>
      <c r="ORD54" s="12"/>
      <c r="ORE54" s="12"/>
      <c r="ORF54" s="12"/>
      <c r="ORG54" s="12"/>
      <c r="ORH54" s="12"/>
      <c r="ORI54" s="12"/>
      <c r="ORJ54" s="12"/>
      <c r="ORK54" s="12"/>
      <c r="ORL54" s="12"/>
      <c r="ORM54" s="12"/>
      <c r="ORN54" s="12"/>
      <c r="ORO54" s="12"/>
      <c r="ORP54" s="12"/>
      <c r="ORQ54" s="12"/>
      <c r="ORR54" s="12"/>
      <c r="ORS54" s="12"/>
      <c r="ORT54" s="12"/>
      <c r="ORU54" s="12"/>
      <c r="ORV54" s="12"/>
      <c r="ORW54" s="12"/>
      <c r="ORX54" s="12"/>
      <c r="ORY54" s="12"/>
      <c r="ORZ54" s="12"/>
      <c r="OSA54" s="12"/>
      <c r="OSB54" s="12"/>
      <c r="OSC54" s="12"/>
      <c r="OSD54" s="12"/>
      <c r="OSE54" s="12"/>
      <c r="OSF54" s="12"/>
      <c r="OSG54" s="12"/>
      <c r="OSH54" s="12"/>
      <c r="OSI54" s="12"/>
      <c r="OSJ54" s="12"/>
      <c r="OSK54" s="12"/>
      <c r="OSL54" s="12"/>
      <c r="OSM54" s="12"/>
      <c r="OSN54" s="12"/>
      <c r="OSO54" s="12"/>
      <c r="OSP54" s="12"/>
      <c r="OSQ54" s="12"/>
      <c r="OSR54" s="12"/>
      <c r="OSS54" s="12"/>
      <c r="OST54" s="12"/>
      <c r="OSU54" s="12"/>
      <c r="OSV54" s="12"/>
      <c r="OSW54" s="12"/>
      <c r="OSX54" s="12"/>
      <c r="OSY54" s="12"/>
      <c r="OSZ54" s="12"/>
      <c r="OTA54" s="12"/>
      <c r="OTB54" s="12"/>
      <c r="OTC54" s="12"/>
      <c r="OTD54" s="12"/>
      <c r="OTE54" s="12"/>
      <c r="OTF54" s="12"/>
      <c r="OTG54" s="12"/>
      <c r="OTH54" s="12"/>
      <c r="OTI54" s="12"/>
      <c r="OTJ54" s="12"/>
      <c r="OTK54" s="12"/>
      <c r="OTL54" s="12"/>
      <c r="OTM54" s="12"/>
      <c r="OTN54" s="12"/>
      <c r="OTO54" s="12"/>
      <c r="OTP54" s="12"/>
      <c r="OTQ54" s="12"/>
      <c r="OTR54" s="12"/>
      <c r="OTS54" s="12"/>
      <c r="OTT54" s="12"/>
      <c r="OTU54" s="12"/>
      <c r="OTV54" s="12"/>
      <c r="OTW54" s="12"/>
      <c r="OTX54" s="12"/>
      <c r="OTY54" s="12"/>
      <c r="OTZ54" s="12"/>
      <c r="OUA54" s="12"/>
      <c r="OUB54" s="12"/>
      <c r="OUC54" s="12"/>
      <c r="OUD54" s="12"/>
      <c r="OUE54" s="12"/>
      <c r="OUF54" s="12"/>
      <c r="OUG54" s="12"/>
      <c r="OUH54" s="12"/>
      <c r="OUI54" s="12"/>
      <c r="OUJ54" s="12"/>
      <c r="OUK54" s="12"/>
      <c r="OUL54" s="12"/>
      <c r="OUM54" s="12"/>
      <c r="OUN54" s="12"/>
      <c r="OUO54" s="12"/>
      <c r="OUP54" s="12"/>
      <c r="OUQ54" s="12"/>
      <c r="OUR54" s="12"/>
      <c r="OUS54" s="12"/>
      <c r="OUT54" s="12"/>
      <c r="OUU54" s="12"/>
      <c r="OUV54" s="12"/>
      <c r="OUW54" s="12"/>
      <c r="OUX54" s="12"/>
      <c r="OUY54" s="12"/>
      <c r="OUZ54" s="12"/>
      <c r="OVA54" s="12"/>
      <c r="OVB54" s="12"/>
      <c r="OVC54" s="12"/>
      <c r="OVD54" s="12"/>
      <c r="OVE54" s="12"/>
      <c r="OVF54" s="12"/>
      <c r="OVG54" s="12"/>
      <c r="OVH54" s="12"/>
      <c r="OVI54" s="12"/>
      <c r="OVJ54" s="12"/>
      <c r="OVK54" s="12"/>
      <c r="OVL54" s="12"/>
      <c r="OVM54" s="12"/>
      <c r="OVN54" s="12"/>
      <c r="OVO54" s="12"/>
      <c r="OVP54" s="12"/>
      <c r="OVQ54" s="12"/>
      <c r="OVR54" s="12"/>
      <c r="OVS54" s="12"/>
      <c r="OVT54" s="12"/>
      <c r="OVU54" s="12"/>
      <c r="OVV54" s="12"/>
      <c r="OVW54" s="12"/>
      <c r="OVX54" s="12"/>
      <c r="OVY54" s="12"/>
      <c r="OVZ54" s="12"/>
      <c r="OWA54" s="12"/>
      <c r="OWB54" s="12"/>
      <c r="OWC54" s="12"/>
      <c r="OWD54" s="12"/>
      <c r="OWE54" s="12"/>
      <c r="OWF54" s="12"/>
      <c r="OWG54" s="12"/>
      <c r="OWH54" s="12"/>
      <c r="OWI54" s="12"/>
      <c r="OWJ54" s="12"/>
      <c r="OWK54" s="12"/>
      <c r="OWL54" s="12"/>
      <c r="OWM54" s="12"/>
      <c r="OWN54" s="12"/>
      <c r="OWO54" s="12"/>
      <c r="OWP54" s="12"/>
      <c r="OWQ54" s="12"/>
      <c r="OWR54" s="12"/>
      <c r="OWS54" s="12"/>
      <c r="OWT54" s="12"/>
      <c r="OWU54" s="12"/>
      <c r="OWV54" s="12"/>
      <c r="OWW54" s="12"/>
      <c r="OWX54" s="12"/>
      <c r="OWY54" s="12"/>
      <c r="OWZ54" s="12"/>
      <c r="OXA54" s="12"/>
      <c r="OXB54" s="12"/>
      <c r="OXC54" s="12"/>
      <c r="OXD54" s="12"/>
      <c r="OXE54" s="12"/>
      <c r="OXF54" s="12"/>
      <c r="OXG54" s="12"/>
      <c r="OXH54" s="12"/>
      <c r="OXI54" s="12"/>
      <c r="OXJ54" s="12"/>
      <c r="OXK54" s="12"/>
      <c r="OXL54" s="12"/>
      <c r="OXM54" s="12"/>
      <c r="OXN54" s="12"/>
      <c r="OXO54" s="12"/>
      <c r="OXP54" s="12"/>
      <c r="OXQ54" s="12"/>
      <c r="OXR54" s="12"/>
      <c r="OXS54" s="12"/>
      <c r="OXT54" s="12"/>
      <c r="OXU54" s="12"/>
      <c r="OXV54" s="12"/>
      <c r="OXW54" s="12"/>
      <c r="OXX54" s="12"/>
      <c r="OXY54" s="12"/>
      <c r="OXZ54" s="12"/>
      <c r="OYA54" s="12"/>
      <c r="OYB54" s="12"/>
      <c r="OYC54" s="12"/>
      <c r="OYD54" s="12"/>
      <c r="OYE54" s="12"/>
      <c r="OYF54" s="12"/>
      <c r="OYG54" s="12"/>
      <c r="OYH54" s="12"/>
      <c r="OYI54" s="12"/>
      <c r="OYJ54" s="12"/>
      <c r="OYK54" s="12"/>
      <c r="OYL54" s="12"/>
      <c r="OYM54" s="12"/>
      <c r="OYN54" s="12"/>
      <c r="OYO54" s="12"/>
      <c r="OYP54" s="12"/>
      <c r="OYQ54" s="12"/>
      <c r="OYR54" s="12"/>
      <c r="OYS54" s="12"/>
      <c r="OYT54" s="12"/>
      <c r="OYU54" s="12"/>
      <c r="OYV54" s="12"/>
      <c r="OYW54" s="12"/>
      <c r="OYX54" s="12"/>
      <c r="OYY54" s="12"/>
      <c r="OYZ54" s="12"/>
      <c r="OZA54" s="12"/>
      <c r="OZB54" s="12"/>
      <c r="OZC54" s="12"/>
      <c r="OZD54" s="12"/>
      <c r="OZE54" s="12"/>
      <c r="OZF54" s="12"/>
      <c r="OZG54" s="12"/>
      <c r="OZH54" s="12"/>
      <c r="OZI54" s="12"/>
      <c r="OZJ54" s="12"/>
      <c r="OZK54" s="12"/>
      <c r="OZL54" s="12"/>
      <c r="OZM54" s="12"/>
      <c r="OZN54" s="12"/>
      <c r="OZO54" s="12"/>
      <c r="OZP54" s="12"/>
      <c r="OZQ54" s="12"/>
      <c r="OZR54" s="12"/>
      <c r="OZS54" s="12"/>
      <c r="OZT54" s="12"/>
      <c r="OZU54" s="12"/>
      <c r="OZV54" s="12"/>
      <c r="OZW54" s="12"/>
      <c r="OZX54" s="12"/>
      <c r="OZY54" s="12"/>
      <c r="OZZ54" s="12"/>
      <c r="PAA54" s="12"/>
      <c r="PAB54" s="12"/>
      <c r="PAC54" s="12"/>
      <c r="PAD54" s="12"/>
      <c r="PAE54" s="12"/>
      <c r="PAF54" s="12"/>
      <c r="PAG54" s="12"/>
      <c r="PAH54" s="12"/>
      <c r="PAI54" s="12"/>
      <c r="PAJ54" s="12"/>
      <c r="PAK54" s="12"/>
      <c r="PAL54" s="12"/>
      <c r="PAM54" s="12"/>
      <c r="PAN54" s="12"/>
      <c r="PAO54" s="12"/>
      <c r="PAP54" s="12"/>
      <c r="PAQ54" s="12"/>
      <c r="PAR54" s="12"/>
      <c r="PAS54" s="12"/>
      <c r="PAT54" s="12"/>
      <c r="PAU54" s="12"/>
      <c r="PAV54" s="12"/>
      <c r="PAW54" s="12"/>
      <c r="PAX54" s="12"/>
      <c r="PAY54" s="12"/>
      <c r="PAZ54" s="12"/>
      <c r="PBA54" s="12"/>
      <c r="PBB54" s="12"/>
      <c r="PBC54" s="12"/>
      <c r="PBD54" s="12"/>
      <c r="PBE54" s="12"/>
      <c r="PBF54" s="12"/>
      <c r="PBG54" s="12"/>
      <c r="PBH54" s="12"/>
      <c r="PBI54" s="12"/>
      <c r="PBJ54" s="12"/>
      <c r="PBK54" s="12"/>
      <c r="PBL54" s="12"/>
      <c r="PBM54" s="12"/>
      <c r="PBN54" s="12"/>
      <c r="PBO54" s="12"/>
      <c r="PBP54" s="12"/>
      <c r="PBQ54" s="12"/>
      <c r="PBR54" s="12"/>
      <c r="PBS54" s="12"/>
      <c r="PBT54" s="12"/>
      <c r="PBU54" s="12"/>
      <c r="PBV54" s="12"/>
      <c r="PBW54" s="12"/>
      <c r="PBX54" s="12"/>
      <c r="PBY54" s="12"/>
      <c r="PBZ54" s="12"/>
      <c r="PCA54" s="12"/>
      <c r="PCB54" s="12"/>
      <c r="PCC54" s="12"/>
      <c r="PCD54" s="12"/>
      <c r="PCE54" s="12"/>
      <c r="PCF54" s="12"/>
      <c r="PCG54" s="12"/>
      <c r="PCH54" s="12"/>
      <c r="PCI54" s="12"/>
      <c r="PCJ54" s="12"/>
      <c r="PCK54" s="12"/>
      <c r="PCL54" s="12"/>
      <c r="PCM54" s="12"/>
      <c r="PCN54" s="12"/>
      <c r="PCO54" s="12"/>
      <c r="PCP54" s="12"/>
      <c r="PCQ54" s="12"/>
      <c r="PCR54" s="12"/>
      <c r="PCS54" s="12"/>
      <c r="PCT54" s="12"/>
      <c r="PCU54" s="12"/>
      <c r="PCV54" s="12"/>
      <c r="PCW54" s="12"/>
      <c r="PCX54" s="12"/>
      <c r="PCY54" s="12"/>
      <c r="PCZ54" s="12"/>
      <c r="PDA54" s="12"/>
      <c r="PDB54" s="12"/>
      <c r="PDC54" s="12"/>
      <c r="PDD54" s="12"/>
      <c r="PDE54" s="12"/>
      <c r="PDF54" s="12"/>
      <c r="PDG54" s="12"/>
      <c r="PDH54" s="12"/>
      <c r="PDI54" s="12"/>
      <c r="PDJ54" s="12"/>
      <c r="PDK54" s="12"/>
      <c r="PDL54" s="12"/>
      <c r="PDM54" s="12"/>
      <c r="PDN54" s="12"/>
      <c r="PDO54" s="12"/>
      <c r="PDP54" s="12"/>
      <c r="PDQ54" s="12"/>
      <c r="PDR54" s="12"/>
      <c r="PDS54" s="12"/>
      <c r="PDT54" s="12"/>
      <c r="PDU54" s="12"/>
      <c r="PDV54" s="12"/>
      <c r="PDW54" s="12"/>
      <c r="PDX54" s="12"/>
      <c r="PDY54" s="12"/>
      <c r="PDZ54" s="12"/>
      <c r="PEA54" s="12"/>
      <c r="PEB54" s="12"/>
      <c r="PEC54" s="12"/>
      <c r="PED54" s="12"/>
      <c r="PEE54" s="12"/>
      <c r="PEF54" s="12"/>
      <c r="PEG54" s="12"/>
      <c r="PEH54" s="12"/>
      <c r="PEI54" s="12"/>
      <c r="PEJ54" s="12"/>
      <c r="PEK54" s="12"/>
      <c r="PEL54" s="12"/>
      <c r="PEM54" s="12"/>
      <c r="PEN54" s="12"/>
      <c r="PEO54" s="12"/>
      <c r="PEP54" s="12"/>
      <c r="PEQ54" s="12"/>
      <c r="PER54" s="12"/>
      <c r="PES54" s="12"/>
      <c r="PET54" s="12"/>
      <c r="PEU54" s="12"/>
      <c r="PEV54" s="12"/>
      <c r="PEW54" s="12"/>
      <c r="PEX54" s="12"/>
      <c r="PEY54" s="12"/>
      <c r="PEZ54" s="12"/>
      <c r="PFA54" s="12"/>
      <c r="PFB54" s="12"/>
      <c r="PFC54" s="12"/>
      <c r="PFD54" s="12"/>
      <c r="PFE54" s="12"/>
      <c r="PFF54" s="12"/>
      <c r="PFG54" s="12"/>
      <c r="PFH54" s="12"/>
      <c r="PFI54" s="12"/>
      <c r="PFJ54" s="12"/>
      <c r="PFK54" s="12"/>
      <c r="PFL54" s="12"/>
      <c r="PFM54" s="12"/>
      <c r="PFN54" s="12"/>
      <c r="PFO54" s="12"/>
      <c r="PFP54" s="12"/>
      <c r="PFQ54" s="12"/>
      <c r="PFR54" s="12"/>
      <c r="PFS54" s="12"/>
      <c r="PFT54" s="12"/>
      <c r="PFU54" s="12"/>
      <c r="PFV54" s="12"/>
      <c r="PFW54" s="12"/>
      <c r="PFX54" s="12"/>
      <c r="PFY54" s="12"/>
      <c r="PFZ54" s="12"/>
      <c r="PGA54" s="12"/>
      <c r="PGB54" s="12"/>
      <c r="PGC54" s="12"/>
      <c r="PGD54" s="12"/>
      <c r="PGE54" s="12"/>
      <c r="PGF54" s="12"/>
      <c r="PGG54" s="12"/>
      <c r="PGH54" s="12"/>
      <c r="PGI54" s="12"/>
      <c r="PGJ54" s="12"/>
      <c r="PGK54" s="12"/>
      <c r="PGL54" s="12"/>
      <c r="PGM54" s="12"/>
      <c r="PGN54" s="12"/>
      <c r="PGO54" s="12"/>
      <c r="PGP54" s="12"/>
      <c r="PGQ54" s="12"/>
      <c r="PGR54" s="12"/>
      <c r="PGS54" s="12"/>
      <c r="PGT54" s="12"/>
      <c r="PGU54" s="12"/>
      <c r="PGV54" s="12"/>
      <c r="PGW54" s="12"/>
      <c r="PGX54" s="12"/>
      <c r="PGY54" s="12"/>
      <c r="PGZ54" s="12"/>
      <c r="PHA54" s="12"/>
      <c r="PHB54" s="12"/>
      <c r="PHC54" s="12"/>
      <c r="PHD54" s="12"/>
      <c r="PHE54" s="12"/>
      <c r="PHF54" s="12"/>
      <c r="PHG54" s="12"/>
      <c r="PHH54" s="12"/>
      <c r="PHI54" s="12"/>
      <c r="PHJ54" s="12"/>
      <c r="PHK54" s="12"/>
      <c r="PHL54" s="12"/>
      <c r="PHM54" s="12"/>
      <c r="PHN54" s="12"/>
      <c r="PHO54" s="12"/>
      <c r="PHP54" s="12"/>
      <c r="PHQ54" s="12"/>
      <c r="PHR54" s="12"/>
      <c r="PHS54" s="12"/>
      <c r="PHT54" s="12"/>
      <c r="PHU54" s="12"/>
      <c r="PHV54" s="12"/>
      <c r="PHW54" s="12"/>
      <c r="PHX54" s="12"/>
      <c r="PHY54" s="12"/>
      <c r="PHZ54" s="12"/>
      <c r="PIA54" s="12"/>
      <c r="PIB54" s="12"/>
      <c r="PIC54" s="12"/>
      <c r="PID54" s="12"/>
      <c r="PIE54" s="12"/>
      <c r="PIF54" s="12"/>
      <c r="PIG54" s="12"/>
      <c r="PIH54" s="12"/>
      <c r="PII54" s="12"/>
      <c r="PIJ54" s="12"/>
      <c r="PIK54" s="12"/>
      <c r="PIL54" s="12"/>
      <c r="PIM54" s="12"/>
      <c r="PIN54" s="12"/>
      <c r="PIO54" s="12"/>
      <c r="PIP54" s="12"/>
      <c r="PIQ54" s="12"/>
      <c r="PIR54" s="12"/>
      <c r="PIS54" s="12"/>
      <c r="PIT54" s="12"/>
      <c r="PIU54" s="12"/>
      <c r="PIV54" s="12"/>
      <c r="PIW54" s="12"/>
      <c r="PIX54" s="12"/>
      <c r="PIY54" s="12"/>
      <c r="PIZ54" s="12"/>
      <c r="PJA54" s="12"/>
      <c r="PJB54" s="12"/>
      <c r="PJC54" s="12"/>
      <c r="PJD54" s="12"/>
      <c r="PJE54" s="12"/>
      <c r="PJF54" s="12"/>
      <c r="PJG54" s="12"/>
      <c r="PJH54" s="12"/>
      <c r="PJI54" s="12"/>
      <c r="PJJ54" s="12"/>
      <c r="PJK54" s="12"/>
      <c r="PJL54" s="12"/>
      <c r="PJM54" s="12"/>
      <c r="PJN54" s="12"/>
      <c r="PJO54" s="12"/>
      <c r="PJP54" s="12"/>
      <c r="PJQ54" s="12"/>
      <c r="PJR54" s="12"/>
      <c r="PJS54" s="12"/>
      <c r="PJT54" s="12"/>
      <c r="PJU54" s="12"/>
      <c r="PJV54" s="12"/>
      <c r="PJW54" s="12"/>
      <c r="PJX54" s="12"/>
      <c r="PJY54" s="12"/>
      <c r="PJZ54" s="12"/>
      <c r="PKA54" s="12"/>
      <c r="PKB54" s="12"/>
      <c r="PKC54" s="12"/>
      <c r="PKD54" s="12"/>
      <c r="PKE54" s="12"/>
      <c r="PKF54" s="12"/>
      <c r="PKG54" s="12"/>
      <c r="PKH54" s="12"/>
      <c r="PKI54" s="12"/>
      <c r="PKJ54" s="12"/>
      <c r="PKK54" s="12"/>
      <c r="PKL54" s="12"/>
      <c r="PKM54" s="12"/>
      <c r="PKN54" s="12"/>
      <c r="PKO54" s="12"/>
      <c r="PKP54" s="12"/>
      <c r="PKQ54" s="12"/>
      <c r="PKR54" s="12"/>
      <c r="PKS54" s="12"/>
      <c r="PKT54" s="12"/>
      <c r="PKU54" s="12"/>
      <c r="PKV54" s="12"/>
      <c r="PKW54" s="12"/>
      <c r="PKX54" s="12"/>
      <c r="PKY54" s="12"/>
      <c r="PKZ54" s="12"/>
      <c r="PLA54" s="12"/>
      <c r="PLB54" s="12"/>
      <c r="PLC54" s="12"/>
      <c r="PLD54" s="12"/>
      <c r="PLE54" s="12"/>
      <c r="PLF54" s="12"/>
      <c r="PLG54" s="12"/>
      <c r="PLH54" s="12"/>
      <c r="PLI54" s="12"/>
      <c r="PLJ54" s="12"/>
      <c r="PLK54" s="12"/>
      <c r="PLL54" s="12"/>
      <c r="PLM54" s="12"/>
      <c r="PLN54" s="12"/>
      <c r="PLO54" s="12"/>
      <c r="PLP54" s="12"/>
      <c r="PLQ54" s="12"/>
      <c r="PLR54" s="12"/>
      <c r="PLS54" s="12"/>
      <c r="PLT54" s="12"/>
      <c r="PLU54" s="12"/>
      <c r="PLV54" s="12"/>
      <c r="PLW54" s="12"/>
      <c r="PLX54" s="12"/>
      <c r="PLY54" s="12"/>
      <c r="PLZ54" s="12"/>
      <c r="PMA54" s="12"/>
      <c r="PMB54" s="12"/>
      <c r="PMC54" s="12"/>
      <c r="PMD54" s="12"/>
      <c r="PME54" s="12"/>
      <c r="PMF54" s="12"/>
      <c r="PMG54" s="12"/>
      <c r="PMH54" s="12"/>
      <c r="PMI54" s="12"/>
      <c r="PMJ54" s="12"/>
      <c r="PMK54" s="12"/>
      <c r="PML54" s="12"/>
      <c r="PMM54" s="12"/>
      <c r="PMN54" s="12"/>
      <c r="PMO54" s="12"/>
      <c r="PMP54" s="12"/>
      <c r="PMQ54" s="12"/>
      <c r="PMR54" s="12"/>
      <c r="PMS54" s="12"/>
      <c r="PMT54" s="12"/>
      <c r="PMU54" s="12"/>
      <c r="PMV54" s="12"/>
      <c r="PMW54" s="12"/>
      <c r="PMX54" s="12"/>
      <c r="PMY54" s="12"/>
      <c r="PMZ54" s="12"/>
      <c r="PNA54" s="12"/>
      <c r="PNB54" s="12"/>
      <c r="PNC54" s="12"/>
      <c r="PND54" s="12"/>
      <c r="PNE54" s="12"/>
      <c r="PNF54" s="12"/>
      <c r="PNG54" s="12"/>
      <c r="PNH54" s="12"/>
      <c r="PNI54" s="12"/>
      <c r="PNJ54" s="12"/>
      <c r="PNK54" s="12"/>
      <c r="PNL54" s="12"/>
      <c r="PNM54" s="12"/>
      <c r="PNN54" s="12"/>
      <c r="PNO54" s="12"/>
      <c r="PNP54" s="12"/>
      <c r="PNQ54" s="12"/>
      <c r="PNR54" s="12"/>
      <c r="PNS54" s="12"/>
      <c r="PNT54" s="12"/>
      <c r="PNU54" s="12"/>
      <c r="PNV54" s="12"/>
      <c r="PNW54" s="12"/>
      <c r="PNX54" s="12"/>
      <c r="PNY54" s="12"/>
      <c r="PNZ54" s="12"/>
      <c r="POA54" s="12"/>
      <c r="POB54" s="12"/>
      <c r="POC54" s="12"/>
      <c r="POD54" s="12"/>
      <c r="POE54" s="12"/>
      <c r="POF54" s="12"/>
      <c r="POG54" s="12"/>
      <c r="POH54" s="12"/>
      <c r="POI54" s="12"/>
      <c r="POJ54" s="12"/>
      <c r="POK54" s="12"/>
      <c r="POL54" s="12"/>
      <c r="POM54" s="12"/>
      <c r="PON54" s="12"/>
      <c r="POO54" s="12"/>
      <c r="POP54" s="12"/>
      <c r="POQ54" s="12"/>
      <c r="POR54" s="12"/>
      <c r="POS54" s="12"/>
      <c r="POT54" s="12"/>
      <c r="POU54" s="12"/>
      <c r="POV54" s="12"/>
      <c r="POW54" s="12"/>
      <c r="POX54" s="12"/>
      <c r="POY54" s="12"/>
      <c r="POZ54" s="12"/>
      <c r="PPA54" s="12"/>
      <c r="PPB54" s="12"/>
      <c r="PPC54" s="12"/>
      <c r="PPD54" s="12"/>
      <c r="PPE54" s="12"/>
      <c r="PPF54" s="12"/>
      <c r="PPG54" s="12"/>
      <c r="PPH54" s="12"/>
      <c r="PPI54" s="12"/>
      <c r="PPJ54" s="12"/>
      <c r="PPK54" s="12"/>
      <c r="PPL54" s="12"/>
      <c r="PPM54" s="12"/>
      <c r="PPN54" s="12"/>
      <c r="PPO54" s="12"/>
      <c r="PPP54" s="12"/>
      <c r="PPQ54" s="12"/>
      <c r="PPR54" s="12"/>
      <c r="PPS54" s="12"/>
      <c r="PPT54" s="12"/>
      <c r="PPU54" s="12"/>
      <c r="PPV54" s="12"/>
      <c r="PPW54" s="12"/>
      <c r="PPX54" s="12"/>
      <c r="PPY54" s="12"/>
      <c r="PPZ54" s="12"/>
      <c r="PQA54" s="12"/>
      <c r="PQB54" s="12"/>
      <c r="PQC54" s="12"/>
      <c r="PQD54" s="12"/>
      <c r="PQE54" s="12"/>
      <c r="PQF54" s="12"/>
      <c r="PQG54" s="12"/>
      <c r="PQH54" s="12"/>
      <c r="PQI54" s="12"/>
      <c r="PQJ54" s="12"/>
      <c r="PQK54" s="12"/>
      <c r="PQL54" s="12"/>
      <c r="PQM54" s="12"/>
      <c r="PQN54" s="12"/>
      <c r="PQO54" s="12"/>
      <c r="PQP54" s="12"/>
      <c r="PQQ54" s="12"/>
      <c r="PQR54" s="12"/>
      <c r="PQS54" s="12"/>
      <c r="PQT54" s="12"/>
      <c r="PQU54" s="12"/>
      <c r="PQV54" s="12"/>
      <c r="PQW54" s="12"/>
      <c r="PQX54" s="12"/>
      <c r="PQY54" s="12"/>
      <c r="PQZ54" s="12"/>
      <c r="PRA54" s="12"/>
      <c r="PRB54" s="12"/>
      <c r="PRC54" s="12"/>
      <c r="PRD54" s="12"/>
      <c r="PRE54" s="12"/>
      <c r="PRF54" s="12"/>
      <c r="PRG54" s="12"/>
      <c r="PRH54" s="12"/>
      <c r="PRI54" s="12"/>
      <c r="PRJ54" s="12"/>
      <c r="PRK54" s="12"/>
      <c r="PRL54" s="12"/>
      <c r="PRM54" s="12"/>
      <c r="PRN54" s="12"/>
      <c r="PRO54" s="12"/>
      <c r="PRP54" s="12"/>
      <c r="PRQ54" s="12"/>
      <c r="PRR54" s="12"/>
      <c r="PRS54" s="12"/>
      <c r="PRT54" s="12"/>
      <c r="PRU54" s="12"/>
      <c r="PRV54" s="12"/>
      <c r="PRW54" s="12"/>
      <c r="PRX54" s="12"/>
      <c r="PRY54" s="12"/>
      <c r="PRZ54" s="12"/>
      <c r="PSA54" s="12"/>
      <c r="PSB54" s="12"/>
      <c r="PSC54" s="12"/>
      <c r="PSD54" s="12"/>
      <c r="PSE54" s="12"/>
      <c r="PSF54" s="12"/>
      <c r="PSG54" s="12"/>
      <c r="PSH54" s="12"/>
      <c r="PSI54" s="12"/>
      <c r="PSJ54" s="12"/>
      <c r="PSK54" s="12"/>
      <c r="PSL54" s="12"/>
      <c r="PSM54" s="12"/>
      <c r="PSN54" s="12"/>
      <c r="PSO54" s="12"/>
      <c r="PSP54" s="12"/>
      <c r="PSQ54" s="12"/>
      <c r="PSR54" s="12"/>
      <c r="PSS54" s="12"/>
      <c r="PST54" s="12"/>
      <c r="PSU54" s="12"/>
      <c r="PSV54" s="12"/>
      <c r="PSW54" s="12"/>
      <c r="PSX54" s="12"/>
      <c r="PSY54" s="12"/>
      <c r="PSZ54" s="12"/>
      <c r="PTA54" s="12"/>
      <c r="PTB54" s="12"/>
      <c r="PTC54" s="12"/>
      <c r="PTD54" s="12"/>
      <c r="PTE54" s="12"/>
      <c r="PTF54" s="12"/>
      <c r="PTG54" s="12"/>
      <c r="PTH54" s="12"/>
      <c r="PTI54" s="12"/>
      <c r="PTJ54" s="12"/>
      <c r="PTK54" s="12"/>
      <c r="PTL54" s="12"/>
      <c r="PTM54" s="12"/>
      <c r="PTN54" s="12"/>
      <c r="PTO54" s="12"/>
      <c r="PTP54" s="12"/>
      <c r="PTQ54" s="12"/>
      <c r="PTR54" s="12"/>
      <c r="PTS54" s="12"/>
      <c r="PTT54" s="12"/>
      <c r="PTU54" s="12"/>
      <c r="PTV54" s="12"/>
      <c r="PTW54" s="12"/>
      <c r="PTX54" s="12"/>
      <c r="PTY54" s="12"/>
      <c r="PTZ54" s="12"/>
      <c r="PUA54" s="12"/>
      <c r="PUB54" s="12"/>
      <c r="PUC54" s="12"/>
      <c r="PUD54" s="12"/>
      <c r="PUE54" s="12"/>
      <c r="PUF54" s="12"/>
      <c r="PUG54" s="12"/>
      <c r="PUH54" s="12"/>
      <c r="PUI54" s="12"/>
      <c r="PUJ54" s="12"/>
      <c r="PUK54" s="12"/>
      <c r="PUL54" s="12"/>
      <c r="PUM54" s="12"/>
      <c r="PUN54" s="12"/>
      <c r="PUO54" s="12"/>
      <c r="PUP54" s="12"/>
      <c r="PUQ54" s="12"/>
      <c r="PUR54" s="12"/>
      <c r="PUS54" s="12"/>
      <c r="PUT54" s="12"/>
      <c r="PUU54" s="12"/>
      <c r="PUV54" s="12"/>
      <c r="PUW54" s="12"/>
      <c r="PUX54" s="12"/>
      <c r="PUY54" s="12"/>
      <c r="PUZ54" s="12"/>
      <c r="PVA54" s="12"/>
      <c r="PVB54" s="12"/>
      <c r="PVC54" s="12"/>
      <c r="PVD54" s="12"/>
      <c r="PVE54" s="12"/>
      <c r="PVF54" s="12"/>
      <c r="PVG54" s="12"/>
      <c r="PVH54" s="12"/>
      <c r="PVI54" s="12"/>
      <c r="PVJ54" s="12"/>
      <c r="PVK54" s="12"/>
      <c r="PVL54" s="12"/>
      <c r="PVM54" s="12"/>
      <c r="PVN54" s="12"/>
      <c r="PVO54" s="12"/>
      <c r="PVP54" s="12"/>
      <c r="PVQ54" s="12"/>
      <c r="PVR54" s="12"/>
      <c r="PVS54" s="12"/>
      <c r="PVT54" s="12"/>
      <c r="PVU54" s="12"/>
      <c r="PVV54" s="12"/>
      <c r="PVW54" s="12"/>
      <c r="PVX54" s="12"/>
      <c r="PVY54" s="12"/>
      <c r="PVZ54" s="12"/>
      <c r="PWA54" s="12"/>
      <c r="PWB54" s="12"/>
      <c r="PWC54" s="12"/>
      <c r="PWD54" s="12"/>
      <c r="PWE54" s="12"/>
      <c r="PWF54" s="12"/>
      <c r="PWG54" s="12"/>
      <c r="PWH54" s="12"/>
      <c r="PWI54" s="12"/>
      <c r="PWJ54" s="12"/>
      <c r="PWK54" s="12"/>
      <c r="PWL54" s="12"/>
      <c r="PWM54" s="12"/>
      <c r="PWN54" s="12"/>
      <c r="PWO54" s="12"/>
      <c r="PWP54" s="12"/>
      <c r="PWQ54" s="12"/>
      <c r="PWR54" s="12"/>
      <c r="PWS54" s="12"/>
      <c r="PWT54" s="12"/>
      <c r="PWU54" s="12"/>
      <c r="PWV54" s="12"/>
      <c r="PWW54" s="12"/>
      <c r="PWX54" s="12"/>
      <c r="PWY54" s="12"/>
      <c r="PWZ54" s="12"/>
      <c r="PXA54" s="12"/>
      <c r="PXB54" s="12"/>
      <c r="PXC54" s="12"/>
      <c r="PXD54" s="12"/>
      <c r="PXE54" s="12"/>
      <c r="PXF54" s="12"/>
      <c r="PXG54" s="12"/>
      <c r="PXH54" s="12"/>
      <c r="PXI54" s="12"/>
      <c r="PXJ54" s="12"/>
      <c r="PXK54" s="12"/>
      <c r="PXL54" s="12"/>
      <c r="PXM54" s="12"/>
      <c r="PXN54" s="12"/>
      <c r="PXO54" s="12"/>
      <c r="PXP54" s="12"/>
      <c r="PXQ54" s="12"/>
      <c r="PXR54" s="12"/>
      <c r="PXS54" s="12"/>
      <c r="PXT54" s="12"/>
      <c r="PXU54" s="12"/>
      <c r="PXV54" s="12"/>
      <c r="PXW54" s="12"/>
      <c r="PXX54" s="12"/>
      <c r="PXY54" s="12"/>
      <c r="PXZ54" s="12"/>
      <c r="PYA54" s="12"/>
      <c r="PYB54" s="12"/>
      <c r="PYC54" s="12"/>
      <c r="PYD54" s="12"/>
      <c r="PYE54" s="12"/>
      <c r="PYF54" s="12"/>
      <c r="PYG54" s="12"/>
      <c r="PYH54" s="12"/>
      <c r="PYI54" s="12"/>
      <c r="PYJ54" s="12"/>
      <c r="PYK54" s="12"/>
      <c r="PYL54" s="12"/>
      <c r="PYM54" s="12"/>
      <c r="PYN54" s="12"/>
      <c r="PYO54" s="12"/>
      <c r="PYP54" s="12"/>
      <c r="PYQ54" s="12"/>
      <c r="PYR54" s="12"/>
      <c r="PYS54" s="12"/>
      <c r="PYT54" s="12"/>
      <c r="PYU54" s="12"/>
      <c r="PYV54" s="12"/>
      <c r="PYW54" s="12"/>
      <c r="PYX54" s="12"/>
      <c r="PYY54" s="12"/>
      <c r="PYZ54" s="12"/>
      <c r="PZA54" s="12"/>
      <c r="PZB54" s="12"/>
      <c r="PZC54" s="12"/>
      <c r="PZD54" s="12"/>
      <c r="PZE54" s="12"/>
      <c r="PZF54" s="12"/>
      <c r="PZG54" s="12"/>
      <c r="PZH54" s="12"/>
      <c r="PZI54" s="12"/>
      <c r="PZJ54" s="12"/>
      <c r="PZK54" s="12"/>
      <c r="PZL54" s="12"/>
      <c r="PZM54" s="12"/>
      <c r="PZN54" s="12"/>
      <c r="PZO54" s="12"/>
      <c r="PZP54" s="12"/>
      <c r="PZQ54" s="12"/>
      <c r="PZR54" s="12"/>
      <c r="PZS54" s="12"/>
      <c r="PZT54" s="12"/>
      <c r="PZU54" s="12"/>
      <c r="PZV54" s="12"/>
      <c r="PZW54" s="12"/>
      <c r="PZX54" s="12"/>
      <c r="PZY54" s="12"/>
      <c r="PZZ54" s="12"/>
      <c r="QAA54" s="12"/>
      <c r="QAB54" s="12"/>
      <c r="QAC54" s="12"/>
      <c r="QAD54" s="12"/>
      <c r="QAE54" s="12"/>
      <c r="QAF54" s="12"/>
      <c r="QAG54" s="12"/>
      <c r="QAH54" s="12"/>
      <c r="QAI54" s="12"/>
      <c r="QAJ54" s="12"/>
      <c r="QAK54" s="12"/>
      <c r="QAL54" s="12"/>
      <c r="QAM54" s="12"/>
      <c r="QAN54" s="12"/>
      <c r="QAO54" s="12"/>
      <c r="QAP54" s="12"/>
      <c r="QAQ54" s="12"/>
      <c r="QAR54" s="12"/>
      <c r="QAS54" s="12"/>
      <c r="QAT54" s="12"/>
      <c r="QAU54" s="12"/>
      <c r="QAV54" s="12"/>
      <c r="QAW54" s="12"/>
      <c r="QAX54" s="12"/>
      <c r="QAY54" s="12"/>
      <c r="QAZ54" s="12"/>
      <c r="QBA54" s="12"/>
      <c r="QBB54" s="12"/>
      <c r="QBC54" s="12"/>
      <c r="QBD54" s="12"/>
      <c r="QBE54" s="12"/>
      <c r="QBF54" s="12"/>
      <c r="QBG54" s="12"/>
      <c r="QBH54" s="12"/>
      <c r="QBI54" s="12"/>
      <c r="QBJ54" s="12"/>
      <c r="QBK54" s="12"/>
      <c r="QBL54" s="12"/>
      <c r="QBM54" s="12"/>
      <c r="QBN54" s="12"/>
      <c r="QBO54" s="12"/>
      <c r="QBP54" s="12"/>
      <c r="QBQ54" s="12"/>
      <c r="QBR54" s="12"/>
      <c r="QBS54" s="12"/>
      <c r="QBT54" s="12"/>
      <c r="QBU54" s="12"/>
      <c r="QBV54" s="12"/>
      <c r="QBW54" s="12"/>
      <c r="QBX54" s="12"/>
      <c r="QBY54" s="12"/>
      <c r="QBZ54" s="12"/>
      <c r="QCA54" s="12"/>
      <c r="QCB54" s="12"/>
      <c r="QCC54" s="12"/>
      <c r="QCD54" s="12"/>
      <c r="QCE54" s="12"/>
      <c r="QCF54" s="12"/>
      <c r="QCG54" s="12"/>
      <c r="QCH54" s="12"/>
      <c r="QCI54" s="12"/>
      <c r="QCJ54" s="12"/>
      <c r="QCK54" s="12"/>
      <c r="QCL54" s="12"/>
      <c r="QCM54" s="12"/>
      <c r="QCN54" s="12"/>
      <c r="QCO54" s="12"/>
      <c r="QCP54" s="12"/>
      <c r="QCQ54" s="12"/>
      <c r="QCR54" s="12"/>
      <c r="QCS54" s="12"/>
      <c r="QCT54" s="12"/>
      <c r="QCU54" s="12"/>
      <c r="QCV54" s="12"/>
      <c r="QCW54" s="12"/>
      <c r="QCX54" s="12"/>
      <c r="QCY54" s="12"/>
      <c r="QCZ54" s="12"/>
      <c r="QDA54" s="12"/>
      <c r="QDB54" s="12"/>
      <c r="QDC54" s="12"/>
      <c r="QDD54" s="12"/>
      <c r="QDE54" s="12"/>
      <c r="QDF54" s="12"/>
      <c r="QDG54" s="12"/>
      <c r="QDH54" s="12"/>
      <c r="QDI54" s="12"/>
      <c r="QDJ54" s="12"/>
      <c r="QDK54" s="12"/>
      <c r="QDL54" s="12"/>
      <c r="QDM54" s="12"/>
      <c r="QDN54" s="12"/>
      <c r="QDO54" s="12"/>
      <c r="QDP54" s="12"/>
      <c r="QDQ54" s="12"/>
      <c r="QDR54" s="12"/>
      <c r="QDS54" s="12"/>
      <c r="QDT54" s="12"/>
      <c r="QDU54" s="12"/>
      <c r="QDV54" s="12"/>
      <c r="QDW54" s="12"/>
      <c r="QDX54" s="12"/>
      <c r="QDY54" s="12"/>
      <c r="QDZ54" s="12"/>
      <c r="QEA54" s="12"/>
      <c r="QEB54" s="12"/>
      <c r="QEC54" s="12"/>
      <c r="QED54" s="12"/>
      <c r="QEE54" s="12"/>
      <c r="QEF54" s="12"/>
      <c r="QEG54" s="12"/>
      <c r="QEH54" s="12"/>
      <c r="QEI54" s="12"/>
      <c r="QEJ54" s="12"/>
      <c r="QEK54" s="12"/>
      <c r="QEL54" s="12"/>
      <c r="QEM54" s="12"/>
      <c r="QEN54" s="12"/>
      <c r="QEO54" s="12"/>
      <c r="QEP54" s="12"/>
      <c r="QEQ54" s="12"/>
      <c r="QER54" s="12"/>
      <c r="QES54" s="12"/>
      <c r="QET54" s="12"/>
      <c r="QEU54" s="12"/>
      <c r="QEV54" s="12"/>
      <c r="QEW54" s="12"/>
      <c r="QEX54" s="12"/>
      <c r="QEY54" s="12"/>
      <c r="QEZ54" s="12"/>
      <c r="QFA54" s="12"/>
      <c r="QFB54" s="12"/>
      <c r="QFC54" s="12"/>
      <c r="QFD54" s="12"/>
      <c r="QFE54" s="12"/>
      <c r="QFF54" s="12"/>
      <c r="QFG54" s="12"/>
      <c r="QFH54" s="12"/>
      <c r="QFI54" s="12"/>
      <c r="QFJ54" s="12"/>
      <c r="QFK54" s="12"/>
      <c r="QFL54" s="12"/>
      <c r="QFM54" s="12"/>
      <c r="QFN54" s="12"/>
      <c r="QFO54" s="12"/>
      <c r="QFP54" s="12"/>
      <c r="QFQ54" s="12"/>
      <c r="QFR54" s="12"/>
      <c r="QFS54" s="12"/>
      <c r="QFT54" s="12"/>
      <c r="QFU54" s="12"/>
      <c r="QFV54" s="12"/>
      <c r="QFW54" s="12"/>
      <c r="QFX54" s="12"/>
      <c r="QFY54" s="12"/>
      <c r="QFZ54" s="12"/>
      <c r="QGA54" s="12"/>
      <c r="QGB54" s="12"/>
      <c r="QGC54" s="12"/>
      <c r="QGD54" s="12"/>
      <c r="QGE54" s="12"/>
      <c r="QGF54" s="12"/>
      <c r="QGG54" s="12"/>
      <c r="QGH54" s="12"/>
      <c r="QGI54" s="12"/>
      <c r="QGJ54" s="12"/>
      <c r="QGK54" s="12"/>
      <c r="QGL54" s="12"/>
      <c r="QGM54" s="12"/>
      <c r="QGN54" s="12"/>
      <c r="QGO54" s="12"/>
      <c r="QGP54" s="12"/>
      <c r="QGQ54" s="12"/>
      <c r="QGR54" s="12"/>
      <c r="QGS54" s="12"/>
      <c r="QGT54" s="12"/>
      <c r="QGU54" s="12"/>
      <c r="QGV54" s="12"/>
      <c r="QGW54" s="12"/>
      <c r="QGX54" s="12"/>
      <c r="QGY54" s="12"/>
      <c r="QGZ54" s="12"/>
      <c r="QHA54" s="12"/>
      <c r="QHB54" s="12"/>
      <c r="QHC54" s="12"/>
      <c r="QHD54" s="12"/>
      <c r="QHE54" s="12"/>
      <c r="QHF54" s="12"/>
      <c r="QHG54" s="12"/>
      <c r="QHH54" s="12"/>
      <c r="QHI54" s="12"/>
      <c r="QHJ54" s="12"/>
      <c r="QHK54" s="12"/>
      <c r="QHL54" s="12"/>
      <c r="QHM54" s="12"/>
      <c r="QHN54" s="12"/>
      <c r="QHO54" s="12"/>
      <c r="QHP54" s="12"/>
      <c r="QHQ54" s="12"/>
      <c r="QHR54" s="12"/>
      <c r="QHS54" s="12"/>
      <c r="QHT54" s="12"/>
      <c r="QHU54" s="12"/>
      <c r="QHV54" s="12"/>
      <c r="QHW54" s="12"/>
      <c r="QHX54" s="12"/>
      <c r="QHY54" s="12"/>
      <c r="QHZ54" s="12"/>
      <c r="QIA54" s="12"/>
      <c r="QIB54" s="12"/>
      <c r="QIC54" s="12"/>
      <c r="QID54" s="12"/>
      <c r="QIE54" s="12"/>
      <c r="QIF54" s="12"/>
      <c r="QIG54" s="12"/>
      <c r="QIH54" s="12"/>
      <c r="QII54" s="12"/>
      <c r="QIJ54" s="12"/>
      <c r="QIK54" s="12"/>
      <c r="QIL54" s="12"/>
      <c r="QIM54" s="12"/>
      <c r="QIN54" s="12"/>
      <c r="QIO54" s="12"/>
      <c r="QIP54" s="12"/>
      <c r="QIQ54" s="12"/>
      <c r="QIR54" s="12"/>
      <c r="QIS54" s="12"/>
      <c r="QIT54" s="12"/>
      <c r="QIU54" s="12"/>
      <c r="QIV54" s="12"/>
      <c r="QIW54" s="12"/>
      <c r="QIX54" s="12"/>
      <c r="QIY54" s="12"/>
      <c r="QIZ54" s="12"/>
      <c r="QJA54" s="12"/>
      <c r="QJB54" s="12"/>
      <c r="QJC54" s="12"/>
      <c r="QJD54" s="12"/>
      <c r="QJE54" s="12"/>
      <c r="QJF54" s="12"/>
      <c r="QJG54" s="12"/>
      <c r="QJH54" s="12"/>
      <c r="QJI54" s="12"/>
      <c r="QJJ54" s="12"/>
      <c r="QJK54" s="12"/>
      <c r="QJL54" s="12"/>
      <c r="QJM54" s="12"/>
      <c r="QJN54" s="12"/>
      <c r="QJO54" s="12"/>
      <c r="QJP54" s="12"/>
      <c r="QJQ54" s="12"/>
      <c r="QJR54" s="12"/>
      <c r="QJS54" s="12"/>
      <c r="QJT54" s="12"/>
      <c r="QJU54" s="12"/>
      <c r="QJV54" s="12"/>
      <c r="QJW54" s="12"/>
      <c r="QJX54" s="12"/>
      <c r="QJY54" s="12"/>
      <c r="QJZ54" s="12"/>
      <c r="QKA54" s="12"/>
      <c r="QKB54" s="12"/>
      <c r="QKC54" s="12"/>
      <c r="QKD54" s="12"/>
      <c r="QKE54" s="12"/>
      <c r="QKF54" s="12"/>
      <c r="QKG54" s="12"/>
      <c r="QKH54" s="12"/>
      <c r="QKI54" s="12"/>
      <c r="QKJ54" s="12"/>
      <c r="QKK54" s="12"/>
      <c r="QKL54" s="12"/>
      <c r="QKM54" s="12"/>
      <c r="QKN54" s="12"/>
      <c r="QKO54" s="12"/>
      <c r="QKP54" s="12"/>
      <c r="QKQ54" s="12"/>
      <c r="QKR54" s="12"/>
      <c r="QKS54" s="12"/>
      <c r="QKT54" s="12"/>
      <c r="QKU54" s="12"/>
      <c r="QKV54" s="12"/>
      <c r="QKW54" s="12"/>
      <c r="QKX54" s="12"/>
      <c r="QKY54" s="12"/>
      <c r="QKZ54" s="12"/>
      <c r="QLA54" s="12"/>
      <c r="QLB54" s="12"/>
      <c r="QLC54" s="12"/>
      <c r="QLD54" s="12"/>
      <c r="QLE54" s="12"/>
      <c r="QLF54" s="12"/>
      <c r="QLG54" s="12"/>
      <c r="QLH54" s="12"/>
      <c r="QLI54" s="12"/>
      <c r="QLJ54" s="12"/>
      <c r="QLK54" s="12"/>
      <c r="QLL54" s="12"/>
      <c r="QLM54" s="12"/>
      <c r="QLN54" s="12"/>
      <c r="QLO54" s="12"/>
      <c r="QLP54" s="12"/>
      <c r="QLQ54" s="12"/>
      <c r="QLR54" s="12"/>
      <c r="QLS54" s="12"/>
      <c r="QLT54" s="12"/>
      <c r="QLU54" s="12"/>
      <c r="QLV54" s="12"/>
      <c r="QLW54" s="12"/>
      <c r="QLX54" s="12"/>
      <c r="QLY54" s="12"/>
      <c r="QLZ54" s="12"/>
      <c r="QMA54" s="12"/>
      <c r="QMB54" s="12"/>
      <c r="QMC54" s="12"/>
      <c r="QMD54" s="12"/>
      <c r="QME54" s="12"/>
      <c r="QMF54" s="12"/>
      <c r="QMG54" s="12"/>
      <c r="QMH54" s="12"/>
      <c r="QMI54" s="12"/>
      <c r="QMJ54" s="12"/>
      <c r="QMK54" s="12"/>
      <c r="QML54" s="12"/>
      <c r="QMM54" s="12"/>
      <c r="QMN54" s="12"/>
      <c r="QMO54" s="12"/>
      <c r="QMP54" s="12"/>
      <c r="QMQ54" s="12"/>
      <c r="QMR54" s="12"/>
      <c r="QMS54" s="12"/>
      <c r="QMT54" s="12"/>
      <c r="QMU54" s="12"/>
      <c r="QMV54" s="12"/>
      <c r="QMW54" s="12"/>
      <c r="QMX54" s="12"/>
      <c r="QMY54" s="12"/>
      <c r="QMZ54" s="12"/>
      <c r="QNA54" s="12"/>
      <c r="QNB54" s="12"/>
      <c r="QNC54" s="12"/>
      <c r="QND54" s="12"/>
      <c r="QNE54" s="12"/>
      <c r="QNF54" s="12"/>
      <c r="QNG54" s="12"/>
      <c r="QNH54" s="12"/>
      <c r="QNI54" s="12"/>
      <c r="QNJ54" s="12"/>
      <c r="QNK54" s="12"/>
      <c r="QNL54" s="12"/>
      <c r="QNM54" s="12"/>
      <c r="QNN54" s="12"/>
      <c r="QNO54" s="12"/>
      <c r="QNP54" s="12"/>
      <c r="QNQ54" s="12"/>
      <c r="QNR54" s="12"/>
      <c r="QNS54" s="12"/>
      <c r="QNT54" s="12"/>
      <c r="QNU54" s="12"/>
      <c r="QNV54" s="12"/>
      <c r="QNW54" s="12"/>
      <c r="QNX54" s="12"/>
      <c r="QNY54" s="12"/>
      <c r="QNZ54" s="12"/>
      <c r="QOA54" s="12"/>
      <c r="QOB54" s="12"/>
      <c r="QOC54" s="12"/>
      <c r="QOD54" s="12"/>
      <c r="QOE54" s="12"/>
      <c r="QOF54" s="12"/>
      <c r="QOG54" s="12"/>
      <c r="QOH54" s="12"/>
      <c r="QOI54" s="12"/>
      <c r="QOJ54" s="12"/>
      <c r="QOK54" s="12"/>
      <c r="QOL54" s="12"/>
      <c r="QOM54" s="12"/>
      <c r="QON54" s="12"/>
      <c r="QOO54" s="12"/>
      <c r="QOP54" s="12"/>
      <c r="QOQ54" s="12"/>
      <c r="QOR54" s="12"/>
      <c r="QOS54" s="12"/>
      <c r="QOT54" s="12"/>
      <c r="QOU54" s="12"/>
      <c r="QOV54" s="12"/>
      <c r="QOW54" s="12"/>
      <c r="QOX54" s="12"/>
      <c r="QOY54" s="12"/>
      <c r="QOZ54" s="12"/>
      <c r="QPA54" s="12"/>
      <c r="QPB54" s="12"/>
      <c r="QPC54" s="12"/>
      <c r="QPD54" s="12"/>
      <c r="QPE54" s="12"/>
      <c r="QPF54" s="12"/>
      <c r="QPG54" s="12"/>
      <c r="QPH54" s="12"/>
      <c r="QPI54" s="12"/>
      <c r="QPJ54" s="12"/>
      <c r="QPK54" s="12"/>
      <c r="QPL54" s="12"/>
      <c r="QPM54" s="12"/>
      <c r="QPN54" s="12"/>
      <c r="QPO54" s="12"/>
      <c r="QPP54" s="12"/>
      <c r="QPQ54" s="12"/>
      <c r="QPR54" s="12"/>
      <c r="QPS54" s="12"/>
      <c r="QPT54" s="12"/>
      <c r="QPU54" s="12"/>
      <c r="QPV54" s="12"/>
      <c r="QPW54" s="12"/>
      <c r="QPX54" s="12"/>
      <c r="QPY54" s="12"/>
      <c r="QPZ54" s="12"/>
      <c r="QQA54" s="12"/>
      <c r="QQB54" s="12"/>
      <c r="QQC54" s="12"/>
      <c r="QQD54" s="12"/>
      <c r="QQE54" s="12"/>
      <c r="QQF54" s="12"/>
      <c r="QQG54" s="12"/>
      <c r="QQH54" s="12"/>
      <c r="QQI54" s="12"/>
      <c r="QQJ54" s="12"/>
      <c r="QQK54" s="12"/>
      <c r="QQL54" s="12"/>
      <c r="QQM54" s="12"/>
      <c r="QQN54" s="12"/>
      <c r="QQO54" s="12"/>
      <c r="QQP54" s="12"/>
      <c r="QQQ54" s="12"/>
      <c r="QQR54" s="12"/>
      <c r="QQS54" s="12"/>
      <c r="QQT54" s="12"/>
      <c r="QQU54" s="12"/>
      <c r="QQV54" s="12"/>
      <c r="QQW54" s="12"/>
      <c r="QQX54" s="12"/>
      <c r="QQY54" s="12"/>
      <c r="QQZ54" s="12"/>
      <c r="QRA54" s="12"/>
      <c r="QRB54" s="12"/>
      <c r="QRC54" s="12"/>
      <c r="QRD54" s="12"/>
      <c r="QRE54" s="12"/>
      <c r="QRF54" s="12"/>
      <c r="QRG54" s="12"/>
      <c r="QRH54" s="12"/>
      <c r="QRI54" s="12"/>
      <c r="QRJ54" s="12"/>
      <c r="QRK54" s="12"/>
      <c r="QRL54" s="12"/>
      <c r="QRM54" s="12"/>
      <c r="QRN54" s="12"/>
      <c r="QRO54" s="12"/>
      <c r="QRP54" s="12"/>
      <c r="QRQ54" s="12"/>
      <c r="QRR54" s="12"/>
      <c r="QRS54" s="12"/>
      <c r="QRT54" s="12"/>
      <c r="QRU54" s="12"/>
      <c r="QRV54" s="12"/>
      <c r="QRW54" s="12"/>
      <c r="QRX54" s="12"/>
      <c r="QRY54" s="12"/>
      <c r="QRZ54" s="12"/>
      <c r="QSA54" s="12"/>
      <c r="QSB54" s="12"/>
      <c r="QSC54" s="12"/>
      <c r="QSD54" s="12"/>
      <c r="QSE54" s="12"/>
      <c r="QSF54" s="12"/>
      <c r="QSG54" s="12"/>
      <c r="QSH54" s="12"/>
      <c r="QSI54" s="12"/>
      <c r="QSJ54" s="12"/>
      <c r="QSK54" s="12"/>
      <c r="QSL54" s="12"/>
      <c r="QSM54" s="12"/>
      <c r="QSN54" s="12"/>
      <c r="QSO54" s="12"/>
      <c r="QSP54" s="12"/>
      <c r="QSQ54" s="12"/>
      <c r="QSR54" s="12"/>
      <c r="QSS54" s="12"/>
      <c r="QST54" s="12"/>
      <c r="QSU54" s="12"/>
      <c r="QSV54" s="12"/>
      <c r="QSW54" s="12"/>
      <c r="QSX54" s="12"/>
      <c r="QSY54" s="12"/>
      <c r="QSZ54" s="12"/>
      <c r="QTA54" s="12"/>
      <c r="QTB54" s="12"/>
      <c r="QTC54" s="12"/>
      <c r="QTD54" s="12"/>
      <c r="QTE54" s="12"/>
      <c r="QTF54" s="12"/>
      <c r="QTG54" s="12"/>
      <c r="QTH54" s="12"/>
      <c r="QTI54" s="12"/>
      <c r="QTJ54" s="12"/>
      <c r="QTK54" s="12"/>
      <c r="QTL54" s="12"/>
      <c r="QTM54" s="12"/>
      <c r="QTN54" s="12"/>
      <c r="QTO54" s="12"/>
      <c r="QTP54" s="12"/>
      <c r="QTQ54" s="12"/>
      <c r="QTR54" s="12"/>
      <c r="QTS54" s="12"/>
      <c r="QTT54" s="12"/>
      <c r="QTU54" s="12"/>
      <c r="QTV54" s="12"/>
      <c r="QTW54" s="12"/>
      <c r="QTX54" s="12"/>
      <c r="QTY54" s="12"/>
      <c r="QTZ54" s="12"/>
      <c r="QUA54" s="12"/>
      <c r="QUB54" s="12"/>
      <c r="QUC54" s="12"/>
      <c r="QUD54" s="12"/>
      <c r="QUE54" s="12"/>
      <c r="QUF54" s="12"/>
      <c r="QUG54" s="12"/>
      <c r="QUH54" s="12"/>
      <c r="QUI54" s="12"/>
      <c r="QUJ54" s="12"/>
      <c r="QUK54" s="12"/>
      <c r="QUL54" s="12"/>
      <c r="QUM54" s="12"/>
      <c r="QUN54" s="12"/>
      <c r="QUO54" s="12"/>
      <c r="QUP54" s="12"/>
      <c r="QUQ54" s="12"/>
      <c r="QUR54" s="12"/>
      <c r="QUS54" s="12"/>
      <c r="QUT54" s="12"/>
      <c r="QUU54" s="12"/>
      <c r="QUV54" s="12"/>
      <c r="QUW54" s="12"/>
      <c r="QUX54" s="12"/>
      <c r="QUY54" s="12"/>
      <c r="QUZ54" s="12"/>
      <c r="QVA54" s="12"/>
      <c r="QVB54" s="12"/>
      <c r="QVC54" s="12"/>
      <c r="QVD54" s="12"/>
      <c r="QVE54" s="12"/>
      <c r="QVF54" s="12"/>
      <c r="QVG54" s="12"/>
      <c r="QVH54" s="12"/>
      <c r="QVI54" s="12"/>
      <c r="QVJ54" s="12"/>
      <c r="QVK54" s="12"/>
      <c r="QVL54" s="12"/>
      <c r="QVM54" s="12"/>
      <c r="QVN54" s="12"/>
      <c r="QVO54" s="12"/>
      <c r="QVP54" s="12"/>
      <c r="QVQ54" s="12"/>
      <c r="QVR54" s="12"/>
      <c r="QVS54" s="12"/>
      <c r="QVT54" s="12"/>
      <c r="QVU54" s="12"/>
      <c r="QVV54" s="12"/>
      <c r="QVW54" s="12"/>
      <c r="QVX54" s="12"/>
      <c r="QVY54" s="12"/>
      <c r="QVZ54" s="12"/>
      <c r="QWA54" s="12"/>
      <c r="QWB54" s="12"/>
      <c r="QWC54" s="12"/>
      <c r="QWD54" s="12"/>
      <c r="QWE54" s="12"/>
      <c r="QWF54" s="12"/>
      <c r="QWG54" s="12"/>
      <c r="QWH54" s="12"/>
      <c r="QWI54" s="12"/>
      <c r="QWJ54" s="12"/>
      <c r="QWK54" s="12"/>
      <c r="QWL54" s="12"/>
      <c r="QWM54" s="12"/>
      <c r="QWN54" s="12"/>
      <c r="QWO54" s="12"/>
      <c r="QWP54" s="12"/>
      <c r="QWQ54" s="12"/>
      <c r="QWR54" s="12"/>
      <c r="QWS54" s="12"/>
      <c r="QWT54" s="12"/>
      <c r="QWU54" s="12"/>
      <c r="QWV54" s="12"/>
      <c r="QWW54" s="12"/>
      <c r="QWX54" s="12"/>
      <c r="QWY54" s="12"/>
      <c r="QWZ54" s="12"/>
      <c r="QXA54" s="12"/>
      <c r="QXB54" s="12"/>
      <c r="QXC54" s="12"/>
      <c r="QXD54" s="12"/>
      <c r="QXE54" s="12"/>
      <c r="QXF54" s="12"/>
      <c r="QXG54" s="12"/>
      <c r="QXH54" s="12"/>
      <c r="QXI54" s="12"/>
      <c r="QXJ54" s="12"/>
      <c r="QXK54" s="12"/>
      <c r="QXL54" s="12"/>
      <c r="QXM54" s="12"/>
      <c r="QXN54" s="12"/>
      <c r="QXO54" s="12"/>
      <c r="QXP54" s="12"/>
      <c r="QXQ54" s="12"/>
      <c r="QXR54" s="12"/>
      <c r="QXS54" s="12"/>
      <c r="QXT54" s="12"/>
      <c r="QXU54" s="12"/>
      <c r="QXV54" s="12"/>
      <c r="QXW54" s="12"/>
      <c r="QXX54" s="12"/>
      <c r="QXY54" s="12"/>
      <c r="QXZ54" s="12"/>
      <c r="QYA54" s="12"/>
      <c r="QYB54" s="12"/>
      <c r="QYC54" s="12"/>
      <c r="QYD54" s="12"/>
      <c r="QYE54" s="12"/>
      <c r="QYF54" s="12"/>
      <c r="QYG54" s="12"/>
      <c r="QYH54" s="12"/>
      <c r="QYI54" s="12"/>
      <c r="QYJ54" s="12"/>
      <c r="QYK54" s="12"/>
      <c r="QYL54" s="12"/>
      <c r="QYM54" s="12"/>
      <c r="QYN54" s="12"/>
      <c r="QYO54" s="12"/>
      <c r="QYP54" s="12"/>
      <c r="QYQ54" s="12"/>
      <c r="QYR54" s="12"/>
      <c r="QYS54" s="12"/>
      <c r="QYT54" s="12"/>
      <c r="QYU54" s="12"/>
      <c r="QYV54" s="12"/>
      <c r="QYW54" s="12"/>
      <c r="QYX54" s="12"/>
      <c r="QYY54" s="12"/>
      <c r="QYZ54" s="12"/>
      <c r="QZA54" s="12"/>
      <c r="QZB54" s="12"/>
      <c r="QZC54" s="12"/>
      <c r="QZD54" s="12"/>
      <c r="QZE54" s="12"/>
      <c r="QZF54" s="12"/>
      <c r="QZG54" s="12"/>
      <c r="QZH54" s="12"/>
      <c r="QZI54" s="12"/>
      <c r="QZJ54" s="12"/>
      <c r="QZK54" s="12"/>
      <c r="QZL54" s="12"/>
      <c r="QZM54" s="12"/>
      <c r="QZN54" s="12"/>
      <c r="QZO54" s="12"/>
      <c r="QZP54" s="12"/>
      <c r="QZQ54" s="12"/>
      <c r="QZR54" s="12"/>
      <c r="QZS54" s="12"/>
      <c r="QZT54" s="12"/>
      <c r="QZU54" s="12"/>
      <c r="QZV54" s="12"/>
      <c r="QZW54" s="12"/>
      <c r="QZX54" s="12"/>
      <c r="QZY54" s="12"/>
      <c r="QZZ54" s="12"/>
      <c r="RAA54" s="12"/>
      <c r="RAB54" s="12"/>
      <c r="RAC54" s="12"/>
      <c r="RAD54" s="12"/>
      <c r="RAE54" s="12"/>
      <c r="RAF54" s="12"/>
      <c r="RAG54" s="12"/>
      <c r="RAH54" s="12"/>
      <c r="RAI54" s="12"/>
      <c r="RAJ54" s="12"/>
      <c r="RAK54" s="12"/>
      <c r="RAL54" s="12"/>
      <c r="RAM54" s="12"/>
      <c r="RAN54" s="12"/>
      <c r="RAO54" s="12"/>
      <c r="RAP54" s="12"/>
      <c r="RAQ54" s="12"/>
      <c r="RAR54" s="12"/>
      <c r="RAS54" s="12"/>
      <c r="RAT54" s="12"/>
      <c r="RAU54" s="12"/>
      <c r="RAV54" s="12"/>
      <c r="RAW54" s="12"/>
      <c r="RAX54" s="12"/>
      <c r="RAY54" s="12"/>
      <c r="RAZ54" s="12"/>
      <c r="RBA54" s="12"/>
      <c r="RBB54" s="12"/>
      <c r="RBC54" s="12"/>
      <c r="RBD54" s="12"/>
      <c r="RBE54" s="12"/>
      <c r="RBF54" s="12"/>
      <c r="RBG54" s="12"/>
      <c r="RBH54" s="12"/>
      <c r="RBI54" s="12"/>
      <c r="RBJ54" s="12"/>
      <c r="RBK54" s="12"/>
      <c r="RBL54" s="12"/>
      <c r="RBM54" s="12"/>
      <c r="RBN54" s="12"/>
      <c r="RBO54" s="12"/>
      <c r="RBP54" s="12"/>
      <c r="RBQ54" s="12"/>
      <c r="RBR54" s="12"/>
      <c r="RBS54" s="12"/>
      <c r="RBT54" s="12"/>
      <c r="RBU54" s="12"/>
      <c r="RBV54" s="12"/>
      <c r="RBW54" s="12"/>
      <c r="RBX54" s="12"/>
      <c r="RBY54" s="12"/>
      <c r="RBZ54" s="12"/>
      <c r="RCA54" s="12"/>
      <c r="RCB54" s="12"/>
      <c r="RCC54" s="12"/>
      <c r="RCD54" s="12"/>
      <c r="RCE54" s="12"/>
      <c r="RCF54" s="12"/>
      <c r="RCG54" s="12"/>
      <c r="RCH54" s="12"/>
      <c r="RCI54" s="12"/>
      <c r="RCJ54" s="12"/>
      <c r="RCK54" s="12"/>
      <c r="RCL54" s="12"/>
      <c r="RCM54" s="12"/>
      <c r="RCN54" s="12"/>
      <c r="RCO54" s="12"/>
      <c r="RCP54" s="12"/>
      <c r="RCQ54" s="12"/>
      <c r="RCR54" s="12"/>
      <c r="RCS54" s="12"/>
      <c r="RCT54" s="12"/>
      <c r="RCU54" s="12"/>
      <c r="RCV54" s="12"/>
      <c r="RCW54" s="12"/>
      <c r="RCX54" s="12"/>
      <c r="RCY54" s="12"/>
      <c r="RCZ54" s="12"/>
      <c r="RDA54" s="12"/>
      <c r="RDB54" s="12"/>
      <c r="RDC54" s="12"/>
      <c r="RDD54" s="12"/>
      <c r="RDE54" s="12"/>
      <c r="RDF54" s="12"/>
      <c r="RDG54" s="12"/>
      <c r="RDH54" s="12"/>
      <c r="RDI54" s="12"/>
      <c r="RDJ54" s="12"/>
      <c r="RDK54" s="12"/>
      <c r="RDL54" s="12"/>
      <c r="RDM54" s="12"/>
      <c r="RDN54" s="12"/>
      <c r="RDO54" s="12"/>
      <c r="RDP54" s="12"/>
      <c r="RDQ54" s="12"/>
      <c r="RDR54" s="12"/>
      <c r="RDS54" s="12"/>
      <c r="RDT54" s="12"/>
      <c r="RDU54" s="12"/>
      <c r="RDV54" s="12"/>
      <c r="RDW54" s="12"/>
      <c r="RDX54" s="12"/>
      <c r="RDY54" s="12"/>
      <c r="RDZ54" s="12"/>
      <c r="REA54" s="12"/>
      <c r="REB54" s="12"/>
      <c r="REC54" s="12"/>
      <c r="RED54" s="12"/>
      <c r="REE54" s="12"/>
      <c r="REF54" s="12"/>
      <c r="REG54" s="12"/>
      <c r="REH54" s="12"/>
      <c r="REI54" s="12"/>
      <c r="REJ54" s="12"/>
      <c r="REK54" s="12"/>
      <c r="REL54" s="12"/>
      <c r="REM54" s="12"/>
      <c r="REN54" s="12"/>
      <c r="REO54" s="12"/>
      <c r="REP54" s="12"/>
      <c r="REQ54" s="12"/>
      <c r="RER54" s="12"/>
      <c r="RES54" s="12"/>
      <c r="RET54" s="12"/>
      <c r="REU54" s="12"/>
      <c r="REV54" s="12"/>
      <c r="REW54" s="12"/>
      <c r="REX54" s="12"/>
      <c r="REY54" s="12"/>
      <c r="REZ54" s="12"/>
      <c r="RFA54" s="12"/>
      <c r="RFB54" s="12"/>
      <c r="RFC54" s="12"/>
      <c r="RFD54" s="12"/>
      <c r="RFE54" s="12"/>
      <c r="RFF54" s="12"/>
      <c r="RFG54" s="12"/>
      <c r="RFH54" s="12"/>
      <c r="RFI54" s="12"/>
      <c r="RFJ54" s="12"/>
      <c r="RFK54" s="12"/>
      <c r="RFL54" s="12"/>
      <c r="RFM54" s="12"/>
      <c r="RFN54" s="12"/>
      <c r="RFO54" s="12"/>
      <c r="RFP54" s="12"/>
      <c r="RFQ54" s="12"/>
      <c r="RFR54" s="12"/>
      <c r="RFS54" s="12"/>
      <c r="RFT54" s="12"/>
      <c r="RFU54" s="12"/>
      <c r="RFV54" s="12"/>
      <c r="RFW54" s="12"/>
      <c r="RFX54" s="12"/>
      <c r="RFY54" s="12"/>
      <c r="RFZ54" s="12"/>
      <c r="RGA54" s="12"/>
      <c r="RGB54" s="12"/>
      <c r="RGC54" s="12"/>
      <c r="RGD54" s="12"/>
      <c r="RGE54" s="12"/>
      <c r="RGF54" s="12"/>
      <c r="RGG54" s="12"/>
      <c r="RGH54" s="12"/>
      <c r="RGI54" s="12"/>
      <c r="RGJ54" s="12"/>
      <c r="RGK54" s="12"/>
      <c r="RGL54" s="12"/>
      <c r="RGM54" s="12"/>
      <c r="RGN54" s="12"/>
      <c r="RGO54" s="12"/>
      <c r="RGP54" s="12"/>
      <c r="RGQ54" s="12"/>
      <c r="RGR54" s="12"/>
      <c r="RGS54" s="12"/>
      <c r="RGT54" s="12"/>
      <c r="RGU54" s="12"/>
      <c r="RGV54" s="12"/>
      <c r="RGW54" s="12"/>
      <c r="RGX54" s="12"/>
      <c r="RGY54" s="12"/>
      <c r="RGZ54" s="12"/>
      <c r="RHA54" s="12"/>
      <c r="RHB54" s="12"/>
      <c r="RHC54" s="12"/>
      <c r="RHD54" s="12"/>
      <c r="RHE54" s="12"/>
      <c r="RHF54" s="12"/>
      <c r="RHG54" s="12"/>
      <c r="RHH54" s="12"/>
      <c r="RHI54" s="12"/>
      <c r="RHJ54" s="12"/>
      <c r="RHK54" s="12"/>
      <c r="RHL54" s="12"/>
      <c r="RHM54" s="12"/>
      <c r="RHN54" s="12"/>
      <c r="RHO54" s="12"/>
      <c r="RHP54" s="12"/>
      <c r="RHQ54" s="12"/>
      <c r="RHR54" s="12"/>
      <c r="RHS54" s="12"/>
      <c r="RHT54" s="12"/>
      <c r="RHU54" s="12"/>
      <c r="RHV54" s="12"/>
      <c r="RHW54" s="12"/>
      <c r="RHX54" s="12"/>
      <c r="RHY54" s="12"/>
      <c r="RHZ54" s="12"/>
      <c r="RIA54" s="12"/>
      <c r="RIB54" s="12"/>
      <c r="RIC54" s="12"/>
      <c r="RID54" s="12"/>
      <c r="RIE54" s="12"/>
      <c r="RIF54" s="12"/>
      <c r="RIG54" s="12"/>
      <c r="RIH54" s="12"/>
      <c r="RII54" s="12"/>
      <c r="RIJ54" s="12"/>
      <c r="RIK54" s="12"/>
      <c r="RIL54" s="12"/>
      <c r="RIM54" s="12"/>
      <c r="RIN54" s="12"/>
      <c r="RIO54" s="12"/>
      <c r="RIP54" s="12"/>
      <c r="RIQ54" s="12"/>
      <c r="RIR54" s="12"/>
      <c r="RIS54" s="12"/>
      <c r="RIT54" s="12"/>
      <c r="RIU54" s="12"/>
      <c r="RIV54" s="12"/>
      <c r="RIW54" s="12"/>
      <c r="RIX54" s="12"/>
      <c r="RIY54" s="12"/>
      <c r="RIZ54" s="12"/>
      <c r="RJA54" s="12"/>
      <c r="RJB54" s="12"/>
      <c r="RJC54" s="12"/>
      <c r="RJD54" s="12"/>
      <c r="RJE54" s="12"/>
      <c r="RJF54" s="12"/>
      <c r="RJG54" s="12"/>
      <c r="RJH54" s="12"/>
      <c r="RJI54" s="12"/>
      <c r="RJJ54" s="12"/>
      <c r="RJK54" s="12"/>
      <c r="RJL54" s="12"/>
      <c r="RJM54" s="12"/>
      <c r="RJN54" s="12"/>
      <c r="RJO54" s="12"/>
      <c r="RJP54" s="12"/>
      <c r="RJQ54" s="12"/>
      <c r="RJR54" s="12"/>
      <c r="RJS54" s="12"/>
      <c r="RJT54" s="12"/>
      <c r="RJU54" s="12"/>
      <c r="RJV54" s="12"/>
      <c r="RJW54" s="12"/>
      <c r="RJX54" s="12"/>
      <c r="RJY54" s="12"/>
      <c r="RJZ54" s="12"/>
      <c r="RKA54" s="12"/>
      <c r="RKB54" s="12"/>
      <c r="RKC54" s="12"/>
      <c r="RKD54" s="12"/>
      <c r="RKE54" s="12"/>
      <c r="RKF54" s="12"/>
      <c r="RKG54" s="12"/>
      <c r="RKH54" s="12"/>
      <c r="RKI54" s="12"/>
      <c r="RKJ54" s="12"/>
      <c r="RKK54" s="12"/>
      <c r="RKL54" s="12"/>
      <c r="RKM54" s="12"/>
      <c r="RKN54" s="12"/>
      <c r="RKO54" s="12"/>
      <c r="RKP54" s="12"/>
      <c r="RKQ54" s="12"/>
      <c r="RKR54" s="12"/>
      <c r="RKS54" s="12"/>
      <c r="RKT54" s="12"/>
      <c r="RKU54" s="12"/>
      <c r="RKV54" s="12"/>
      <c r="RKW54" s="12"/>
      <c r="RKX54" s="12"/>
      <c r="RKY54" s="12"/>
      <c r="RKZ54" s="12"/>
      <c r="RLA54" s="12"/>
      <c r="RLB54" s="12"/>
      <c r="RLC54" s="12"/>
      <c r="RLD54" s="12"/>
      <c r="RLE54" s="12"/>
      <c r="RLF54" s="12"/>
      <c r="RLG54" s="12"/>
      <c r="RLH54" s="12"/>
      <c r="RLI54" s="12"/>
      <c r="RLJ54" s="12"/>
      <c r="RLK54" s="12"/>
      <c r="RLL54" s="12"/>
      <c r="RLM54" s="12"/>
      <c r="RLN54" s="12"/>
      <c r="RLO54" s="12"/>
      <c r="RLP54" s="12"/>
      <c r="RLQ54" s="12"/>
      <c r="RLR54" s="12"/>
      <c r="RLS54" s="12"/>
      <c r="RLT54" s="12"/>
      <c r="RLU54" s="12"/>
      <c r="RLV54" s="12"/>
      <c r="RLW54" s="12"/>
      <c r="RLX54" s="12"/>
      <c r="RLY54" s="12"/>
      <c r="RLZ54" s="12"/>
      <c r="RMA54" s="12"/>
      <c r="RMB54" s="12"/>
      <c r="RMC54" s="12"/>
      <c r="RMD54" s="12"/>
      <c r="RME54" s="12"/>
      <c r="RMF54" s="12"/>
      <c r="RMG54" s="12"/>
      <c r="RMH54" s="12"/>
      <c r="RMI54" s="12"/>
      <c r="RMJ54" s="12"/>
      <c r="RMK54" s="12"/>
      <c r="RML54" s="12"/>
      <c r="RMM54" s="12"/>
      <c r="RMN54" s="12"/>
      <c r="RMO54" s="12"/>
      <c r="RMP54" s="12"/>
      <c r="RMQ54" s="12"/>
      <c r="RMR54" s="12"/>
      <c r="RMS54" s="12"/>
      <c r="RMT54" s="12"/>
      <c r="RMU54" s="12"/>
      <c r="RMV54" s="12"/>
      <c r="RMW54" s="12"/>
      <c r="RMX54" s="12"/>
      <c r="RMY54" s="12"/>
      <c r="RMZ54" s="12"/>
      <c r="RNA54" s="12"/>
      <c r="RNB54" s="12"/>
      <c r="RNC54" s="12"/>
      <c r="RND54" s="12"/>
      <c r="RNE54" s="12"/>
      <c r="RNF54" s="12"/>
      <c r="RNG54" s="12"/>
      <c r="RNH54" s="12"/>
      <c r="RNI54" s="12"/>
      <c r="RNJ54" s="12"/>
      <c r="RNK54" s="12"/>
      <c r="RNL54" s="12"/>
      <c r="RNM54" s="12"/>
      <c r="RNN54" s="12"/>
      <c r="RNO54" s="12"/>
      <c r="RNP54" s="12"/>
      <c r="RNQ54" s="12"/>
      <c r="RNR54" s="12"/>
      <c r="RNS54" s="12"/>
      <c r="RNT54" s="12"/>
      <c r="RNU54" s="12"/>
      <c r="RNV54" s="12"/>
      <c r="RNW54" s="12"/>
      <c r="RNX54" s="12"/>
      <c r="RNY54" s="12"/>
      <c r="RNZ54" s="12"/>
      <c r="ROA54" s="12"/>
      <c r="ROB54" s="12"/>
      <c r="ROC54" s="12"/>
      <c r="ROD54" s="12"/>
      <c r="ROE54" s="12"/>
      <c r="ROF54" s="12"/>
      <c r="ROG54" s="12"/>
      <c r="ROH54" s="12"/>
      <c r="ROI54" s="12"/>
      <c r="ROJ54" s="12"/>
      <c r="ROK54" s="12"/>
      <c r="ROL54" s="12"/>
      <c r="ROM54" s="12"/>
      <c r="RON54" s="12"/>
      <c r="ROO54" s="12"/>
      <c r="ROP54" s="12"/>
      <c r="ROQ54" s="12"/>
      <c r="ROR54" s="12"/>
      <c r="ROS54" s="12"/>
      <c r="ROT54" s="12"/>
      <c r="ROU54" s="12"/>
      <c r="ROV54" s="12"/>
      <c r="ROW54" s="12"/>
      <c r="ROX54" s="12"/>
      <c r="ROY54" s="12"/>
      <c r="ROZ54" s="12"/>
      <c r="RPA54" s="12"/>
      <c r="RPB54" s="12"/>
      <c r="RPC54" s="12"/>
      <c r="RPD54" s="12"/>
      <c r="RPE54" s="12"/>
      <c r="RPF54" s="12"/>
      <c r="RPG54" s="12"/>
      <c r="RPH54" s="12"/>
      <c r="RPI54" s="12"/>
      <c r="RPJ54" s="12"/>
      <c r="RPK54" s="12"/>
      <c r="RPL54" s="12"/>
      <c r="RPM54" s="12"/>
      <c r="RPN54" s="12"/>
      <c r="RPO54" s="12"/>
      <c r="RPP54" s="12"/>
      <c r="RPQ54" s="12"/>
      <c r="RPR54" s="12"/>
      <c r="RPS54" s="12"/>
      <c r="RPT54" s="12"/>
      <c r="RPU54" s="12"/>
      <c r="RPV54" s="12"/>
      <c r="RPW54" s="12"/>
      <c r="RPX54" s="12"/>
      <c r="RPY54" s="12"/>
      <c r="RPZ54" s="12"/>
      <c r="RQA54" s="12"/>
      <c r="RQB54" s="12"/>
      <c r="RQC54" s="12"/>
      <c r="RQD54" s="12"/>
      <c r="RQE54" s="12"/>
      <c r="RQF54" s="12"/>
      <c r="RQG54" s="12"/>
      <c r="RQH54" s="12"/>
      <c r="RQI54" s="12"/>
      <c r="RQJ54" s="12"/>
      <c r="RQK54" s="12"/>
      <c r="RQL54" s="12"/>
      <c r="RQM54" s="12"/>
      <c r="RQN54" s="12"/>
      <c r="RQO54" s="12"/>
      <c r="RQP54" s="12"/>
      <c r="RQQ54" s="12"/>
      <c r="RQR54" s="12"/>
      <c r="RQS54" s="12"/>
      <c r="RQT54" s="12"/>
      <c r="RQU54" s="12"/>
      <c r="RQV54" s="12"/>
      <c r="RQW54" s="12"/>
      <c r="RQX54" s="12"/>
      <c r="RQY54" s="12"/>
      <c r="RQZ54" s="12"/>
      <c r="RRA54" s="12"/>
      <c r="RRB54" s="12"/>
      <c r="RRC54" s="12"/>
      <c r="RRD54" s="12"/>
      <c r="RRE54" s="12"/>
      <c r="RRF54" s="12"/>
      <c r="RRG54" s="12"/>
      <c r="RRH54" s="12"/>
      <c r="RRI54" s="12"/>
      <c r="RRJ54" s="12"/>
      <c r="RRK54" s="12"/>
      <c r="RRL54" s="12"/>
      <c r="RRM54" s="12"/>
      <c r="RRN54" s="12"/>
      <c r="RRO54" s="12"/>
      <c r="RRP54" s="12"/>
      <c r="RRQ54" s="12"/>
      <c r="RRR54" s="12"/>
      <c r="RRS54" s="12"/>
      <c r="RRT54" s="12"/>
      <c r="RRU54" s="12"/>
      <c r="RRV54" s="12"/>
      <c r="RRW54" s="12"/>
      <c r="RRX54" s="12"/>
      <c r="RRY54" s="12"/>
      <c r="RRZ54" s="12"/>
      <c r="RSA54" s="12"/>
      <c r="RSB54" s="12"/>
      <c r="RSC54" s="12"/>
      <c r="RSD54" s="12"/>
      <c r="RSE54" s="12"/>
      <c r="RSF54" s="12"/>
      <c r="RSG54" s="12"/>
      <c r="RSH54" s="12"/>
      <c r="RSI54" s="12"/>
      <c r="RSJ54" s="12"/>
      <c r="RSK54" s="12"/>
      <c r="RSL54" s="12"/>
      <c r="RSM54" s="12"/>
      <c r="RSN54" s="12"/>
      <c r="RSO54" s="12"/>
      <c r="RSP54" s="12"/>
      <c r="RSQ54" s="12"/>
      <c r="RSR54" s="12"/>
      <c r="RSS54" s="12"/>
      <c r="RST54" s="12"/>
      <c r="RSU54" s="12"/>
      <c r="RSV54" s="12"/>
      <c r="RSW54" s="12"/>
      <c r="RSX54" s="12"/>
      <c r="RSY54" s="12"/>
      <c r="RSZ54" s="12"/>
      <c r="RTA54" s="12"/>
      <c r="RTB54" s="12"/>
      <c r="RTC54" s="12"/>
      <c r="RTD54" s="12"/>
      <c r="RTE54" s="12"/>
      <c r="RTF54" s="12"/>
      <c r="RTG54" s="12"/>
      <c r="RTH54" s="12"/>
      <c r="RTI54" s="12"/>
      <c r="RTJ54" s="12"/>
      <c r="RTK54" s="12"/>
      <c r="RTL54" s="12"/>
      <c r="RTM54" s="12"/>
      <c r="RTN54" s="12"/>
      <c r="RTO54" s="12"/>
      <c r="RTP54" s="12"/>
      <c r="RTQ54" s="12"/>
      <c r="RTR54" s="12"/>
      <c r="RTS54" s="12"/>
      <c r="RTT54" s="12"/>
      <c r="RTU54" s="12"/>
      <c r="RTV54" s="12"/>
      <c r="RTW54" s="12"/>
      <c r="RTX54" s="12"/>
      <c r="RTY54" s="12"/>
      <c r="RTZ54" s="12"/>
      <c r="RUA54" s="12"/>
      <c r="RUB54" s="12"/>
      <c r="RUC54" s="12"/>
      <c r="RUD54" s="12"/>
      <c r="RUE54" s="12"/>
      <c r="RUF54" s="12"/>
      <c r="RUG54" s="12"/>
      <c r="RUH54" s="12"/>
      <c r="RUI54" s="12"/>
      <c r="RUJ54" s="12"/>
      <c r="RUK54" s="12"/>
      <c r="RUL54" s="12"/>
      <c r="RUM54" s="12"/>
      <c r="RUN54" s="12"/>
      <c r="RUO54" s="12"/>
      <c r="RUP54" s="12"/>
      <c r="RUQ54" s="12"/>
      <c r="RUR54" s="12"/>
      <c r="RUS54" s="12"/>
      <c r="RUT54" s="12"/>
      <c r="RUU54" s="12"/>
      <c r="RUV54" s="12"/>
      <c r="RUW54" s="12"/>
      <c r="RUX54" s="12"/>
      <c r="RUY54" s="12"/>
      <c r="RUZ54" s="12"/>
      <c r="RVA54" s="12"/>
      <c r="RVB54" s="12"/>
      <c r="RVC54" s="12"/>
      <c r="RVD54" s="12"/>
      <c r="RVE54" s="12"/>
      <c r="RVF54" s="12"/>
      <c r="RVG54" s="12"/>
      <c r="RVH54" s="12"/>
      <c r="RVI54" s="12"/>
      <c r="RVJ54" s="12"/>
      <c r="RVK54" s="12"/>
      <c r="RVL54" s="12"/>
      <c r="RVM54" s="12"/>
      <c r="RVN54" s="12"/>
      <c r="RVO54" s="12"/>
      <c r="RVP54" s="12"/>
      <c r="RVQ54" s="12"/>
      <c r="RVR54" s="12"/>
      <c r="RVS54" s="12"/>
      <c r="RVT54" s="12"/>
      <c r="RVU54" s="12"/>
      <c r="RVV54" s="12"/>
      <c r="RVW54" s="12"/>
      <c r="RVX54" s="12"/>
      <c r="RVY54" s="12"/>
      <c r="RVZ54" s="12"/>
      <c r="RWA54" s="12"/>
      <c r="RWB54" s="12"/>
      <c r="RWC54" s="12"/>
      <c r="RWD54" s="12"/>
      <c r="RWE54" s="12"/>
      <c r="RWF54" s="12"/>
      <c r="RWG54" s="12"/>
      <c r="RWH54" s="12"/>
      <c r="RWI54" s="12"/>
      <c r="RWJ54" s="12"/>
      <c r="RWK54" s="12"/>
      <c r="RWL54" s="12"/>
      <c r="RWM54" s="12"/>
      <c r="RWN54" s="12"/>
      <c r="RWO54" s="12"/>
      <c r="RWP54" s="12"/>
      <c r="RWQ54" s="12"/>
      <c r="RWR54" s="12"/>
      <c r="RWS54" s="12"/>
      <c r="RWT54" s="12"/>
      <c r="RWU54" s="12"/>
      <c r="RWV54" s="12"/>
      <c r="RWW54" s="12"/>
      <c r="RWX54" s="12"/>
      <c r="RWY54" s="12"/>
      <c r="RWZ54" s="12"/>
      <c r="RXA54" s="12"/>
      <c r="RXB54" s="12"/>
      <c r="RXC54" s="12"/>
      <c r="RXD54" s="12"/>
      <c r="RXE54" s="12"/>
      <c r="RXF54" s="12"/>
      <c r="RXG54" s="12"/>
      <c r="RXH54" s="12"/>
      <c r="RXI54" s="12"/>
      <c r="RXJ54" s="12"/>
      <c r="RXK54" s="12"/>
      <c r="RXL54" s="12"/>
      <c r="RXM54" s="12"/>
      <c r="RXN54" s="12"/>
      <c r="RXO54" s="12"/>
      <c r="RXP54" s="12"/>
      <c r="RXQ54" s="12"/>
      <c r="RXR54" s="12"/>
      <c r="RXS54" s="12"/>
      <c r="RXT54" s="12"/>
      <c r="RXU54" s="12"/>
      <c r="RXV54" s="12"/>
      <c r="RXW54" s="12"/>
      <c r="RXX54" s="12"/>
      <c r="RXY54" s="12"/>
      <c r="RXZ54" s="12"/>
      <c r="RYA54" s="12"/>
      <c r="RYB54" s="12"/>
      <c r="RYC54" s="12"/>
      <c r="RYD54" s="12"/>
      <c r="RYE54" s="12"/>
      <c r="RYF54" s="12"/>
      <c r="RYG54" s="12"/>
      <c r="RYH54" s="12"/>
      <c r="RYI54" s="12"/>
      <c r="RYJ54" s="12"/>
      <c r="RYK54" s="12"/>
      <c r="RYL54" s="12"/>
      <c r="RYM54" s="12"/>
      <c r="RYN54" s="12"/>
      <c r="RYO54" s="12"/>
      <c r="RYP54" s="12"/>
      <c r="RYQ54" s="12"/>
      <c r="RYR54" s="12"/>
      <c r="RYS54" s="12"/>
      <c r="RYT54" s="12"/>
      <c r="RYU54" s="12"/>
      <c r="RYV54" s="12"/>
      <c r="RYW54" s="12"/>
      <c r="RYX54" s="12"/>
      <c r="RYY54" s="12"/>
      <c r="RYZ54" s="12"/>
      <c r="RZA54" s="12"/>
      <c r="RZB54" s="12"/>
      <c r="RZC54" s="12"/>
      <c r="RZD54" s="12"/>
      <c r="RZE54" s="12"/>
      <c r="RZF54" s="12"/>
      <c r="RZG54" s="12"/>
      <c r="RZH54" s="12"/>
      <c r="RZI54" s="12"/>
      <c r="RZJ54" s="12"/>
      <c r="RZK54" s="12"/>
      <c r="RZL54" s="12"/>
      <c r="RZM54" s="12"/>
      <c r="RZN54" s="12"/>
      <c r="RZO54" s="12"/>
      <c r="RZP54" s="12"/>
      <c r="RZQ54" s="12"/>
      <c r="RZR54" s="12"/>
      <c r="RZS54" s="12"/>
      <c r="RZT54" s="12"/>
      <c r="RZU54" s="12"/>
      <c r="RZV54" s="12"/>
      <c r="RZW54" s="12"/>
      <c r="RZX54" s="12"/>
      <c r="RZY54" s="12"/>
      <c r="RZZ54" s="12"/>
      <c r="SAA54" s="12"/>
      <c r="SAB54" s="12"/>
      <c r="SAC54" s="12"/>
      <c r="SAD54" s="12"/>
      <c r="SAE54" s="12"/>
      <c r="SAF54" s="12"/>
      <c r="SAG54" s="12"/>
      <c r="SAH54" s="12"/>
      <c r="SAI54" s="12"/>
      <c r="SAJ54" s="12"/>
      <c r="SAK54" s="12"/>
      <c r="SAL54" s="12"/>
      <c r="SAM54" s="12"/>
      <c r="SAN54" s="12"/>
      <c r="SAO54" s="12"/>
      <c r="SAP54" s="12"/>
      <c r="SAQ54" s="12"/>
      <c r="SAR54" s="12"/>
      <c r="SAS54" s="12"/>
      <c r="SAT54" s="12"/>
      <c r="SAU54" s="12"/>
      <c r="SAV54" s="12"/>
      <c r="SAW54" s="12"/>
      <c r="SAX54" s="12"/>
      <c r="SAY54" s="12"/>
      <c r="SAZ54" s="12"/>
      <c r="SBA54" s="12"/>
      <c r="SBB54" s="12"/>
      <c r="SBC54" s="12"/>
      <c r="SBD54" s="12"/>
      <c r="SBE54" s="12"/>
      <c r="SBF54" s="12"/>
      <c r="SBG54" s="12"/>
      <c r="SBH54" s="12"/>
      <c r="SBI54" s="12"/>
      <c r="SBJ54" s="12"/>
      <c r="SBK54" s="12"/>
      <c r="SBL54" s="12"/>
      <c r="SBM54" s="12"/>
      <c r="SBN54" s="12"/>
      <c r="SBO54" s="12"/>
      <c r="SBP54" s="12"/>
      <c r="SBQ54" s="12"/>
      <c r="SBR54" s="12"/>
      <c r="SBS54" s="12"/>
      <c r="SBT54" s="12"/>
      <c r="SBU54" s="12"/>
      <c r="SBV54" s="12"/>
      <c r="SBW54" s="12"/>
      <c r="SBX54" s="12"/>
      <c r="SBY54" s="12"/>
      <c r="SBZ54" s="12"/>
      <c r="SCA54" s="12"/>
      <c r="SCB54" s="12"/>
      <c r="SCC54" s="12"/>
      <c r="SCD54" s="12"/>
      <c r="SCE54" s="12"/>
      <c r="SCF54" s="12"/>
      <c r="SCG54" s="12"/>
      <c r="SCH54" s="12"/>
      <c r="SCI54" s="12"/>
      <c r="SCJ54" s="12"/>
      <c r="SCK54" s="12"/>
      <c r="SCL54" s="12"/>
      <c r="SCM54" s="12"/>
      <c r="SCN54" s="12"/>
      <c r="SCO54" s="12"/>
      <c r="SCP54" s="12"/>
      <c r="SCQ54" s="12"/>
      <c r="SCR54" s="12"/>
      <c r="SCS54" s="12"/>
      <c r="SCT54" s="12"/>
      <c r="SCU54" s="12"/>
      <c r="SCV54" s="12"/>
      <c r="SCW54" s="12"/>
      <c r="SCX54" s="12"/>
      <c r="SCY54" s="12"/>
      <c r="SCZ54" s="12"/>
      <c r="SDA54" s="12"/>
      <c r="SDB54" s="12"/>
      <c r="SDC54" s="12"/>
      <c r="SDD54" s="12"/>
      <c r="SDE54" s="12"/>
      <c r="SDF54" s="12"/>
      <c r="SDG54" s="12"/>
      <c r="SDH54" s="12"/>
      <c r="SDI54" s="12"/>
      <c r="SDJ54" s="12"/>
      <c r="SDK54" s="12"/>
      <c r="SDL54" s="12"/>
      <c r="SDM54" s="12"/>
      <c r="SDN54" s="12"/>
      <c r="SDO54" s="12"/>
      <c r="SDP54" s="12"/>
      <c r="SDQ54" s="12"/>
      <c r="SDR54" s="12"/>
      <c r="SDS54" s="12"/>
      <c r="SDT54" s="12"/>
      <c r="SDU54" s="12"/>
      <c r="SDV54" s="12"/>
      <c r="SDW54" s="12"/>
      <c r="SDX54" s="12"/>
      <c r="SDY54" s="12"/>
      <c r="SDZ54" s="12"/>
      <c r="SEA54" s="12"/>
      <c r="SEB54" s="12"/>
      <c r="SEC54" s="12"/>
      <c r="SED54" s="12"/>
      <c r="SEE54" s="12"/>
      <c r="SEF54" s="12"/>
      <c r="SEG54" s="12"/>
      <c r="SEH54" s="12"/>
      <c r="SEI54" s="12"/>
      <c r="SEJ54" s="12"/>
      <c r="SEK54" s="12"/>
      <c r="SEL54" s="12"/>
      <c r="SEM54" s="12"/>
      <c r="SEN54" s="12"/>
      <c r="SEO54" s="12"/>
      <c r="SEP54" s="12"/>
      <c r="SEQ54" s="12"/>
      <c r="SER54" s="12"/>
      <c r="SES54" s="12"/>
      <c r="SET54" s="12"/>
      <c r="SEU54" s="12"/>
      <c r="SEV54" s="12"/>
      <c r="SEW54" s="12"/>
      <c r="SEX54" s="12"/>
      <c r="SEY54" s="12"/>
      <c r="SEZ54" s="12"/>
      <c r="SFA54" s="12"/>
      <c r="SFB54" s="12"/>
      <c r="SFC54" s="12"/>
      <c r="SFD54" s="12"/>
      <c r="SFE54" s="12"/>
      <c r="SFF54" s="12"/>
      <c r="SFG54" s="12"/>
      <c r="SFH54" s="12"/>
      <c r="SFI54" s="12"/>
      <c r="SFJ54" s="12"/>
      <c r="SFK54" s="12"/>
      <c r="SFL54" s="12"/>
      <c r="SFM54" s="12"/>
      <c r="SFN54" s="12"/>
      <c r="SFO54" s="12"/>
      <c r="SFP54" s="12"/>
      <c r="SFQ54" s="12"/>
      <c r="SFR54" s="12"/>
      <c r="SFS54" s="12"/>
      <c r="SFT54" s="12"/>
      <c r="SFU54" s="12"/>
      <c r="SFV54" s="12"/>
      <c r="SFW54" s="12"/>
      <c r="SFX54" s="12"/>
      <c r="SFY54" s="12"/>
      <c r="SFZ54" s="12"/>
      <c r="SGA54" s="12"/>
      <c r="SGB54" s="12"/>
      <c r="SGC54" s="12"/>
      <c r="SGD54" s="12"/>
      <c r="SGE54" s="12"/>
      <c r="SGF54" s="12"/>
      <c r="SGG54" s="12"/>
      <c r="SGH54" s="12"/>
      <c r="SGI54" s="12"/>
      <c r="SGJ54" s="12"/>
      <c r="SGK54" s="12"/>
      <c r="SGL54" s="12"/>
      <c r="SGM54" s="12"/>
      <c r="SGN54" s="12"/>
      <c r="SGO54" s="12"/>
      <c r="SGP54" s="12"/>
      <c r="SGQ54" s="12"/>
      <c r="SGR54" s="12"/>
      <c r="SGS54" s="12"/>
      <c r="SGT54" s="12"/>
      <c r="SGU54" s="12"/>
      <c r="SGV54" s="12"/>
      <c r="SGW54" s="12"/>
      <c r="SGX54" s="12"/>
      <c r="SGY54" s="12"/>
      <c r="SGZ54" s="12"/>
      <c r="SHA54" s="12"/>
      <c r="SHB54" s="12"/>
      <c r="SHC54" s="12"/>
      <c r="SHD54" s="12"/>
      <c r="SHE54" s="12"/>
      <c r="SHF54" s="12"/>
      <c r="SHG54" s="12"/>
      <c r="SHH54" s="12"/>
      <c r="SHI54" s="12"/>
      <c r="SHJ54" s="12"/>
      <c r="SHK54" s="12"/>
      <c r="SHL54" s="12"/>
      <c r="SHM54" s="12"/>
      <c r="SHN54" s="12"/>
      <c r="SHO54" s="12"/>
      <c r="SHP54" s="12"/>
      <c r="SHQ54" s="12"/>
      <c r="SHR54" s="12"/>
      <c r="SHS54" s="12"/>
      <c r="SHT54" s="12"/>
      <c r="SHU54" s="12"/>
      <c r="SHV54" s="12"/>
      <c r="SHW54" s="12"/>
      <c r="SHX54" s="12"/>
      <c r="SHY54" s="12"/>
      <c r="SHZ54" s="12"/>
      <c r="SIA54" s="12"/>
      <c r="SIB54" s="12"/>
      <c r="SIC54" s="12"/>
      <c r="SID54" s="12"/>
      <c r="SIE54" s="12"/>
      <c r="SIF54" s="12"/>
      <c r="SIG54" s="12"/>
      <c r="SIH54" s="12"/>
      <c r="SII54" s="12"/>
      <c r="SIJ54" s="12"/>
      <c r="SIK54" s="12"/>
      <c r="SIL54" s="12"/>
      <c r="SIM54" s="12"/>
      <c r="SIN54" s="12"/>
      <c r="SIO54" s="12"/>
      <c r="SIP54" s="12"/>
      <c r="SIQ54" s="12"/>
      <c r="SIR54" s="12"/>
      <c r="SIS54" s="12"/>
      <c r="SIT54" s="12"/>
      <c r="SIU54" s="12"/>
      <c r="SIV54" s="12"/>
      <c r="SIW54" s="12"/>
      <c r="SIX54" s="12"/>
      <c r="SIY54" s="12"/>
      <c r="SIZ54" s="12"/>
      <c r="SJA54" s="12"/>
      <c r="SJB54" s="12"/>
      <c r="SJC54" s="12"/>
      <c r="SJD54" s="12"/>
      <c r="SJE54" s="12"/>
      <c r="SJF54" s="12"/>
      <c r="SJG54" s="12"/>
      <c r="SJH54" s="12"/>
      <c r="SJI54" s="12"/>
      <c r="SJJ54" s="12"/>
      <c r="SJK54" s="12"/>
      <c r="SJL54" s="12"/>
      <c r="SJM54" s="12"/>
      <c r="SJN54" s="12"/>
      <c r="SJO54" s="12"/>
      <c r="SJP54" s="12"/>
      <c r="SJQ54" s="12"/>
      <c r="SJR54" s="12"/>
      <c r="SJS54" s="12"/>
      <c r="SJT54" s="12"/>
      <c r="SJU54" s="12"/>
      <c r="SJV54" s="12"/>
      <c r="SJW54" s="12"/>
      <c r="SJX54" s="12"/>
      <c r="SJY54" s="12"/>
      <c r="SJZ54" s="12"/>
      <c r="SKA54" s="12"/>
      <c r="SKB54" s="12"/>
      <c r="SKC54" s="12"/>
      <c r="SKD54" s="12"/>
      <c r="SKE54" s="12"/>
      <c r="SKF54" s="12"/>
      <c r="SKG54" s="12"/>
      <c r="SKH54" s="12"/>
      <c r="SKI54" s="12"/>
      <c r="SKJ54" s="12"/>
      <c r="SKK54" s="12"/>
      <c r="SKL54" s="12"/>
      <c r="SKM54" s="12"/>
      <c r="SKN54" s="12"/>
      <c r="SKO54" s="12"/>
      <c r="SKP54" s="12"/>
      <c r="SKQ54" s="12"/>
      <c r="SKR54" s="12"/>
      <c r="SKS54" s="12"/>
      <c r="SKT54" s="12"/>
      <c r="SKU54" s="12"/>
      <c r="SKV54" s="12"/>
      <c r="SKW54" s="12"/>
      <c r="SKX54" s="12"/>
      <c r="SKY54" s="12"/>
      <c r="SKZ54" s="12"/>
      <c r="SLA54" s="12"/>
      <c r="SLB54" s="12"/>
      <c r="SLC54" s="12"/>
      <c r="SLD54" s="12"/>
      <c r="SLE54" s="12"/>
      <c r="SLF54" s="12"/>
      <c r="SLG54" s="12"/>
      <c r="SLH54" s="12"/>
      <c r="SLI54" s="12"/>
      <c r="SLJ54" s="12"/>
      <c r="SLK54" s="12"/>
      <c r="SLL54" s="12"/>
      <c r="SLM54" s="12"/>
      <c r="SLN54" s="12"/>
      <c r="SLO54" s="12"/>
      <c r="SLP54" s="12"/>
      <c r="SLQ54" s="12"/>
      <c r="SLR54" s="12"/>
      <c r="SLS54" s="12"/>
      <c r="SLT54" s="12"/>
      <c r="SLU54" s="12"/>
      <c r="SLV54" s="12"/>
      <c r="SLW54" s="12"/>
      <c r="SLX54" s="12"/>
      <c r="SLY54" s="12"/>
      <c r="SLZ54" s="12"/>
      <c r="SMA54" s="12"/>
      <c r="SMB54" s="12"/>
      <c r="SMC54" s="12"/>
      <c r="SMD54" s="12"/>
      <c r="SME54" s="12"/>
      <c r="SMF54" s="12"/>
      <c r="SMG54" s="12"/>
      <c r="SMH54" s="12"/>
      <c r="SMI54" s="12"/>
      <c r="SMJ54" s="12"/>
      <c r="SMK54" s="12"/>
      <c r="SML54" s="12"/>
      <c r="SMM54" s="12"/>
      <c r="SMN54" s="12"/>
      <c r="SMO54" s="12"/>
      <c r="SMP54" s="12"/>
      <c r="SMQ54" s="12"/>
      <c r="SMR54" s="12"/>
      <c r="SMS54" s="12"/>
      <c r="SMT54" s="12"/>
      <c r="SMU54" s="12"/>
      <c r="SMV54" s="12"/>
      <c r="SMW54" s="12"/>
      <c r="SMX54" s="12"/>
      <c r="SMY54" s="12"/>
      <c r="SMZ54" s="12"/>
      <c r="SNA54" s="12"/>
      <c r="SNB54" s="12"/>
      <c r="SNC54" s="12"/>
      <c r="SND54" s="12"/>
      <c r="SNE54" s="12"/>
      <c r="SNF54" s="12"/>
      <c r="SNG54" s="12"/>
      <c r="SNH54" s="12"/>
      <c r="SNI54" s="12"/>
      <c r="SNJ54" s="12"/>
      <c r="SNK54" s="12"/>
      <c r="SNL54" s="12"/>
      <c r="SNM54" s="12"/>
      <c r="SNN54" s="12"/>
      <c r="SNO54" s="12"/>
      <c r="SNP54" s="12"/>
      <c r="SNQ54" s="12"/>
      <c r="SNR54" s="12"/>
      <c r="SNS54" s="12"/>
      <c r="SNT54" s="12"/>
      <c r="SNU54" s="12"/>
      <c r="SNV54" s="12"/>
      <c r="SNW54" s="12"/>
      <c r="SNX54" s="12"/>
      <c r="SNY54" s="12"/>
      <c r="SNZ54" s="12"/>
      <c r="SOA54" s="12"/>
      <c r="SOB54" s="12"/>
      <c r="SOC54" s="12"/>
      <c r="SOD54" s="12"/>
      <c r="SOE54" s="12"/>
      <c r="SOF54" s="12"/>
      <c r="SOG54" s="12"/>
      <c r="SOH54" s="12"/>
      <c r="SOI54" s="12"/>
      <c r="SOJ54" s="12"/>
      <c r="SOK54" s="12"/>
      <c r="SOL54" s="12"/>
      <c r="SOM54" s="12"/>
      <c r="SON54" s="12"/>
      <c r="SOO54" s="12"/>
      <c r="SOP54" s="12"/>
      <c r="SOQ54" s="12"/>
      <c r="SOR54" s="12"/>
      <c r="SOS54" s="12"/>
      <c r="SOT54" s="12"/>
      <c r="SOU54" s="12"/>
      <c r="SOV54" s="12"/>
      <c r="SOW54" s="12"/>
      <c r="SOX54" s="12"/>
      <c r="SOY54" s="12"/>
      <c r="SOZ54" s="12"/>
      <c r="SPA54" s="12"/>
      <c r="SPB54" s="12"/>
      <c r="SPC54" s="12"/>
      <c r="SPD54" s="12"/>
      <c r="SPE54" s="12"/>
      <c r="SPF54" s="12"/>
      <c r="SPG54" s="12"/>
      <c r="SPH54" s="12"/>
      <c r="SPI54" s="12"/>
      <c r="SPJ54" s="12"/>
      <c r="SPK54" s="12"/>
      <c r="SPL54" s="12"/>
      <c r="SPM54" s="12"/>
      <c r="SPN54" s="12"/>
      <c r="SPO54" s="12"/>
      <c r="SPP54" s="12"/>
      <c r="SPQ54" s="12"/>
      <c r="SPR54" s="12"/>
      <c r="SPS54" s="12"/>
      <c r="SPT54" s="12"/>
      <c r="SPU54" s="12"/>
      <c r="SPV54" s="12"/>
      <c r="SPW54" s="12"/>
      <c r="SPX54" s="12"/>
      <c r="SPY54" s="12"/>
      <c r="SPZ54" s="12"/>
      <c r="SQA54" s="12"/>
      <c r="SQB54" s="12"/>
      <c r="SQC54" s="12"/>
      <c r="SQD54" s="12"/>
      <c r="SQE54" s="12"/>
      <c r="SQF54" s="12"/>
      <c r="SQG54" s="12"/>
      <c r="SQH54" s="12"/>
      <c r="SQI54" s="12"/>
      <c r="SQJ54" s="12"/>
      <c r="SQK54" s="12"/>
      <c r="SQL54" s="12"/>
      <c r="SQM54" s="12"/>
      <c r="SQN54" s="12"/>
      <c r="SQO54" s="12"/>
      <c r="SQP54" s="12"/>
      <c r="SQQ54" s="12"/>
      <c r="SQR54" s="12"/>
      <c r="SQS54" s="12"/>
      <c r="SQT54" s="12"/>
      <c r="SQU54" s="12"/>
      <c r="SQV54" s="12"/>
      <c r="SQW54" s="12"/>
      <c r="SQX54" s="12"/>
      <c r="SQY54" s="12"/>
      <c r="SQZ54" s="12"/>
      <c r="SRA54" s="12"/>
      <c r="SRB54" s="12"/>
      <c r="SRC54" s="12"/>
      <c r="SRD54" s="12"/>
      <c r="SRE54" s="12"/>
      <c r="SRF54" s="12"/>
      <c r="SRG54" s="12"/>
      <c r="SRH54" s="12"/>
      <c r="SRI54" s="12"/>
      <c r="SRJ54" s="12"/>
      <c r="SRK54" s="12"/>
      <c r="SRL54" s="12"/>
      <c r="SRM54" s="12"/>
      <c r="SRN54" s="12"/>
      <c r="SRO54" s="12"/>
      <c r="SRP54" s="12"/>
      <c r="SRQ54" s="12"/>
      <c r="SRR54" s="12"/>
      <c r="SRS54" s="12"/>
      <c r="SRT54" s="12"/>
      <c r="SRU54" s="12"/>
      <c r="SRV54" s="12"/>
      <c r="SRW54" s="12"/>
      <c r="SRX54" s="12"/>
      <c r="SRY54" s="12"/>
      <c r="SRZ54" s="12"/>
      <c r="SSA54" s="12"/>
      <c r="SSB54" s="12"/>
      <c r="SSC54" s="12"/>
      <c r="SSD54" s="12"/>
      <c r="SSE54" s="12"/>
      <c r="SSF54" s="12"/>
      <c r="SSG54" s="12"/>
      <c r="SSH54" s="12"/>
      <c r="SSI54" s="12"/>
      <c r="SSJ54" s="12"/>
      <c r="SSK54" s="12"/>
      <c r="SSL54" s="12"/>
      <c r="SSM54" s="12"/>
      <c r="SSN54" s="12"/>
      <c r="SSO54" s="12"/>
      <c r="SSP54" s="12"/>
      <c r="SSQ54" s="12"/>
      <c r="SSR54" s="12"/>
      <c r="SSS54" s="12"/>
      <c r="SST54" s="12"/>
      <c r="SSU54" s="12"/>
      <c r="SSV54" s="12"/>
      <c r="SSW54" s="12"/>
      <c r="SSX54" s="12"/>
      <c r="SSY54" s="12"/>
      <c r="SSZ54" s="12"/>
      <c r="STA54" s="12"/>
      <c r="STB54" s="12"/>
      <c r="STC54" s="12"/>
      <c r="STD54" s="12"/>
      <c r="STE54" s="12"/>
      <c r="STF54" s="12"/>
      <c r="STG54" s="12"/>
      <c r="STH54" s="12"/>
      <c r="STI54" s="12"/>
      <c r="STJ54" s="12"/>
      <c r="STK54" s="12"/>
      <c r="STL54" s="12"/>
      <c r="STM54" s="12"/>
      <c r="STN54" s="12"/>
      <c r="STO54" s="12"/>
      <c r="STP54" s="12"/>
      <c r="STQ54" s="12"/>
      <c r="STR54" s="12"/>
      <c r="STS54" s="12"/>
      <c r="STT54" s="12"/>
      <c r="STU54" s="12"/>
      <c r="STV54" s="12"/>
      <c r="STW54" s="12"/>
      <c r="STX54" s="12"/>
      <c r="STY54" s="12"/>
      <c r="STZ54" s="12"/>
      <c r="SUA54" s="12"/>
      <c r="SUB54" s="12"/>
      <c r="SUC54" s="12"/>
      <c r="SUD54" s="12"/>
      <c r="SUE54" s="12"/>
      <c r="SUF54" s="12"/>
      <c r="SUG54" s="12"/>
      <c r="SUH54" s="12"/>
      <c r="SUI54" s="12"/>
      <c r="SUJ54" s="12"/>
      <c r="SUK54" s="12"/>
      <c r="SUL54" s="12"/>
      <c r="SUM54" s="12"/>
      <c r="SUN54" s="12"/>
      <c r="SUO54" s="12"/>
      <c r="SUP54" s="12"/>
      <c r="SUQ54" s="12"/>
      <c r="SUR54" s="12"/>
      <c r="SUS54" s="12"/>
      <c r="SUT54" s="12"/>
      <c r="SUU54" s="12"/>
      <c r="SUV54" s="12"/>
      <c r="SUW54" s="12"/>
      <c r="SUX54" s="12"/>
      <c r="SUY54" s="12"/>
      <c r="SUZ54" s="12"/>
      <c r="SVA54" s="12"/>
      <c r="SVB54" s="12"/>
      <c r="SVC54" s="12"/>
      <c r="SVD54" s="12"/>
      <c r="SVE54" s="12"/>
      <c r="SVF54" s="12"/>
      <c r="SVG54" s="12"/>
      <c r="SVH54" s="12"/>
      <c r="SVI54" s="12"/>
      <c r="SVJ54" s="12"/>
      <c r="SVK54" s="12"/>
      <c r="SVL54" s="12"/>
      <c r="SVM54" s="12"/>
      <c r="SVN54" s="12"/>
      <c r="SVO54" s="12"/>
      <c r="SVP54" s="12"/>
      <c r="SVQ54" s="12"/>
      <c r="SVR54" s="12"/>
      <c r="SVS54" s="12"/>
      <c r="SVT54" s="12"/>
      <c r="SVU54" s="12"/>
      <c r="SVV54" s="12"/>
      <c r="SVW54" s="12"/>
      <c r="SVX54" s="12"/>
      <c r="SVY54" s="12"/>
      <c r="SVZ54" s="12"/>
      <c r="SWA54" s="12"/>
      <c r="SWB54" s="12"/>
      <c r="SWC54" s="12"/>
      <c r="SWD54" s="12"/>
      <c r="SWE54" s="12"/>
      <c r="SWF54" s="12"/>
      <c r="SWG54" s="12"/>
      <c r="SWH54" s="12"/>
      <c r="SWI54" s="12"/>
      <c r="SWJ54" s="12"/>
      <c r="SWK54" s="12"/>
      <c r="SWL54" s="12"/>
      <c r="SWM54" s="12"/>
      <c r="SWN54" s="12"/>
      <c r="SWO54" s="12"/>
      <c r="SWP54" s="12"/>
      <c r="SWQ54" s="12"/>
      <c r="SWR54" s="12"/>
      <c r="SWS54" s="12"/>
      <c r="SWT54" s="12"/>
      <c r="SWU54" s="12"/>
      <c r="SWV54" s="12"/>
      <c r="SWW54" s="12"/>
      <c r="SWX54" s="12"/>
      <c r="SWY54" s="12"/>
      <c r="SWZ54" s="12"/>
      <c r="SXA54" s="12"/>
      <c r="SXB54" s="12"/>
      <c r="SXC54" s="12"/>
      <c r="SXD54" s="12"/>
      <c r="SXE54" s="12"/>
      <c r="SXF54" s="12"/>
      <c r="SXG54" s="12"/>
      <c r="SXH54" s="12"/>
      <c r="SXI54" s="12"/>
      <c r="SXJ54" s="12"/>
      <c r="SXK54" s="12"/>
      <c r="SXL54" s="12"/>
      <c r="SXM54" s="12"/>
      <c r="SXN54" s="12"/>
      <c r="SXO54" s="12"/>
      <c r="SXP54" s="12"/>
      <c r="SXQ54" s="12"/>
      <c r="SXR54" s="12"/>
      <c r="SXS54" s="12"/>
      <c r="SXT54" s="12"/>
      <c r="SXU54" s="12"/>
      <c r="SXV54" s="12"/>
      <c r="SXW54" s="12"/>
      <c r="SXX54" s="12"/>
      <c r="SXY54" s="12"/>
      <c r="SXZ54" s="12"/>
      <c r="SYA54" s="12"/>
      <c r="SYB54" s="12"/>
      <c r="SYC54" s="12"/>
      <c r="SYD54" s="12"/>
      <c r="SYE54" s="12"/>
      <c r="SYF54" s="12"/>
      <c r="SYG54" s="12"/>
      <c r="SYH54" s="12"/>
      <c r="SYI54" s="12"/>
      <c r="SYJ54" s="12"/>
      <c r="SYK54" s="12"/>
      <c r="SYL54" s="12"/>
      <c r="SYM54" s="12"/>
      <c r="SYN54" s="12"/>
      <c r="SYO54" s="12"/>
      <c r="SYP54" s="12"/>
      <c r="SYQ54" s="12"/>
      <c r="SYR54" s="12"/>
      <c r="SYS54" s="12"/>
      <c r="SYT54" s="12"/>
      <c r="SYU54" s="12"/>
      <c r="SYV54" s="12"/>
      <c r="SYW54" s="12"/>
      <c r="SYX54" s="12"/>
      <c r="SYY54" s="12"/>
      <c r="SYZ54" s="12"/>
      <c r="SZA54" s="12"/>
      <c r="SZB54" s="12"/>
      <c r="SZC54" s="12"/>
      <c r="SZD54" s="12"/>
      <c r="SZE54" s="12"/>
      <c r="SZF54" s="12"/>
      <c r="SZG54" s="12"/>
      <c r="SZH54" s="12"/>
      <c r="SZI54" s="12"/>
      <c r="SZJ54" s="12"/>
      <c r="SZK54" s="12"/>
      <c r="SZL54" s="12"/>
      <c r="SZM54" s="12"/>
      <c r="SZN54" s="12"/>
      <c r="SZO54" s="12"/>
      <c r="SZP54" s="12"/>
      <c r="SZQ54" s="12"/>
      <c r="SZR54" s="12"/>
      <c r="SZS54" s="12"/>
      <c r="SZT54" s="12"/>
      <c r="SZU54" s="12"/>
      <c r="SZV54" s="12"/>
      <c r="SZW54" s="12"/>
      <c r="SZX54" s="12"/>
      <c r="SZY54" s="12"/>
      <c r="SZZ54" s="12"/>
      <c r="TAA54" s="12"/>
      <c r="TAB54" s="12"/>
      <c r="TAC54" s="12"/>
      <c r="TAD54" s="12"/>
      <c r="TAE54" s="12"/>
      <c r="TAF54" s="12"/>
      <c r="TAG54" s="12"/>
      <c r="TAH54" s="12"/>
      <c r="TAI54" s="12"/>
      <c r="TAJ54" s="12"/>
      <c r="TAK54" s="12"/>
      <c r="TAL54" s="12"/>
      <c r="TAM54" s="12"/>
      <c r="TAN54" s="12"/>
      <c r="TAO54" s="12"/>
      <c r="TAP54" s="12"/>
      <c r="TAQ54" s="12"/>
      <c r="TAR54" s="12"/>
      <c r="TAS54" s="12"/>
      <c r="TAT54" s="12"/>
      <c r="TAU54" s="12"/>
      <c r="TAV54" s="12"/>
      <c r="TAW54" s="12"/>
      <c r="TAX54" s="12"/>
      <c r="TAY54" s="12"/>
      <c r="TAZ54" s="12"/>
      <c r="TBA54" s="12"/>
      <c r="TBB54" s="12"/>
      <c r="TBC54" s="12"/>
      <c r="TBD54" s="12"/>
      <c r="TBE54" s="12"/>
      <c r="TBF54" s="12"/>
      <c r="TBG54" s="12"/>
      <c r="TBH54" s="12"/>
      <c r="TBI54" s="12"/>
      <c r="TBJ54" s="12"/>
      <c r="TBK54" s="12"/>
      <c r="TBL54" s="12"/>
      <c r="TBM54" s="12"/>
      <c r="TBN54" s="12"/>
      <c r="TBO54" s="12"/>
      <c r="TBP54" s="12"/>
      <c r="TBQ54" s="12"/>
      <c r="TBR54" s="12"/>
      <c r="TBS54" s="12"/>
      <c r="TBT54" s="12"/>
      <c r="TBU54" s="12"/>
      <c r="TBV54" s="12"/>
      <c r="TBW54" s="12"/>
      <c r="TBX54" s="12"/>
      <c r="TBY54" s="12"/>
      <c r="TBZ54" s="12"/>
      <c r="TCA54" s="12"/>
      <c r="TCB54" s="12"/>
      <c r="TCC54" s="12"/>
      <c r="TCD54" s="12"/>
      <c r="TCE54" s="12"/>
      <c r="TCF54" s="12"/>
      <c r="TCG54" s="12"/>
      <c r="TCH54" s="12"/>
      <c r="TCI54" s="12"/>
      <c r="TCJ54" s="12"/>
      <c r="TCK54" s="12"/>
      <c r="TCL54" s="12"/>
      <c r="TCM54" s="12"/>
      <c r="TCN54" s="12"/>
      <c r="TCO54" s="12"/>
      <c r="TCP54" s="12"/>
      <c r="TCQ54" s="12"/>
      <c r="TCR54" s="12"/>
      <c r="TCS54" s="12"/>
      <c r="TCT54" s="12"/>
      <c r="TCU54" s="12"/>
      <c r="TCV54" s="12"/>
      <c r="TCW54" s="12"/>
      <c r="TCX54" s="12"/>
      <c r="TCY54" s="12"/>
      <c r="TCZ54" s="12"/>
      <c r="TDA54" s="12"/>
      <c r="TDB54" s="12"/>
      <c r="TDC54" s="12"/>
      <c r="TDD54" s="12"/>
      <c r="TDE54" s="12"/>
      <c r="TDF54" s="12"/>
      <c r="TDG54" s="12"/>
      <c r="TDH54" s="12"/>
      <c r="TDI54" s="12"/>
      <c r="TDJ54" s="12"/>
      <c r="TDK54" s="12"/>
      <c r="TDL54" s="12"/>
      <c r="TDM54" s="12"/>
      <c r="TDN54" s="12"/>
      <c r="TDO54" s="12"/>
      <c r="TDP54" s="12"/>
      <c r="TDQ54" s="12"/>
      <c r="TDR54" s="12"/>
      <c r="TDS54" s="12"/>
      <c r="TDT54" s="12"/>
      <c r="TDU54" s="12"/>
      <c r="TDV54" s="12"/>
      <c r="TDW54" s="12"/>
      <c r="TDX54" s="12"/>
      <c r="TDY54" s="12"/>
      <c r="TDZ54" s="12"/>
      <c r="TEA54" s="12"/>
      <c r="TEB54" s="12"/>
      <c r="TEC54" s="12"/>
      <c r="TED54" s="12"/>
      <c r="TEE54" s="12"/>
      <c r="TEF54" s="12"/>
      <c r="TEG54" s="12"/>
      <c r="TEH54" s="12"/>
      <c r="TEI54" s="12"/>
      <c r="TEJ54" s="12"/>
      <c r="TEK54" s="12"/>
      <c r="TEL54" s="12"/>
      <c r="TEM54" s="12"/>
      <c r="TEN54" s="12"/>
      <c r="TEO54" s="12"/>
      <c r="TEP54" s="12"/>
      <c r="TEQ54" s="12"/>
      <c r="TER54" s="12"/>
      <c r="TES54" s="12"/>
      <c r="TET54" s="12"/>
      <c r="TEU54" s="12"/>
      <c r="TEV54" s="12"/>
      <c r="TEW54" s="12"/>
      <c r="TEX54" s="12"/>
      <c r="TEY54" s="12"/>
      <c r="TEZ54" s="12"/>
      <c r="TFA54" s="12"/>
      <c r="TFB54" s="12"/>
      <c r="TFC54" s="12"/>
      <c r="TFD54" s="12"/>
      <c r="TFE54" s="12"/>
      <c r="TFF54" s="12"/>
      <c r="TFG54" s="12"/>
      <c r="TFH54" s="12"/>
      <c r="TFI54" s="12"/>
      <c r="TFJ54" s="12"/>
      <c r="TFK54" s="12"/>
      <c r="TFL54" s="12"/>
      <c r="TFM54" s="12"/>
      <c r="TFN54" s="12"/>
      <c r="TFO54" s="12"/>
      <c r="TFP54" s="12"/>
      <c r="TFQ54" s="12"/>
      <c r="TFR54" s="12"/>
      <c r="TFS54" s="12"/>
      <c r="TFT54" s="12"/>
      <c r="TFU54" s="12"/>
      <c r="TFV54" s="12"/>
      <c r="TFW54" s="12"/>
      <c r="TFX54" s="12"/>
      <c r="TFY54" s="12"/>
      <c r="TFZ54" s="12"/>
      <c r="TGA54" s="12"/>
      <c r="TGB54" s="12"/>
      <c r="TGC54" s="12"/>
      <c r="TGD54" s="12"/>
      <c r="TGE54" s="12"/>
      <c r="TGF54" s="12"/>
      <c r="TGG54" s="12"/>
      <c r="TGH54" s="12"/>
      <c r="TGI54" s="12"/>
      <c r="TGJ54" s="12"/>
      <c r="TGK54" s="12"/>
      <c r="TGL54" s="12"/>
      <c r="TGM54" s="12"/>
      <c r="TGN54" s="12"/>
      <c r="TGO54" s="12"/>
      <c r="TGP54" s="12"/>
      <c r="TGQ54" s="12"/>
      <c r="TGR54" s="12"/>
      <c r="TGS54" s="12"/>
      <c r="TGT54" s="12"/>
      <c r="TGU54" s="12"/>
      <c r="TGV54" s="12"/>
      <c r="TGW54" s="12"/>
      <c r="TGX54" s="12"/>
      <c r="TGY54" s="12"/>
      <c r="TGZ54" s="12"/>
      <c r="THA54" s="12"/>
      <c r="THB54" s="12"/>
      <c r="THC54" s="12"/>
      <c r="THD54" s="12"/>
      <c r="THE54" s="12"/>
      <c r="THF54" s="12"/>
      <c r="THG54" s="12"/>
      <c r="THH54" s="12"/>
      <c r="THI54" s="12"/>
      <c r="THJ54" s="12"/>
      <c r="THK54" s="12"/>
      <c r="THL54" s="12"/>
      <c r="THM54" s="12"/>
      <c r="THN54" s="12"/>
      <c r="THO54" s="12"/>
      <c r="THP54" s="12"/>
      <c r="THQ54" s="12"/>
      <c r="THR54" s="12"/>
      <c r="THS54" s="12"/>
      <c r="THT54" s="12"/>
      <c r="THU54" s="12"/>
      <c r="THV54" s="12"/>
      <c r="THW54" s="12"/>
      <c r="THX54" s="12"/>
      <c r="THY54" s="12"/>
      <c r="THZ54" s="12"/>
      <c r="TIA54" s="12"/>
      <c r="TIB54" s="12"/>
      <c r="TIC54" s="12"/>
      <c r="TID54" s="12"/>
      <c r="TIE54" s="12"/>
      <c r="TIF54" s="12"/>
      <c r="TIG54" s="12"/>
      <c r="TIH54" s="12"/>
      <c r="TII54" s="12"/>
      <c r="TIJ54" s="12"/>
      <c r="TIK54" s="12"/>
      <c r="TIL54" s="12"/>
      <c r="TIM54" s="12"/>
      <c r="TIN54" s="12"/>
      <c r="TIO54" s="12"/>
      <c r="TIP54" s="12"/>
      <c r="TIQ54" s="12"/>
      <c r="TIR54" s="12"/>
      <c r="TIS54" s="12"/>
      <c r="TIT54" s="12"/>
      <c r="TIU54" s="12"/>
      <c r="TIV54" s="12"/>
      <c r="TIW54" s="12"/>
      <c r="TIX54" s="12"/>
      <c r="TIY54" s="12"/>
      <c r="TIZ54" s="12"/>
      <c r="TJA54" s="12"/>
      <c r="TJB54" s="12"/>
      <c r="TJC54" s="12"/>
      <c r="TJD54" s="12"/>
      <c r="TJE54" s="12"/>
      <c r="TJF54" s="12"/>
      <c r="TJG54" s="12"/>
      <c r="TJH54" s="12"/>
      <c r="TJI54" s="12"/>
      <c r="TJJ54" s="12"/>
      <c r="TJK54" s="12"/>
      <c r="TJL54" s="12"/>
      <c r="TJM54" s="12"/>
      <c r="TJN54" s="12"/>
      <c r="TJO54" s="12"/>
      <c r="TJP54" s="12"/>
      <c r="TJQ54" s="12"/>
      <c r="TJR54" s="12"/>
      <c r="TJS54" s="12"/>
      <c r="TJT54" s="12"/>
      <c r="TJU54" s="12"/>
      <c r="TJV54" s="12"/>
      <c r="TJW54" s="12"/>
      <c r="TJX54" s="12"/>
      <c r="TJY54" s="12"/>
      <c r="TJZ54" s="12"/>
      <c r="TKA54" s="12"/>
      <c r="TKB54" s="12"/>
      <c r="TKC54" s="12"/>
      <c r="TKD54" s="12"/>
      <c r="TKE54" s="12"/>
      <c r="TKF54" s="12"/>
      <c r="TKG54" s="12"/>
      <c r="TKH54" s="12"/>
      <c r="TKI54" s="12"/>
      <c r="TKJ54" s="12"/>
      <c r="TKK54" s="12"/>
      <c r="TKL54" s="12"/>
      <c r="TKM54" s="12"/>
      <c r="TKN54" s="12"/>
      <c r="TKO54" s="12"/>
      <c r="TKP54" s="12"/>
      <c r="TKQ54" s="12"/>
      <c r="TKR54" s="12"/>
      <c r="TKS54" s="12"/>
      <c r="TKT54" s="12"/>
      <c r="TKU54" s="12"/>
      <c r="TKV54" s="12"/>
      <c r="TKW54" s="12"/>
      <c r="TKX54" s="12"/>
      <c r="TKY54" s="12"/>
      <c r="TKZ54" s="12"/>
      <c r="TLA54" s="12"/>
      <c r="TLB54" s="12"/>
      <c r="TLC54" s="12"/>
      <c r="TLD54" s="12"/>
      <c r="TLE54" s="12"/>
      <c r="TLF54" s="12"/>
      <c r="TLG54" s="12"/>
      <c r="TLH54" s="12"/>
      <c r="TLI54" s="12"/>
      <c r="TLJ54" s="12"/>
      <c r="TLK54" s="12"/>
      <c r="TLL54" s="12"/>
      <c r="TLM54" s="12"/>
      <c r="TLN54" s="12"/>
      <c r="TLO54" s="12"/>
      <c r="TLP54" s="12"/>
      <c r="TLQ54" s="12"/>
      <c r="TLR54" s="12"/>
      <c r="TLS54" s="12"/>
      <c r="TLT54" s="12"/>
      <c r="TLU54" s="12"/>
      <c r="TLV54" s="12"/>
      <c r="TLW54" s="12"/>
      <c r="TLX54" s="12"/>
      <c r="TLY54" s="12"/>
      <c r="TLZ54" s="12"/>
      <c r="TMA54" s="12"/>
      <c r="TMB54" s="12"/>
      <c r="TMC54" s="12"/>
      <c r="TMD54" s="12"/>
      <c r="TME54" s="12"/>
      <c r="TMF54" s="12"/>
      <c r="TMG54" s="12"/>
      <c r="TMH54" s="12"/>
      <c r="TMI54" s="12"/>
      <c r="TMJ54" s="12"/>
      <c r="TMK54" s="12"/>
      <c r="TML54" s="12"/>
      <c r="TMM54" s="12"/>
      <c r="TMN54" s="12"/>
      <c r="TMO54" s="12"/>
      <c r="TMP54" s="12"/>
      <c r="TMQ54" s="12"/>
      <c r="TMR54" s="12"/>
      <c r="TMS54" s="12"/>
      <c r="TMT54" s="12"/>
      <c r="TMU54" s="12"/>
      <c r="TMV54" s="12"/>
      <c r="TMW54" s="12"/>
      <c r="TMX54" s="12"/>
      <c r="TMY54" s="12"/>
      <c r="TMZ54" s="12"/>
      <c r="TNA54" s="12"/>
      <c r="TNB54" s="12"/>
      <c r="TNC54" s="12"/>
      <c r="TND54" s="12"/>
      <c r="TNE54" s="12"/>
      <c r="TNF54" s="12"/>
      <c r="TNG54" s="12"/>
      <c r="TNH54" s="12"/>
      <c r="TNI54" s="12"/>
      <c r="TNJ54" s="12"/>
      <c r="TNK54" s="12"/>
      <c r="TNL54" s="12"/>
      <c r="TNM54" s="12"/>
      <c r="TNN54" s="12"/>
      <c r="TNO54" s="12"/>
      <c r="TNP54" s="12"/>
      <c r="TNQ54" s="12"/>
      <c r="TNR54" s="12"/>
      <c r="TNS54" s="12"/>
      <c r="TNT54" s="12"/>
      <c r="TNU54" s="12"/>
      <c r="TNV54" s="12"/>
      <c r="TNW54" s="12"/>
      <c r="TNX54" s="12"/>
      <c r="TNY54" s="12"/>
      <c r="TNZ54" s="12"/>
      <c r="TOA54" s="12"/>
      <c r="TOB54" s="12"/>
      <c r="TOC54" s="12"/>
      <c r="TOD54" s="12"/>
      <c r="TOE54" s="12"/>
      <c r="TOF54" s="12"/>
      <c r="TOG54" s="12"/>
      <c r="TOH54" s="12"/>
      <c r="TOI54" s="12"/>
      <c r="TOJ54" s="12"/>
      <c r="TOK54" s="12"/>
      <c r="TOL54" s="12"/>
      <c r="TOM54" s="12"/>
      <c r="TON54" s="12"/>
      <c r="TOO54" s="12"/>
      <c r="TOP54" s="12"/>
      <c r="TOQ54" s="12"/>
      <c r="TOR54" s="12"/>
      <c r="TOS54" s="12"/>
      <c r="TOT54" s="12"/>
      <c r="TOU54" s="12"/>
      <c r="TOV54" s="12"/>
      <c r="TOW54" s="12"/>
      <c r="TOX54" s="12"/>
      <c r="TOY54" s="12"/>
      <c r="TOZ54" s="12"/>
      <c r="TPA54" s="12"/>
      <c r="TPB54" s="12"/>
      <c r="TPC54" s="12"/>
      <c r="TPD54" s="12"/>
      <c r="TPE54" s="12"/>
      <c r="TPF54" s="12"/>
      <c r="TPG54" s="12"/>
      <c r="TPH54" s="12"/>
      <c r="TPI54" s="12"/>
      <c r="TPJ54" s="12"/>
      <c r="TPK54" s="12"/>
      <c r="TPL54" s="12"/>
      <c r="TPM54" s="12"/>
      <c r="TPN54" s="12"/>
      <c r="TPO54" s="12"/>
      <c r="TPP54" s="12"/>
      <c r="TPQ54" s="12"/>
      <c r="TPR54" s="12"/>
      <c r="TPS54" s="12"/>
      <c r="TPT54" s="12"/>
      <c r="TPU54" s="12"/>
      <c r="TPV54" s="12"/>
      <c r="TPW54" s="12"/>
      <c r="TPX54" s="12"/>
      <c r="TPY54" s="12"/>
      <c r="TPZ54" s="12"/>
      <c r="TQA54" s="12"/>
      <c r="TQB54" s="12"/>
      <c r="TQC54" s="12"/>
      <c r="TQD54" s="12"/>
      <c r="TQE54" s="12"/>
      <c r="TQF54" s="12"/>
      <c r="TQG54" s="12"/>
      <c r="TQH54" s="12"/>
      <c r="TQI54" s="12"/>
      <c r="TQJ54" s="12"/>
      <c r="TQK54" s="12"/>
      <c r="TQL54" s="12"/>
      <c r="TQM54" s="12"/>
      <c r="TQN54" s="12"/>
      <c r="TQO54" s="12"/>
      <c r="TQP54" s="12"/>
      <c r="TQQ54" s="12"/>
      <c r="TQR54" s="12"/>
      <c r="TQS54" s="12"/>
      <c r="TQT54" s="12"/>
      <c r="TQU54" s="12"/>
      <c r="TQV54" s="12"/>
      <c r="TQW54" s="12"/>
      <c r="TQX54" s="12"/>
      <c r="TQY54" s="12"/>
      <c r="TQZ54" s="12"/>
      <c r="TRA54" s="12"/>
      <c r="TRB54" s="12"/>
      <c r="TRC54" s="12"/>
      <c r="TRD54" s="12"/>
      <c r="TRE54" s="12"/>
      <c r="TRF54" s="12"/>
      <c r="TRG54" s="12"/>
      <c r="TRH54" s="12"/>
      <c r="TRI54" s="12"/>
      <c r="TRJ54" s="12"/>
      <c r="TRK54" s="12"/>
      <c r="TRL54" s="12"/>
      <c r="TRM54" s="12"/>
      <c r="TRN54" s="12"/>
      <c r="TRO54" s="12"/>
      <c r="TRP54" s="12"/>
      <c r="TRQ54" s="12"/>
      <c r="TRR54" s="12"/>
      <c r="TRS54" s="12"/>
      <c r="TRT54" s="12"/>
      <c r="TRU54" s="12"/>
      <c r="TRV54" s="12"/>
      <c r="TRW54" s="12"/>
      <c r="TRX54" s="12"/>
      <c r="TRY54" s="12"/>
      <c r="TRZ54" s="12"/>
      <c r="TSA54" s="12"/>
      <c r="TSB54" s="12"/>
      <c r="TSC54" s="12"/>
      <c r="TSD54" s="12"/>
      <c r="TSE54" s="12"/>
      <c r="TSF54" s="12"/>
      <c r="TSG54" s="12"/>
      <c r="TSH54" s="12"/>
      <c r="TSI54" s="12"/>
      <c r="TSJ54" s="12"/>
      <c r="TSK54" s="12"/>
      <c r="TSL54" s="12"/>
      <c r="TSM54" s="12"/>
      <c r="TSN54" s="12"/>
      <c r="TSO54" s="12"/>
      <c r="TSP54" s="12"/>
      <c r="TSQ54" s="12"/>
      <c r="TSR54" s="12"/>
      <c r="TSS54" s="12"/>
      <c r="TST54" s="12"/>
      <c r="TSU54" s="12"/>
      <c r="TSV54" s="12"/>
      <c r="TSW54" s="12"/>
      <c r="TSX54" s="12"/>
      <c r="TSY54" s="12"/>
      <c r="TSZ54" s="12"/>
      <c r="TTA54" s="12"/>
      <c r="TTB54" s="12"/>
      <c r="TTC54" s="12"/>
      <c r="TTD54" s="12"/>
      <c r="TTE54" s="12"/>
      <c r="TTF54" s="12"/>
      <c r="TTG54" s="12"/>
      <c r="TTH54" s="12"/>
      <c r="TTI54" s="12"/>
      <c r="TTJ54" s="12"/>
      <c r="TTK54" s="12"/>
      <c r="TTL54" s="12"/>
      <c r="TTM54" s="12"/>
      <c r="TTN54" s="12"/>
      <c r="TTO54" s="12"/>
      <c r="TTP54" s="12"/>
      <c r="TTQ54" s="12"/>
      <c r="TTR54" s="12"/>
      <c r="TTS54" s="12"/>
      <c r="TTT54" s="12"/>
      <c r="TTU54" s="12"/>
      <c r="TTV54" s="12"/>
      <c r="TTW54" s="12"/>
      <c r="TTX54" s="12"/>
      <c r="TTY54" s="12"/>
      <c r="TTZ54" s="12"/>
      <c r="TUA54" s="12"/>
      <c r="TUB54" s="12"/>
      <c r="TUC54" s="12"/>
      <c r="TUD54" s="12"/>
      <c r="TUE54" s="12"/>
      <c r="TUF54" s="12"/>
      <c r="TUG54" s="12"/>
      <c r="TUH54" s="12"/>
      <c r="TUI54" s="12"/>
      <c r="TUJ54" s="12"/>
      <c r="TUK54" s="12"/>
      <c r="TUL54" s="12"/>
      <c r="TUM54" s="12"/>
      <c r="TUN54" s="12"/>
      <c r="TUO54" s="12"/>
      <c r="TUP54" s="12"/>
      <c r="TUQ54" s="12"/>
      <c r="TUR54" s="12"/>
      <c r="TUS54" s="12"/>
      <c r="TUT54" s="12"/>
      <c r="TUU54" s="12"/>
      <c r="TUV54" s="12"/>
      <c r="TUW54" s="12"/>
      <c r="TUX54" s="12"/>
      <c r="TUY54" s="12"/>
      <c r="TUZ54" s="12"/>
      <c r="TVA54" s="12"/>
      <c r="TVB54" s="12"/>
      <c r="TVC54" s="12"/>
      <c r="TVD54" s="12"/>
      <c r="TVE54" s="12"/>
      <c r="TVF54" s="12"/>
      <c r="TVG54" s="12"/>
      <c r="TVH54" s="12"/>
      <c r="TVI54" s="12"/>
      <c r="TVJ54" s="12"/>
      <c r="TVK54" s="12"/>
      <c r="TVL54" s="12"/>
      <c r="TVM54" s="12"/>
      <c r="TVN54" s="12"/>
      <c r="TVO54" s="12"/>
      <c r="TVP54" s="12"/>
      <c r="TVQ54" s="12"/>
      <c r="TVR54" s="12"/>
      <c r="TVS54" s="12"/>
      <c r="TVT54" s="12"/>
      <c r="TVU54" s="12"/>
      <c r="TVV54" s="12"/>
      <c r="TVW54" s="12"/>
      <c r="TVX54" s="12"/>
      <c r="TVY54" s="12"/>
      <c r="TVZ54" s="12"/>
      <c r="TWA54" s="12"/>
      <c r="TWB54" s="12"/>
      <c r="TWC54" s="12"/>
      <c r="TWD54" s="12"/>
      <c r="TWE54" s="12"/>
      <c r="TWF54" s="12"/>
      <c r="TWG54" s="12"/>
      <c r="TWH54" s="12"/>
      <c r="TWI54" s="12"/>
      <c r="TWJ54" s="12"/>
      <c r="TWK54" s="12"/>
      <c r="TWL54" s="12"/>
      <c r="TWM54" s="12"/>
      <c r="TWN54" s="12"/>
      <c r="TWO54" s="12"/>
      <c r="TWP54" s="12"/>
      <c r="TWQ54" s="12"/>
      <c r="TWR54" s="12"/>
      <c r="TWS54" s="12"/>
      <c r="TWT54" s="12"/>
      <c r="TWU54" s="12"/>
      <c r="TWV54" s="12"/>
      <c r="TWW54" s="12"/>
      <c r="TWX54" s="12"/>
      <c r="TWY54" s="12"/>
      <c r="TWZ54" s="12"/>
      <c r="TXA54" s="12"/>
      <c r="TXB54" s="12"/>
      <c r="TXC54" s="12"/>
      <c r="TXD54" s="12"/>
      <c r="TXE54" s="12"/>
      <c r="TXF54" s="12"/>
      <c r="TXG54" s="12"/>
      <c r="TXH54" s="12"/>
      <c r="TXI54" s="12"/>
      <c r="TXJ54" s="12"/>
      <c r="TXK54" s="12"/>
      <c r="TXL54" s="12"/>
      <c r="TXM54" s="12"/>
      <c r="TXN54" s="12"/>
      <c r="TXO54" s="12"/>
      <c r="TXP54" s="12"/>
      <c r="TXQ54" s="12"/>
      <c r="TXR54" s="12"/>
      <c r="TXS54" s="12"/>
      <c r="TXT54" s="12"/>
      <c r="TXU54" s="12"/>
      <c r="TXV54" s="12"/>
      <c r="TXW54" s="12"/>
      <c r="TXX54" s="12"/>
      <c r="TXY54" s="12"/>
      <c r="TXZ54" s="12"/>
      <c r="TYA54" s="12"/>
      <c r="TYB54" s="12"/>
      <c r="TYC54" s="12"/>
      <c r="TYD54" s="12"/>
      <c r="TYE54" s="12"/>
      <c r="TYF54" s="12"/>
      <c r="TYG54" s="12"/>
      <c r="TYH54" s="12"/>
      <c r="TYI54" s="12"/>
      <c r="TYJ54" s="12"/>
      <c r="TYK54" s="12"/>
      <c r="TYL54" s="12"/>
      <c r="TYM54" s="12"/>
      <c r="TYN54" s="12"/>
      <c r="TYO54" s="12"/>
      <c r="TYP54" s="12"/>
      <c r="TYQ54" s="12"/>
      <c r="TYR54" s="12"/>
      <c r="TYS54" s="12"/>
      <c r="TYT54" s="12"/>
      <c r="TYU54" s="12"/>
      <c r="TYV54" s="12"/>
      <c r="TYW54" s="12"/>
      <c r="TYX54" s="12"/>
      <c r="TYY54" s="12"/>
      <c r="TYZ54" s="12"/>
      <c r="TZA54" s="12"/>
      <c r="TZB54" s="12"/>
      <c r="TZC54" s="12"/>
      <c r="TZD54" s="12"/>
      <c r="TZE54" s="12"/>
      <c r="TZF54" s="12"/>
      <c r="TZG54" s="12"/>
      <c r="TZH54" s="12"/>
      <c r="TZI54" s="12"/>
      <c r="TZJ54" s="12"/>
      <c r="TZK54" s="12"/>
      <c r="TZL54" s="12"/>
      <c r="TZM54" s="12"/>
      <c r="TZN54" s="12"/>
      <c r="TZO54" s="12"/>
      <c r="TZP54" s="12"/>
      <c r="TZQ54" s="12"/>
      <c r="TZR54" s="12"/>
      <c r="TZS54" s="12"/>
      <c r="TZT54" s="12"/>
      <c r="TZU54" s="12"/>
      <c r="TZV54" s="12"/>
      <c r="TZW54" s="12"/>
      <c r="TZX54" s="12"/>
      <c r="TZY54" s="12"/>
      <c r="TZZ54" s="12"/>
      <c r="UAA54" s="12"/>
      <c r="UAB54" s="12"/>
      <c r="UAC54" s="12"/>
      <c r="UAD54" s="12"/>
      <c r="UAE54" s="12"/>
      <c r="UAF54" s="12"/>
      <c r="UAG54" s="12"/>
      <c r="UAH54" s="12"/>
      <c r="UAI54" s="12"/>
      <c r="UAJ54" s="12"/>
      <c r="UAK54" s="12"/>
      <c r="UAL54" s="12"/>
      <c r="UAM54" s="12"/>
      <c r="UAN54" s="12"/>
      <c r="UAO54" s="12"/>
      <c r="UAP54" s="12"/>
      <c r="UAQ54" s="12"/>
      <c r="UAR54" s="12"/>
      <c r="UAS54" s="12"/>
      <c r="UAT54" s="12"/>
      <c r="UAU54" s="12"/>
      <c r="UAV54" s="12"/>
      <c r="UAW54" s="12"/>
      <c r="UAX54" s="12"/>
      <c r="UAY54" s="12"/>
      <c r="UAZ54" s="12"/>
      <c r="UBA54" s="12"/>
      <c r="UBB54" s="12"/>
      <c r="UBC54" s="12"/>
      <c r="UBD54" s="12"/>
      <c r="UBE54" s="12"/>
      <c r="UBF54" s="12"/>
      <c r="UBG54" s="12"/>
      <c r="UBH54" s="12"/>
      <c r="UBI54" s="12"/>
      <c r="UBJ54" s="12"/>
      <c r="UBK54" s="12"/>
      <c r="UBL54" s="12"/>
      <c r="UBM54" s="12"/>
      <c r="UBN54" s="12"/>
      <c r="UBO54" s="12"/>
      <c r="UBP54" s="12"/>
      <c r="UBQ54" s="12"/>
      <c r="UBR54" s="12"/>
      <c r="UBS54" s="12"/>
      <c r="UBT54" s="12"/>
      <c r="UBU54" s="12"/>
      <c r="UBV54" s="12"/>
      <c r="UBW54" s="12"/>
      <c r="UBX54" s="12"/>
      <c r="UBY54" s="12"/>
      <c r="UBZ54" s="12"/>
      <c r="UCA54" s="12"/>
      <c r="UCB54" s="12"/>
      <c r="UCC54" s="12"/>
      <c r="UCD54" s="12"/>
      <c r="UCE54" s="12"/>
      <c r="UCF54" s="12"/>
      <c r="UCG54" s="12"/>
      <c r="UCH54" s="12"/>
      <c r="UCI54" s="12"/>
      <c r="UCJ54" s="12"/>
      <c r="UCK54" s="12"/>
      <c r="UCL54" s="12"/>
      <c r="UCM54" s="12"/>
      <c r="UCN54" s="12"/>
      <c r="UCO54" s="12"/>
      <c r="UCP54" s="12"/>
      <c r="UCQ54" s="12"/>
      <c r="UCR54" s="12"/>
      <c r="UCS54" s="12"/>
      <c r="UCT54" s="12"/>
      <c r="UCU54" s="12"/>
      <c r="UCV54" s="12"/>
      <c r="UCW54" s="12"/>
      <c r="UCX54" s="12"/>
      <c r="UCY54" s="12"/>
      <c r="UCZ54" s="12"/>
      <c r="UDA54" s="12"/>
      <c r="UDB54" s="12"/>
      <c r="UDC54" s="12"/>
      <c r="UDD54" s="12"/>
      <c r="UDE54" s="12"/>
      <c r="UDF54" s="12"/>
      <c r="UDG54" s="12"/>
      <c r="UDH54" s="12"/>
      <c r="UDI54" s="12"/>
      <c r="UDJ54" s="12"/>
      <c r="UDK54" s="12"/>
      <c r="UDL54" s="12"/>
      <c r="UDM54" s="12"/>
      <c r="UDN54" s="12"/>
      <c r="UDO54" s="12"/>
      <c r="UDP54" s="12"/>
      <c r="UDQ54" s="12"/>
      <c r="UDR54" s="12"/>
      <c r="UDS54" s="12"/>
      <c r="UDT54" s="12"/>
      <c r="UDU54" s="12"/>
      <c r="UDV54" s="12"/>
      <c r="UDW54" s="12"/>
      <c r="UDX54" s="12"/>
      <c r="UDY54" s="12"/>
      <c r="UDZ54" s="12"/>
      <c r="UEA54" s="12"/>
      <c r="UEB54" s="12"/>
      <c r="UEC54" s="12"/>
      <c r="UED54" s="12"/>
      <c r="UEE54" s="12"/>
      <c r="UEF54" s="12"/>
      <c r="UEG54" s="12"/>
      <c r="UEH54" s="12"/>
      <c r="UEI54" s="12"/>
      <c r="UEJ54" s="12"/>
      <c r="UEK54" s="12"/>
      <c r="UEL54" s="12"/>
      <c r="UEM54" s="12"/>
      <c r="UEN54" s="12"/>
      <c r="UEO54" s="12"/>
      <c r="UEP54" s="12"/>
      <c r="UEQ54" s="12"/>
      <c r="UER54" s="12"/>
      <c r="UES54" s="12"/>
      <c r="UET54" s="12"/>
      <c r="UEU54" s="12"/>
      <c r="UEV54" s="12"/>
      <c r="UEW54" s="12"/>
      <c r="UEX54" s="12"/>
      <c r="UEY54" s="12"/>
      <c r="UEZ54" s="12"/>
      <c r="UFA54" s="12"/>
      <c r="UFB54" s="12"/>
      <c r="UFC54" s="12"/>
      <c r="UFD54" s="12"/>
      <c r="UFE54" s="12"/>
      <c r="UFF54" s="12"/>
      <c r="UFG54" s="12"/>
      <c r="UFH54" s="12"/>
      <c r="UFI54" s="12"/>
      <c r="UFJ54" s="12"/>
      <c r="UFK54" s="12"/>
      <c r="UFL54" s="12"/>
      <c r="UFM54" s="12"/>
      <c r="UFN54" s="12"/>
      <c r="UFO54" s="12"/>
      <c r="UFP54" s="12"/>
      <c r="UFQ54" s="12"/>
      <c r="UFR54" s="12"/>
      <c r="UFS54" s="12"/>
      <c r="UFT54" s="12"/>
      <c r="UFU54" s="12"/>
      <c r="UFV54" s="12"/>
      <c r="UFW54" s="12"/>
      <c r="UFX54" s="12"/>
      <c r="UFY54" s="12"/>
      <c r="UFZ54" s="12"/>
      <c r="UGA54" s="12"/>
      <c r="UGB54" s="12"/>
      <c r="UGC54" s="12"/>
      <c r="UGD54" s="12"/>
      <c r="UGE54" s="12"/>
      <c r="UGF54" s="12"/>
      <c r="UGG54" s="12"/>
      <c r="UGH54" s="12"/>
      <c r="UGI54" s="12"/>
      <c r="UGJ54" s="12"/>
      <c r="UGK54" s="12"/>
      <c r="UGL54" s="12"/>
      <c r="UGM54" s="12"/>
      <c r="UGN54" s="12"/>
      <c r="UGO54" s="12"/>
      <c r="UGP54" s="12"/>
      <c r="UGQ54" s="12"/>
      <c r="UGR54" s="12"/>
      <c r="UGS54" s="12"/>
      <c r="UGT54" s="12"/>
      <c r="UGU54" s="12"/>
      <c r="UGV54" s="12"/>
      <c r="UGW54" s="12"/>
      <c r="UGX54" s="12"/>
      <c r="UGY54" s="12"/>
      <c r="UGZ54" s="12"/>
      <c r="UHA54" s="12"/>
      <c r="UHB54" s="12"/>
      <c r="UHC54" s="12"/>
      <c r="UHD54" s="12"/>
      <c r="UHE54" s="12"/>
      <c r="UHF54" s="12"/>
      <c r="UHG54" s="12"/>
      <c r="UHH54" s="12"/>
      <c r="UHI54" s="12"/>
      <c r="UHJ54" s="12"/>
      <c r="UHK54" s="12"/>
      <c r="UHL54" s="12"/>
      <c r="UHM54" s="12"/>
      <c r="UHN54" s="12"/>
      <c r="UHO54" s="12"/>
      <c r="UHP54" s="12"/>
      <c r="UHQ54" s="12"/>
      <c r="UHR54" s="12"/>
      <c r="UHS54" s="12"/>
      <c r="UHT54" s="12"/>
      <c r="UHU54" s="12"/>
      <c r="UHV54" s="12"/>
      <c r="UHW54" s="12"/>
      <c r="UHX54" s="12"/>
      <c r="UHY54" s="12"/>
      <c r="UHZ54" s="12"/>
      <c r="UIA54" s="12"/>
      <c r="UIB54" s="12"/>
      <c r="UIC54" s="12"/>
      <c r="UID54" s="12"/>
      <c r="UIE54" s="12"/>
      <c r="UIF54" s="12"/>
      <c r="UIG54" s="12"/>
      <c r="UIH54" s="12"/>
      <c r="UII54" s="12"/>
      <c r="UIJ54" s="12"/>
      <c r="UIK54" s="12"/>
      <c r="UIL54" s="12"/>
      <c r="UIM54" s="12"/>
      <c r="UIN54" s="12"/>
      <c r="UIO54" s="12"/>
      <c r="UIP54" s="12"/>
      <c r="UIQ54" s="12"/>
      <c r="UIR54" s="12"/>
      <c r="UIS54" s="12"/>
      <c r="UIT54" s="12"/>
      <c r="UIU54" s="12"/>
      <c r="UIV54" s="12"/>
      <c r="UIW54" s="12"/>
      <c r="UIX54" s="12"/>
      <c r="UIY54" s="12"/>
      <c r="UIZ54" s="12"/>
      <c r="UJA54" s="12"/>
      <c r="UJB54" s="12"/>
      <c r="UJC54" s="12"/>
      <c r="UJD54" s="12"/>
      <c r="UJE54" s="12"/>
      <c r="UJF54" s="12"/>
      <c r="UJG54" s="12"/>
      <c r="UJH54" s="12"/>
      <c r="UJI54" s="12"/>
      <c r="UJJ54" s="12"/>
      <c r="UJK54" s="12"/>
      <c r="UJL54" s="12"/>
      <c r="UJM54" s="12"/>
      <c r="UJN54" s="12"/>
      <c r="UJO54" s="12"/>
      <c r="UJP54" s="12"/>
      <c r="UJQ54" s="12"/>
      <c r="UJR54" s="12"/>
      <c r="UJS54" s="12"/>
      <c r="UJT54" s="12"/>
      <c r="UJU54" s="12"/>
      <c r="UJV54" s="12"/>
      <c r="UJW54" s="12"/>
      <c r="UJX54" s="12"/>
      <c r="UJY54" s="12"/>
      <c r="UJZ54" s="12"/>
      <c r="UKA54" s="12"/>
      <c r="UKB54" s="12"/>
      <c r="UKC54" s="12"/>
      <c r="UKD54" s="12"/>
      <c r="UKE54" s="12"/>
      <c r="UKF54" s="12"/>
      <c r="UKG54" s="12"/>
      <c r="UKH54" s="12"/>
      <c r="UKI54" s="12"/>
      <c r="UKJ54" s="12"/>
      <c r="UKK54" s="12"/>
      <c r="UKL54" s="12"/>
      <c r="UKM54" s="12"/>
      <c r="UKN54" s="12"/>
      <c r="UKO54" s="12"/>
      <c r="UKP54" s="12"/>
      <c r="UKQ54" s="12"/>
      <c r="UKR54" s="12"/>
      <c r="UKS54" s="12"/>
      <c r="UKT54" s="12"/>
      <c r="UKU54" s="12"/>
      <c r="UKV54" s="12"/>
      <c r="UKW54" s="12"/>
      <c r="UKX54" s="12"/>
      <c r="UKY54" s="12"/>
      <c r="UKZ54" s="12"/>
      <c r="ULA54" s="12"/>
      <c r="ULB54" s="12"/>
      <c r="ULC54" s="12"/>
      <c r="ULD54" s="12"/>
      <c r="ULE54" s="12"/>
      <c r="ULF54" s="12"/>
      <c r="ULG54" s="12"/>
      <c r="ULH54" s="12"/>
      <c r="ULI54" s="12"/>
      <c r="ULJ54" s="12"/>
      <c r="ULK54" s="12"/>
      <c r="ULL54" s="12"/>
      <c r="ULM54" s="12"/>
      <c r="ULN54" s="12"/>
      <c r="ULO54" s="12"/>
      <c r="ULP54" s="12"/>
      <c r="ULQ54" s="12"/>
      <c r="ULR54" s="12"/>
      <c r="ULS54" s="12"/>
      <c r="ULT54" s="12"/>
      <c r="ULU54" s="12"/>
      <c r="ULV54" s="12"/>
      <c r="ULW54" s="12"/>
      <c r="ULX54" s="12"/>
      <c r="ULY54" s="12"/>
      <c r="ULZ54" s="12"/>
      <c r="UMA54" s="12"/>
      <c r="UMB54" s="12"/>
      <c r="UMC54" s="12"/>
      <c r="UMD54" s="12"/>
      <c r="UME54" s="12"/>
      <c r="UMF54" s="12"/>
      <c r="UMG54" s="12"/>
      <c r="UMH54" s="12"/>
      <c r="UMI54" s="12"/>
      <c r="UMJ54" s="12"/>
      <c r="UMK54" s="12"/>
      <c r="UML54" s="12"/>
      <c r="UMM54" s="12"/>
      <c r="UMN54" s="12"/>
      <c r="UMO54" s="12"/>
      <c r="UMP54" s="12"/>
      <c r="UMQ54" s="12"/>
      <c r="UMR54" s="12"/>
      <c r="UMS54" s="12"/>
      <c r="UMT54" s="12"/>
      <c r="UMU54" s="12"/>
      <c r="UMV54" s="12"/>
      <c r="UMW54" s="12"/>
      <c r="UMX54" s="12"/>
      <c r="UMY54" s="12"/>
      <c r="UMZ54" s="12"/>
      <c r="UNA54" s="12"/>
      <c r="UNB54" s="12"/>
      <c r="UNC54" s="12"/>
      <c r="UND54" s="12"/>
      <c r="UNE54" s="12"/>
      <c r="UNF54" s="12"/>
      <c r="UNG54" s="12"/>
      <c r="UNH54" s="12"/>
      <c r="UNI54" s="12"/>
      <c r="UNJ54" s="12"/>
      <c r="UNK54" s="12"/>
      <c r="UNL54" s="12"/>
      <c r="UNM54" s="12"/>
      <c r="UNN54" s="12"/>
      <c r="UNO54" s="12"/>
      <c r="UNP54" s="12"/>
      <c r="UNQ54" s="12"/>
      <c r="UNR54" s="12"/>
      <c r="UNS54" s="12"/>
      <c r="UNT54" s="12"/>
      <c r="UNU54" s="12"/>
      <c r="UNV54" s="12"/>
      <c r="UNW54" s="12"/>
      <c r="UNX54" s="12"/>
      <c r="UNY54" s="12"/>
      <c r="UNZ54" s="12"/>
      <c r="UOA54" s="12"/>
      <c r="UOB54" s="12"/>
      <c r="UOC54" s="12"/>
      <c r="UOD54" s="12"/>
      <c r="UOE54" s="12"/>
      <c r="UOF54" s="12"/>
      <c r="UOG54" s="12"/>
      <c r="UOH54" s="12"/>
      <c r="UOI54" s="12"/>
      <c r="UOJ54" s="12"/>
      <c r="UOK54" s="12"/>
      <c r="UOL54" s="12"/>
      <c r="UOM54" s="12"/>
      <c r="UON54" s="12"/>
      <c r="UOO54" s="12"/>
      <c r="UOP54" s="12"/>
      <c r="UOQ54" s="12"/>
      <c r="UOR54" s="12"/>
      <c r="UOS54" s="12"/>
      <c r="UOT54" s="12"/>
      <c r="UOU54" s="12"/>
      <c r="UOV54" s="12"/>
      <c r="UOW54" s="12"/>
      <c r="UOX54" s="12"/>
      <c r="UOY54" s="12"/>
      <c r="UOZ54" s="12"/>
      <c r="UPA54" s="12"/>
      <c r="UPB54" s="12"/>
      <c r="UPC54" s="12"/>
      <c r="UPD54" s="12"/>
      <c r="UPE54" s="12"/>
      <c r="UPF54" s="12"/>
      <c r="UPG54" s="12"/>
      <c r="UPH54" s="12"/>
      <c r="UPI54" s="12"/>
      <c r="UPJ54" s="12"/>
      <c r="UPK54" s="12"/>
      <c r="UPL54" s="12"/>
      <c r="UPM54" s="12"/>
      <c r="UPN54" s="12"/>
      <c r="UPO54" s="12"/>
      <c r="UPP54" s="12"/>
      <c r="UPQ54" s="12"/>
      <c r="UPR54" s="12"/>
      <c r="UPS54" s="12"/>
      <c r="UPT54" s="12"/>
      <c r="UPU54" s="12"/>
      <c r="UPV54" s="12"/>
      <c r="UPW54" s="12"/>
      <c r="UPX54" s="12"/>
      <c r="UPY54" s="12"/>
      <c r="UPZ54" s="12"/>
      <c r="UQA54" s="12"/>
      <c r="UQB54" s="12"/>
      <c r="UQC54" s="12"/>
      <c r="UQD54" s="12"/>
      <c r="UQE54" s="12"/>
      <c r="UQF54" s="12"/>
      <c r="UQG54" s="12"/>
      <c r="UQH54" s="12"/>
      <c r="UQI54" s="12"/>
      <c r="UQJ54" s="12"/>
      <c r="UQK54" s="12"/>
      <c r="UQL54" s="12"/>
      <c r="UQM54" s="12"/>
      <c r="UQN54" s="12"/>
      <c r="UQO54" s="12"/>
      <c r="UQP54" s="12"/>
      <c r="UQQ54" s="12"/>
      <c r="UQR54" s="12"/>
      <c r="UQS54" s="12"/>
      <c r="UQT54" s="12"/>
      <c r="UQU54" s="12"/>
      <c r="UQV54" s="12"/>
      <c r="UQW54" s="12"/>
      <c r="UQX54" s="12"/>
      <c r="UQY54" s="12"/>
      <c r="UQZ54" s="12"/>
      <c r="URA54" s="12"/>
      <c r="URB54" s="12"/>
      <c r="URC54" s="12"/>
      <c r="URD54" s="12"/>
      <c r="URE54" s="12"/>
      <c r="URF54" s="12"/>
      <c r="URG54" s="12"/>
      <c r="URH54" s="12"/>
      <c r="URI54" s="12"/>
      <c r="URJ54" s="12"/>
      <c r="URK54" s="12"/>
      <c r="URL54" s="12"/>
      <c r="URM54" s="12"/>
      <c r="URN54" s="12"/>
      <c r="URO54" s="12"/>
      <c r="URP54" s="12"/>
      <c r="URQ54" s="12"/>
      <c r="URR54" s="12"/>
      <c r="URS54" s="12"/>
      <c r="URT54" s="12"/>
      <c r="URU54" s="12"/>
      <c r="URV54" s="12"/>
      <c r="URW54" s="12"/>
      <c r="URX54" s="12"/>
      <c r="URY54" s="12"/>
      <c r="URZ54" s="12"/>
      <c r="USA54" s="12"/>
      <c r="USB54" s="12"/>
      <c r="USC54" s="12"/>
      <c r="USD54" s="12"/>
      <c r="USE54" s="12"/>
      <c r="USF54" s="12"/>
      <c r="USG54" s="12"/>
      <c r="USH54" s="12"/>
      <c r="USI54" s="12"/>
      <c r="USJ54" s="12"/>
      <c r="USK54" s="12"/>
      <c r="USL54" s="12"/>
      <c r="USM54" s="12"/>
      <c r="USN54" s="12"/>
      <c r="USO54" s="12"/>
      <c r="USP54" s="12"/>
      <c r="USQ54" s="12"/>
      <c r="USR54" s="12"/>
      <c r="USS54" s="12"/>
      <c r="UST54" s="12"/>
      <c r="USU54" s="12"/>
      <c r="USV54" s="12"/>
      <c r="USW54" s="12"/>
      <c r="USX54" s="12"/>
      <c r="USY54" s="12"/>
      <c r="USZ54" s="12"/>
      <c r="UTA54" s="12"/>
      <c r="UTB54" s="12"/>
      <c r="UTC54" s="12"/>
      <c r="UTD54" s="12"/>
      <c r="UTE54" s="12"/>
      <c r="UTF54" s="12"/>
      <c r="UTG54" s="12"/>
      <c r="UTH54" s="12"/>
      <c r="UTI54" s="12"/>
      <c r="UTJ54" s="12"/>
      <c r="UTK54" s="12"/>
      <c r="UTL54" s="12"/>
      <c r="UTM54" s="12"/>
      <c r="UTN54" s="12"/>
      <c r="UTO54" s="12"/>
      <c r="UTP54" s="12"/>
      <c r="UTQ54" s="12"/>
      <c r="UTR54" s="12"/>
      <c r="UTS54" s="12"/>
      <c r="UTT54" s="12"/>
      <c r="UTU54" s="12"/>
      <c r="UTV54" s="12"/>
      <c r="UTW54" s="12"/>
      <c r="UTX54" s="12"/>
      <c r="UTY54" s="12"/>
      <c r="UTZ54" s="12"/>
      <c r="UUA54" s="12"/>
      <c r="UUB54" s="12"/>
      <c r="UUC54" s="12"/>
      <c r="UUD54" s="12"/>
      <c r="UUE54" s="12"/>
      <c r="UUF54" s="12"/>
      <c r="UUG54" s="12"/>
      <c r="UUH54" s="12"/>
      <c r="UUI54" s="12"/>
      <c r="UUJ54" s="12"/>
      <c r="UUK54" s="12"/>
      <c r="UUL54" s="12"/>
      <c r="UUM54" s="12"/>
      <c r="UUN54" s="12"/>
      <c r="UUO54" s="12"/>
      <c r="UUP54" s="12"/>
      <c r="UUQ54" s="12"/>
      <c r="UUR54" s="12"/>
      <c r="UUS54" s="12"/>
      <c r="UUT54" s="12"/>
      <c r="UUU54" s="12"/>
      <c r="UUV54" s="12"/>
      <c r="UUW54" s="12"/>
      <c r="UUX54" s="12"/>
      <c r="UUY54" s="12"/>
      <c r="UUZ54" s="12"/>
      <c r="UVA54" s="12"/>
      <c r="UVB54" s="12"/>
      <c r="UVC54" s="12"/>
      <c r="UVD54" s="12"/>
      <c r="UVE54" s="12"/>
      <c r="UVF54" s="12"/>
      <c r="UVG54" s="12"/>
      <c r="UVH54" s="12"/>
      <c r="UVI54" s="12"/>
      <c r="UVJ54" s="12"/>
      <c r="UVK54" s="12"/>
      <c r="UVL54" s="12"/>
      <c r="UVM54" s="12"/>
      <c r="UVN54" s="12"/>
      <c r="UVO54" s="12"/>
      <c r="UVP54" s="12"/>
      <c r="UVQ54" s="12"/>
      <c r="UVR54" s="12"/>
      <c r="UVS54" s="12"/>
      <c r="UVT54" s="12"/>
      <c r="UVU54" s="12"/>
      <c r="UVV54" s="12"/>
      <c r="UVW54" s="12"/>
      <c r="UVX54" s="12"/>
      <c r="UVY54" s="12"/>
      <c r="UVZ54" s="12"/>
      <c r="UWA54" s="12"/>
      <c r="UWB54" s="12"/>
      <c r="UWC54" s="12"/>
      <c r="UWD54" s="12"/>
      <c r="UWE54" s="12"/>
      <c r="UWF54" s="12"/>
      <c r="UWG54" s="12"/>
      <c r="UWH54" s="12"/>
      <c r="UWI54" s="12"/>
      <c r="UWJ54" s="12"/>
      <c r="UWK54" s="12"/>
      <c r="UWL54" s="12"/>
      <c r="UWM54" s="12"/>
      <c r="UWN54" s="12"/>
      <c r="UWO54" s="12"/>
      <c r="UWP54" s="12"/>
      <c r="UWQ54" s="12"/>
      <c r="UWR54" s="12"/>
      <c r="UWS54" s="12"/>
      <c r="UWT54" s="12"/>
      <c r="UWU54" s="12"/>
      <c r="UWV54" s="12"/>
      <c r="UWW54" s="12"/>
      <c r="UWX54" s="12"/>
      <c r="UWY54" s="12"/>
      <c r="UWZ54" s="12"/>
      <c r="UXA54" s="12"/>
      <c r="UXB54" s="12"/>
      <c r="UXC54" s="12"/>
      <c r="UXD54" s="12"/>
      <c r="UXE54" s="12"/>
      <c r="UXF54" s="12"/>
      <c r="UXG54" s="12"/>
      <c r="UXH54" s="12"/>
      <c r="UXI54" s="12"/>
      <c r="UXJ54" s="12"/>
      <c r="UXK54" s="12"/>
      <c r="UXL54" s="12"/>
      <c r="UXM54" s="12"/>
      <c r="UXN54" s="12"/>
      <c r="UXO54" s="12"/>
      <c r="UXP54" s="12"/>
      <c r="UXQ54" s="12"/>
      <c r="UXR54" s="12"/>
      <c r="UXS54" s="12"/>
      <c r="UXT54" s="12"/>
      <c r="UXU54" s="12"/>
      <c r="UXV54" s="12"/>
      <c r="UXW54" s="12"/>
      <c r="UXX54" s="12"/>
      <c r="UXY54" s="12"/>
      <c r="UXZ54" s="12"/>
      <c r="UYA54" s="12"/>
      <c r="UYB54" s="12"/>
      <c r="UYC54" s="12"/>
      <c r="UYD54" s="12"/>
      <c r="UYE54" s="12"/>
      <c r="UYF54" s="12"/>
      <c r="UYG54" s="12"/>
      <c r="UYH54" s="12"/>
      <c r="UYI54" s="12"/>
      <c r="UYJ54" s="12"/>
      <c r="UYK54" s="12"/>
      <c r="UYL54" s="12"/>
      <c r="UYM54" s="12"/>
      <c r="UYN54" s="12"/>
      <c r="UYO54" s="12"/>
      <c r="UYP54" s="12"/>
      <c r="UYQ54" s="12"/>
      <c r="UYR54" s="12"/>
      <c r="UYS54" s="12"/>
      <c r="UYT54" s="12"/>
      <c r="UYU54" s="12"/>
      <c r="UYV54" s="12"/>
      <c r="UYW54" s="12"/>
      <c r="UYX54" s="12"/>
      <c r="UYY54" s="12"/>
      <c r="UYZ54" s="12"/>
      <c r="UZA54" s="12"/>
      <c r="UZB54" s="12"/>
      <c r="UZC54" s="12"/>
      <c r="UZD54" s="12"/>
      <c r="UZE54" s="12"/>
      <c r="UZF54" s="12"/>
      <c r="UZG54" s="12"/>
      <c r="UZH54" s="12"/>
      <c r="UZI54" s="12"/>
      <c r="UZJ54" s="12"/>
      <c r="UZK54" s="12"/>
      <c r="UZL54" s="12"/>
      <c r="UZM54" s="12"/>
      <c r="UZN54" s="12"/>
      <c r="UZO54" s="12"/>
      <c r="UZP54" s="12"/>
      <c r="UZQ54" s="12"/>
      <c r="UZR54" s="12"/>
      <c r="UZS54" s="12"/>
      <c r="UZT54" s="12"/>
      <c r="UZU54" s="12"/>
      <c r="UZV54" s="12"/>
      <c r="UZW54" s="12"/>
      <c r="UZX54" s="12"/>
      <c r="UZY54" s="12"/>
      <c r="UZZ54" s="12"/>
      <c r="VAA54" s="12"/>
      <c r="VAB54" s="12"/>
      <c r="VAC54" s="12"/>
      <c r="VAD54" s="12"/>
      <c r="VAE54" s="12"/>
      <c r="VAF54" s="12"/>
      <c r="VAG54" s="12"/>
      <c r="VAH54" s="12"/>
      <c r="VAI54" s="12"/>
      <c r="VAJ54" s="12"/>
      <c r="VAK54" s="12"/>
      <c r="VAL54" s="12"/>
      <c r="VAM54" s="12"/>
      <c r="VAN54" s="12"/>
      <c r="VAO54" s="12"/>
      <c r="VAP54" s="12"/>
      <c r="VAQ54" s="12"/>
      <c r="VAR54" s="12"/>
      <c r="VAS54" s="12"/>
      <c r="VAT54" s="12"/>
      <c r="VAU54" s="12"/>
      <c r="VAV54" s="12"/>
      <c r="VAW54" s="12"/>
      <c r="VAX54" s="12"/>
      <c r="VAY54" s="12"/>
      <c r="VAZ54" s="12"/>
      <c r="VBA54" s="12"/>
      <c r="VBB54" s="12"/>
      <c r="VBC54" s="12"/>
      <c r="VBD54" s="12"/>
      <c r="VBE54" s="12"/>
      <c r="VBF54" s="12"/>
      <c r="VBG54" s="12"/>
      <c r="VBH54" s="12"/>
      <c r="VBI54" s="12"/>
      <c r="VBJ54" s="12"/>
      <c r="VBK54" s="12"/>
      <c r="VBL54" s="12"/>
      <c r="VBM54" s="12"/>
      <c r="VBN54" s="12"/>
      <c r="VBO54" s="12"/>
      <c r="VBP54" s="12"/>
      <c r="VBQ54" s="12"/>
      <c r="VBR54" s="12"/>
      <c r="VBS54" s="12"/>
      <c r="VBT54" s="12"/>
      <c r="VBU54" s="12"/>
      <c r="VBV54" s="12"/>
      <c r="VBW54" s="12"/>
      <c r="VBX54" s="12"/>
      <c r="VBY54" s="12"/>
      <c r="VBZ54" s="12"/>
      <c r="VCA54" s="12"/>
      <c r="VCB54" s="12"/>
      <c r="VCC54" s="12"/>
      <c r="VCD54" s="12"/>
      <c r="VCE54" s="12"/>
      <c r="VCF54" s="12"/>
      <c r="VCG54" s="12"/>
      <c r="VCH54" s="12"/>
      <c r="VCI54" s="12"/>
      <c r="VCJ54" s="12"/>
      <c r="VCK54" s="12"/>
      <c r="VCL54" s="12"/>
      <c r="VCM54" s="12"/>
      <c r="VCN54" s="12"/>
      <c r="VCO54" s="12"/>
      <c r="VCP54" s="12"/>
      <c r="VCQ54" s="12"/>
      <c r="VCR54" s="12"/>
      <c r="VCS54" s="12"/>
      <c r="VCT54" s="12"/>
      <c r="VCU54" s="12"/>
      <c r="VCV54" s="12"/>
      <c r="VCW54" s="12"/>
      <c r="VCX54" s="12"/>
      <c r="VCY54" s="12"/>
      <c r="VCZ54" s="12"/>
      <c r="VDA54" s="12"/>
      <c r="VDB54" s="12"/>
      <c r="VDC54" s="12"/>
      <c r="VDD54" s="12"/>
      <c r="VDE54" s="12"/>
      <c r="VDF54" s="12"/>
      <c r="VDG54" s="12"/>
      <c r="VDH54" s="12"/>
      <c r="VDI54" s="12"/>
      <c r="VDJ54" s="12"/>
      <c r="VDK54" s="12"/>
      <c r="VDL54" s="12"/>
      <c r="VDM54" s="12"/>
      <c r="VDN54" s="12"/>
      <c r="VDO54" s="12"/>
      <c r="VDP54" s="12"/>
      <c r="VDQ54" s="12"/>
      <c r="VDR54" s="12"/>
      <c r="VDS54" s="12"/>
      <c r="VDT54" s="12"/>
      <c r="VDU54" s="12"/>
      <c r="VDV54" s="12"/>
      <c r="VDW54" s="12"/>
      <c r="VDX54" s="12"/>
      <c r="VDY54" s="12"/>
      <c r="VDZ54" s="12"/>
      <c r="VEA54" s="12"/>
      <c r="VEB54" s="12"/>
      <c r="VEC54" s="12"/>
      <c r="VED54" s="12"/>
      <c r="VEE54" s="12"/>
      <c r="VEF54" s="12"/>
      <c r="VEG54" s="12"/>
      <c r="VEH54" s="12"/>
      <c r="VEI54" s="12"/>
      <c r="VEJ54" s="12"/>
      <c r="VEK54" s="12"/>
      <c r="VEL54" s="12"/>
      <c r="VEM54" s="12"/>
      <c r="VEN54" s="12"/>
      <c r="VEO54" s="12"/>
      <c r="VEP54" s="12"/>
      <c r="VEQ54" s="12"/>
      <c r="VER54" s="12"/>
      <c r="VES54" s="12"/>
      <c r="VET54" s="12"/>
      <c r="VEU54" s="12"/>
      <c r="VEV54" s="12"/>
      <c r="VEW54" s="12"/>
      <c r="VEX54" s="12"/>
      <c r="VEY54" s="12"/>
      <c r="VEZ54" s="12"/>
      <c r="VFA54" s="12"/>
      <c r="VFB54" s="12"/>
      <c r="VFC54" s="12"/>
      <c r="VFD54" s="12"/>
      <c r="VFE54" s="12"/>
      <c r="VFF54" s="12"/>
      <c r="VFG54" s="12"/>
      <c r="VFH54" s="12"/>
      <c r="VFI54" s="12"/>
      <c r="VFJ54" s="12"/>
      <c r="VFK54" s="12"/>
      <c r="VFL54" s="12"/>
      <c r="VFM54" s="12"/>
      <c r="VFN54" s="12"/>
      <c r="VFO54" s="12"/>
      <c r="VFP54" s="12"/>
      <c r="VFQ54" s="12"/>
      <c r="VFR54" s="12"/>
      <c r="VFS54" s="12"/>
      <c r="VFT54" s="12"/>
      <c r="VFU54" s="12"/>
      <c r="VFV54" s="12"/>
      <c r="VFW54" s="12"/>
      <c r="VFX54" s="12"/>
      <c r="VFY54" s="12"/>
      <c r="VFZ54" s="12"/>
      <c r="VGA54" s="12"/>
      <c r="VGB54" s="12"/>
      <c r="VGC54" s="12"/>
      <c r="VGD54" s="12"/>
      <c r="VGE54" s="12"/>
      <c r="VGF54" s="12"/>
      <c r="VGG54" s="12"/>
      <c r="VGH54" s="12"/>
      <c r="VGI54" s="12"/>
      <c r="VGJ54" s="12"/>
      <c r="VGK54" s="12"/>
      <c r="VGL54" s="12"/>
      <c r="VGM54" s="12"/>
      <c r="VGN54" s="12"/>
      <c r="VGO54" s="12"/>
      <c r="VGP54" s="12"/>
      <c r="VGQ54" s="12"/>
      <c r="VGR54" s="12"/>
      <c r="VGS54" s="12"/>
      <c r="VGT54" s="12"/>
      <c r="VGU54" s="12"/>
      <c r="VGV54" s="12"/>
      <c r="VGW54" s="12"/>
      <c r="VGX54" s="12"/>
      <c r="VGY54" s="12"/>
      <c r="VGZ54" s="12"/>
      <c r="VHA54" s="12"/>
      <c r="VHB54" s="12"/>
      <c r="VHC54" s="12"/>
      <c r="VHD54" s="12"/>
      <c r="VHE54" s="12"/>
      <c r="VHF54" s="12"/>
      <c r="VHG54" s="12"/>
      <c r="VHH54" s="12"/>
      <c r="VHI54" s="12"/>
      <c r="VHJ54" s="12"/>
      <c r="VHK54" s="12"/>
      <c r="VHL54" s="12"/>
      <c r="VHM54" s="12"/>
      <c r="VHN54" s="12"/>
      <c r="VHO54" s="12"/>
      <c r="VHP54" s="12"/>
      <c r="VHQ54" s="12"/>
      <c r="VHR54" s="12"/>
      <c r="VHS54" s="12"/>
      <c r="VHT54" s="12"/>
      <c r="VHU54" s="12"/>
      <c r="VHV54" s="12"/>
      <c r="VHW54" s="12"/>
      <c r="VHX54" s="12"/>
      <c r="VHY54" s="12"/>
      <c r="VHZ54" s="12"/>
      <c r="VIA54" s="12"/>
      <c r="VIB54" s="12"/>
      <c r="VIC54" s="12"/>
      <c r="VID54" s="12"/>
      <c r="VIE54" s="12"/>
      <c r="VIF54" s="12"/>
      <c r="VIG54" s="12"/>
      <c r="VIH54" s="12"/>
      <c r="VII54" s="12"/>
      <c r="VIJ54" s="12"/>
      <c r="VIK54" s="12"/>
      <c r="VIL54" s="12"/>
      <c r="VIM54" s="12"/>
      <c r="VIN54" s="12"/>
      <c r="VIO54" s="12"/>
      <c r="VIP54" s="12"/>
      <c r="VIQ54" s="12"/>
      <c r="VIR54" s="12"/>
      <c r="VIS54" s="12"/>
      <c r="VIT54" s="12"/>
      <c r="VIU54" s="12"/>
      <c r="VIV54" s="12"/>
      <c r="VIW54" s="12"/>
      <c r="VIX54" s="12"/>
      <c r="VIY54" s="12"/>
      <c r="VIZ54" s="12"/>
      <c r="VJA54" s="12"/>
      <c r="VJB54" s="12"/>
      <c r="VJC54" s="12"/>
      <c r="VJD54" s="12"/>
      <c r="VJE54" s="12"/>
      <c r="VJF54" s="12"/>
      <c r="VJG54" s="12"/>
      <c r="VJH54" s="12"/>
      <c r="VJI54" s="12"/>
      <c r="VJJ54" s="12"/>
      <c r="VJK54" s="12"/>
      <c r="VJL54" s="12"/>
      <c r="VJM54" s="12"/>
      <c r="VJN54" s="12"/>
      <c r="VJO54" s="12"/>
      <c r="VJP54" s="12"/>
      <c r="VJQ54" s="12"/>
      <c r="VJR54" s="12"/>
      <c r="VJS54" s="12"/>
      <c r="VJT54" s="12"/>
      <c r="VJU54" s="12"/>
      <c r="VJV54" s="12"/>
      <c r="VJW54" s="12"/>
      <c r="VJX54" s="12"/>
      <c r="VJY54" s="12"/>
      <c r="VJZ54" s="12"/>
      <c r="VKA54" s="12"/>
      <c r="VKB54" s="12"/>
      <c r="VKC54" s="12"/>
      <c r="VKD54" s="12"/>
      <c r="VKE54" s="12"/>
      <c r="VKF54" s="12"/>
      <c r="VKG54" s="12"/>
      <c r="VKH54" s="12"/>
      <c r="VKI54" s="12"/>
      <c r="VKJ54" s="12"/>
      <c r="VKK54" s="12"/>
      <c r="VKL54" s="12"/>
      <c r="VKM54" s="12"/>
      <c r="VKN54" s="12"/>
      <c r="VKO54" s="12"/>
      <c r="VKP54" s="12"/>
      <c r="VKQ54" s="12"/>
      <c r="VKR54" s="12"/>
      <c r="VKS54" s="12"/>
      <c r="VKT54" s="12"/>
      <c r="VKU54" s="12"/>
      <c r="VKV54" s="12"/>
      <c r="VKW54" s="12"/>
      <c r="VKX54" s="12"/>
      <c r="VKY54" s="12"/>
      <c r="VKZ54" s="12"/>
      <c r="VLA54" s="12"/>
      <c r="VLB54" s="12"/>
      <c r="VLC54" s="12"/>
      <c r="VLD54" s="12"/>
      <c r="VLE54" s="12"/>
      <c r="VLF54" s="12"/>
      <c r="VLG54" s="12"/>
      <c r="VLH54" s="12"/>
      <c r="VLI54" s="12"/>
      <c r="VLJ54" s="12"/>
      <c r="VLK54" s="12"/>
      <c r="VLL54" s="12"/>
      <c r="VLM54" s="12"/>
      <c r="VLN54" s="12"/>
      <c r="VLO54" s="12"/>
      <c r="VLP54" s="12"/>
      <c r="VLQ54" s="12"/>
      <c r="VLR54" s="12"/>
      <c r="VLS54" s="12"/>
      <c r="VLT54" s="12"/>
      <c r="VLU54" s="12"/>
      <c r="VLV54" s="12"/>
      <c r="VLW54" s="12"/>
      <c r="VLX54" s="12"/>
      <c r="VLY54" s="12"/>
      <c r="VLZ54" s="12"/>
      <c r="VMA54" s="12"/>
      <c r="VMB54" s="12"/>
      <c r="VMC54" s="12"/>
      <c r="VMD54" s="12"/>
      <c r="VME54" s="12"/>
      <c r="VMF54" s="12"/>
      <c r="VMG54" s="12"/>
      <c r="VMH54" s="12"/>
      <c r="VMI54" s="12"/>
      <c r="VMJ54" s="12"/>
      <c r="VMK54" s="12"/>
      <c r="VML54" s="12"/>
      <c r="VMM54" s="12"/>
      <c r="VMN54" s="12"/>
      <c r="VMO54" s="12"/>
      <c r="VMP54" s="12"/>
      <c r="VMQ54" s="12"/>
      <c r="VMR54" s="12"/>
      <c r="VMS54" s="12"/>
      <c r="VMT54" s="12"/>
      <c r="VMU54" s="12"/>
      <c r="VMV54" s="12"/>
      <c r="VMW54" s="12"/>
      <c r="VMX54" s="12"/>
      <c r="VMY54" s="12"/>
      <c r="VMZ54" s="12"/>
      <c r="VNA54" s="12"/>
      <c r="VNB54" s="12"/>
      <c r="VNC54" s="12"/>
      <c r="VND54" s="12"/>
      <c r="VNE54" s="12"/>
      <c r="VNF54" s="12"/>
      <c r="VNG54" s="12"/>
      <c r="VNH54" s="12"/>
      <c r="VNI54" s="12"/>
      <c r="VNJ54" s="12"/>
      <c r="VNK54" s="12"/>
      <c r="VNL54" s="12"/>
      <c r="VNM54" s="12"/>
      <c r="VNN54" s="12"/>
      <c r="VNO54" s="12"/>
      <c r="VNP54" s="12"/>
      <c r="VNQ54" s="12"/>
      <c r="VNR54" s="12"/>
      <c r="VNS54" s="12"/>
      <c r="VNT54" s="12"/>
      <c r="VNU54" s="12"/>
      <c r="VNV54" s="12"/>
      <c r="VNW54" s="12"/>
      <c r="VNX54" s="12"/>
      <c r="VNY54" s="12"/>
      <c r="VNZ54" s="12"/>
      <c r="VOA54" s="12"/>
      <c r="VOB54" s="12"/>
      <c r="VOC54" s="12"/>
      <c r="VOD54" s="12"/>
      <c r="VOE54" s="12"/>
      <c r="VOF54" s="12"/>
      <c r="VOG54" s="12"/>
      <c r="VOH54" s="12"/>
      <c r="VOI54" s="12"/>
      <c r="VOJ54" s="12"/>
      <c r="VOK54" s="12"/>
      <c r="VOL54" s="12"/>
      <c r="VOM54" s="12"/>
      <c r="VON54" s="12"/>
      <c r="VOO54" s="12"/>
      <c r="VOP54" s="12"/>
      <c r="VOQ54" s="12"/>
      <c r="VOR54" s="12"/>
      <c r="VOS54" s="12"/>
      <c r="VOT54" s="12"/>
      <c r="VOU54" s="12"/>
      <c r="VOV54" s="12"/>
      <c r="VOW54" s="12"/>
      <c r="VOX54" s="12"/>
      <c r="VOY54" s="12"/>
      <c r="VOZ54" s="12"/>
      <c r="VPA54" s="12"/>
      <c r="VPB54" s="12"/>
      <c r="VPC54" s="12"/>
      <c r="VPD54" s="12"/>
      <c r="VPE54" s="12"/>
      <c r="VPF54" s="12"/>
      <c r="VPG54" s="12"/>
      <c r="VPH54" s="12"/>
      <c r="VPI54" s="12"/>
      <c r="VPJ54" s="12"/>
      <c r="VPK54" s="12"/>
      <c r="VPL54" s="12"/>
      <c r="VPM54" s="12"/>
      <c r="VPN54" s="12"/>
      <c r="VPO54" s="12"/>
      <c r="VPP54" s="12"/>
      <c r="VPQ54" s="12"/>
      <c r="VPR54" s="12"/>
      <c r="VPS54" s="12"/>
      <c r="VPT54" s="12"/>
      <c r="VPU54" s="12"/>
      <c r="VPV54" s="12"/>
      <c r="VPW54" s="12"/>
      <c r="VPX54" s="12"/>
      <c r="VPY54" s="12"/>
      <c r="VPZ54" s="12"/>
      <c r="VQA54" s="12"/>
      <c r="VQB54" s="12"/>
      <c r="VQC54" s="12"/>
      <c r="VQD54" s="12"/>
      <c r="VQE54" s="12"/>
      <c r="VQF54" s="12"/>
      <c r="VQG54" s="12"/>
      <c r="VQH54" s="12"/>
      <c r="VQI54" s="12"/>
      <c r="VQJ54" s="12"/>
      <c r="VQK54" s="12"/>
      <c r="VQL54" s="12"/>
      <c r="VQM54" s="12"/>
      <c r="VQN54" s="12"/>
      <c r="VQO54" s="12"/>
      <c r="VQP54" s="12"/>
      <c r="VQQ54" s="12"/>
      <c r="VQR54" s="12"/>
      <c r="VQS54" s="12"/>
      <c r="VQT54" s="12"/>
      <c r="VQU54" s="12"/>
      <c r="VQV54" s="12"/>
      <c r="VQW54" s="12"/>
      <c r="VQX54" s="12"/>
      <c r="VQY54" s="12"/>
      <c r="VQZ54" s="12"/>
      <c r="VRA54" s="12"/>
      <c r="VRB54" s="12"/>
      <c r="VRC54" s="12"/>
      <c r="VRD54" s="12"/>
      <c r="VRE54" s="12"/>
      <c r="VRF54" s="12"/>
      <c r="VRG54" s="12"/>
      <c r="VRH54" s="12"/>
      <c r="VRI54" s="12"/>
      <c r="VRJ54" s="12"/>
      <c r="VRK54" s="12"/>
      <c r="VRL54" s="12"/>
      <c r="VRM54" s="12"/>
      <c r="VRN54" s="12"/>
      <c r="VRO54" s="12"/>
      <c r="VRP54" s="12"/>
      <c r="VRQ54" s="12"/>
      <c r="VRR54" s="12"/>
      <c r="VRS54" s="12"/>
      <c r="VRT54" s="12"/>
      <c r="VRU54" s="12"/>
      <c r="VRV54" s="12"/>
      <c r="VRW54" s="12"/>
      <c r="VRX54" s="12"/>
      <c r="VRY54" s="12"/>
      <c r="VRZ54" s="12"/>
      <c r="VSA54" s="12"/>
      <c r="VSB54" s="12"/>
      <c r="VSC54" s="12"/>
      <c r="VSD54" s="12"/>
      <c r="VSE54" s="12"/>
      <c r="VSF54" s="12"/>
      <c r="VSG54" s="12"/>
      <c r="VSH54" s="12"/>
      <c r="VSI54" s="12"/>
      <c r="VSJ54" s="12"/>
      <c r="VSK54" s="12"/>
      <c r="VSL54" s="12"/>
      <c r="VSM54" s="12"/>
      <c r="VSN54" s="12"/>
      <c r="VSO54" s="12"/>
      <c r="VSP54" s="12"/>
      <c r="VSQ54" s="12"/>
      <c r="VSR54" s="12"/>
      <c r="VSS54" s="12"/>
      <c r="VST54" s="12"/>
      <c r="VSU54" s="12"/>
      <c r="VSV54" s="12"/>
      <c r="VSW54" s="12"/>
      <c r="VSX54" s="12"/>
      <c r="VSY54" s="12"/>
      <c r="VSZ54" s="12"/>
      <c r="VTA54" s="12"/>
      <c r="VTB54" s="12"/>
      <c r="VTC54" s="12"/>
      <c r="VTD54" s="12"/>
      <c r="VTE54" s="12"/>
      <c r="VTF54" s="12"/>
      <c r="VTG54" s="12"/>
      <c r="VTH54" s="12"/>
      <c r="VTI54" s="12"/>
      <c r="VTJ54" s="12"/>
      <c r="VTK54" s="12"/>
      <c r="VTL54" s="12"/>
      <c r="VTM54" s="12"/>
      <c r="VTN54" s="12"/>
      <c r="VTO54" s="12"/>
      <c r="VTP54" s="12"/>
      <c r="VTQ54" s="12"/>
      <c r="VTR54" s="12"/>
      <c r="VTS54" s="12"/>
      <c r="VTT54" s="12"/>
      <c r="VTU54" s="12"/>
      <c r="VTV54" s="12"/>
      <c r="VTW54" s="12"/>
      <c r="VTX54" s="12"/>
      <c r="VTY54" s="12"/>
      <c r="VTZ54" s="12"/>
      <c r="VUA54" s="12"/>
      <c r="VUB54" s="12"/>
      <c r="VUC54" s="12"/>
      <c r="VUD54" s="12"/>
      <c r="VUE54" s="12"/>
      <c r="VUF54" s="12"/>
      <c r="VUG54" s="12"/>
      <c r="VUH54" s="12"/>
      <c r="VUI54" s="12"/>
      <c r="VUJ54" s="12"/>
      <c r="VUK54" s="12"/>
      <c r="VUL54" s="12"/>
      <c r="VUM54" s="12"/>
      <c r="VUN54" s="12"/>
      <c r="VUO54" s="12"/>
      <c r="VUP54" s="12"/>
      <c r="VUQ54" s="12"/>
      <c r="VUR54" s="12"/>
      <c r="VUS54" s="12"/>
      <c r="VUT54" s="12"/>
      <c r="VUU54" s="12"/>
      <c r="VUV54" s="12"/>
      <c r="VUW54" s="12"/>
      <c r="VUX54" s="12"/>
      <c r="VUY54" s="12"/>
      <c r="VUZ54" s="12"/>
      <c r="VVA54" s="12"/>
      <c r="VVB54" s="12"/>
      <c r="VVC54" s="12"/>
      <c r="VVD54" s="12"/>
      <c r="VVE54" s="12"/>
      <c r="VVF54" s="12"/>
      <c r="VVG54" s="12"/>
      <c r="VVH54" s="12"/>
      <c r="VVI54" s="12"/>
      <c r="VVJ54" s="12"/>
      <c r="VVK54" s="12"/>
      <c r="VVL54" s="12"/>
      <c r="VVM54" s="12"/>
      <c r="VVN54" s="12"/>
      <c r="VVO54" s="12"/>
      <c r="VVP54" s="12"/>
      <c r="VVQ54" s="12"/>
      <c r="VVR54" s="12"/>
      <c r="VVS54" s="12"/>
      <c r="VVT54" s="12"/>
      <c r="VVU54" s="12"/>
      <c r="VVV54" s="12"/>
      <c r="VVW54" s="12"/>
      <c r="VVX54" s="12"/>
      <c r="VVY54" s="12"/>
      <c r="VVZ54" s="12"/>
      <c r="VWA54" s="12"/>
      <c r="VWB54" s="12"/>
      <c r="VWC54" s="12"/>
      <c r="VWD54" s="12"/>
      <c r="VWE54" s="12"/>
      <c r="VWF54" s="12"/>
      <c r="VWG54" s="12"/>
      <c r="VWH54" s="12"/>
      <c r="VWI54" s="12"/>
      <c r="VWJ54" s="12"/>
      <c r="VWK54" s="12"/>
      <c r="VWL54" s="12"/>
      <c r="VWM54" s="12"/>
      <c r="VWN54" s="12"/>
      <c r="VWO54" s="12"/>
      <c r="VWP54" s="12"/>
      <c r="VWQ54" s="12"/>
      <c r="VWR54" s="12"/>
      <c r="VWS54" s="12"/>
      <c r="VWT54" s="12"/>
      <c r="VWU54" s="12"/>
      <c r="VWV54" s="12"/>
      <c r="VWW54" s="12"/>
      <c r="VWX54" s="12"/>
      <c r="VWY54" s="12"/>
      <c r="VWZ54" s="12"/>
      <c r="VXA54" s="12"/>
      <c r="VXB54" s="12"/>
      <c r="VXC54" s="12"/>
      <c r="VXD54" s="12"/>
      <c r="VXE54" s="12"/>
      <c r="VXF54" s="12"/>
      <c r="VXG54" s="12"/>
      <c r="VXH54" s="12"/>
      <c r="VXI54" s="12"/>
      <c r="VXJ54" s="12"/>
      <c r="VXK54" s="12"/>
      <c r="VXL54" s="12"/>
      <c r="VXM54" s="12"/>
      <c r="VXN54" s="12"/>
      <c r="VXO54" s="12"/>
      <c r="VXP54" s="12"/>
      <c r="VXQ54" s="12"/>
      <c r="VXR54" s="12"/>
      <c r="VXS54" s="12"/>
      <c r="VXT54" s="12"/>
      <c r="VXU54" s="12"/>
      <c r="VXV54" s="12"/>
      <c r="VXW54" s="12"/>
      <c r="VXX54" s="12"/>
      <c r="VXY54" s="12"/>
      <c r="VXZ54" s="12"/>
      <c r="VYA54" s="12"/>
      <c r="VYB54" s="12"/>
      <c r="VYC54" s="12"/>
      <c r="VYD54" s="12"/>
      <c r="VYE54" s="12"/>
      <c r="VYF54" s="12"/>
      <c r="VYG54" s="12"/>
      <c r="VYH54" s="12"/>
      <c r="VYI54" s="12"/>
      <c r="VYJ54" s="12"/>
      <c r="VYK54" s="12"/>
      <c r="VYL54" s="12"/>
      <c r="VYM54" s="12"/>
      <c r="VYN54" s="12"/>
      <c r="VYO54" s="12"/>
      <c r="VYP54" s="12"/>
      <c r="VYQ54" s="12"/>
      <c r="VYR54" s="12"/>
      <c r="VYS54" s="12"/>
      <c r="VYT54" s="12"/>
      <c r="VYU54" s="12"/>
      <c r="VYV54" s="12"/>
      <c r="VYW54" s="12"/>
      <c r="VYX54" s="12"/>
      <c r="VYY54" s="12"/>
      <c r="VYZ54" s="12"/>
      <c r="VZA54" s="12"/>
      <c r="VZB54" s="12"/>
      <c r="VZC54" s="12"/>
      <c r="VZD54" s="12"/>
      <c r="VZE54" s="12"/>
      <c r="VZF54" s="12"/>
      <c r="VZG54" s="12"/>
      <c r="VZH54" s="12"/>
      <c r="VZI54" s="12"/>
      <c r="VZJ54" s="12"/>
      <c r="VZK54" s="12"/>
      <c r="VZL54" s="12"/>
      <c r="VZM54" s="12"/>
      <c r="VZN54" s="12"/>
      <c r="VZO54" s="12"/>
      <c r="VZP54" s="12"/>
      <c r="VZQ54" s="12"/>
      <c r="VZR54" s="12"/>
      <c r="VZS54" s="12"/>
      <c r="VZT54" s="12"/>
      <c r="VZU54" s="12"/>
      <c r="VZV54" s="12"/>
      <c r="VZW54" s="12"/>
      <c r="VZX54" s="12"/>
      <c r="VZY54" s="12"/>
      <c r="VZZ54" s="12"/>
      <c r="WAA54" s="12"/>
      <c r="WAB54" s="12"/>
      <c r="WAC54" s="12"/>
      <c r="WAD54" s="12"/>
      <c r="WAE54" s="12"/>
      <c r="WAF54" s="12"/>
      <c r="WAG54" s="12"/>
      <c r="WAH54" s="12"/>
      <c r="WAI54" s="12"/>
      <c r="WAJ54" s="12"/>
      <c r="WAK54" s="12"/>
      <c r="WAL54" s="12"/>
      <c r="WAM54" s="12"/>
      <c r="WAN54" s="12"/>
      <c r="WAO54" s="12"/>
      <c r="WAP54" s="12"/>
      <c r="WAQ54" s="12"/>
      <c r="WAR54" s="12"/>
      <c r="WAS54" s="12"/>
      <c r="WAT54" s="12"/>
      <c r="WAU54" s="12"/>
      <c r="WAV54" s="12"/>
      <c r="WAW54" s="12"/>
      <c r="WAX54" s="12"/>
      <c r="WAY54" s="12"/>
      <c r="WAZ54" s="12"/>
      <c r="WBA54" s="12"/>
      <c r="WBB54" s="12"/>
      <c r="WBC54" s="12"/>
      <c r="WBD54" s="12"/>
      <c r="WBE54" s="12"/>
      <c r="WBF54" s="12"/>
      <c r="WBG54" s="12"/>
      <c r="WBH54" s="12"/>
      <c r="WBI54" s="12"/>
      <c r="WBJ54" s="12"/>
      <c r="WBK54" s="12"/>
      <c r="WBL54" s="12"/>
      <c r="WBM54" s="12"/>
      <c r="WBN54" s="12"/>
      <c r="WBO54" s="12"/>
      <c r="WBP54" s="12"/>
      <c r="WBQ54" s="12"/>
      <c r="WBR54" s="12"/>
      <c r="WBS54" s="12"/>
      <c r="WBT54" s="12"/>
      <c r="WBU54" s="12"/>
      <c r="WBV54" s="12"/>
      <c r="WBW54" s="12"/>
      <c r="WBX54" s="12"/>
      <c r="WBY54" s="12"/>
      <c r="WBZ54" s="12"/>
      <c r="WCA54" s="12"/>
      <c r="WCB54" s="12"/>
      <c r="WCC54" s="12"/>
      <c r="WCD54" s="12"/>
      <c r="WCE54" s="12"/>
      <c r="WCF54" s="12"/>
      <c r="WCG54" s="12"/>
      <c r="WCH54" s="12"/>
      <c r="WCI54" s="12"/>
      <c r="WCJ54" s="12"/>
      <c r="WCK54" s="12"/>
      <c r="WCL54" s="12"/>
      <c r="WCM54" s="12"/>
      <c r="WCN54" s="12"/>
      <c r="WCO54" s="12"/>
      <c r="WCP54" s="12"/>
      <c r="WCQ54" s="12"/>
      <c r="WCR54" s="12"/>
      <c r="WCS54" s="12"/>
      <c r="WCT54" s="12"/>
      <c r="WCU54" s="12"/>
      <c r="WCV54" s="12"/>
      <c r="WCW54" s="12"/>
      <c r="WCX54" s="12"/>
      <c r="WCY54" s="12"/>
      <c r="WCZ54" s="12"/>
      <c r="WDA54" s="12"/>
      <c r="WDB54" s="12"/>
      <c r="WDC54" s="12"/>
      <c r="WDD54" s="12"/>
      <c r="WDE54" s="12"/>
      <c r="WDF54" s="12"/>
      <c r="WDG54" s="12"/>
      <c r="WDH54" s="12"/>
      <c r="WDI54" s="12"/>
      <c r="WDJ54" s="12"/>
      <c r="WDK54" s="12"/>
      <c r="WDL54" s="12"/>
      <c r="WDM54" s="12"/>
      <c r="WDN54" s="12"/>
      <c r="WDO54" s="12"/>
      <c r="WDP54" s="12"/>
      <c r="WDQ54" s="12"/>
      <c r="WDR54" s="12"/>
      <c r="WDS54" s="12"/>
      <c r="WDT54" s="12"/>
      <c r="WDU54" s="12"/>
      <c r="WDV54" s="12"/>
      <c r="WDW54" s="12"/>
      <c r="WDX54" s="12"/>
      <c r="WDY54" s="12"/>
      <c r="WDZ54" s="12"/>
      <c r="WEA54" s="12"/>
      <c r="WEB54" s="12"/>
      <c r="WEC54" s="12"/>
      <c r="WED54" s="12"/>
      <c r="WEE54" s="12"/>
      <c r="WEF54" s="12"/>
      <c r="WEG54" s="12"/>
      <c r="WEH54" s="12"/>
      <c r="WEI54" s="12"/>
      <c r="WEJ54" s="12"/>
      <c r="WEK54" s="12"/>
      <c r="WEL54" s="12"/>
      <c r="WEM54" s="12"/>
      <c r="WEN54" s="12"/>
      <c r="WEO54" s="12"/>
      <c r="WEP54" s="12"/>
      <c r="WEQ54" s="12"/>
      <c r="WER54" s="12"/>
      <c r="WES54" s="12"/>
      <c r="WET54" s="12"/>
      <c r="WEU54" s="12"/>
      <c r="WEV54" s="12"/>
      <c r="WEW54" s="12"/>
      <c r="WEX54" s="12"/>
      <c r="WEY54" s="12"/>
      <c r="WEZ54" s="12"/>
      <c r="WFA54" s="12"/>
      <c r="WFB54" s="12"/>
      <c r="WFC54" s="12"/>
      <c r="WFD54" s="12"/>
      <c r="WFE54" s="12"/>
      <c r="WFF54" s="12"/>
      <c r="WFG54" s="12"/>
      <c r="WFH54" s="12"/>
      <c r="WFI54" s="12"/>
      <c r="WFJ54" s="12"/>
      <c r="WFK54" s="12"/>
      <c r="WFL54" s="12"/>
      <c r="WFM54" s="12"/>
      <c r="WFN54" s="12"/>
      <c r="WFO54" s="12"/>
      <c r="WFP54" s="12"/>
      <c r="WFQ54" s="12"/>
      <c r="WFR54" s="12"/>
      <c r="WFS54" s="12"/>
      <c r="WFT54" s="12"/>
      <c r="WFU54" s="12"/>
      <c r="WFV54" s="12"/>
      <c r="WFW54" s="12"/>
      <c r="WFX54" s="12"/>
      <c r="WFY54" s="12"/>
      <c r="WFZ54" s="12"/>
      <c r="WGA54" s="12"/>
      <c r="WGB54" s="12"/>
      <c r="WGC54" s="12"/>
      <c r="WGD54" s="12"/>
      <c r="WGE54" s="12"/>
      <c r="WGF54" s="12"/>
      <c r="WGG54" s="12"/>
      <c r="WGH54" s="12"/>
      <c r="WGI54" s="12"/>
      <c r="WGJ54" s="12"/>
      <c r="WGK54" s="12"/>
      <c r="WGL54" s="12"/>
      <c r="WGM54" s="12"/>
      <c r="WGN54" s="12"/>
      <c r="WGO54" s="12"/>
      <c r="WGP54" s="12"/>
      <c r="WGQ54" s="12"/>
      <c r="WGR54" s="12"/>
      <c r="WGS54" s="12"/>
      <c r="WGT54" s="12"/>
      <c r="WGU54" s="12"/>
      <c r="WGV54" s="12"/>
      <c r="WGW54" s="12"/>
      <c r="WGX54" s="12"/>
      <c r="WGY54" s="12"/>
      <c r="WGZ54" s="12"/>
      <c r="WHA54" s="12"/>
      <c r="WHB54" s="12"/>
      <c r="WHC54" s="12"/>
      <c r="WHD54" s="12"/>
      <c r="WHE54" s="12"/>
      <c r="WHF54" s="12"/>
      <c r="WHG54" s="12"/>
      <c r="WHH54" s="12"/>
      <c r="WHI54" s="12"/>
      <c r="WHJ54" s="12"/>
      <c r="WHK54" s="12"/>
      <c r="WHL54" s="12"/>
      <c r="WHM54" s="12"/>
      <c r="WHN54" s="12"/>
      <c r="WHO54" s="12"/>
      <c r="WHP54" s="12"/>
      <c r="WHQ54" s="12"/>
      <c r="WHR54" s="12"/>
      <c r="WHS54" s="12"/>
      <c r="WHT54" s="12"/>
      <c r="WHU54" s="12"/>
      <c r="WHV54" s="12"/>
      <c r="WHW54" s="12"/>
      <c r="WHX54" s="12"/>
      <c r="WHY54" s="12"/>
      <c r="WHZ54" s="12"/>
      <c r="WIA54" s="12"/>
      <c r="WIB54" s="12"/>
      <c r="WIC54" s="12"/>
      <c r="WID54" s="12"/>
      <c r="WIE54" s="12"/>
      <c r="WIF54" s="12"/>
      <c r="WIG54" s="12"/>
      <c r="WIH54" s="12"/>
      <c r="WII54" s="12"/>
      <c r="WIJ54" s="12"/>
      <c r="WIK54" s="12"/>
      <c r="WIL54" s="12"/>
      <c r="WIM54" s="12"/>
      <c r="WIN54" s="12"/>
      <c r="WIO54" s="12"/>
      <c r="WIP54" s="12"/>
      <c r="WIQ54" s="12"/>
      <c r="WIR54" s="12"/>
      <c r="WIS54" s="12"/>
      <c r="WIT54" s="12"/>
      <c r="WIU54" s="12"/>
      <c r="WIV54" s="12"/>
      <c r="WIW54" s="12"/>
      <c r="WIX54" s="12"/>
      <c r="WIY54" s="12"/>
      <c r="WIZ54" s="12"/>
      <c r="WJA54" s="12"/>
      <c r="WJB54" s="12"/>
      <c r="WJC54" s="12"/>
      <c r="WJD54" s="12"/>
      <c r="WJE54" s="12"/>
      <c r="WJF54" s="12"/>
      <c r="WJG54" s="12"/>
      <c r="WJH54" s="12"/>
      <c r="WJI54" s="12"/>
      <c r="WJJ54" s="12"/>
      <c r="WJK54" s="12"/>
      <c r="WJL54" s="12"/>
      <c r="WJM54" s="12"/>
      <c r="WJN54" s="12"/>
      <c r="WJO54" s="12"/>
      <c r="WJP54" s="12"/>
      <c r="WJQ54" s="12"/>
      <c r="WJR54" s="12"/>
      <c r="WJS54" s="12"/>
      <c r="WJT54" s="12"/>
      <c r="WJU54" s="12"/>
      <c r="WJV54" s="12"/>
      <c r="WJW54" s="12"/>
      <c r="WJX54" s="12"/>
      <c r="WJY54" s="12"/>
      <c r="WJZ54" s="12"/>
      <c r="WKA54" s="12"/>
      <c r="WKB54" s="12"/>
      <c r="WKC54" s="12"/>
      <c r="WKD54" s="12"/>
      <c r="WKE54" s="12"/>
      <c r="WKF54" s="12"/>
      <c r="WKG54" s="12"/>
      <c r="WKH54" s="12"/>
      <c r="WKI54" s="12"/>
      <c r="WKJ54" s="12"/>
      <c r="WKK54" s="12"/>
      <c r="WKL54" s="12"/>
      <c r="WKM54" s="12"/>
      <c r="WKN54" s="12"/>
      <c r="WKO54" s="12"/>
      <c r="WKP54" s="12"/>
      <c r="WKQ54" s="12"/>
      <c r="WKR54" s="12"/>
      <c r="WKS54" s="12"/>
      <c r="WKT54" s="12"/>
      <c r="WKU54" s="12"/>
      <c r="WKV54" s="12"/>
      <c r="WKW54" s="12"/>
      <c r="WKX54" s="12"/>
      <c r="WKY54" s="12"/>
      <c r="WKZ54" s="12"/>
      <c r="WLA54" s="12"/>
      <c r="WLB54" s="12"/>
      <c r="WLC54" s="12"/>
      <c r="WLD54" s="12"/>
      <c r="WLE54" s="12"/>
      <c r="WLF54" s="12"/>
      <c r="WLG54" s="12"/>
      <c r="WLH54" s="12"/>
      <c r="WLI54" s="12"/>
      <c r="WLJ54" s="12"/>
      <c r="WLK54" s="12"/>
      <c r="WLL54" s="12"/>
      <c r="WLM54" s="12"/>
      <c r="WLN54" s="12"/>
      <c r="WLO54" s="12"/>
      <c r="WLP54" s="12"/>
      <c r="WLQ54" s="12"/>
      <c r="WLR54" s="12"/>
      <c r="WLS54" s="12"/>
      <c r="WLT54" s="12"/>
      <c r="WLU54" s="12"/>
      <c r="WLV54" s="12"/>
      <c r="WLW54" s="12"/>
      <c r="WLX54" s="12"/>
      <c r="WLY54" s="12"/>
      <c r="WLZ54" s="12"/>
      <c r="WMA54" s="12"/>
      <c r="WMB54" s="12"/>
      <c r="WMC54" s="12"/>
      <c r="WMD54" s="12"/>
      <c r="WME54" s="12"/>
      <c r="WMF54" s="12"/>
      <c r="WMG54" s="12"/>
      <c r="WMH54" s="12"/>
      <c r="WMI54" s="12"/>
      <c r="WMJ54" s="12"/>
      <c r="WMK54" s="12"/>
      <c r="WML54" s="12"/>
      <c r="WMM54" s="12"/>
      <c r="WMN54" s="12"/>
      <c r="WMO54" s="12"/>
      <c r="WMP54" s="12"/>
      <c r="WMQ54" s="12"/>
      <c r="WMR54" s="12"/>
      <c r="WMS54" s="12"/>
      <c r="WMT54" s="12"/>
      <c r="WMU54" s="12"/>
      <c r="WMV54" s="12"/>
      <c r="WMW54" s="12"/>
      <c r="WMX54" s="12"/>
      <c r="WMY54" s="12"/>
      <c r="WMZ54" s="12"/>
      <c r="WNA54" s="12"/>
      <c r="WNB54" s="12"/>
      <c r="WNC54" s="12"/>
      <c r="WND54" s="12"/>
      <c r="WNE54" s="12"/>
      <c r="WNF54" s="12"/>
      <c r="WNG54" s="12"/>
      <c r="WNH54" s="12"/>
      <c r="WNI54" s="12"/>
      <c r="WNJ54" s="12"/>
      <c r="WNK54" s="12"/>
      <c r="WNL54" s="12"/>
      <c r="WNM54" s="12"/>
      <c r="WNN54" s="12"/>
      <c r="WNO54" s="12"/>
      <c r="WNP54" s="12"/>
      <c r="WNQ54" s="12"/>
      <c r="WNR54" s="12"/>
      <c r="WNS54" s="12"/>
      <c r="WNT54" s="12"/>
      <c r="WNU54" s="12"/>
      <c r="WNV54" s="12"/>
      <c r="WNW54" s="12"/>
      <c r="WNX54" s="12"/>
      <c r="WNY54" s="12"/>
      <c r="WNZ54" s="12"/>
      <c r="WOA54" s="12"/>
      <c r="WOB54" s="12"/>
      <c r="WOC54" s="12"/>
      <c r="WOD54" s="12"/>
      <c r="WOE54" s="12"/>
      <c r="WOF54" s="12"/>
      <c r="WOG54" s="12"/>
      <c r="WOH54" s="12"/>
      <c r="WOI54" s="12"/>
      <c r="WOJ54" s="12"/>
      <c r="WOK54" s="12"/>
      <c r="WOL54" s="12"/>
      <c r="WOM54" s="12"/>
      <c r="WON54" s="12"/>
      <c r="WOO54" s="12"/>
      <c r="WOP54" s="12"/>
      <c r="WOQ54" s="12"/>
      <c r="WOR54" s="12"/>
      <c r="WOS54" s="12"/>
      <c r="WOT54" s="12"/>
      <c r="WOU54" s="12"/>
      <c r="WOV54" s="12"/>
      <c r="WOW54" s="12"/>
      <c r="WOX54" s="12"/>
      <c r="WOY54" s="12"/>
      <c r="WOZ54" s="12"/>
      <c r="WPA54" s="12"/>
      <c r="WPB54" s="12"/>
      <c r="WPC54" s="12"/>
      <c r="WPD54" s="12"/>
      <c r="WPE54" s="12"/>
      <c r="WPF54" s="12"/>
      <c r="WPG54" s="12"/>
      <c r="WPH54" s="12"/>
      <c r="WPI54" s="12"/>
      <c r="WPJ54" s="12"/>
      <c r="WPK54" s="12"/>
      <c r="WPL54" s="12"/>
      <c r="WPM54" s="12"/>
      <c r="WPN54" s="12"/>
      <c r="WPO54" s="12"/>
      <c r="WPP54" s="12"/>
      <c r="WPQ54" s="12"/>
      <c r="WPR54" s="12"/>
      <c r="WPS54" s="12"/>
      <c r="WPT54" s="12"/>
      <c r="WPU54" s="12"/>
      <c r="WPV54" s="12"/>
      <c r="WPW54" s="12"/>
      <c r="WPX54" s="12"/>
      <c r="WPY54" s="12"/>
      <c r="WPZ54" s="12"/>
      <c r="WQA54" s="12"/>
      <c r="WQB54" s="12"/>
      <c r="WQC54" s="12"/>
      <c r="WQD54" s="12"/>
      <c r="WQE54" s="12"/>
      <c r="WQF54" s="12"/>
      <c r="WQG54" s="12"/>
      <c r="WQH54" s="12"/>
      <c r="WQI54" s="12"/>
      <c r="WQJ54" s="12"/>
      <c r="WQK54" s="12"/>
      <c r="WQL54" s="12"/>
      <c r="WQM54" s="12"/>
      <c r="WQN54" s="12"/>
      <c r="WQO54" s="12"/>
      <c r="WQP54" s="12"/>
      <c r="WQQ54" s="12"/>
      <c r="WQR54" s="12"/>
      <c r="WQS54" s="12"/>
      <c r="WQT54" s="12"/>
      <c r="WQU54" s="12"/>
      <c r="WQV54" s="12"/>
      <c r="WQW54" s="12"/>
      <c r="WQX54" s="12"/>
      <c r="WQY54" s="12"/>
      <c r="WQZ54" s="12"/>
      <c r="WRA54" s="12"/>
      <c r="WRB54" s="12"/>
      <c r="WRC54" s="12"/>
      <c r="WRD54" s="12"/>
      <c r="WRE54" s="12"/>
      <c r="WRF54" s="12"/>
      <c r="WRG54" s="12"/>
      <c r="WRH54" s="12"/>
      <c r="WRI54" s="12"/>
      <c r="WRJ54" s="12"/>
      <c r="WRK54" s="12"/>
      <c r="WRL54" s="12"/>
      <c r="WRM54" s="12"/>
      <c r="WRN54" s="12"/>
      <c r="WRO54" s="12"/>
      <c r="WRP54" s="12"/>
      <c r="WRQ54" s="12"/>
      <c r="WRR54" s="12"/>
      <c r="WRS54" s="12"/>
      <c r="WRT54" s="12"/>
      <c r="WRU54" s="12"/>
      <c r="WRV54" s="12"/>
      <c r="WRW54" s="12"/>
      <c r="WRX54" s="12"/>
      <c r="WRY54" s="12"/>
      <c r="WRZ54" s="12"/>
      <c r="WSA54" s="12"/>
      <c r="WSB54" s="12"/>
      <c r="WSC54" s="12"/>
      <c r="WSD54" s="12"/>
      <c r="WSE54" s="12"/>
      <c r="WSF54" s="12"/>
      <c r="WSG54" s="12"/>
      <c r="WSH54" s="12"/>
      <c r="WSI54" s="12"/>
      <c r="WSJ54" s="12"/>
      <c r="WSK54" s="12"/>
      <c r="WSL54" s="12"/>
      <c r="WSM54" s="12"/>
      <c r="WSN54" s="12"/>
      <c r="WSO54" s="12"/>
      <c r="WSP54" s="12"/>
      <c r="WSQ54" s="12"/>
      <c r="WSR54" s="12"/>
      <c r="WSS54" s="12"/>
      <c r="WST54" s="12"/>
      <c r="WSU54" s="12"/>
      <c r="WSV54" s="12"/>
      <c r="WSW54" s="12"/>
      <c r="WSX54" s="12"/>
      <c r="WSY54" s="12"/>
      <c r="WSZ54" s="12"/>
      <c r="WTA54" s="12"/>
      <c r="WTB54" s="12"/>
      <c r="WTC54" s="12"/>
      <c r="WTD54" s="12"/>
      <c r="WTE54" s="12"/>
      <c r="WTF54" s="12"/>
      <c r="WTG54" s="12"/>
      <c r="WTH54" s="12"/>
      <c r="WTI54" s="12"/>
      <c r="WTJ54" s="12"/>
      <c r="WTK54" s="12"/>
      <c r="WTL54" s="12"/>
      <c r="WTM54" s="12"/>
      <c r="WTN54" s="12"/>
      <c r="WTO54" s="12"/>
      <c r="WTP54" s="12"/>
      <c r="WTQ54" s="12"/>
      <c r="WTR54" s="12"/>
      <c r="WTS54" s="12"/>
      <c r="WTT54" s="12"/>
      <c r="WTU54" s="12"/>
      <c r="WTV54" s="12"/>
      <c r="WTW54" s="12"/>
      <c r="WTX54" s="12"/>
      <c r="WTY54" s="12"/>
      <c r="WTZ54" s="12"/>
      <c r="WUA54" s="12"/>
      <c r="WUB54" s="12"/>
      <c r="WUC54" s="12"/>
      <c r="WUD54" s="12"/>
      <c r="WUE54" s="12"/>
      <c r="WUF54" s="12"/>
      <c r="WUG54" s="12"/>
      <c r="WUH54" s="12"/>
      <c r="WUI54" s="12"/>
      <c r="WUJ54" s="12"/>
      <c r="WUK54" s="12"/>
      <c r="WUL54" s="12"/>
      <c r="WUM54" s="12"/>
      <c r="WUN54" s="12"/>
      <c r="WUO54" s="12"/>
      <c r="WUP54" s="12"/>
      <c r="WUQ54" s="12"/>
      <c r="WUR54" s="12"/>
      <c r="WUS54" s="12"/>
      <c r="WUT54" s="12"/>
      <c r="WUU54" s="12"/>
      <c r="WUV54" s="12"/>
      <c r="WUW54" s="12"/>
      <c r="WUX54" s="12"/>
      <c r="WUY54" s="12"/>
      <c r="WUZ54" s="12"/>
      <c r="WVA54" s="12"/>
      <c r="WVB54" s="12"/>
      <c r="WVC54" s="12"/>
      <c r="WVD54" s="12"/>
      <c r="WVE54" s="12"/>
      <c r="WVF54" s="12"/>
      <c r="WVG54" s="12"/>
      <c r="WVH54" s="12"/>
      <c r="WVI54" s="12"/>
      <c r="WVJ54" s="12"/>
      <c r="WVK54" s="12"/>
      <c r="WVL54" s="12"/>
      <c r="WVM54" s="12"/>
      <c r="WVN54" s="12"/>
      <c r="WVO54" s="12"/>
      <c r="WVP54" s="12"/>
      <c r="WVQ54" s="12"/>
      <c r="WVR54" s="12"/>
      <c r="WVS54" s="12"/>
      <c r="WVT54" s="12"/>
      <c r="WVU54" s="12"/>
      <c r="WVV54" s="12"/>
      <c r="WVW54" s="12"/>
      <c r="WVX54" s="12"/>
      <c r="WVY54" s="12"/>
      <c r="WVZ54" s="12"/>
      <c r="WWA54" s="12"/>
      <c r="WWB54" s="12"/>
      <c r="WWC54" s="12"/>
      <c r="WWD54" s="12"/>
      <c r="WWE54" s="12"/>
      <c r="WWF54" s="12"/>
      <c r="WWG54" s="12"/>
      <c r="WWH54" s="12"/>
      <c r="WWI54" s="12"/>
      <c r="WWJ54" s="12"/>
      <c r="WWK54" s="12"/>
      <c r="WWL54" s="12"/>
      <c r="WWM54" s="12"/>
      <c r="WWN54" s="12"/>
      <c r="WWO54" s="12"/>
      <c r="WWP54" s="12"/>
      <c r="WWQ54" s="12"/>
      <c r="WWR54" s="12"/>
      <c r="WWS54" s="12"/>
      <c r="WWT54" s="12"/>
      <c r="WWU54" s="12"/>
      <c r="WWV54" s="12"/>
      <c r="WWW54" s="12"/>
      <c r="WWX54" s="12"/>
      <c r="WWY54" s="12"/>
      <c r="WWZ54" s="12"/>
      <c r="WXA54" s="12"/>
      <c r="WXB54" s="12"/>
      <c r="WXC54" s="12"/>
      <c r="WXD54" s="12"/>
      <c r="WXE54" s="12"/>
      <c r="WXF54" s="12"/>
      <c r="WXG54" s="12"/>
      <c r="WXH54" s="12"/>
      <c r="WXI54" s="12"/>
      <c r="WXJ54" s="12"/>
      <c r="WXK54" s="12"/>
      <c r="WXL54" s="12"/>
      <c r="WXM54" s="12"/>
      <c r="WXN54" s="12"/>
      <c r="WXO54" s="12"/>
      <c r="WXP54" s="12"/>
      <c r="WXQ54" s="12"/>
      <c r="WXR54" s="12"/>
      <c r="WXS54" s="12"/>
      <c r="WXT54" s="12"/>
      <c r="WXU54" s="12"/>
      <c r="WXV54" s="12"/>
      <c r="WXW54" s="12"/>
      <c r="WXX54" s="12"/>
      <c r="WXY54" s="12"/>
      <c r="WXZ54" s="12"/>
      <c r="WYA54" s="12"/>
      <c r="WYB54" s="12"/>
      <c r="WYC54" s="12"/>
      <c r="WYD54" s="12"/>
      <c r="WYE54" s="12"/>
      <c r="WYF54" s="12"/>
      <c r="WYG54" s="12"/>
      <c r="WYH54" s="12"/>
      <c r="WYI54" s="12"/>
      <c r="WYJ54" s="12"/>
      <c r="WYK54" s="12"/>
      <c r="WYL54" s="12"/>
      <c r="WYM54" s="12"/>
      <c r="WYN54" s="12"/>
      <c r="WYO54" s="12"/>
      <c r="WYP54" s="12"/>
      <c r="WYQ54" s="12"/>
      <c r="WYR54" s="12"/>
      <c r="WYS54" s="12"/>
      <c r="WYT54" s="12"/>
      <c r="WYU54" s="12"/>
      <c r="WYV54" s="12"/>
      <c r="WYW54" s="12"/>
      <c r="WYX54" s="12"/>
      <c r="WYY54" s="12"/>
      <c r="WYZ54" s="12"/>
      <c r="WZA54" s="12"/>
      <c r="WZB54" s="12"/>
      <c r="WZC54" s="12"/>
      <c r="WZD54" s="12"/>
      <c r="WZE54" s="12"/>
      <c r="WZF54" s="12"/>
      <c r="WZG54" s="12"/>
      <c r="WZH54" s="12"/>
      <c r="WZI54" s="12"/>
      <c r="WZJ54" s="12"/>
      <c r="WZK54" s="12"/>
      <c r="WZL54" s="12"/>
      <c r="WZM54" s="12"/>
      <c r="WZN54" s="12"/>
      <c r="WZO54" s="12"/>
      <c r="WZP54" s="12"/>
      <c r="WZQ54" s="12"/>
      <c r="WZR54" s="12"/>
      <c r="WZS54" s="12"/>
      <c r="WZT54" s="12"/>
      <c r="WZU54" s="12"/>
      <c r="WZV54" s="12"/>
      <c r="WZW54" s="12"/>
      <c r="WZX54" s="12"/>
      <c r="WZY54" s="12"/>
      <c r="WZZ54" s="12"/>
      <c r="XAA54" s="12"/>
      <c r="XAB54" s="12"/>
      <c r="XAC54" s="12"/>
      <c r="XAD54" s="12"/>
      <c r="XAE54" s="12"/>
      <c r="XAF54" s="12"/>
      <c r="XAG54" s="12"/>
      <c r="XAH54" s="12"/>
      <c r="XAI54" s="12"/>
      <c r="XAJ54" s="12"/>
      <c r="XAK54" s="12"/>
      <c r="XAL54" s="12"/>
      <c r="XAM54" s="12"/>
      <c r="XAN54" s="12"/>
      <c r="XAO54" s="12"/>
      <c r="XAP54" s="12"/>
      <c r="XAQ54" s="12"/>
      <c r="XAR54" s="12"/>
      <c r="XAS54" s="12"/>
      <c r="XAT54" s="12"/>
      <c r="XAU54" s="12"/>
      <c r="XAV54" s="12"/>
      <c r="XAW54" s="12"/>
      <c r="XAX54" s="12"/>
      <c r="XAY54" s="12"/>
      <c r="XAZ54" s="12"/>
      <c r="XBA54" s="12"/>
      <c r="XBB54" s="12"/>
      <c r="XBC54" s="12"/>
      <c r="XBD54" s="12"/>
      <c r="XBE54" s="12"/>
      <c r="XBF54" s="12"/>
      <c r="XBG54" s="12"/>
      <c r="XBH54" s="12"/>
      <c r="XBI54" s="12"/>
      <c r="XBJ54" s="12"/>
      <c r="XBK54" s="12"/>
      <c r="XBL54" s="12"/>
      <c r="XBM54" s="12"/>
      <c r="XBN54" s="12"/>
      <c r="XBO54" s="12"/>
      <c r="XBP54" s="12"/>
      <c r="XBQ54" s="12"/>
      <c r="XBR54" s="12"/>
      <c r="XBS54" s="12"/>
      <c r="XBT54" s="12"/>
      <c r="XBU54" s="12"/>
      <c r="XBV54" s="12"/>
      <c r="XBW54" s="12"/>
      <c r="XBX54" s="12"/>
      <c r="XBY54" s="12"/>
      <c r="XBZ54" s="12"/>
      <c r="XCA54" s="12"/>
      <c r="XCB54" s="12"/>
      <c r="XCC54" s="12"/>
      <c r="XCD54" s="12"/>
      <c r="XCE54" s="12"/>
      <c r="XCF54" s="12"/>
      <c r="XCG54" s="12"/>
      <c r="XCH54" s="12"/>
      <c r="XCI54" s="12"/>
      <c r="XCJ54" s="12"/>
      <c r="XCK54" s="12"/>
      <c r="XCL54" s="12"/>
      <c r="XCM54" s="12"/>
      <c r="XCN54" s="12"/>
      <c r="XCO54" s="12"/>
      <c r="XCP54" s="12"/>
      <c r="XCQ54" s="12"/>
      <c r="XCR54" s="12"/>
      <c r="XCS54" s="12"/>
      <c r="XCT54" s="12"/>
      <c r="XCU54" s="12"/>
      <c r="XCV54" s="12"/>
      <c r="XCW54" s="12"/>
      <c r="XCX54" s="12"/>
      <c r="XCY54" s="12"/>
      <c r="XCZ54" s="12"/>
      <c r="XDA54" s="12"/>
      <c r="XDB54" s="12"/>
      <c r="XDC54" s="12"/>
      <c r="XDD54" s="12"/>
      <c r="XDE54" s="12"/>
      <c r="XDF54" s="12"/>
      <c r="XDG54" s="12"/>
      <c r="XDH54" s="12"/>
      <c r="XDI54" s="12"/>
      <c r="XDJ54" s="12"/>
      <c r="XDK54" s="12"/>
      <c r="XDL54" s="12"/>
      <c r="XDM54" s="12"/>
      <c r="XDN54" s="12"/>
      <c r="XDO54" s="12"/>
      <c r="XDP54" s="12"/>
      <c r="XDQ54" s="12"/>
      <c r="XDR54" s="12"/>
      <c r="XDS54" s="12"/>
      <c r="XDT54" s="12"/>
      <c r="XDU54" s="12"/>
    </row>
    <row r="55" spans="1:16349" s="35" customFormat="1" ht="39.950000000000003" customHeight="1" thickBot="1">
      <c r="A55" s="657" t="s">
        <v>689</v>
      </c>
      <c r="B55" s="657"/>
      <c r="C55" s="657"/>
      <c r="D55" s="657"/>
      <c r="E55" s="657"/>
      <c r="F55" s="207">
        <f>F5+F13+F36</f>
        <v>5911223</v>
      </c>
      <c r="G55" s="162"/>
      <c r="H55" s="178"/>
      <c r="I55" s="179" t="e">
        <f>I11+#REF!+#REF!</f>
        <v>#REF!</v>
      </c>
      <c r="J55" s="179" t="e">
        <f>J11+#REF!+#REF!</f>
        <v>#REF!</v>
      </c>
      <c r="K55" s="208">
        <f>K5+K13+K36</f>
        <v>5131998</v>
      </c>
      <c r="L55" s="152">
        <f>L5+L13+L36</f>
        <v>608633</v>
      </c>
      <c r="M55" s="152">
        <f>M5+M13+M36</f>
        <v>141526</v>
      </c>
      <c r="N55" s="209">
        <f>N5+N13+N36</f>
        <v>3814545</v>
      </c>
      <c r="O55" s="210">
        <f>O5+O13+O36</f>
        <v>2096678</v>
      </c>
      <c r="P55" s="211">
        <f>ROUND(N55/F55,4)</f>
        <v>0.64529999999999998</v>
      </c>
      <c r="Q55" s="212">
        <f>ROUND(N55/(K55+L55+M55),4)</f>
        <v>0.64849999999999997</v>
      </c>
      <c r="R55" s="213">
        <v>5131998</v>
      </c>
      <c r="S55" s="213">
        <v>608633</v>
      </c>
      <c r="T55" s="35">
        <v>141526</v>
      </c>
      <c r="U55" s="327">
        <v>3814545</v>
      </c>
      <c r="V55" s="327">
        <v>2096678</v>
      </c>
      <c r="W55" s="327">
        <v>0.64529999999999998</v>
      </c>
      <c r="X55" s="327">
        <v>0.64849999999999997</v>
      </c>
    </row>
    <row r="56" spans="1:16349" ht="27.75" customHeight="1">
      <c r="A56" s="214"/>
      <c r="F56" s="216"/>
      <c r="K56" s="218"/>
      <c r="L56" s="219"/>
      <c r="M56" s="219"/>
      <c r="N56" s="220"/>
      <c r="O56" s="220"/>
      <c r="P56" s="221"/>
      <c r="Q56" s="221"/>
    </row>
    <row r="57" spans="1:16349">
      <c r="L57" s="222"/>
      <c r="P57" s="221"/>
      <c r="Q57" s="221"/>
    </row>
    <row r="58" spans="1:16349" ht="29.25" customHeight="1" thickBot="1">
      <c r="A58" s="223" t="s">
        <v>571</v>
      </c>
      <c r="F58" s="129" t="s">
        <v>621</v>
      </c>
      <c r="I58" s="4" t="s">
        <v>690</v>
      </c>
      <c r="J58" s="4" t="s">
        <v>691</v>
      </c>
      <c r="L58" s="222"/>
      <c r="P58" s="221"/>
      <c r="Q58" s="221"/>
    </row>
    <row r="59" spans="1:16349" ht="39.950000000000003" customHeight="1">
      <c r="A59" s="138" t="s">
        <v>692</v>
      </c>
      <c r="B59" s="138" t="s">
        <v>623</v>
      </c>
      <c r="C59" s="138" t="s">
        <v>624</v>
      </c>
      <c r="D59" s="15" t="s">
        <v>325</v>
      </c>
      <c r="E59" s="15" t="s">
        <v>326</v>
      </c>
      <c r="F59" s="107" t="s">
        <v>625</v>
      </c>
      <c r="I59" s="224" t="e">
        <f>#REF!*0.4</f>
        <v>#REF!</v>
      </c>
      <c r="J59" s="224" t="e">
        <f>#REF!*0.35</f>
        <v>#REF!</v>
      </c>
      <c r="K59" s="225"/>
      <c r="L59" s="222"/>
      <c r="N59" s="141" t="s">
        <v>630</v>
      </c>
      <c r="O59" s="142" t="s">
        <v>631</v>
      </c>
      <c r="P59" s="226" t="s">
        <v>632</v>
      </c>
      <c r="Q59" s="227" t="s">
        <v>693</v>
      </c>
      <c r="U59" s="324" t="s">
        <v>630</v>
      </c>
      <c r="V59" s="324" t="s">
        <v>631</v>
      </c>
      <c r="W59" s="324" t="s">
        <v>632</v>
      </c>
      <c r="X59" s="324" t="s">
        <v>883</v>
      </c>
    </row>
    <row r="60" spans="1:16349" ht="36" customHeight="1">
      <c r="A60" s="172" t="s">
        <v>694</v>
      </c>
      <c r="B60" s="124"/>
      <c r="C60" s="124"/>
      <c r="D60" s="176" t="s">
        <v>90</v>
      </c>
      <c r="E60" s="228" t="s">
        <v>579</v>
      </c>
      <c r="F60" s="110">
        <v>12420</v>
      </c>
      <c r="K60" s="229"/>
      <c r="L60" s="230"/>
      <c r="M60" s="231"/>
      <c r="N60" s="167">
        <f>F60+O60</f>
        <v>6004</v>
      </c>
      <c r="O60" s="232">
        <v>-6416</v>
      </c>
      <c r="P60" s="169">
        <f>ROUND(N60/F60,4)</f>
        <v>0.4834</v>
      </c>
      <c r="Q60" s="170">
        <f>ROUND(N60/F60,4)</f>
        <v>0.4834</v>
      </c>
      <c r="U60" s="324">
        <v>6004</v>
      </c>
      <c r="V60" s="324">
        <v>-6416</v>
      </c>
      <c r="W60" s="324">
        <v>0.4834</v>
      </c>
      <c r="X60" s="324">
        <v>0.4834</v>
      </c>
    </row>
    <row r="61" spans="1:16349" ht="45" customHeight="1">
      <c r="A61" s="172" t="s">
        <v>695</v>
      </c>
      <c r="B61" s="124"/>
      <c r="C61" s="124"/>
      <c r="D61" s="176" t="s">
        <v>696</v>
      </c>
      <c r="E61" s="228" t="s">
        <v>697</v>
      </c>
      <c r="F61" s="39">
        <f>287338</f>
        <v>287338</v>
      </c>
      <c r="H61" s="130" t="e">
        <f>#REF!+F61</f>
        <v>#REF!</v>
      </c>
      <c r="I61" s="4" t="s">
        <v>698</v>
      </c>
      <c r="K61" s="229"/>
      <c r="L61" s="230"/>
      <c r="M61" s="231"/>
      <c r="N61" s="167">
        <f>F61+O61</f>
        <v>318047</v>
      </c>
      <c r="O61" s="233">
        <v>30709</v>
      </c>
      <c r="P61" s="169">
        <f>ROUND(N61/F61,4)</f>
        <v>1.1069</v>
      </c>
      <c r="Q61" s="170">
        <f>ROUND(N61/F61,4)</f>
        <v>1.1069</v>
      </c>
      <c r="U61" s="324">
        <v>318047</v>
      </c>
      <c r="V61" s="324">
        <v>30709</v>
      </c>
      <c r="W61" s="324">
        <v>1.1069</v>
      </c>
      <c r="X61" s="324">
        <v>1.1069</v>
      </c>
    </row>
    <row r="62" spans="1:16349" ht="80.25" customHeight="1" thickBot="1">
      <c r="A62" s="172" t="s">
        <v>699</v>
      </c>
      <c r="B62" s="124"/>
      <c r="C62" s="124"/>
      <c r="D62" s="176" t="s">
        <v>700</v>
      </c>
      <c r="E62" s="228" t="s">
        <v>701</v>
      </c>
      <c r="F62" s="110">
        <v>10843</v>
      </c>
      <c r="K62" s="229"/>
      <c r="L62" s="230"/>
      <c r="M62" s="234"/>
      <c r="N62" s="167">
        <f>F62+O62</f>
        <v>10843</v>
      </c>
      <c r="O62" s="232"/>
      <c r="P62" s="181">
        <f>ROUND(N62/F62,4)</f>
        <v>1</v>
      </c>
      <c r="Q62" s="182">
        <f>ROUND(N62/F62,4)</f>
        <v>1</v>
      </c>
      <c r="U62" s="324">
        <v>10843</v>
      </c>
      <c r="W62" s="324">
        <v>1</v>
      </c>
      <c r="X62" s="324">
        <v>1</v>
      </c>
    </row>
    <row r="63" spans="1:16349" s="8" customFormat="1" ht="9.9499999999999993" customHeight="1">
      <c r="A63" s="132"/>
      <c r="B63" s="133"/>
      <c r="C63" s="133"/>
      <c r="D63" s="10"/>
      <c r="E63" s="10"/>
      <c r="F63" s="11"/>
      <c r="G63" s="134"/>
      <c r="H63" s="135"/>
      <c r="I63" s="12"/>
      <c r="J63" s="12"/>
      <c r="K63" s="12"/>
      <c r="L63" s="222"/>
      <c r="M63" s="136"/>
      <c r="N63" s="137"/>
      <c r="O63" s="137"/>
      <c r="P63" s="221"/>
      <c r="Q63" s="221"/>
      <c r="R63" s="12"/>
      <c r="S63" s="12"/>
      <c r="T63" s="12"/>
      <c r="U63" s="325"/>
      <c r="V63" s="325"/>
      <c r="W63" s="325"/>
      <c r="X63" s="325"/>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c r="WM63" s="12"/>
      <c r="WN63" s="12"/>
      <c r="WO63" s="12"/>
      <c r="WP63" s="12"/>
      <c r="WQ63" s="12"/>
      <c r="WR63" s="12"/>
      <c r="WS63" s="12"/>
      <c r="WT63" s="12"/>
      <c r="WU63" s="12"/>
      <c r="WV63" s="12"/>
      <c r="WW63" s="12"/>
      <c r="WX63" s="12"/>
      <c r="WY63" s="12"/>
      <c r="WZ63" s="12"/>
      <c r="XA63" s="12"/>
      <c r="XB63" s="12"/>
      <c r="XC63" s="12"/>
      <c r="XD63" s="12"/>
      <c r="XE63" s="12"/>
      <c r="XF63" s="12"/>
      <c r="XG63" s="12"/>
      <c r="XH63" s="12"/>
      <c r="XI63" s="12"/>
      <c r="XJ63" s="12"/>
      <c r="XK63" s="12"/>
      <c r="XL63" s="12"/>
      <c r="XM63" s="12"/>
      <c r="XN63" s="12"/>
      <c r="XO63" s="12"/>
      <c r="XP63" s="12"/>
      <c r="XQ63" s="12"/>
      <c r="XR63" s="12"/>
      <c r="XS63" s="12"/>
      <c r="XT63" s="12"/>
      <c r="XU63" s="12"/>
      <c r="XV63" s="12"/>
      <c r="XW63" s="12"/>
      <c r="XX63" s="12"/>
      <c r="XY63" s="12"/>
      <c r="XZ63" s="12"/>
      <c r="YA63" s="12"/>
      <c r="YB63" s="12"/>
      <c r="YC63" s="12"/>
      <c r="YD63" s="12"/>
      <c r="YE63" s="12"/>
      <c r="YF63" s="12"/>
      <c r="YG63" s="12"/>
      <c r="YH63" s="12"/>
      <c r="YI63" s="12"/>
      <c r="YJ63" s="12"/>
      <c r="YK63" s="12"/>
      <c r="YL63" s="12"/>
      <c r="YM63" s="12"/>
      <c r="YN63" s="12"/>
      <c r="YO63" s="12"/>
      <c r="YP63" s="12"/>
      <c r="YQ63" s="12"/>
      <c r="YR63" s="12"/>
      <c r="YS63" s="12"/>
      <c r="YT63" s="12"/>
      <c r="YU63" s="12"/>
      <c r="YV63" s="12"/>
      <c r="YW63" s="12"/>
      <c r="YX63" s="12"/>
      <c r="YY63" s="12"/>
      <c r="YZ63" s="12"/>
      <c r="ZA63" s="12"/>
      <c r="ZB63" s="12"/>
      <c r="ZC63" s="12"/>
      <c r="ZD63" s="12"/>
      <c r="ZE63" s="12"/>
      <c r="ZF63" s="12"/>
      <c r="ZG63" s="12"/>
      <c r="ZH63" s="12"/>
      <c r="ZI63" s="12"/>
      <c r="ZJ63" s="12"/>
      <c r="ZK63" s="12"/>
      <c r="ZL63" s="12"/>
      <c r="ZM63" s="12"/>
      <c r="ZN63" s="12"/>
      <c r="ZO63" s="12"/>
      <c r="ZP63" s="12"/>
      <c r="ZQ63" s="12"/>
      <c r="ZR63" s="12"/>
      <c r="ZS63" s="12"/>
      <c r="ZT63" s="12"/>
      <c r="ZU63" s="12"/>
      <c r="ZV63" s="12"/>
      <c r="ZW63" s="12"/>
      <c r="ZX63" s="12"/>
      <c r="ZY63" s="12"/>
      <c r="ZZ63" s="12"/>
      <c r="AAA63" s="12"/>
      <c r="AAB63" s="12"/>
      <c r="AAC63" s="12"/>
      <c r="AAD63" s="12"/>
      <c r="AAE63" s="12"/>
      <c r="AAF63" s="12"/>
      <c r="AAG63" s="12"/>
      <c r="AAH63" s="12"/>
      <c r="AAI63" s="12"/>
      <c r="AAJ63" s="12"/>
      <c r="AAK63" s="12"/>
      <c r="AAL63" s="12"/>
      <c r="AAM63" s="12"/>
      <c r="AAN63" s="12"/>
      <c r="AAO63" s="12"/>
      <c r="AAP63" s="12"/>
      <c r="AAQ63" s="12"/>
      <c r="AAR63" s="12"/>
      <c r="AAS63" s="12"/>
      <c r="AAT63" s="12"/>
      <c r="AAU63" s="12"/>
      <c r="AAV63" s="12"/>
      <c r="AAW63" s="12"/>
      <c r="AAX63" s="12"/>
      <c r="AAY63" s="12"/>
      <c r="AAZ63" s="12"/>
      <c r="ABA63" s="12"/>
      <c r="ABB63" s="12"/>
      <c r="ABC63" s="12"/>
      <c r="ABD63" s="12"/>
      <c r="ABE63" s="12"/>
      <c r="ABF63" s="12"/>
      <c r="ABG63" s="12"/>
      <c r="ABH63" s="12"/>
      <c r="ABI63" s="12"/>
      <c r="ABJ63" s="12"/>
      <c r="ABK63" s="12"/>
      <c r="ABL63" s="12"/>
      <c r="ABM63" s="12"/>
      <c r="ABN63" s="12"/>
      <c r="ABO63" s="12"/>
      <c r="ABP63" s="12"/>
      <c r="ABQ63" s="12"/>
      <c r="ABR63" s="12"/>
      <c r="ABS63" s="12"/>
      <c r="ABT63" s="12"/>
      <c r="ABU63" s="12"/>
      <c r="ABV63" s="12"/>
      <c r="ABW63" s="12"/>
      <c r="ABX63" s="12"/>
      <c r="ABY63" s="12"/>
      <c r="ABZ63" s="12"/>
      <c r="ACA63" s="12"/>
      <c r="ACB63" s="12"/>
      <c r="ACC63" s="12"/>
      <c r="ACD63" s="12"/>
      <c r="ACE63" s="12"/>
      <c r="ACF63" s="12"/>
      <c r="ACG63" s="12"/>
      <c r="ACH63" s="12"/>
      <c r="ACI63" s="12"/>
      <c r="ACJ63" s="12"/>
      <c r="ACK63" s="12"/>
      <c r="ACL63" s="12"/>
      <c r="ACM63" s="12"/>
      <c r="ACN63" s="12"/>
      <c r="ACO63" s="12"/>
      <c r="ACP63" s="12"/>
      <c r="ACQ63" s="12"/>
      <c r="ACR63" s="12"/>
      <c r="ACS63" s="12"/>
      <c r="ACT63" s="12"/>
      <c r="ACU63" s="12"/>
      <c r="ACV63" s="12"/>
      <c r="ACW63" s="12"/>
      <c r="ACX63" s="12"/>
      <c r="ACY63" s="12"/>
      <c r="ACZ63" s="12"/>
      <c r="ADA63" s="12"/>
      <c r="ADB63" s="12"/>
      <c r="ADC63" s="12"/>
      <c r="ADD63" s="12"/>
      <c r="ADE63" s="12"/>
      <c r="ADF63" s="12"/>
      <c r="ADG63" s="12"/>
      <c r="ADH63" s="12"/>
      <c r="ADI63" s="12"/>
      <c r="ADJ63" s="12"/>
      <c r="ADK63" s="12"/>
      <c r="ADL63" s="12"/>
      <c r="ADM63" s="12"/>
      <c r="ADN63" s="12"/>
      <c r="ADO63" s="12"/>
      <c r="ADP63" s="12"/>
      <c r="ADQ63" s="12"/>
      <c r="ADR63" s="12"/>
      <c r="ADS63" s="12"/>
      <c r="ADT63" s="12"/>
      <c r="ADU63" s="12"/>
      <c r="ADV63" s="12"/>
      <c r="ADW63" s="12"/>
      <c r="ADX63" s="12"/>
      <c r="ADY63" s="12"/>
      <c r="ADZ63" s="12"/>
      <c r="AEA63" s="12"/>
      <c r="AEB63" s="12"/>
      <c r="AEC63" s="12"/>
      <c r="AED63" s="12"/>
      <c r="AEE63" s="12"/>
      <c r="AEF63" s="12"/>
      <c r="AEG63" s="12"/>
      <c r="AEH63" s="12"/>
      <c r="AEI63" s="12"/>
      <c r="AEJ63" s="12"/>
      <c r="AEK63" s="12"/>
      <c r="AEL63" s="12"/>
      <c r="AEM63" s="12"/>
      <c r="AEN63" s="12"/>
      <c r="AEO63" s="12"/>
      <c r="AEP63" s="12"/>
      <c r="AEQ63" s="12"/>
      <c r="AER63" s="12"/>
      <c r="AES63" s="12"/>
      <c r="AET63" s="12"/>
      <c r="AEU63" s="12"/>
      <c r="AEV63" s="12"/>
      <c r="AEW63" s="12"/>
      <c r="AEX63" s="12"/>
      <c r="AEY63" s="12"/>
      <c r="AEZ63" s="12"/>
      <c r="AFA63" s="12"/>
      <c r="AFB63" s="12"/>
      <c r="AFC63" s="12"/>
      <c r="AFD63" s="12"/>
      <c r="AFE63" s="12"/>
      <c r="AFF63" s="12"/>
      <c r="AFG63" s="12"/>
      <c r="AFH63" s="12"/>
      <c r="AFI63" s="12"/>
      <c r="AFJ63" s="12"/>
      <c r="AFK63" s="12"/>
      <c r="AFL63" s="12"/>
      <c r="AFM63" s="12"/>
      <c r="AFN63" s="12"/>
      <c r="AFO63" s="12"/>
      <c r="AFP63" s="12"/>
      <c r="AFQ63" s="12"/>
      <c r="AFR63" s="12"/>
      <c r="AFS63" s="12"/>
      <c r="AFT63" s="12"/>
      <c r="AFU63" s="12"/>
      <c r="AFV63" s="12"/>
      <c r="AFW63" s="12"/>
      <c r="AFX63" s="12"/>
      <c r="AFY63" s="12"/>
      <c r="AFZ63" s="12"/>
      <c r="AGA63" s="12"/>
      <c r="AGB63" s="12"/>
      <c r="AGC63" s="12"/>
      <c r="AGD63" s="12"/>
      <c r="AGE63" s="12"/>
      <c r="AGF63" s="12"/>
      <c r="AGG63" s="12"/>
      <c r="AGH63" s="12"/>
      <c r="AGI63" s="12"/>
      <c r="AGJ63" s="12"/>
      <c r="AGK63" s="12"/>
      <c r="AGL63" s="12"/>
      <c r="AGM63" s="12"/>
      <c r="AGN63" s="12"/>
      <c r="AGO63" s="12"/>
      <c r="AGP63" s="12"/>
      <c r="AGQ63" s="12"/>
      <c r="AGR63" s="12"/>
      <c r="AGS63" s="12"/>
      <c r="AGT63" s="12"/>
      <c r="AGU63" s="12"/>
      <c r="AGV63" s="12"/>
      <c r="AGW63" s="12"/>
      <c r="AGX63" s="12"/>
      <c r="AGY63" s="12"/>
      <c r="AGZ63" s="12"/>
      <c r="AHA63" s="12"/>
      <c r="AHB63" s="12"/>
      <c r="AHC63" s="12"/>
      <c r="AHD63" s="12"/>
      <c r="AHE63" s="12"/>
      <c r="AHF63" s="12"/>
      <c r="AHG63" s="12"/>
      <c r="AHH63" s="12"/>
      <c r="AHI63" s="12"/>
      <c r="AHJ63" s="12"/>
      <c r="AHK63" s="12"/>
      <c r="AHL63" s="12"/>
      <c r="AHM63" s="12"/>
      <c r="AHN63" s="12"/>
      <c r="AHO63" s="12"/>
      <c r="AHP63" s="12"/>
      <c r="AHQ63" s="12"/>
      <c r="AHR63" s="12"/>
      <c r="AHS63" s="12"/>
      <c r="AHT63" s="12"/>
      <c r="AHU63" s="12"/>
      <c r="AHV63" s="12"/>
      <c r="AHW63" s="12"/>
      <c r="AHX63" s="12"/>
      <c r="AHY63" s="12"/>
      <c r="AHZ63" s="12"/>
      <c r="AIA63" s="12"/>
      <c r="AIB63" s="12"/>
      <c r="AIC63" s="12"/>
      <c r="AID63" s="12"/>
      <c r="AIE63" s="12"/>
      <c r="AIF63" s="12"/>
      <c r="AIG63" s="12"/>
      <c r="AIH63" s="12"/>
      <c r="AII63" s="12"/>
      <c r="AIJ63" s="12"/>
      <c r="AIK63" s="12"/>
      <c r="AIL63" s="12"/>
      <c r="AIM63" s="12"/>
      <c r="AIN63" s="12"/>
      <c r="AIO63" s="12"/>
      <c r="AIP63" s="12"/>
      <c r="AIQ63" s="12"/>
      <c r="AIR63" s="12"/>
      <c r="AIS63" s="12"/>
      <c r="AIT63" s="12"/>
      <c r="AIU63" s="12"/>
      <c r="AIV63" s="12"/>
      <c r="AIW63" s="12"/>
      <c r="AIX63" s="12"/>
      <c r="AIY63" s="12"/>
      <c r="AIZ63" s="12"/>
      <c r="AJA63" s="12"/>
      <c r="AJB63" s="12"/>
      <c r="AJC63" s="12"/>
      <c r="AJD63" s="12"/>
      <c r="AJE63" s="12"/>
      <c r="AJF63" s="12"/>
      <c r="AJG63" s="12"/>
      <c r="AJH63" s="12"/>
      <c r="AJI63" s="12"/>
      <c r="AJJ63" s="12"/>
      <c r="AJK63" s="12"/>
      <c r="AJL63" s="12"/>
      <c r="AJM63" s="12"/>
      <c r="AJN63" s="12"/>
      <c r="AJO63" s="12"/>
      <c r="AJP63" s="12"/>
      <c r="AJQ63" s="12"/>
      <c r="AJR63" s="12"/>
      <c r="AJS63" s="12"/>
      <c r="AJT63" s="12"/>
      <c r="AJU63" s="12"/>
      <c r="AJV63" s="12"/>
      <c r="AJW63" s="12"/>
      <c r="AJX63" s="12"/>
      <c r="AJY63" s="12"/>
      <c r="AJZ63" s="12"/>
      <c r="AKA63" s="12"/>
      <c r="AKB63" s="12"/>
      <c r="AKC63" s="12"/>
      <c r="AKD63" s="12"/>
      <c r="AKE63" s="12"/>
      <c r="AKF63" s="12"/>
      <c r="AKG63" s="12"/>
      <c r="AKH63" s="12"/>
      <c r="AKI63" s="12"/>
      <c r="AKJ63" s="12"/>
      <c r="AKK63" s="12"/>
      <c r="AKL63" s="12"/>
      <c r="AKM63" s="12"/>
      <c r="AKN63" s="12"/>
      <c r="AKO63" s="12"/>
      <c r="AKP63" s="12"/>
      <c r="AKQ63" s="12"/>
      <c r="AKR63" s="12"/>
      <c r="AKS63" s="12"/>
      <c r="AKT63" s="12"/>
      <c r="AKU63" s="12"/>
      <c r="AKV63" s="12"/>
      <c r="AKW63" s="12"/>
      <c r="AKX63" s="12"/>
      <c r="AKY63" s="12"/>
      <c r="AKZ63" s="12"/>
      <c r="ALA63" s="12"/>
      <c r="ALB63" s="12"/>
      <c r="ALC63" s="12"/>
      <c r="ALD63" s="12"/>
      <c r="ALE63" s="12"/>
      <c r="ALF63" s="12"/>
      <c r="ALG63" s="12"/>
      <c r="ALH63" s="12"/>
      <c r="ALI63" s="12"/>
      <c r="ALJ63" s="12"/>
      <c r="ALK63" s="12"/>
      <c r="ALL63" s="12"/>
      <c r="ALM63" s="12"/>
      <c r="ALN63" s="12"/>
      <c r="ALO63" s="12"/>
      <c r="ALP63" s="12"/>
      <c r="ALQ63" s="12"/>
      <c r="ALR63" s="12"/>
      <c r="ALS63" s="12"/>
      <c r="ALT63" s="12"/>
      <c r="ALU63" s="12"/>
      <c r="ALV63" s="12"/>
      <c r="ALW63" s="12"/>
      <c r="ALX63" s="12"/>
      <c r="ALY63" s="12"/>
      <c r="ALZ63" s="12"/>
      <c r="AMA63" s="12"/>
      <c r="AMB63" s="12"/>
      <c r="AMC63" s="12"/>
      <c r="AMD63" s="12"/>
      <c r="AME63" s="12"/>
      <c r="AMF63" s="12"/>
      <c r="AMG63" s="12"/>
      <c r="AMH63" s="12"/>
      <c r="AMI63" s="12"/>
      <c r="AMJ63" s="12"/>
      <c r="AMK63" s="12"/>
      <c r="AML63" s="12"/>
      <c r="AMM63" s="12"/>
      <c r="AMN63" s="12"/>
      <c r="AMO63" s="12"/>
      <c r="AMP63" s="12"/>
      <c r="AMQ63" s="12"/>
      <c r="AMR63" s="12"/>
      <c r="AMS63" s="12"/>
      <c r="AMT63" s="12"/>
      <c r="AMU63" s="12"/>
      <c r="AMV63" s="12"/>
      <c r="AMW63" s="12"/>
      <c r="AMX63" s="12"/>
      <c r="AMY63" s="12"/>
      <c r="AMZ63" s="12"/>
      <c r="ANA63" s="12"/>
      <c r="ANB63" s="12"/>
      <c r="ANC63" s="12"/>
      <c r="AND63" s="12"/>
      <c r="ANE63" s="12"/>
      <c r="ANF63" s="12"/>
      <c r="ANG63" s="12"/>
      <c r="ANH63" s="12"/>
      <c r="ANI63" s="12"/>
      <c r="ANJ63" s="12"/>
      <c r="ANK63" s="12"/>
      <c r="ANL63" s="12"/>
      <c r="ANM63" s="12"/>
      <c r="ANN63" s="12"/>
      <c r="ANO63" s="12"/>
      <c r="ANP63" s="12"/>
      <c r="ANQ63" s="12"/>
      <c r="ANR63" s="12"/>
      <c r="ANS63" s="12"/>
      <c r="ANT63" s="12"/>
      <c r="ANU63" s="12"/>
      <c r="ANV63" s="12"/>
      <c r="ANW63" s="12"/>
      <c r="ANX63" s="12"/>
      <c r="ANY63" s="12"/>
      <c r="ANZ63" s="12"/>
      <c r="AOA63" s="12"/>
      <c r="AOB63" s="12"/>
      <c r="AOC63" s="12"/>
      <c r="AOD63" s="12"/>
      <c r="AOE63" s="12"/>
      <c r="AOF63" s="12"/>
      <c r="AOG63" s="12"/>
      <c r="AOH63" s="12"/>
      <c r="AOI63" s="12"/>
      <c r="AOJ63" s="12"/>
      <c r="AOK63" s="12"/>
      <c r="AOL63" s="12"/>
      <c r="AOM63" s="12"/>
      <c r="AON63" s="12"/>
      <c r="AOO63" s="12"/>
      <c r="AOP63" s="12"/>
      <c r="AOQ63" s="12"/>
      <c r="AOR63" s="12"/>
      <c r="AOS63" s="12"/>
      <c r="AOT63" s="12"/>
      <c r="AOU63" s="12"/>
      <c r="AOV63" s="12"/>
      <c r="AOW63" s="12"/>
      <c r="AOX63" s="12"/>
      <c r="AOY63" s="12"/>
      <c r="AOZ63" s="12"/>
      <c r="APA63" s="12"/>
      <c r="APB63" s="12"/>
      <c r="APC63" s="12"/>
      <c r="APD63" s="12"/>
      <c r="APE63" s="12"/>
      <c r="APF63" s="12"/>
      <c r="APG63" s="12"/>
      <c r="APH63" s="12"/>
      <c r="API63" s="12"/>
      <c r="APJ63" s="12"/>
      <c r="APK63" s="12"/>
      <c r="APL63" s="12"/>
      <c r="APM63" s="12"/>
      <c r="APN63" s="12"/>
      <c r="APO63" s="12"/>
      <c r="APP63" s="12"/>
      <c r="APQ63" s="12"/>
      <c r="APR63" s="12"/>
      <c r="APS63" s="12"/>
      <c r="APT63" s="12"/>
      <c r="APU63" s="12"/>
      <c r="APV63" s="12"/>
      <c r="APW63" s="12"/>
      <c r="APX63" s="12"/>
      <c r="APY63" s="12"/>
      <c r="APZ63" s="12"/>
      <c r="AQA63" s="12"/>
      <c r="AQB63" s="12"/>
      <c r="AQC63" s="12"/>
      <c r="AQD63" s="12"/>
      <c r="AQE63" s="12"/>
      <c r="AQF63" s="12"/>
      <c r="AQG63" s="12"/>
      <c r="AQH63" s="12"/>
      <c r="AQI63" s="12"/>
      <c r="AQJ63" s="12"/>
      <c r="AQK63" s="12"/>
      <c r="AQL63" s="12"/>
      <c r="AQM63" s="12"/>
      <c r="AQN63" s="12"/>
      <c r="AQO63" s="12"/>
      <c r="AQP63" s="12"/>
      <c r="AQQ63" s="12"/>
      <c r="AQR63" s="12"/>
      <c r="AQS63" s="12"/>
      <c r="AQT63" s="12"/>
      <c r="AQU63" s="12"/>
      <c r="AQV63" s="12"/>
      <c r="AQW63" s="12"/>
      <c r="AQX63" s="12"/>
      <c r="AQY63" s="12"/>
      <c r="AQZ63" s="12"/>
      <c r="ARA63" s="12"/>
      <c r="ARB63" s="12"/>
      <c r="ARC63" s="12"/>
      <c r="ARD63" s="12"/>
      <c r="ARE63" s="12"/>
      <c r="ARF63" s="12"/>
      <c r="ARG63" s="12"/>
      <c r="ARH63" s="12"/>
      <c r="ARI63" s="12"/>
      <c r="ARJ63" s="12"/>
      <c r="ARK63" s="12"/>
      <c r="ARL63" s="12"/>
      <c r="ARM63" s="12"/>
      <c r="ARN63" s="12"/>
      <c r="ARO63" s="12"/>
      <c r="ARP63" s="12"/>
      <c r="ARQ63" s="12"/>
      <c r="ARR63" s="12"/>
      <c r="ARS63" s="12"/>
      <c r="ART63" s="12"/>
      <c r="ARU63" s="12"/>
      <c r="ARV63" s="12"/>
      <c r="ARW63" s="12"/>
      <c r="ARX63" s="12"/>
      <c r="ARY63" s="12"/>
      <c r="ARZ63" s="12"/>
      <c r="ASA63" s="12"/>
      <c r="ASB63" s="12"/>
      <c r="ASC63" s="12"/>
      <c r="ASD63" s="12"/>
      <c r="ASE63" s="12"/>
      <c r="ASF63" s="12"/>
      <c r="ASG63" s="12"/>
      <c r="ASH63" s="12"/>
      <c r="ASI63" s="12"/>
      <c r="ASJ63" s="12"/>
      <c r="ASK63" s="12"/>
      <c r="ASL63" s="12"/>
      <c r="ASM63" s="12"/>
      <c r="ASN63" s="12"/>
      <c r="ASO63" s="12"/>
      <c r="ASP63" s="12"/>
      <c r="ASQ63" s="12"/>
      <c r="ASR63" s="12"/>
      <c r="ASS63" s="12"/>
      <c r="AST63" s="12"/>
      <c r="ASU63" s="12"/>
      <c r="ASV63" s="12"/>
      <c r="ASW63" s="12"/>
      <c r="ASX63" s="12"/>
      <c r="ASY63" s="12"/>
      <c r="ASZ63" s="12"/>
      <c r="ATA63" s="12"/>
      <c r="ATB63" s="12"/>
      <c r="ATC63" s="12"/>
      <c r="ATD63" s="12"/>
      <c r="ATE63" s="12"/>
      <c r="ATF63" s="12"/>
      <c r="ATG63" s="12"/>
      <c r="ATH63" s="12"/>
      <c r="ATI63" s="12"/>
      <c r="ATJ63" s="12"/>
      <c r="ATK63" s="12"/>
      <c r="ATL63" s="12"/>
      <c r="ATM63" s="12"/>
      <c r="ATN63" s="12"/>
      <c r="ATO63" s="12"/>
      <c r="ATP63" s="12"/>
      <c r="ATQ63" s="12"/>
      <c r="ATR63" s="12"/>
      <c r="ATS63" s="12"/>
      <c r="ATT63" s="12"/>
      <c r="ATU63" s="12"/>
      <c r="ATV63" s="12"/>
      <c r="ATW63" s="12"/>
      <c r="ATX63" s="12"/>
      <c r="ATY63" s="12"/>
      <c r="ATZ63" s="12"/>
      <c r="AUA63" s="12"/>
      <c r="AUB63" s="12"/>
      <c r="AUC63" s="12"/>
      <c r="AUD63" s="12"/>
      <c r="AUE63" s="12"/>
      <c r="AUF63" s="12"/>
      <c r="AUG63" s="12"/>
      <c r="AUH63" s="12"/>
      <c r="AUI63" s="12"/>
      <c r="AUJ63" s="12"/>
      <c r="AUK63" s="12"/>
      <c r="AUL63" s="12"/>
      <c r="AUM63" s="12"/>
      <c r="AUN63" s="12"/>
      <c r="AUO63" s="12"/>
      <c r="AUP63" s="12"/>
      <c r="AUQ63" s="12"/>
      <c r="AUR63" s="12"/>
      <c r="AUS63" s="12"/>
      <c r="AUT63" s="12"/>
      <c r="AUU63" s="12"/>
      <c r="AUV63" s="12"/>
      <c r="AUW63" s="12"/>
      <c r="AUX63" s="12"/>
      <c r="AUY63" s="12"/>
      <c r="AUZ63" s="12"/>
      <c r="AVA63" s="12"/>
      <c r="AVB63" s="12"/>
      <c r="AVC63" s="12"/>
      <c r="AVD63" s="12"/>
      <c r="AVE63" s="12"/>
      <c r="AVF63" s="12"/>
      <c r="AVG63" s="12"/>
      <c r="AVH63" s="12"/>
      <c r="AVI63" s="12"/>
      <c r="AVJ63" s="12"/>
      <c r="AVK63" s="12"/>
      <c r="AVL63" s="12"/>
      <c r="AVM63" s="12"/>
      <c r="AVN63" s="12"/>
      <c r="AVO63" s="12"/>
      <c r="AVP63" s="12"/>
      <c r="AVQ63" s="12"/>
      <c r="AVR63" s="12"/>
      <c r="AVS63" s="12"/>
      <c r="AVT63" s="12"/>
      <c r="AVU63" s="12"/>
      <c r="AVV63" s="12"/>
      <c r="AVW63" s="12"/>
      <c r="AVX63" s="12"/>
      <c r="AVY63" s="12"/>
      <c r="AVZ63" s="12"/>
      <c r="AWA63" s="12"/>
      <c r="AWB63" s="12"/>
      <c r="AWC63" s="12"/>
      <c r="AWD63" s="12"/>
      <c r="AWE63" s="12"/>
      <c r="AWF63" s="12"/>
      <c r="AWG63" s="12"/>
      <c r="AWH63" s="12"/>
      <c r="AWI63" s="12"/>
      <c r="AWJ63" s="12"/>
      <c r="AWK63" s="12"/>
      <c r="AWL63" s="12"/>
      <c r="AWM63" s="12"/>
      <c r="AWN63" s="12"/>
      <c r="AWO63" s="12"/>
      <c r="AWP63" s="12"/>
      <c r="AWQ63" s="12"/>
      <c r="AWR63" s="12"/>
      <c r="AWS63" s="12"/>
      <c r="AWT63" s="12"/>
      <c r="AWU63" s="12"/>
      <c r="AWV63" s="12"/>
      <c r="AWW63" s="12"/>
      <c r="AWX63" s="12"/>
      <c r="AWY63" s="12"/>
      <c r="AWZ63" s="12"/>
      <c r="AXA63" s="12"/>
      <c r="AXB63" s="12"/>
      <c r="AXC63" s="12"/>
      <c r="AXD63" s="12"/>
      <c r="AXE63" s="12"/>
      <c r="AXF63" s="12"/>
      <c r="AXG63" s="12"/>
      <c r="AXH63" s="12"/>
      <c r="AXI63" s="12"/>
      <c r="AXJ63" s="12"/>
      <c r="AXK63" s="12"/>
      <c r="AXL63" s="12"/>
      <c r="AXM63" s="12"/>
      <c r="AXN63" s="12"/>
      <c r="AXO63" s="12"/>
      <c r="AXP63" s="12"/>
      <c r="AXQ63" s="12"/>
      <c r="AXR63" s="12"/>
      <c r="AXS63" s="12"/>
      <c r="AXT63" s="12"/>
      <c r="AXU63" s="12"/>
      <c r="AXV63" s="12"/>
      <c r="AXW63" s="12"/>
      <c r="AXX63" s="12"/>
      <c r="AXY63" s="12"/>
      <c r="AXZ63" s="12"/>
      <c r="AYA63" s="12"/>
      <c r="AYB63" s="12"/>
      <c r="AYC63" s="12"/>
      <c r="AYD63" s="12"/>
      <c r="AYE63" s="12"/>
      <c r="AYF63" s="12"/>
      <c r="AYG63" s="12"/>
      <c r="AYH63" s="12"/>
      <c r="AYI63" s="12"/>
      <c r="AYJ63" s="12"/>
      <c r="AYK63" s="12"/>
      <c r="AYL63" s="12"/>
      <c r="AYM63" s="12"/>
      <c r="AYN63" s="12"/>
      <c r="AYO63" s="12"/>
      <c r="AYP63" s="12"/>
      <c r="AYQ63" s="12"/>
      <c r="AYR63" s="12"/>
      <c r="AYS63" s="12"/>
      <c r="AYT63" s="12"/>
      <c r="AYU63" s="12"/>
      <c r="AYV63" s="12"/>
      <c r="AYW63" s="12"/>
      <c r="AYX63" s="12"/>
      <c r="AYY63" s="12"/>
      <c r="AYZ63" s="12"/>
      <c r="AZA63" s="12"/>
      <c r="AZB63" s="12"/>
      <c r="AZC63" s="12"/>
      <c r="AZD63" s="12"/>
      <c r="AZE63" s="12"/>
      <c r="AZF63" s="12"/>
      <c r="AZG63" s="12"/>
      <c r="AZH63" s="12"/>
      <c r="AZI63" s="12"/>
      <c r="AZJ63" s="12"/>
      <c r="AZK63" s="12"/>
      <c r="AZL63" s="12"/>
      <c r="AZM63" s="12"/>
      <c r="AZN63" s="12"/>
      <c r="AZO63" s="12"/>
      <c r="AZP63" s="12"/>
      <c r="AZQ63" s="12"/>
      <c r="AZR63" s="12"/>
      <c r="AZS63" s="12"/>
      <c r="AZT63" s="12"/>
      <c r="AZU63" s="12"/>
      <c r="AZV63" s="12"/>
      <c r="AZW63" s="12"/>
      <c r="AZX63" s="12"/>
      <c r="AZY63" s="12"/>
      <c r="AZZ63" s="12"/>
      <c r="BAA63" s="12"/>
      <c r="BAB63" s="12"/>
      <c r="BAC63" s="12"/>
      <c r="BAD63" s="12"/>
      <c r="BAE63" s="12"/>
      <c r="BAF63" s="12"/>
      <c r="BAG63" s="12"/>
      <c r="BAH63" s="12"/>
      <c r="BAI63" s="12"/>
      <c r="BAJ63" s="12"/>
      <c r="BAK63" s="12"/>
      <c r="BAL63" s="12"/>
      <c r="BAM63" s="12"/>
      <c r="BAN63" s="12"/>
      <c r="BAO63" s="12"/>
      <c r="BAP63" s="12"/>
      <c r="BAQ63" s="12"/>
      <c r="BAR63" s="12"/>
      <c r="BAS63" s="12"/>
      <c r="BAT63" s="12"/>
      <c r="BAU63" s="12"/>
      <c r="BAV63" s="12"/>
      <c r="BAW63" s="12"/>
      <c r="BAX63" s="12"/>
      <c r="BAY63" s="12"/>
      <c r="BAZ63" s="12"/>
      <c r="BBA63" s="12"/>
      <c r="BBB63" s="12"/>
      <c r="BBC63" s="12"/>
      <c r="BBD63" s="12"/>
      <c r="BBE63" s="12"/>
      <c r="BBF63" s="12"/>
      <c r="BBG63" s="12"/>
      <c r="BBH63" s="12"/>
      <c r="BBI63" s="12"/>
      <c r="BBJ63" s="12"/>
      <c r="BBK63" s="12"/>
      <c r="BBL63" s="12"/>
      <c r="BBM63" s="12"/>
      <c r="BBN63" s="12"/>
      <c r="BBO63" s="12"/>
      <c r="BBP63" s="12"/>
      <c r="BBQ63" s="12"/>
      <c r="BBR63" s="12"/>
      <c r="BBS63" s="12"/>
      <c r="BBT63" s="12"/>
      <c r="BBU63" s="12"/>
      <c r="BBV63" s="12"/>
      <c r="BBW63" s="12"/>
      <c r="BBX63" s="12"/>
      <c r="BBY63" s="12"/>
      <c r="BBZ63" s="12"/>
      <c r="BCA63" s="12"/>
      <c r="BCB63" s="12"/>
      <c r="BCC63" s="12"/>
      <c r="BCD63" s="12"/>
      <c r="BCE63" s="12"/>
      <c r="BCF63" s="12"/>
      <c r="BCG63" s="12"/>
      <c r="BCH63" s="12"/>
      <c r="BCI63" s="12"/>
      <c r="BCJ63" s="12"/>
      <c r="BCK63" s="12"/>
      <c r="BCL63" s="12"/>
      <c r="BCM63" s="12"/>
      <c r="BCN63" s="12"/>
      <c r="BCO63" s="12"/>
      <c r="BCP63" s="12"/>
      <c r="BCQ63" s="12"/>
      <c r="BCR63" s="12"/>
      <c r="BCS63" s="12"/>
      <c r="BCT63" s="12"/>
      <c r="BCU63" s="12"/>
      <c r="BCV63" s="12"/>
      <c r="BCW63" s="12"/>
      <c r="BCX63" s="12"/>
      <c r="BCY63" s="12"/>
      <c r="BCZ63" s="12"/>
      <c r="BDA63" s="12"/>
      <c r="BDB63" s="12"/>
      <c r="BDC63" s="12"/>
      <c r="BDD63" s="12"/>
      <c r="BDE63" s="12"/>
      <c r="BDF63" s="12"/>
      <c r="BDG63" s="12"/>
      <c r="BDH63" s="12"/>
      <c r="BDI63" s="12"/>
      <c r="BDJ63" s="12"/>
      <c r="BDK63" s="12"/>
      <c r="BDL63" s="12"/>
      <c r="BDM63" s="12"/>
      <c r="BDN63" s="12"/>
      <c r="BDO63" s="12"/>
      <c r="BDP63" s="12"/>
      <c r="BDQ63" s="12"/>
      <c r="BDR63" s="12"/>
      <c r="BDS63" s="12"/>
      <c r="BDT63" s="12"/>
      <c r="BDU63" s="12"/>
      <c r="BDV63" s="12"/>
      <c r="BDW63" s="12"/>
      <c r="BDX63" s="12"/>
      <c r="BDY63" s="12"/>
      <c r="BDZ63" s="12"/>
      <c r="BEA63" s="12"/>
      <c r="BEB63" s="12"/>
      <c r="BEC63" s="12"/>
      <c r="BED63" s="12"/>
      <c r="BEE63" s="12"/>
      <c r="BEF63" s="12"/>
      <c r="BEG63" s="12"/>
      <c r="BEH63" s="12"/>
      <c r="BEI63" s="12"/>
      <c r="BEJ63" s="12"/>
      <c r="BEK63" s="12"/>
      <c r="BEL63" s="12"/>
      <c r="BEM63" s="12"/>
      <c r="BEN63" s="12"/>
      <c r="BEO63" s="12"/>
      <c r="BEP63" s="12"/>
      <c r="BEQ63" s="12"/>
      <c r="BER63" s="12"/>
      <c r="BES63" s="12"/>
      <c r="BET63" s="12"/>
      <c r="BEU63" s="12"/>
      <c r="BEV63" s="12"/>
      <c r="BEW63" s="12"/>
      <c r="BEX63" s="12"/>
      <c r="BEY63" s="12"/>
      <c r="BEZ63" s="12"/>
      <c r="BFA63" s="12"/>
      <c r="BFB63" s="12"/>
      <c r="BFC63" s="12"/>
      <c r="BFD63" s="12"/>
      <c r="BFE63" s="12"/>
      <c r="BFF63" s="12"/>
      <c r="BFG63" s="12"/>
      <c r="BFH63" s="12"/>
      <c r="BFI63" s="12"/>
      <c r="BFJ63" s="12"/>
      <c r="BFK63" s="12"/>
      <c r="BFL63" s="12"/>
      <c r="BFM63" s="12"/>
      <c r="BFN63" s="12"/>
      <c r="BFO63" s="12"/>
      <c r="BFP63" s="12"/>
      <c r="BFQ63" s="12"/>
      <c r="BFR63" s="12"/>
      <c r="BFS63" s="12"/>
      <c r="BFT63" s="12"/>
      <c r="BFU63" s="12"/>
      <c r="BFV63" s="12"/>
      <c r="BFW63" s="12"/>
      <c r="BFX63" s="12"/>
      <c r="BFY63" s="12"/>
      <c r="BFZ63" s="12"/>
      <c r="BGA63" s="12"/>
      <c r="BGB63" s="12"/>
      <c r="BGC63" s="12"/>
      <c r="BGD63" s="12"/>
      <c r="BGE63" s="12"/>
      <c r="BGF63" s="12"/>
      <c r="BGG63" s="12"/>
      <c r="BGH63" s="12"/>
      <c r="BGI63" s="12"/>
      <c r="BGJ63" s="12"/>
      <c r="BGK63" s="12"/>
      <c r="BGL63" s="12"/>
      <c r="BGM63" s="12"/>
      <c r="BGN63" s="12"/>
      <c r="BGO63" s="12"/>
      <c r="BGP63" s="12"/>
      <c r="BGQ63" s="12"/>
      <c r="BGR63" s="12"/>
      <c r="BGS63" s="12"/>
      <c r="BGT63" s="12"/>
      <c r="BGU63" s="12"/>
      <c r="BGV63" s="12"/>
      <c r="BGW63" s="12"/>
      <c r="BGX63" s="12"/>
      <c r="BGY63" s="12"/>
      <c r="BGZ63" s="12"/>
      <c r="BHA63" s="12"/>
      <c r="BHB63" s="12"/>
      <c r="BHC63" s="12"/>
      <c r="BHD63" s="12"/>
      <c r="BHE63" s="12"/>
      <c r="BHF63" s="12"/>
      <c r="BHG63" s="12"/>
      <c r="BHH63" s="12"/>
      <c r="BHI63" s="12"/>
      <c r="BHJ63" s="12"/>
      <c r="BHK63" s="12"/>
      <c r="BHL63" s="12"/>
      <c r="BHM63" s="12"/>
      <c r="BHN63" s="12"/>
      <c r="BHO63" s="12"/>
      <c r="BHP63" s="12"/>
      <c r="BHQ63" s="12"/>
      <c r="BHR63" s="12"/>
      <c r="BHS63" s="12"/>
      <c r="BHT63" s="12"/>
      <c r="BHU63" s="12"/>
      <c r="BHV63" s="12"/>
      <c r="BHW63" s="12"/>
      <c r="BHX63" s="12"/>
      <c r="BHY63" s="12"/>
      <c r="BHZ63" s="12"/>
      <c r="BIA63" s="12"/>
      <c r="BIB63" s="12"/>
      <c r="BIC63" s="12"/>
      <c r="BID63" s="12"/>
      <c r="BIE63" s="12"/>
      <c r="BIF63" s="12"/>
      <c r="BIG63" s="12"/>
      <c r="BIH63" s="12"/>
      <c r="BII63" s="12"/>
      <c r="BIJ63" s="12"/>
      <c r="BIK63" s="12"/>
      <c r="BIL63" s="12"/>
      <c r="BIM63" s="12"/>
      <c r="BIN63" s="12"/>
      <c r="BIO63" s="12"/>
      <c r="BIP63" s="12"/>
      <c r="BIQ63" s="12"/>
      <c r="BIR63" s="12"/>
      <c r="BIS63" s="12"/>
      <c r="BIT63" s="12"/>
      <c r="BIU63" s="12"/>
      <c r="BIV63" s="12"/>
      <c r="BIW63" s="12"/>
      <c r="BIX63" s="12"/>
      <c r="BIY63" s="12"/>
      <c r="BIZ63" s="12"/>
      <c r="BJA63" s="12"/>
      <c r="BJB63" s="12"/>
      <c r="BJC63" s="12"/>
      <c r="BJD63" s="12"/>
      <c r="BJE63" s="12"/>
      <c r="BJF63" s="12"/>
      <c r="BJG63" s="12"/>
      <c r="BJH63" s="12"/>
      <c r="BJI63" s="12"/>
      <c r="BJJ63" s="12"/>
      <c r="BJK63" s="12"/>
      <c r="BJL63" s="12"/>
      <c r="BJM63" s="12"/>
      <c r="BJN63" s="12"/>
      <c r="BJO63" s="12"/>
      <c r="BJP63" s="12"/>
      <c r="BJQ63" s="12"/>
      <c r="BJR63" s="12"/>
      <c r="BJS63" s="12"/>
      <c r="BJT63" s="12"/>
      <c r="BJU63" s="12"/>
      <c r="BJV63" s="12"/>
      <c r="BJW63" s="12"/>
      <c r="BJX63" s="12"/>
      <c r="BJY63" s="12"/>
      <c r="BJZ63" s="12"/>
      <c r="BKA63" s="12"/>
      <c r="BKB63" s="12"/>
      <c r="BKC63" s="12"/>
      <c r="BKD63" s="12"/>
      <c r="BKE63" s="12"/>
      <c r="BKF63" s="12"/>
      <c r="BKG63" s="12"/>
      <c r="BKH63" s="12"/>
      <c r="BKI63" s="12"/>
      <c r="BKJ63" s="12"/>
      <c r="BKK63" s="12"/>
      <c r="BKL63" s="12"/>
      <c r="BKM63" s="12"/>
      <c r="BKN63" s="12"/>
      <c r="BKO63" s="12"/>
      <c r="BKP63" s="12"/>
      <c r="BKQ63" s="12"/>
      <c r="BKR63" s="12"/>
      <c r="BKS63" s="12"/>
      <c r="BKT63" s="12"/>
      <c r="BKU63" s="12"/>
      <c r="BKV63" s="12"/>
      <c r="BKW63" s="12"/>
      <c r="BKX63" s="12"/>
      <c r="BKY63" s="12"/>
      <c r="BKZ63" s="12"/>
      <c r="BLA63" s="12"/>
      <c r="BLB63" s="12"/>
      <c r="BLC63" s="12"/>
      <c r="BLD63" s="12"/>
      <c r="BLE63" s="12"/>
      <c r="BLF63" s="12"/>
      <c r="BLG63" s="12"/>
      <c r="BLH63" s="12"/>
      <c r="BLI63" s="12"/>
      <c r="BLJ63" s="12"/>
      <c r="BLK63" s="12"/>
      <c r="BLL63" s="12"/>
      <c r="BLM63" s="12"/>
      <c r="BLN63" s="12"/>
      <c r="BLO63" s="12"/>
      <c r="BLP63" s="12"/>
      <c r="BLQ63" s="12"/>
      <c r="BLR63" s="12"/>
      <c r="BLS63" s="12"/>
      <c r="BLT63" s="12"/>
      <c r="BLU63" s="12"/>
      <c r="BLV63" s="12"/>
      <c r="BLW63" s="12"/>
      <c r="BLX63" s="12"/>
      <c r="BLY63" s="12"/>
      <c r="BLZ63" s="12"/>
      <c r="BMA63" s="12"/>
      <c r="BMB63" s="12"/>
      <c r="BMC63" s="12"/>
      <c r="BMD63" s="12"/>
      <c r="BME63" s="12"/>
      <c r="BMF63" s="12"/>
      <c r="BMG63" s="12"/>
      <c r="BMH63" s="12"/>
      <c r="BMI63" s="12"/>
      <c r="BMJ63" s="12"/>
      <c r="BMK63" s="12"/>
      <c r="BML63" s="12"/>
      <c r="BMM63" s="12"/>
      <c r="BMN63" s="12"/>
      <c r="BMO63" s="12"/>
      <c r="BMP63" s="12"/>
      <c r="BMQ63" s="12"/>
      <c r="BMR63" s="12"/>
      <c r="BMS63" s="12"/>
      <c r="BMT63" s="12"/>
      <c r="BMU63" s="12"/>
      <c r="BMV63" s="12"/>
      <c r="BMW63" s="12"/>
      <c r="BMX63" s="12"/>
      <c r="BMY63" s="12"/>
      <c r="BMZ63" s="12"/>
      <c r="BNA63" s="12"/>
      <c r="BNB63" s="12"/>
      <c r="BNC63" s="12"/>
      <c r="BND63" s="12"/>
      <c r="BNE63" s="12"/>
      <c r="BNF63" s="12"/>
      <c r="BNG63" s="12"/>
      <c r="BNH63" s="12"/>
      <c r="BNI63" s="12"/>
      <c r="BNJ63" s="12"/>
      <c r="BNK63" s="12"/>
      <c r="BNL63" s="12"/>
      <c r="BNM63" s="12"/>
      <c r="BNN63" s="12"/>
      <c r="BNO63" s="12"/>
      <c r="BNP63" s="12"/>
      <c r="BNQ63" s="12"/>
      <c r="BNR63" s="12"/>
      <c r="BNS63" s="12"/>
      <c r="BNT63" s="12"/>
      <c r="BNU63" s="12"/>
      <c r="BNV63" s="12"/>
      <c r="BNW63" s="12"/>
      <c r="BNX63" s="12"/>
      <c r="BNY63" s="12"/>
      <c r="BNZ63" s="12"/>
      <c r="BOA63" s="12"/>
      <c r="BOB63" s="12"/>
      <c r="BOC63" s="12"/>
      <c r="BOD63" s="12"/>
      <c r="BOE63" s="12"/>
      <c r="BOF63" s="12"/>
      <c r="BOG63" s="12"/>
      <c r="BOH63" s="12"/>
      <c r="BOI63" s="12"/>
      <c r="BOJ63" s="12"/>
      <c r="BOK63" s="12"/>
      <c r="BOL63" s="12"/>
      <c r="BOM63" s="12"/>
      <c r="BON63" s="12"/>
      <c r="BOO63" s="12"/>
      <c r="BOP63" s="12"/>
      <c r="BOQ63" s="12"/>
      <c r="BOR63" s="12"/>
      <c r="BOS63" s="12"/>
      <c r="BOT63" s="12"/>
      <c r="BOU63" s="12"/>
      <c r="BOV63" s="12"/>
      <c r="BOW63" s="12"/>
      <c r="BOX63" s="12"/>
      <c r="BOY63" s="12"/>
      <c r="BOZ63" s="12"/>
      <c r="BPA63" s="12"/>
      <c r="BPB63" s="12"/>
      <c r="BPC63" s="12"/>
      <c r="BPD63" s="12"/>
      <c r="BPE63" s="12"/>
      <c r="BPF63" s="12"/>
      <c r="BPG63" s="12"/>
      <c r="BPH63" s="12"/>
      <c r="BPI63" s="12"/>
      <c r="BPJ63" s="12"/>
      <c r="BPK63" s="12"/>
      <c r="BPL63" s="12"/>
      <c r="BPM63" s="12"/>
      <c r="BPN63" s="12"/>
      <c r="BPO63" s="12"/>
      <c r="BPP63" s="12"/>
      <c r="BPQ63" s="12"/>
      <c r="BPR63" s="12"/>
      <c r="BPS63" s="12"/>
      <c r="BPT63" s="12"/>
      <c r="BPU63" s="12"/>
      <c r="BPV63" s="12"/>
      <c r="BPW63" s="12"/>
      <c r="BPX63" s="12"/>
      <c r="BPY63" s="12"/>
      <c r="BPZ63" s="12"/>
      <c r="BQA63" s="12"/>
      <c r="BQB63" s="12"/>
      <c r="BQC63" s="12"/>
      <c r="BQD63" s="12"/>
      <c r="BQE63" s="12"/>
      <c r="BQF63" s="12"/>
      <c r="BQG63" s="12"/>
      <c r="BQH63" s="12"/>
      <c r="BQI63" s="12"/>
      <c r="BQJ63" s="12"/>
      <c r="BQK63" s="12"/>
      <c r="BQL63" s="12"/>
      <c r="BQM63" s="12"/>
      <c r="BQN63" s="12"/>
      <c r="BQO63" s="12"/>
      <c r="BQP63" s="12"/>
      <c r="BQQ63" s="12"/>
      <c r="BQR63" s="12"/>
      <c r="BQS63" s="12"/>
      <c r="BQT63" s="12"/>
      <c r="BQU63" s="12"/>
      <c r="BQV63" s="12"/>
      <c r="BQW63" s="12"/>
      <c r="BQX63" s="12"/>
      <c r="BQY63" s="12"/>
      <c r="BQZ63" s="12"/>
      <c r="BRA63" s="12"/>
      <c r="BRB63" s="12"/>
      <c r="BRC63" s="12"/>
      <c r="BRD63" s="12"/>
      <c r="BRE63" s="12"/>
      <c r="BRF63" s="12"/>
      <c r="BRG63" s="12"/>
      <c r="BRH63" s="12"/>
      <c r="BRI63" s="12"/>
      <c r="BRJ63" s="12"/>
      <c r="BRK63" s="12"/>
      <c r="BRL63" s="12"/>
      <c r="BRM63" s="12"/>
      <c r="BRN63" s="12"/>
      <c r="BRO63" s="12"/>
      <c r="BRP63" s="12"/>
      <c r="BRQ63" s="12"/>
      <c r="BRR63" s="12"/>
      <c r="BRS63" s="12"/>
      <c r="BRT63" s="12"/>
      <c r="BRU63" s="12"/>
      <c r="BRV63" s="12"/>
      <c r="BRW63" s="12"/>
      <c r="BRX63" s="12"/>
      <c r="BRY63" s="12"/>
      <c r="BRZ63" s="12"/>
      <c r="BSA63" s="12"/>
      <c r="BSB63" s="12"/>
      <c r="BSC63" s="12"/>
      <c r="BSD63" s="12"/>
      <c r="BSE63" s="12"/>
      <c r="BSF63" s="12"/>
      <c r="BSG63" s="12"/>
      <c r="BSH63" s="12"/>
      <c r="BSI63" s="12"/>
      <c r="BSJ63" s="12"/>
      <c r="BSK63" s="12"/>
      <c r="BSL63" s="12"/>
      <c r="BSM63" s="12"/>
      <c r="BSN63" s="12"/>
      <c r="BSO63" s="12"/>
      <c r="BSP63" s="12"/>
      <c r="BSQ63" s="12"/>
      <c r="BSR63" s="12"/>
      <c r="BSS63" s="12"/>
      <c r="BST63" s="12"/>
      <c r="BSU63" s="12"/>
      <c r="BSV63" s="12"/>
      <c r="BSW63" s="12"/>
      <c r="BSX63" s="12"/>
      <c r="BSY63" s="12"/>
      <c r="BSZ63" s="12"/>
      <c r="BTA63" s="12"/>
      <c r="BTB63" s="12"/>
      <c r="BTC63" s="12"/>
      <c r="BTD63" s="12"/>
      <c r="BTE63" s="12"/>
      <c r="BTF63" s="12"/>
      <c r="BTG63" s="12"/>
      <c r="BTH63" s="12"/>
      <c r="BTI63" s="12"/>
      <c r="BTJ63" s="12"/>
      <c r="BTK63" s="12"/>
      <c r="BTL63" s="12"/>
      <c r="BTM63" s="12"/>
      <c r="BTN63" s="12"/>
      <c r="BTO63" s="12"/>
      <c r="BTP63" s="12"/>
      <c r="BTQ63" s="12"/>
      <c r="BTR63" s="12"/>
      <c r="BTS63" s="12"/>
      <c r="BTT63" s="12"/>
      <c r="BTU63" s="12"/>
      <c r="BTV63" s="12"/>
      <c r="BTW63" s="12"/>
      <c r="BTX63" s="12"/>
      <c r="BTY63" s="12"/>
      <c r="BTZ63" s="12"/>
      <c r="BUA63" s="12"/>
      <c r="BUB63" s="12"/>
      <c r="BUC63" s="12"/>
      <c r="BUD63" s="12"/>
      <c r="BUE63" s="12"/>
      <c r="BUF63" s="12"/>
      <c r="BUG63" s="12"/>
      <c r="BUH63" s="12"/>
      <c r="BUI63" s="12"/>
      <c r="BUJ63" s="12"/>
      <c r="BUK63" s="12"/>
      <c r="BUL63" s="12"/>
      <c r="BUM63" s="12"/>
      <c r="BUN63" s="12"/>
      <c r="BUO63" s="12"/>
      <c r="BUP63" s="12"/>
      <c r="BUQ63" s="12"/>
      <c r="BUR63" s="12"/>
      <c r="BUS63" s="12"/>
      <c r="BUT63" s="12"/>
      <c r="BUU63" s="12"/>
      <c r="BUV63" s="12"/>
      <c r="BUW63" s="12"/>
      <c r="BUX63" s="12"/>
      <c r="BUY63" s="12"/>
      <c r="BUZ63" s="12"/>
      <c r="BVA63" s="12"/>
      <c r="BVB63" s="12"/>
      <c r="BVC63" s="12"/>
      <c r="BVD63" s="12"/>
      <c r="BVE63" s="12"/>
      <c r="BVF63" s="12"/>
      <c r="BVG63" s="12"/>
      <c r="BVH63" s="12"/>
      <c r="BVI63" s="12"/>
      <c r="BVJ63" s="12"/>
      <c r="BVK63" s="12"/>
      <c r="BVL63" s="12"/>
      <c r="BVM63" s="12"/>
      <c r="BVN63" s="12"/>
      <c r="BVO63" s="12"/>
      <c r="BVP63" s="12"/>
      <c r="BVQ63" s="12"/>
      <c r="BVR63" s="12"/>
      <c r="BVS63" s="12"/>
      <c r="BVT63" s="12"/>
      <c r="BVU63" s="12"/>
      <c r="BVV63" s="12"/>
      <c r="BVW63" s="12"/>
      <c r="BVX63" s="12"/>
      <c r="BVY63" s="12"/>
      <c r="BVZ63" s="12"/>
      <c r="BWA63" s="12"/>
      <c r="BWB63" s="12"/>
      <c r="BWC63" s="12"/>
      <c r="BWD63" s="12"/>
      <c r="BWE63" s="12"/>
      <c r="BWF63" s="12"/>
      <c r="BWG63" s="12"/>
      <c r="BWH63" s="12"/>
      <c r="BWI63" s="12"/>
      <c r="BWJ63" s="12"/>
      <c r="BWK63" s="12"/>
      <c r="BWL63" s="12"/>
      <c r="BWM63" s="12"/>
      <c r="BWN63" s="12"/>
      <c r="BWO63" s="12"/>
      <c r="BWP63" s="12"/>
      <c r="BWQ63" s="12"/>
      <c r="BWR63" s="12"/>
      <c r="BWS63" s="12"/>
      <c r="BWT63" s="12"/>
      <c r="BWU63" s="12"/>
      <c r="BWV63" s="12"/>
      <c r="BWW63" s="12"/>
      <c r="BWX63" s="12"/>
      <c r="BWY63" s="12"/>
      <c r="BWZ63" s="12"/>
      <c r="BXA63" s="12"/>
      <c r="BXB63" s="12"/>
      <c r="BXC63" s="12"/>
      <c r="BXD63" s="12"/>
      <c r="BXE63" s="12"/>
      <c r="BXF63" s="12"/>
      <c r="BXG63" s="12"/>
      <c r="BXH63" s="12"/>
      <c r="BXI63" s="12"/>
      <c r="BXJ63" s="12"/>
      <c r="BXK63" s="12"/>
      <c r="BXL63" s="12"/>
      <c r="BXM63" s="12"/>
      <c r="BXN63" s="12"/>
      <c r="BXO63" s="12"/>
      <c r="BXP63" s="12"/>
      <c r="BXQ63" s="12"/>
      <c r="BXR63" s="12"/>
      <c r="BXS63" s="12"/>
      <c r="BXT63" s="12"/>
      <c r="BXU63" s="12"/>
      <c r="BXV63" s="12"/>
      <c r="BXW63" s="12"/>
      <c r="BXX63" s="12"/>
      <c r="BXY63" s="12"/>
      <c r="BXZ63" s="12"/>
      <c r="BYA63" s="12"/>
      <c r="BYB63" s="12"/>
      <c r="BYC63" s="12"/>
      <c r="BYD63" s="12"/>
      <c r="BYE63" s="12"/>
      <c r="BYF63" s="12"/>
      <c r="BYG63" s="12"/>
      <c r="BYH63" s="12"/>
      <c r="BYI63" s="12"/>
      <c r="BYJ63" s="12"/>
      <c r="BYK63" s="12"/>
      <c r="BYL63" s="12"/>
      <c r="BYM63" s="12"/>
      <c r="BYN63" s="12"/>
      <c r="BYO63" s="12"/>
      <c r="BYP63" s="12"/>
      <c r="BYQ63" s="12"/>
      <c r="BYR63" s="12"/>
      <c r="BYS63" s="12"/>
      <c r="BYT63" s="12"/>
      <c r="BYU63" s="12"/>
      <c r="BYV63" s="12"/>
      <c r="BYW63" s="12"/>
      <c r="BYX63" s="12"/>
      <c r="BYY63" s="12"/>
      <c r="BYZ63" s="12"/>
      <c r="BZA63" s="12"/>
      <c r="BZB63" s="12"/>
      <c r="BZC63" s="12"/>
      <c r="BZD63" s="12"/>
      <c r="BZE63" s="12"/>
      <c r="BZF63" s="12"/>
      <c r="BZG63" s="12"/>
      <c r="BZH63" s="12"/>
      <c r="BZI63" s="12"/>
      <c r="BZJ63" s="12"/>
      <c r="BZK63" s="12"/>
      <c r="BZL63" s="12"/>
      <c r="BZM63" s="12"/>
      <c r="BZN63" s="12"/>
      <c r="BZO63" s="12"/>
      <c r="BZP63" s="12"/>
      <c r="BZQ63" s="12"/>
      <c r="BZR63" s="12"/>
      <c r="BZS63" s="12"/>
      <c r="BZT63" s="12"/>
      <c r="BZU63" s="12"/>
      <c r="BZV63" s="12"/>
      <c r="BZW63" s="12"/>
      <c r="BZX63" s="12"/>
      <c r="BZY63" s="12"/>
      <c r="BZZ63" s="12"/>
      <c r="CAA63" s="12"/>
      <c r="CAB63" s="12"/>
      <c r="CAC63" s="12"/>
      <c r="CAD63" s="12"/>
      <c r="CAE63" s="12"/>
      <c r="CAF63" s="12"/>
      <c r="CAG63" s="12"/>
      <c r="CAH63" s="12"/>
      <c r="CAI63" s="12"/>
      <c r="CAJ63" s="12"/>
      <c r="CAK63" s="12"/>
      <c r="CAL63" s="12"/>
      <c r="CAM63" s="12"/>
      <c r="CAN63" s="12"/>
      <c r="CAO63" s="12"/>
      <c r="CAP63" s="12"/>
      <c r="CAQ63" s="12"/>
      <c r="CAR63" s="12"/>
      <c r="CAS63" s="12"/>
      <c r="CAT63" s="12"/>
      <c r="CAU63" s="12"/>
      <c r="CAV63" s="12"/>
      <c r="CAW63" s="12"/>
      <c r="CAX63" s="12"/>
      <c r="CAY63" s="12"/>
      <c r="CAZ63" s="12"/>
      <c r="CBA63" s="12"/>
      <c r="CBB63" s="12"/>
      <c r="CBC63" s="12"/>
      <c r="CBD63" s="12"/>
      <c r="CBE63" s="12"/>
      <c r="CBF63" s="12"/>
      <c r="CBG63" s="12"/>
      <c r="CBH63" s="12"/>
      <c r="CBI63" s="12"/>
      <c r="CBJ63" s="12"/>
      <c r="CBK63" s="12"/>
      <c r="CBL63" s="12"/>
      <c r="CBM63" s="12"/>
      <c r="CBN63" s="12"/>
      <c r="CBO63" s="12"/>
      <c r="CBP63" s="12"/>
      <c r="CBQ63" s="12"/>
      <c r="CBR63" s="12"/>
      <c r="CBS63" s="12"/>
      <c r="CBT63" s="12"/>
      <c r="CBU63" s="12"/>
      <c r="CBV63" s="12"/>
      <c r="CBW63" s="12"/>
      <c r="CBX63" s="12"/>
      <c r="CBY63" s="12"/>
      <c r="CBZ63" s="12"/>
      <c r="CCA63" s="12"/>
      <c r="CCB63" s="12"/>
      <c r="CCC63" s="12"/>
      <c r="CCD63" s="12"/>
      <c r="CCE63" s="12"/>
      <c r="CCF63" s="12"/>
      <c r="CCG63" s="12"/>
      <c r="CCH63" s="12"/>
      <c r="CCI63" s="12"/>
      <c r="CCJ63" s="12"/>
      <c r="CCK63" s="12"/>
      <c r="CCL63" s="12"/>
      <c r="CCM63" s="12"/>
      <c r="CCN63" s="12"/>
      <c r="CCO63" s="12"/>
      <c r="CCP63" s="12"/>
      <c r="CCQ63" s="12"/>
      <c r="CCR63" s="12"/>
      <c r="CCS63" s="12"/>
      <c r="CCT63" s="12"/>
      <c r="CCU63" s="12"/>
      <c r="CCV63" s="12"/>
      <c r="CCW63" s="12"/>
      <c r="CCX63" s="12"/>
      <c r="CCY63" s="12"/>
      <c r="CCZ63" s="12"/>
      <c r="CDA63" s="12"/>
      <c r="CDB63" s="12"/>
      <c r="CDC63" s="12"/>
      <c r="CDD63" s="12"/>
      <c r="CDE63" s="12"/>
      <c r="CDF63" s="12"/>
      <c r="CDG63" s="12"/>
      <c r="CDH63" s="12"/>
      <c r="CDI63" s="12"/>
      <c r="CDJ63" s="12"/>
      <c r="CDK63" s="12"/>
      <c r="CDL63" s="12"/>
      <c r="CDM63" s="12"/>
      <c r="CDN63" s="12"/>
      <c r="CDO63" s="12"/>
      <c r="CDP63" s="12"/>
      <c r="CDQ63" s="12"/>
      <c r="CDR63" s="12"/>
      <c r="CDS63" s="12"/>
      <c r="CDT63" s="12"/>
      <c r="CDU63" s="12"/>
      <c r="CDV63" s="12"/>
      <c r="CDW63" s="12"/>
      <c r="CDX63" s="12"/>
      <c r="CDY63" s="12"/>
      <c r="CDZ63" s="12"/>
      <c r="CEA63" s="12"/>
      <c r="CEB63" s="12"/>
      <c r="CEC63" s="12"/>
      <c r="CED63" s="12"/>
      <c r="CEE63" s="12"/>
      <c r="CEF63" s="12"/>
      <c r="CEG63" s="12"/>
      <c r="CEH63" s="12"/>
      <c r="CEI63" s="12"/>
      <c r="CEJ63" s="12"/>
      <c r="CEK63" s="12"/>
      <c r="CEL63" s="12"/>
      <c r="CEM63" s="12"/>
      <c r="CEN63" s="12"/>
      <c r="CEO63" s="12"/>
      <c r="CEP63" s="12"/>
      <c r="CEQ63" s="12"/>
      <c r="CER63" s="12"/>
      <c r="CES63" s="12"/>
      <c r="CET63" s="12"/>
      <c r="CEU63" s="12"/>
      <c r="CEV63" s="12"/>
      <c r="CEW63" s="12"/>
      <c r="CEX63" s="12"/>
      <c r="CEY63" s="12"/>
      <c r="CEZ63" s="12"/>
      <c r="CFA63" s="12"/>
      <c r="CFB63" s="12"/>
      <c r="CFC63" s="12"/>
      <c r="CFD63" s="12"/>
      <c r="CFE63" s="12"/>
      <c r="CFF63" s="12"/>
      <c r="CFG63" s="12"/>
      <c r="CFH63" s="12"/>
      <c r="CFI63" s="12"/>
      <c r="CFJ63" s="12"/>
      <c r="CFK63" s="12"/>
      <c r="CFL63" s="12"/>
      <c r="CFM63" s="12"/>
      <c r="CFN63" s="12"/>
      <c r="CFO63" s="12"/>
      <c r="CFP63" s="12"/>
      <c r="CFQ63" s="12"/>
      <c r="CFR63" s="12"/>
      <c r="CFS63" s="12"/>
      <c r="CFT63" s="12"/>
      <c r="CFU63" s="12"/>
      <c r="CFV63" s="12"/>
      <c r="CFW63" s="12"/>
      <c r="CFX63" s="12"/>
      <c r="CFY63" s="12"/>
      <c r="CFZ63" s="12"/>
      <c r="CGA63" s="12"/>
      <c r="CGB63" s="12"/>
      <c r="CGC63" s="12"/>
      <c r="CGD63" s="12"/>
      <c r="CGE63" s="12"/>
      <c r="CGF63" s="12"/>
      <c r="CGG63" s="12"/>
      <c r="CGH63" s="12"/>
      <c r="CGI63" s="12"/>
      <c r="CGJ63" s="12"/>
      <c r="CGK63" s="12"/>
      <c r="CGL63" s="12"/>
      <c r="CGM63" s="12"/>
      <c r="CGN63" s="12"/>
      <c r="CGO63" s="12"/>
      <c r="CGP63" s="12"/>
      <c r="CGQ63" s="12"/>
      <c r="CGR63" s="12"/>
      <c r="CGS63" s="12"/>
      <c r="CGT63" s="12"/>
      <c r="CGU63" s="12"/>
      <c r="CGV63" s="12"/>
      <c r="CGW63" s="12"/>
      <c r="CGX63" s="12"/>
      <c r="CGY63" s="12"/>
      <c r="CGZ63" s="12"/>
      <c r="CHA63" s="12"/>
      <c r="CHB63" s="12"/>
      <c r="CHC63" s="12"/>
      <c r="CHD63" s="12"/>
      <c r="CHE63" s="12"/>
      <c r="CHF63" s="12"/>
      <c r="CHG63" s="12"/>
      <c r="CHH63" s="12"/>
      <c r="CHI63" s="12"/>
      <c r="CHJ63" s="12"/>
      <c r="CHK63" s="12"/>
      <c r="CHL63" s="12"/>
      <c r="CHM63" s="12"/>
      <c r="CHN63" s="12"/>
      <c r="CHO63" s="12"/>
      <c r="CHP63" s="12"/>
      <c r="CHQ63" s="12"/>
      <c r="CHR63" s="12"/>
      <c r="CHS63" s="12"/>
      <c r="CHT63" s="12"/>
      <c r="CHU63" s="12"/>
      <c r="CHV63" s="12"/>
      <c r="CHW63" s="12"/>
      <c r="CHX63" s="12"/>
      <c r="CHY63" s="12"/>
      <c r="CHZ63" s="12"/>
      <c r="CIA63" s="12"/>
      <c r="CIB63" s="12"/>
      <c r="CIC63" s="12"/>
      <c r="CID63" s="12"/>
      <c r="CIE63" s="12"/>
      <c r="CIF63" s="12"/>
      <c r="CIG63" s="12"/>
      <c r="CIH63" s="12"/>
      <c r="CII63" s="12"/>
      <c r="CIJ63" s="12"/>
      <c r="CIK63" s="12"/>
      <c r="CIL63" s="12"/>
      <c r="CIM63" s="12"/>
      <c r="CIN63" s="12"/>
      <c r="CIO63" s="12"/>
      <c r="CIP63" s="12"/>
      <c r="CIQ63" s="12"/>
      <c r="CIR63" s="12"/>
      <c r="CIS63" s="12"/>
      <c r="CIT63" s="12"/>
      <c r="CIU63" s="12"/>
      <c r="CIV63" s="12"/>
      <c r="CIW63" s="12"/>
      <c r="CIX63" s="12"/>
      <c r="CIY63" s="12"/>
      <c r="CIZ63" s="12"/>
      <c r="CJA63" s="12"/>
      <c r="CJB63" s="12"/>
      <c r="CJC63" s="12"/>
      <c r="CJD63" s="12"/>
      <c r="CJE63" s="12"/>
      <c r="CJF63" s="12"/>
      <c r="CJG63" s="12"/>
      <c r="CJH63" s="12"/>
      <c r="CJI63" s="12"/>
      <c r="CJJ63" s="12"/>
      <c r="CJK63" s="12"/>
      <c r="CJL63" s="12"/>
      <c r="CJM63" s="12"/>
      <c r="CJN63" s="12"/>
      <c r="CJO63" s="12"/>
      <c r="CJP63" s="12"/>
      <c r="CJQ63" s="12"/>
      <c r="CJR63" s="12"/>
      <c r="CJS63" s="12"/>
      <c r="CJT63" s="12"/>
      <c r="CJU63" s="12"/>
      <c r="CJV63" s="12"/>
      <c r="CJW63" s="12"/>
      <c r="CJX63" s="12"/>
      <c r="CJY63" s="12"/>
      <c r="CJZ63" s="12"/>
      <c r="CKA63" s="12"/>
      <c r="CKB63" s="12"/>
      <c r="CKC63" s="12"/>
      <c r="CKD63" s="12"/>
      <c r="CKE63" s="12"/>
      <c r="CKF63" s="12"/>
      <c r="CKG63" s="12"/>
      <c r="CKH63" s="12"/>
      <c r="CKI63" s="12"/>
      <c r="CKJ63" s="12"/>
      <c r="CKK63" s="12"/>
      <c r="CKL63" s="12"/>
      <c r="CKM63" s="12"/>
      <c r="CKN63" s="12"/>
      <c r="CKO63" s="12"/>
      <c r="CKP63" s="12"/>
      <c r="CKQ63" s="12"/>
      <c r="CKR63" s="12"/>
      <c r="CKS63" s="12"/>
      <c r="CKT63" s="12"/>
      <c r="CKU63" s="12"/>
      <c r="CKV63" s="12"/>
      <c r="CKW63" s="12"/>
      <c r="CKX63" s="12"/>
      <c r="CKY63" s="12"/>
      <c r="CKZ63" s="12"/>
      <c r="CLA63" s="12"/>
      <c r="CLB63" s="12"/>
      <c r="CLC63" s="12"/>
      <c r="CLD63" s="12"/>
      <c r="CLE63" s="12"/>
      <c r="CLF63" s="12"/>
      <c r="CLG63" s="12"/>
      <c r="CLH63" s="12"/>
      <c r="CLI63" s="12"/>
      <c r="CLJ63" s="12"/>
      <c r="CLK63" s="12"/>
      <c r="CLL63" s="12"/>
      <c r="CLM63" s="12"/>
      <c r="CLN63" s="12"/>
      <c r="CLO63" s="12"/>
      <c r="CLP63" s="12"/>
      <c r="CLQ63" s="12"/>
      <c r="CLR63" s="12"/>
      <c r="CLS63" s="12"/>
      <c r="CLT63" s="12"/>
      <c r="CLU63" s="12"/>
      <c r="CLV63" s="12"/>
      <c r="CLW63" s="12"/>
      <c r="CLX63" s="12"/>
      <c r="CLY63" s="12"/>
      <c r="CLZ63" s="12"/>
      <c r="CMA63" s="12"/>
      <c r="CMB63" s="12"/>
      <c r="CMC63" s="12"/>
      <c r="CMD63" s="12"/>
      <c r="CME63" s="12"/>
      <c r="CMF63" s="12"/>
      <c r="CMG63" s="12"/>
      <c r="CMH63" s="12"/>
      <c r="CMI63" s="12"/>
      <c r="CMJ63" s="12"/>
      <c r="CMK63" s="12"/>
      <c r="CML63" s="12"/>
      <c r="CMM63" s="12"/>
      <c r="CMN63" s="12"/>
      <c r="CMO63" s="12"/>
      <c r="CMP63" s="12"/>
      <c r="CMQ63" s="12"/>
      <c r="CMR63" s="12"/>
      <c r="CMS63" s="12"/>
      <c r="CMT63" s="12"/>
      <c r="CMU63" s="12"/>
      <c r="CMV63" s="12"/>
      <c r="CMW63" s="12"/>
      <c r="CMX63" s="12"/>
      <c r="CMY63" s="12"/>
      <c r="CMZ63" s="12"/>
      <c r="CNA63" s="12"/>
      <c r="CNB63" s="12"/>
      <c r="CNC63" s="12"/>
      <c r="CND63" s="12"/>
      <c r="CNE63" s="12"/>
      <c r="CNF63" s="12"/>
      <c r="CNG63" s="12"/>
      <c r="CNH63" s="12"/>
      <c r="CNI63" s="12"/>
      <c r="CNJ63" s="12"/>
      <c r="CNK63" s="12"/>
      <c r="CNL63" s="12"/>
      <c r="CNM63" s="12"/>
      <c r="CNN63" s="12"/>
      <c r="CNO63" s="12"/>
      <c r="CNP63" s="12"/>
      <c r="CNQ63" s="12"/>
      <c r="CNR63" s="12"/>
      <c r="CNS63" s="12"/>
      <c r="CNT63" s="12"/>
      <c r="CNU63" s="12"/>
      <c r="CNV63" s="12"/>
      <c r="CNW63" s="12"/>
      <c r="CNX63" s="12"/>
      <c r="CNY63" s="12"/>
      <c r="CNZ63" s="12"/>
      <c r="COA63" s="12"/>
      <c r="COB63" s="12"/>
      <c r="COC63" s="12"/>
      <c r="COD63" s="12"/>
      <c r="COE63" s="12"/>
      <c r="COF63" s="12"/>
      <c r="COG63" s="12"/>
      <c r="COH63" s="12"/>
      <c r="COI63" s="12"/>
      <c r="COJ63" s="12"/>
      <c r="COK63" s="12"/>
      <c r="COL63" s="12"/>
      <c r="COM63" s="12"/>
      <c r="CON63" s="12"/>
      <c r="COO63" s="12"/>
      <c r="COP63" s="12"/>
      <c r="COQ63" s="12"/>
      <c r="COR63" s="12"/>
      <c r="COS63" s="12"/>
      <c r="COT63" s="12"/>
      <c r="COU63" s="12"/>
      <c r="COV63" s="12"/>
      <c r="COW63" s="12"/>
      <c r="COX63" s="12"/>
      <c r="COY63" s="12"/>
      <c r="COZ63" s="12"/>
      <c r="CPA63" s="12"/>
      <c r="CPB63" s="12"/>
      <c r="CPC63" s="12"/>
      <c r="CPD63" s="12"/>
      <c r="CPE63" s="12"/>
      <c r="CPF63" s="12"/>
      <c r="CPG63" s="12"/>
      <c r="CPH63" s="12"/>
      <c r="CPI63" s="12"/>
      <c r="CPJ63" s="12"/>
      <c r="CPK63" s="12"/>
      <c r="CPL63" s="12"/>
      <c r="CPM63" s="12"/>
      <c r="CPN63" s="12"/>
      <c r="CPO63" s="12"/>
      <c r="CPP63" s="12"/>
      <c r="CPQ63" s="12"/>
      <c r="CPR63" s="12"/>
      <c r="CPS63" s="12"/>
      <c r="CPT63" s="12"/>
      <c r="CPU63" s="12"/>
      <c r="CPV63" s="12"/>
      <c r="CPW63" s="12"/>
      <c r="CPX63" s="12"/>
      <c r="CPY63" s="12"/>
      <c r="CPZ63" s="12"/>
      <c r="CQA63" s="12"/>
      <c r="CQB63" s="12"/>
      <c r="CQC63" s="12"/>
      <c r="CQD63" s="12"/>
      <c r="CQE63" s="12"/>
      <c r="CQF63" s="12"/>
      <c r="CQG63" s="12"/>
      <c r="CQH63" s="12"/>
      <c r="CQI63" s="12"/>
      <c r="CQJ63" s="12"/>
      <c r="CQK63" s="12"/>
      <c r="CQL63" s="12"/>
      <c r="CQM63" s="12"/>
      <c r="CQN63" s="12"/>
      <c r="CQO63" s="12"/>
      <c r="CQP63" s="12"/>
      <c r="CQQ63" s="12"/>
      <c r="CQR63" s="12"/>
      <c r="CQS63" s="12"/>
      <c r="CQT63" s="12"/>
      <c r="CQU63" s="12"/>
      <c r="CQV63" s="12"/>
      <c r="CQW63" s="12"/>
      <c r="CQX63" s="12"/>
      <c r="CQY63" s="12"/>
      <c r="CQZ63" s="12"/>
      <c r="CRA63" s="12"/>
      <c r="CRB63" s="12"/>
      <c r="CRC63" s="12"/>
      <c r="CRD63" s="12"/>
      <c r="CRE63" s="12"/>
      <c r="CRF63" s="12"/>
      <c r="CRG63" s="12"/>
      <c r="CRH63" s="12"/>
      <c r="CRI63" s="12"/>
      <c r="CRJ63" s="12"/>
      <c r="CRK63" s="12"/>
      <c r="CRL63" s="12"/>
      <c r="CRM63" s="12"/>
      <c r="CRN63" s="12"/>
      <c r="CRO63" s="12"/>
      <c r="CRP63" s="12"/>
      <c r="CRQ63" s="12"/>
      <c r="CRR63" s="12"/>
      <c r="CRS63" s="12"/>
      <c r="CRT63" s="12"/>
      <c r="CRU63" s="12"/>
      <c r="CRV63" s="12"/>
      <c r="CRW63" s="12"/>
      <c r="CRX63" s="12"/>
      <c r="CRY63" s="12"/>
      <c r="CRZ63" s="12"/>
      <c r="CSA63" s="12"/>
      <c r="CSB63" s="12"/>
      <c r="CSC63" s="12"/>
      <c r="CSD63" s="12"/>
      <c r="CSE63" s="12"/>
      <c r="CSF63" s="12"/>
      <c r="CSG63" s="12"/>
      <c r="CSH63" s="12"/>
      <c r="CSI63" s="12"/>
      <c r="CSJ63" s="12"/>
      <c r="CSK63" s="12"/>
      <c r="CSL63" s="12"/>
      <c r="CSM63" s="12"/>
      <c r="CSN63" s="12"/>
      <c r="CSO63" s="12"/>
      <c r="CSP63" s="12"/>
      <c r="CSQ63" s="12"/>
      <c r="CSR63" s="12"/>
      <c r="CSS63" s="12"/>
      <c r="CST63" s="12"/>
      <c r="CSU63" s="12"/>
      <c r="CSV63" s="12"/>
      <c r="CSW63" s="12"/>
      <c r="CSX63" s="12"/>
      <c r="CSY63" s="12"/>
      <c r="CSZ63" s="12"/>
      <c r="CTA63" s="12"/>
      <c r="CTB63" s="12"/>
      <c r="CTC63" s="12"/>
      <c r="CTD63" s="12"/>
      <c r="CTE63" s="12"/>
      <c r="CTF63" s="12"/>
      <c r="CTG63" s="12"/>
      <c r="CTH63" s="12"/>
      <c r="CTI63" s="12"/>
      <c r="CTJ63" s="12"/>
      <c r="CTK63" s="12"/>
      <c r="CTL63" s="12"/>
      <c r="CTM63" s="12"/>
      <c r="CTN63" s="12"/>
      <c r="CTO63" s="12"/>
      <c r="CTP63" s="12"/>
      <c r="CTQ63" s="12"/>
      <c r="CTR63" s="12"/>
      <c r="CTS63" s="12"/>
      <c r="CTT63" s="12"/>
      <c r="CTU63" s="12"/>
      <c r="CTV63" s="12"/>
      <c r="CTW63" s="12"/>
      <c r="CTX63" s="12"/>
      <c r="CTY63" s="12"/>
      <c r="CTZ63" s="12"/>
      <c r="CUA63" s="12"/>
      <c r="CUB63" s="12"/>
      <c r="CUC63" s="12"/>
      <c r="CUD63" s="12"/>
      <c r="CUE63" s="12"/>
      <c r="CUF63" s="12"/>
      <c r="CUG63" s="12"/>
      <c r="CUH63" s="12"/>
      <c r="CUI63" s="12"/>
      <c r="CUJ63" s="12"/>
      <c r="CUK63" s="12"/>
      <c r="CUL63" s="12"/>
      <c r="CUM63" s="12"/>
      <c r="CUN63" s="12"/>
      <c r="CUO63" s="12"/>
      <c r="CUP63" s="12"/>
      <c r="CUQ63" s="12"/>
      <c r="CUR63" s="12"/>
      <c r="CUS63" s="12"/>
      <c r="CUT63" s="12"/>
      <c r="CUU63" s="12"/>
      <c r="CUV63" s="12"/>
      <c r="CUW63" s="12"/>
      <c r="CUX63" s="12"/>
      <c r="CUY63" s="12"/>
      <c r="CUZ63" s="12"/>
      <c r="CVA63" s="12"/>
      <c r="CVB63" s="12"/>
      <c r="CVC63" s="12"/>
      <c r="CVD63" s="12"/>
      <c r="CVE63" s="12"/>
      <c r="CVF63" s="12"/>
      <c r="CVG63" s="12"/>
      <c r="CVH63" s="12"/>
      <c r="CVI63" s="12"/>
      <c r="CVJ63" s="12"/>
      <c r="CVK63" s="12"/>
      <c r="CVL63" s="12"/>
      <c r="CVM63" s="12"/>
      <c r="CVN63" s="12"/>
      <c r="CVO63" s="12"/>
      <c r="CVP63" s="12"/>
      <c r="CVQ63" s="12"/>
      <c r="CVR63" s="12"/>
      <c r="CVS63" s="12"/>
      <c r="CVT63" s="12"/>
      <c r="CVU63" s="12"/>
      <c r="CVV63" s="12"/>
      <c r="CVW63" s="12"/>
      <c r="CVX63" s="12"/>
      <c r="CVY63" s="12"/>
      <c r="CVZ63" s="12"/>
      <c r="CWA63" s="12"/>
      <c r="CWB63" s="12"/>
      <c r="CWC63" s="12"/>
      <c r="CWD63" s="12"/>
      <c r="CWE63" s="12"/>
      <c r="CWF63" s="12"/>
      <c r="CWG63" s="12"/>
      <c r="CWH63" s="12"/>
      <c r="CWI63" s="12"/>
      <c r="CWJ63" s="12"/>
      <c r="CWK63" s="12"/>
      <c r="CWL63" s="12"/>
      <c r="CWM63" s="12"/>
      <c r="CWN63" s="12"/>
      <c r="CWO63" s="12"/>
      <c r="CWP63" s="12"/>
      <c r="CWQ63" s="12"/>
      <c r="CWR63" s="12"/>
      <c r="CWS63" s="12"/>
      <c r="CWT63" s="12"/>
      <c r="CWU63" s="12"/>
      <c r="CWV63" s="12"/>
      <c r="CWW63" s="12"/>
      <c r="CWX63" s="12"/>
      <c r="CWY63" s="12"/>
      <c r="CWZ63" s="12"/>
      <c r="CXA63" s="12"/>
      <c r="CXB63" s="12"/>
      <c r="CXC63" s="12"/>
      <c r="CXD63" s="12"/>
      <c r="CXE63" s="12"/>
      <c r="CXF63" s="12"/>
      <c r="CXG63" s="12"/>
      <c r="CXH63" s="12"/>
      <c r="CXI63" s="12"/>
      <c r="CXJ63" s="12"/>
      <c r="CXK63" s="12"/>
      <c r="CXL63" s="12"/>
      <c r="CXM63" s="12"/>
      <c r="CXN63" s="12"/>
      <c r="CXO63" s="12"/>
      <c r="CXP63" s="12"/>
      <c r="CXQ63" s="12"/>
      <c r="CXR63" s="12"/>
      <c r="CXS63" s="12"/>
      <c r="CXT63" s="12"/>
      <c r="CXU63" s="12"/>
      <c r="CXV63" s="12"/>
      <c r="CXW63" s="12"/>
      <c r="CXX63" s="12"/>
      <c r="CXY63" s="12"/>
      <c r="CXZ63" s="12"/>
      <c r="CYA63" s="12"/>
      <c r="CYB63" s="12"/>
      <c r="CYC63" s="12"/>
      <c r="CYD63" s="12"/>
      <c r="CYE63" s="12"/>
      <c r="CYF63" s="12"/>
      <c r="CYG63" s="12"/>
      <c r="CYH63" s="12"/>
      <c r="CYI63" s="12"/>
      <c r="CYJ63" s="12"/>
      <c r="CYK63" s="12"/>
      <c r="CYL63" s="12"/>
      <c r="CYM63" s="12"/>
      <c r="CYN63" s="12"/>
      <c r="CYO63" s="12"/>
      <c r="CYP63" s="12"/>
      <c r="CYQ63" s="12"/>
      <c r="CYR63" s="12"/>
      <c r="CYS63" s="12"/>
      <c r="CYT63" s="12"/>
      <c r="CYU63" s="12"/>
      <c r="CYV63" s="12"/>
      <c r="CYW63" s="12"/>
      <c r="CYX63" s="12"/>
      <c r="CYY63" s="12"/>
      <c r="CYZ63" s="12"/>
      <c r="CZA63" s="12"/>
      <c r="CZB63" s="12"/>
      <c r="CZC63" s="12"/>
      <c r="CZD63" s="12"/>
      <c r="CZE63" s="12"/>
      <c r="CZF63" s="12"/>
      <c r="CZG63" s="12"/>
      <c r="CZH63" s="12"/>
      <c r="CZI63" s="12"/>
      <c r="CZJ63" s="12"/>
      <c r="CZK63" s="12"/>
      <c r="CZL63" s="12"/>
      <c r="CZM63" s="12"/>
      <c r="CZN63" s="12"/>
      <c r="CZO63" s="12"/>
      <c r="CZP63" s="12"/>
      <c r="CZQ63" s="12"/>
      <c r="CZR63" s="12"/>
      <c r="CZS63" s="12"/>
      <c r="CZT63" s="12"/>
      <c r="CZU63" s="12"/>
      <c r="CZV63" s="12"/>
      <c r="CZW63" s="12"/>
      <c r="CZX63" s="12"/>
      <c r="CZY63" s="12"/>
      <c r="CZZ63" s="12"/>
      <c r="DAA63" s="12"/>
      <c r="DAB63" s="12"/>
      <c r="DAC63" s="12"/>
      <c r="DAD63" s="12"/>
      <c r="DAE63" s="12"/>
      <c r="DAF63" s="12"/>
      <c r="DAG63" s="12"/>
      <c r="DAH63" s="12"/>
      <c r="DAI63" s="12"/>
      <c r="DAJ63" s="12"/>
      <c r="DAK63" s="12"/>
      <c r="DAL63" s="12"/>
      <c r="DAM63" s="12"/>
      <c r="DAN63" s="12"/>
      <c r="DAO63" s="12"/>
      <c r="DAP63" s="12"/>
      <c r="DAQ63" s="12"/>
      <c r="DAR63" s="12"/>
      <c r="DAS63" s="12"/>
      <c r="DAT63" s="12"/>
      <c r="DAU63" s="12"/>
      <c r="DAV63" s="12"/>
      <c r="DAW63" s="12"/>
      <c r="DAX63" s="12"/>
      <c r="DAY63" s="12"/>
      <c r="DAZ63" s="12"/>
      <c r="DBA63" s="12"/>
      <c r="DBB63" s="12"/>
      <c r="DBC63" s="12"/>
      <c r="DBD63" s="12"/>
      <c r="DBE63" s="12"/>
      <c r="DBF63" s="12"/>
      <c r="DBG63" s="12"/>
      <c r="DBH63" s="12"/>
      <c r="DBI63" s="12"/>
      <c r="DBJ63" s="12"/>
      <c r="DBK63" s="12"/>
      <c r="DBL63" s="12"/>
      <c r="DBM63" s="12"/>
      <c r="DBN63" s="12"/>
      <c r="DBO63" s="12"/>
      <c r="DBP63" s="12"/>
      <c r="DBQ63" s="12"/>
      <c r="DBR63" s="12"/>
      <c r="DBS63" s="12"/>
      <c r="DBT63" s="12"/>
      <c r="DBU63" s="12"/>
      <c r="DBV63" s="12"/>
      <c r="DBW63" s="12"/>
      <c r="DBX63" s="12"/>
      <c r="DBY63" s="12"/>
      <c r="DBZ63" s="12"/>
      <c r="DCA63" s="12"/>
      <c r="DCB63" s="12"/>
      <c r="DCC63" s="12"/>
      <c r="DCD63" s="12"/>
      <c r="DCE63" s="12"/>
      <c r="DCF63" s="12"/>
      <c r="DCG63" s="12"/>
      <c r="DCH63" s="12"/>
      <c r="DCI63" s="12"/>
      <c r="DCJ63" s="12"/>
      <c r="DCK63" s="12"/>
      <c r="DCL63" s="12"/>
      <c r="DCM63" s="12"/>
      <c r="DCN63" s="12"/>
      <c r="DCO63" s="12"/>
      <c r="DCP63" s="12"/>
      <c r="DCQ63" s="12"/>
      <c r="DCR63" s="12"/>
      <c r="DCS63" s="12"/>
      <c r="DCT63" s="12"/>
      <c r="DCU63" s="12"/>
      <c r="DCV63" s="12"/>
      <c r="DCW63" s="12"/>
      <c r="DCX63" s="12"/>
      <c r="DCY63" s="12"/>
      <c r="DCZ63" s="12"/>
      <c r="DDA63" s="12"/>
      <c r="DDB63" s="12"/>
      <c r="DDC63" s="12"/>
      <c r="DDD63" s="12"/>
      <c r="DDE63" s="12"/>
      <c r="DDF63" s="12"/>
      <c r="DDG63" s="12"/>
      <c r="DDH63" s="12"/>
      <c r="DDI63" s="12"/>
      <c r="DDJ63" s="12"/>
      <c r="DDK63" s="12"/>
      <c r="DDL63" s="12"/>
      <c r="DDM63" s="12"/>
      <c r="DDN63" s="12"/>
      <c r="DDO63" s="12"/>
      <c r="DDP63" s="12"/>
      <c r="DDQ63" s="12"/>
      <c r="DDR63" s="12"/>
      <c r="DDS63" s="12"/>
      <c r="DDT63" s="12"/>
      <c r="DDU63" s="12"/>
      <c r="DDV63" s="12"/>
      <c r="DDW63" s="12"/>
      <c r="DDX63" s="12"/>
      <c r="DDY63" s="12"/>
      <c r="DDZ63" s="12"/>
      <c r="DEA63" s="12"/>
      <c r="DEB63" s="12"/>
      <c r="DEC63" s="12"/>
      <c r="DED63" s="12"/>
      <c r="DEE63" s="12"/>
      <c r="DEF63" s="12"/>
      <c r="DEG63" s="12"/>
      <c r="DEH63" s="12"/>
      <c r="DEI63" s="12"/>
      <c r="DEJ63" s="12"/>
      <c r="DEK63" s="12"/>
      <c r="DEL63" s="12"/>
      <c r="DEM63" s="12"/>
      <c r="DEN63" s="12"/>
      <c r="DEO63" s="12"/>
      <c r="DEP63" s="12"/>
      <c r="DEQ63" s="12"/>
      <c r="DER63" s="12"/>
      <c r="DES63" s="12"/>
      <c r="DET63" s="12"/>
      <c r="DEU63" s="12"/>
      <c r="DEV63" s="12"/>
      <c r="DEW63" s="12"/>
      <c r="DEX63" s="12"/>
      <c r="DEY63" s="12"/>
      <c r="DEZ63" s="12"/>
      <c r="DFA63" s="12"/>
      <c r="DFB63" s="12"/>
      <c r="DFC63" s="12"/>
      <c r="DFD63" s="12"/>
      <c r="DFE63" s="12"/>
      <c r="DFF63" s="12"/>
      <c r="DFG63" s="12"/>
      <c r="DFH63" s="12"/>
      <c r="DFI63" s="12"/>
      <c r="DFJ63" s="12"/>
      <c r="DFK63" s="12"/>
      <c r="DFL63" s="12"/>
      <c r="DFM63" s="12"/>
      <c r="DFN63" s="12"/>
      <c r="DFO63" s="12"/>
      <c r="DFP63" s="12"/>
      <c r="DFQ63" s="12"/>
      <c r="DFR63" s="12"/>
      <c r="DFS63" s="12"/>
      <c r="DFT63" s="12"/>
      <c r="DFU63" s="12"/>
      <c r="DFV63" s="12"/>
      <c r="DFW63" s="12"/>
      <c r="DFX63" s="12"/>
      <c r="DFY63" s="12"/>
      <c r="DFZ63" s="12"/>
      <c r="DGA63" s="12"/>
      <c r="DGB63" s="12"/>
      <c r="DGC63" s="12"/>
      <c r="DGD63" s="12"/>
      <c r="DGE63" s="12"/>
      <c r="DGF63" s="12"/>
      <c r="DGG63" s="12"/>
      <c r="DGH63" s="12"/>
      <c r="DGI63" s="12"/>
      <c r="DGJ63" s="12"/>
      <c r="DGK63" s="12"/>
      <c r="DGL63" s="12"/>
      <c r="DGM63" s="12"/>
      <c r="DGN63" s="12"/>
      <c r="DGO63" s="12"/>
      <c r="DGP63" s="12"/>
      <c r="DGQ63" s="12"/>
      <c r="DGR63" s="12"/>
      <c r="DGS63" s="12"/>
      <c r="DGT63" s="12"/>
      <c r="DGU63" s="12"/>
      <c r="DGV63" s="12"/>
      <c r="DGW63" s="12"/>
      <c r="DGX63" s="12"/>
      <c r="DGY63" s="12"/>
      <c r="DGZ63" s="12"/>
      <c r="DHA63" s="12"/>
      <c r="DHB63" s="12"/>
      <c r="DHC63" s="12"/>
      <c r="DHD63" s="12"/>
      <c r="DHE63" s="12"/>
      <c r="DHF63" s="12"/>
      <c r="DHG63" s="12"/>
      <c r="DHH63" s="12"/>
      <c r="DHI63" s="12"/>
      <c r="DHJ63" s="12"/>
      <c r="DHK63" s="12"/>
      <c r="DHL63" s="12"/>
      <c r="DHM63" s="12"/>
      <c r="DHN63" s="12"/>
      <c r="DHO63" s="12"/>
      <c r="DHP63" s="12"/>
      <c r="DHQ63" s="12"/>
      <c r="DHR63" s="12"/>
      <c r="DHS63" s="12"/>
      <c r="DHT63" s="12"/>
      <c r="DHU63" s="12"/>
      <c r="DHV63" s="12"/>
      <c r="DHW63" s="12"/>
      <c r="DHX63" s="12"/>
      <c r="DHY63" s="12"/>
      <c r="DHZ63" s="12"/>
      <c r="DIA63" s="12"/>
      <c r="DIB63" s="12"/>
      <c r="DIC63" s="12"/>
      <c r="DID63" s="12"/>
      <c r="DIE63" s="12"/>
      <c r="DIF63" s="12"/>
      <c r="DIG63" s="12"/>
      <c r="DIH63" s="12"/>
      <c r="DII63" s="12"/>
      <c r="DIJ63" s="12"/>
      <c r="DIK63" s="12"/>
      <c r="DIL63" s="12"/>
      <c r="DIM63" s="12"/>
      <c r="DIN63" s="12"/>
      <c r="DIO63" s="12"/>
      <c r="DIP63" s="12"/>
      <c r="DIQ63" s="12"/>
      <c r="DIR63" s="12"/>
      <c r="DIS63" s="12"/>
      <c r="DIT63" s="12"/>
      <c r="DIU63" s="12"/>
      <c r="DIV63" s="12"/>
      <c r="DIW63" s="12"/>
      <c r="DIX63" s="12"/>
      <c r="DIY63" s="12"/>
      <c r="DIZ63" s="12"/>
      <c r="DJA63" s="12"/>
      <c r="DJB63" s="12"/>
      <c r="DJC63" s="12"/>
      <c r="DJD63" s="12"/>
      <c r="DJE63" s="12"/>
      <c r="DJF63" s="12"/>
      <c r="DJG63" s="12"/>
      <c r="DJH63" s="12"/>
      <c r="DJI63" s="12"/>
      <c r="DJJ63" s="12"/>
      <c r="DJK63" s="12"/>
      <c r="DJL63" s="12"/>
      <c r="DJM63" s="12"/>
      <c r="DJN63" s="12"/>
      <c r="DJO63" s="12"/>
      <c r="DJP63" s="12"/>
      <c r="DJQ63" s="12"/>
      <c r="DJR63" s="12"/>
      <c r="DJS63" s="12"/>
      <c r="DJT63" s="12"/>
      <c r="DJU63" s="12"/>
      <c r="DJV63" s="12"/>
      <c r="DJW63" s="12"/>
      <c r="DJX63" s="12"/>
      <c r="DJY63" s="12"/>
      <c r="DJZ63" s="12"/>
      <c r="DKA63" s="12"/>
      <c r="DKB63" s="12"/>
      <c r="DKC63" s="12"/>
      <c r="DKD63" s="12"/>
      <c r="DKE63" s="12"/>
      <c r="DKF63" s="12"/>
      <c r="DKG63" s="12"/>
      <c r="DKH63" s="12"/>
      <c r="DKI63" s="12"/>
      <c r="DKJ63" s="12"/>
      <c r="DKK63" s="12"/>
      <c r="DKL63" s="12"/>
      <c r="DKM63" s="12"/>
      <c r="DKN63" s="12"/>
      <c r="DKO63" s="12"/>
      <c r="DKP63" s="12"/>
      <c r="DKQ63" s="12"/>
      <c r="DKR63" s="12"/>
      <c r="DKS63" s="12"/>
      <c r="DKT63" s="12"/>
      <c r="DKU63" s="12"/>
      <c r="DKV63" s="12"/>
      <c r="DKW63" s="12"/>
      <c r="DKX63" s="12"/>
      <c r="DKY63" s="12"/>
      <c r="DKZ63" s="12"/>
      <c r="DLA63" s="12"/>
      <c r="DLB63" s="12"/>
      <c r="DLC63" s="12"/>
      <c r="DLD63" s="12"/>
      <c r="DLE63" s="12"/>
      <c r="DLF63" s="12"/>
      <c r="DLG63" s="12"/>
      <c r="DLH63" s="12"/>
      <c r="DLI63" s="12"/>
      <c r="DLJ63" s="12"/>
      <c r="DLK63" s="12"/>
      <c r="DLL63" s="12"/>
      <c r="DLM63" s="12"/>
      <c r="DLN63" s="12"/>
      <c r="DLO63" s="12"/>
      <c r="DLP63" s="12"/>
      <c r="DLQ63" s="12"/>
      <c r="DLR63" s="12"/>
      <c r="DLS63" s="12"/>
      <c r="DLT63" s="12"/>
      <c r="DLU63" s="12"/>
      <c r="DLV63" s="12"/>
      <c r="DLW63" s="12"/>
      <c r="DLX63" s="12"/>
      <c r="DLY63" s="12"/>
      <c r="DLZ63" s="12"/>
      <c r="DMA63" s="12"/>
      <c r="DMB63" s="12"/>
      <c r="DMC63" s="12"/>
      <c r="DMD63" s="12"/>
      <c r="DME63" s="12"/>
      <c r="DMF63" s="12"/>
      <c r="DMG63" s="12"/>
      <c r="DMH63" s="12"/>
      <c r="DMI63" s="12"/>
      <c r="DMJ63" s="12"/>
      <c r="DMK63" s="12"/>
      <c r="DML63" s="12"/>
      <c r="DMM63" s="12"/>
      <c r="DMN63" s="12"/>
      <c r="DMO63" s="12"/>
      <c r="DMP63" s="12"/>
      <c r="DMQ63" s="12"/>
      <c r="DMR63" s="12"/>
      <c r="DMS63" s="12"/>
      <c r="DMT63" s="12"/>
      <c r="DMU63" s="12"/>
      <c r="DMV63" s="12"/>
      <c r="DMW63" s="12"/>
      <c r="DMX63" s="12"/>
      <c r="DMY63" s="12"/>
      <c r="DMZ63" s="12"/>
      <c r="DNA63" s="12"/>
      <c r="DNB63" s="12"/>
      <c r="DNC63" s="12"/>
      <c r="DND63" s="12"/>
      <c r="DNE63" s="12"/>
      <c r="DNF63" s="12"/>
      <c r="DNG63" s="12"/>
      <c r="DNH63" s="12"/>
      <c r="DNI63" s="12"/>
      <c r="DNJ63" s="12"/>
      <c r="DNK63" s="12"/>
      <c r="DNL63" s="12"/>
      <c r="DNM63" s="12"/>
      <c r="DNN63" s="12"/>
      <c r="DNO63" s="12"/>
      <c r="DNP63" s="12"/>
      <c r="DNQ63" s="12"/>
      <c r="DNR63" s="12"/>
      <c r="DNS63" s="12"/>
      <c r="DNT63" s="12"/>
      <c r="DNU63" s="12"/>
      <c r="DNV63" s="12"/>
      <c r="DNW63" s="12"/>
      <c r="DNX63" s="12"/>
      <c r="DNY63" s="12"/>
      <c r="DNZ63" s="12"/>
      <c r="DOA63" s="12"/>
      <c r="DOB63" s="12"/>
      <c r="DOC63" s="12"/>
      <c r="DOD63" s="12"/>
      <c r="DOE63" s="12"/>
      <c r="DOF63" s="12"/>
      <c r="DOG63" s="12"/>
      <c r="DOH63" s="12"/>
      <c r="DOI63" s="12"/>
      <c r="DOJ63" s="12"/>
      <c r="DOK63" s="12"/>
      <c r="DOL63" s="12"/>
      <c r="DOM63" s="12"/>
      <c r="DON63" s="12"/>
      <c r="DOO63" s="12"/>
      <c r="DOP63" s="12"/>
      <c r="DOQ63" s="12"/>
      <c r="DOR63" s="12"/>
      <c r="DOS63" s="12"/>
      <c r="DOT63" s="12"/>
      <c r="DOU63" s="12"/>
      <c r="DOV63" s="12"/>
      <c r="DOW63" s="12"/>
      <c r="DOX63" s="12"/>
      <c r="DOY63" s="12"/>
      <c r="DOZ63" s="12"/>
      <c r="DPA63" s="12"/>
      <c r="DPB63" s="12"/>
      <c r="DPC63" s="12"/>
      <c r="DPD63" s="12"/>
      <c r="DPE63" s="12"/>
      <c r="DPF63" s="12"/>
      <c r="DPG63" s="12"/>
      <c r="DPH63" s="12"/>
      <c r="DPI63" s="12"/>
      <c r="DPJ63" s="12"/>
      <c r="DPK63" s="12"/>
      <c r="DPL63" s="12"/>
      <c r="DPM63" s="12"/>
      <c r="DPN63" s="12"/>
      <c r="DPO63" s="12"/>
      <c r="DPP63" s="12"/>
      <c r="DPQ63" s="12"/>
      <c r="DPR63" s="12"/>
      <c r="DPS63" s="12"/>
      <c r="DPT63" s="12"/>
      <c r="DPU63" s="12"/>
      <c r="DPV63" s="12"/>
      <c r="DPW63" s="12"/>
      <c r="DPX63" s="12"/>
      <c r="DPY63" s="12"/>
      <c r="DPZ63" s="12"/>
      <c r="DQA63" s="12"/>
      <c r="DQB63" s="12"/>
      <c r="DQC63" s="12"/>
      <c r="DQD63" s="12"/>
      <c r="DQE63" s="12"/>
      <c r="DQF63" s="12"/>
      <c r="DQG63" s="12"/>
      <c r="DQH63" s="12"/>
      <c r="DQI63" s="12"/>
      <c r="DQJ63" s="12"/>
      <c r="DQK63" s="12"/>
      <c r="DQL63" s="12"/>
      <c r="DQM63" s="12"/>
      <c r="DQN63" s="12"/>
      <c r="DQO63" s="12"/>
      <c r="DQP63" s="12"/>
      <c r="DQQ63" s="12"/>
      <c r="DQR63" s="12"/>
      <c r="DQS63" s="12"/>
      <c r="DQT63" s="12"/>
      <c r="DQU63" s="12"/>
      <c r="DQV63" s="12"/>
      <c r="DQW63" s="12"/>
      <c r="DQX63" s="12"/>
      <c r="DQY63" s="12"/>
      <c r="DQZ63" s="12"/>
      <c r="DRA63" s="12"/>
      <c r="DRB63" s="12"/>
      <c r="DRC63" s="12"/>
      <c r="DRD63" s="12"/>
      <c r="DRE63" s="12"/>
      <c r="DRF63" s="12"/>
      <c r="DRG63" s="12"/>
      <c r="DRH63" s="12"/>
      <c r="DRI63" s="12"/>
      <c r="DRJ63" s="12"/>
      <c r="DRK63" s="12"/>
      <c r="DRL63" s="12"/>
      <c r="DRM63" s="12"/>
      <c r="DRN63" s="12"/>
      <c r="DRO63" s="12"/>
      <c r="DRP63" s="12"/>
      <c r="DRQ63" s="12"/>
      <c r="DRR63" s="12"/>
      <c r="DRS63" s="12"/>
      <c r="DRT63" s="12"/>
      <c r="DRU63" s="12"/>
      <c r="DRV63" s="12"/>
      <c r="DRW63" s="12"/>
      <c r="DRX63" s="12"/>
      <c r="DRY63" s="12"/>
      <c r="DRZ63" s="12"/>
      <c r="DSA63" s="12"/>
      <c r="DSB63" s="12"/>
      <c r="DSC63" s="12"/>
      <c r="DSD63" s="12"/>
      <c r="DSE63" s="12"/>
      <c r="DSF63" s="12"/>
      <c r="DSG63" s="12"/>
      <c r="DSH63" s="12"/>
      <c r="DSI63" s="12"/>
      <c r="DSJ63" s="12"/>
      <c r="DSK63" s="12"/>
      <c r="DSL63" s="12"/>
      <c r="DSM63" s="12"/>
      <c r="DSN63" s="12"/>
      <c r="DSO63" s="12"/>
      <c r="DSP63" s="12"/>
      <c r="DSQ63" s="12"/>
      <c r="DSR63" s="12"/>
      <c r="DSS63" s="12"/>
      <c r="DST63" s="12"/>
      <c r="DSU63" s="12"/>
      <c r="DSV63" s="12"/>
      <c r="DSW63" s="12"/>
      <c r="DSX63" s="12"/>
      <c r="DSY63" s="12"/>
      <c r="DSZ63" s="12"/>
      <c r="DTA63" s="12"/>
      <c r="DTB63" s="12"/>
      <c r="DTC63" s="12"/>
      <c r="DTD63" s="12"/>
      <c r="DTE63" s="12"/>
      <c r="DTF63" s="12"/>
      <c r="DTG63" s="12"/>
      <c r="DTH63" s="12"/>
      <c r="DTI63" s="12"/>
      <c r="DTJ63" s="12"/>
      <c r="DTK63" s="12"/>
      <c r="DTL63" s="12"/>
      <c r="DTM63" s="12"/>
      <c r="DTN63" s="12"/>
      <c r="DTO63" s="12"/>
      <c r="DTP63" s="12"/>
      <c r="DTQ63" s="12"/>
      <c r="DTR63" s="12"/>
      <c r="DTS63" s="12"/>
      <c r="DTT63" s="12"/>
      <c r="DTU63" s="12"/>
      <c r="DTV63" s="12"/>
      <c r="DTW63" s="12"/>
      <c r="DTX63" s="12"/>
      <c r="DTY63" s="12"/>
      <c r="DTZ63" s="12"/>
      <c r="DUA63" s="12"/>
      <c r="DUB63" s="12"/>
      <c r="DUC63" s="12"/>
      <c r="DUD63" s="12"/>
      <c r="DUE63" s="12"/>
      <c r="DUF63" s="12"/>
      <c r="DUG63" s="12"/>
      <c r="DUH63" s="12"/>
      <c r="DUI63" s="12"/>
      <c r="DUJ63" s="12"/>
      <c r="DUK63" s="12"/>
      <c r="DUL63" s="12"/>
      <c r="DUM63" s="12"/>
      <c r="DUN63" s="12"/>
      <c r="DUO63" s="12"/>
      <c r="DUP63" s="12"/>
      <c r="DUQ63" s="12"/>
      <c r="DUR63" s="12"/>
      <c r="DUS63" s="12"/>
      <c r="DUT63" s="12"/>
      <c r="DUU63" s="12"/>
      <c r="DUV63" s="12"/>
      <c r="DUW63" s="12"/>
      <c r="DUX63" s="12"/>
      <c r="DUY63" s="12"/>
      <c r="DUZ63" s="12"/>
      <c r="DVA63" s="12"/>
      <c r="DVB63" s="12"/>
      <c r="DVC63" s="12"/>
      <c r="DVD63" s="12"/>
      <c r="DVE63" s="12"/>
      <c r="DVF63" s="12"/>
      <c r="DVG63" s="12"/>
      <c r="DVH63" s="12"/>
      <c r="DVI63" s="12"/>
      <c r="DVJ63" s="12"/>
      <c r="DVK63" s="12"/>
      <c r="DVL63" s="12"/>
      <c r="DVM63" s="12"/>
      <c r="DVN63" s="12"/>
      <c r="DVO63" s="12"/>
      <c r="DVP63" s="12"/>
      <c r="DVQ63" s="12"/>
      <c r="DVR63" s="12"/>
      <c r="DVS63" s="12"/>
      <c r="DVT63" s="12"/>
      <c r="DVU63" s="12"/>
      <c r="DVV63" s="12"/>
      <c r="DVW63" s="12"/>
      <c r="DVX63" s="12"/>
      <c r="DVY63" s="12"/>
      <c r="DVZ63" s="12"/>
      <c r="DWA63" s="12"/>
      <c r="DWB63" s="12"/>
      <c r="DWC63" s="12"/>
      <c r="DWD63" s="12"/>
      <c r="DWE63" s="12"/>
      <c r="DWF63" s="12"/>
      <c r="DWG63" s="12"/>
      <c r="DWH63" s="12"/>
      <c r="DWI63" s="12"/>
      <c r="DWJ63" s="12"/>
      <c r="DWK63" s="12"/>
      <c r="DWL63" s="12"/>
      <c r="DWM63" s="12"/>
      <c r="DWN63" s="12"/>
      <c r="DWO63" s="12"/>
      <c r="DWP63" s="12"/>
      <c r="DWQ63" s="12"/>
      <c r="DWR63" s="12"/>
      <c r="DWS63" s="12"/>
      <c r="DWT63" s="12"/>
      <c r="DWU63" s="12"/>
      <c r="DWV63" s="12"/>
      <c r="DWW63" s="12"/>
      <c r="DWX63" s="12"/>
      <c r="DWY63" s="12"/>
      <c r="DWZ63" s="12"/>
      <c r="DXA63" s="12"/>
      <c r="DXB63" s="12"/>
      <c r="DXC63" s="12"/>
      <c r="DXD63" s="12"/>
      <c r="DXE63" s="12"/>
      <c r="DXF63" s="12"/>
      <c r="DXG63" s="12"/>
      <c r="DXH63" s="12"/>
      <c r="DXI63" s="12"/>
      <c r="DXJ63" s="12"/>
      <c r="DXK63" s="12"/>
      <c r="DXL63" s="12"/>
      <c r="DXM63" s="12"/>
      <c r="DXN63" s="12"/>
      <c r="DXO63" s="12"/>
      <c r="DXP63" s="12"/>
      <c r="DXQ63" s="12"/>
      <c r="DXR63" s="12"/>
      <c r="DXS63" s="12"/>
      <c r="DXT63" s="12"/>
      <c r="DXU63" s="12"/>
      <c r="DXV63" s="12"/>
      <c r="DXW63" s="12"/>
      <c r="DXX63" s="12"/>
      <c r="DXY63" s="12"/>
      <c r="DXZ63" s="12"/>
      <c r="DYA63" s="12"/>
      <c r="DYB63" s="12"/>
      <c r="DYC63" s="12"/>
      <c r="DYD63" s="12"/>
      <c r="DYE63" s="12"/>
      <c r="DYF63" s="12"/>
      <c r="DYG63" s="12"/>
      <c r="DYH63" s="12"/>
      <c r="DYI63" s="12"/>
      <c r="DYJ63" s="12"/>
      <c r="DYK63" s="12"/>
      <c r="DYL63" s="12"/>
      <c r="DYM63" s="12"/>
      <c r="DYN63" s="12"/>
      <c r="DYO63" s="12"/>
      <c r="DYP63" s="12"/>
      <c r="DYQ63" s="12"/>
      <c r="DYR63" s="12"/>
      <c r="DYS63" s="12"/>
      <c r="DYT63" s="12"/>
      <c r="DYU63" s="12"/>
      <c r="DYV63" s="12"/>
      <c r="DYW63" s="12"/>
      <c r="DYX63" s="12"/>
      <c r="DYY63" s="12"/>
      <c r="DYZ63" s="12"/>
      <c r="DZA63" s="12"/>
      <c r="DZB63" s="12"/>
      <c r="DZC63" s="12"/>
      <c r="DZD63" s="12"/>
      <c r="DZE63" s="12"/>
      <c r="DZF63" s="12"/>
      <c r="DZG63" s="12"/>
      <c r="DZH63" s="12"/>
      <c r="DZI63" s="12"/>
      <c r="DZJ63" s="12"/>
      <c r="DZK63" s="12"/>
      <c r="DZL63" s="12"/>
      <c r="DZM63" s="12"/>
      <c r="DZN63" s="12"/>
      <c r="DZO63" s="12"/>
      <c r="DZP63" s="12"/>
      <c r="DZQ63" s="12"/>
      <c r="DZR63" s="12"/>
      <c r="DZS63" s="12"/>
      <c r="DZT63" s="12"/>
      <c r="DZU63" s="12"/>
      <c r="DZV63" s="12"/>
      <c r="DZW63" s="12"/>
      <c r="DZX63" s="12"/>
      <c r="DZY63" s="12"/>
      <c r="DZZ63" s="12"/>
      <c r="EAA63" s="12"/>
      <c r="EAB63" s="12"/>
      <c r="EAC63" s="12"/>
      <c r="EAD63" s="12"/>
      <c r="EAE63" s="12"/>
      <c r="EAF63" s="12"/>
      <c r="EAG63" s="12"/>
      <c r="EAH63" s="12"/>
      <c r="EAI63" s="12"/>
      <c r="EAJ63" s="12"/>
      <c r="EAK63" s="12"/>
      <c r="EAL63" s="12"/>
      <c r="EAM63" s="12"/>
      <c r="EAN63" s="12"/>
      <c r="EAO63" s="12"/>
      <c r="EAP63" s="12"/>
      <c r="EAQ63" s="12"/>
      <c r="EAR63" s="12"/>
      <c r="EAS63" s="12"/>
      <c r="EAT63" s="12"/>
      <c r="EAU63" s="12"/>
      <c r="EAV63" s="12"/>
      <c r="EAW63" s="12"/>
      <c r="EAX63" s="12"/>
      <c r="EAY63" s="12"/>
      <c r="EAZ63" s="12"/>
      <c r="EBA63" s="12"/>
      <c r="EBB63" s="12"/>
      <c r="EBC63" s="12"/>
      <c r="EBD63" s="12"/>
      <c r="EBE63" s="12"/>
      <c r="EBF63" s="12"/>
      <c r="EBG63" s="12"/>
      <c r="EBH63" s="12"/>
      <c r="EBI63" s="12"/>
      <c r="EBJ63" s="12"/>
      <c r="EBK63" s="12"/>
      <c r="EBL63" s="12"/>
      <c r="EBM63" s="12"/>
      <c r="EBN63" s="12"/>
      <c r="EBO63" s="12"/>
      <c r="EBP63" s="12"/>
      <c r="EBQ63" s="12"/>
      <c r="EBR63" s="12"/>
      <c r="EBS63" s="12"/>
      <c r="EBT63" s="12"/>
      <c r="EBU63" s="12"/>
      <c r="EBV63" s="12"/>
      <c r="EBW63" s="12"/>
      <c r="EBX63" s="12"/>
      <c r="EBY63" s="12"/>
      <c r="EBZ63" s="12"/>
      <c r="ECA63" s="12"/>
      <c r="ECB63" s="12"/>
      <c r="ECC63" s="12"/>
      <c r="ECD63" s="12"/>
      <c r="ECE63" s="12"/>
      <c r="ECF63" s="12"/>
      <c r="ECG63" s="12"/>
      <c r="ECH63" s="12"/>
      <c r="ECI63" s="12"/>
      <c r="ECJ63" s="12"/>
      <c r="ECK63" s="12"/>
      <c r="ECL63" s="12"/>
      <c r="ECM63" s="12"/>
      <c r="ECN63" s="12"/>
      <c r="ECO63" s="12"/>
      <c r="ECP63" s="12"/>
      <c r="ECQ63" s="12"/>
      <c r="ECR63" s="12"/>
      <c r="ECS63" s="12"/>
      <c r="ECT63" s="12"/>
      <c r="ECU63" s="12"/>
      <c r="ECV63" s="12"/>
      <c r="ECW63" s="12"/>
      <c r="ECX63" s="12"/>
      <c r="ECY63" s="12"/>
      <c r="ECZ63" s="12"/>
      <c r="EDA63" s="12"/>
      <c r="EDB63" s="12"/>
      <c r="EDC63" s="12"/>
      <c r="EDD63" s="12"/>
      <c r="EDE63" s="12"/>
      <c r="EDF63" s="12"/>
      <c r="EDG63" s="12"/>
      <c r="EDH63" s="12"/>
      <c r="EDI63" s="12"/>
      <c r="EDJ63" s="12"/>
      <c r="EDK63" s="12"/>
      <c r="EDL63" s="12"/>
      <c r="EDM63" s="12"/>
      <c r="EDN63" s="12"/>
      <c r="EDO63" s="12"/>
      <c r="EDP63" s="12"/>
      <c r="EDQ63" s="12"/>
      <c r="EDR63" s="12"/>
      <c r="EDS63" s="12"/>
      <c r="EDT63" s="12"/>
      <c r="EDU63" s="12"/>
      <c r="EDV63" s="12"/>
      <c r="EDW63" s="12"/>
      <c r="EDX63" s="12"/>
      <c r="EDY63" s="12"/>
      <c r="EDZ63" s="12"/>
      <c r="EEA63" s="12"/>
      <c r="EEB63" s="12"/>
      <c r="EEC63" s="12"/>
      <c r="EED63" s="12"/>
      <c r="EEE63" s="12"/>
      <c r="EEF63" s="12"/>
      <c r="EEG63" s="12"/>
      <c r="EEH63" s="12"/>
      <c r="EEI63" s="12"/>
      <c r="EEJ63" s="12"/>
      <c r="EEK63" s="12"/>
      <c r="EEL63" s="12"/>
      <c r="EEM63" s="12"/>
      <c r="EEN63" s="12"/>
      <c r="EEO63" s="12"/>
      <c r="EEP63" s="12"/>
      <c r="EEQ63" s="12"/>
      <c r="EER63" s="12"/>
      <c r="EES63" s="12"/>
      <c r="EET63" s="12"/>
      <c r="EEU63" s="12"/>
      <c r="EEV63" s="12"/>
      <c r="EEW63" s="12"/>
      <c r="EEX63" s="12"/>
      <c r="EEY63" s="12"/>
      <c r="EEZ63" s="12"/>
      <c r="EFA63" s="12"/>
      <c r="EFB63" s="12"/>
      <c r="EFC63" s="12"/>
      <c r="EFD63" s="12"/>
      <c r="EFE63" s="12"/>
      <c r="EFF63" s="12"/>
      <c r="EFG63" s="12"/>
      <c r="EFH63" s="12"/>
      <c r="EFI63" s="12"/>
      <c r="EFJ63" s="12"/>
      <c r="EFK63" s="12"/>
      <c r="EFL63" s="12"/>
      <c r="EFM63" s="12"/>
      <c r="EFN63" s="12"/>
      <c r="EFO63" s="12"/>
      <c r="EFP63" s="12"/>
      <c r="EFQ63" s="12"/>
      <c r="EFR63" s="12"/>
      <c r="EFS63" s="12"/>
      <c r="EFT63" s="12"/>
      <c r="EFU63" s="12"/>
      <c r="EFV63" s="12"/>
      <c r="EFW63" s="12"/>
      <c r="EFX63" s="12"/>
      <c r="EFY63" s="12"/>
      <c r="EFZ63" s="12"/>
      <c r="EGA63" s="12"/>
      <c r="EGB63" s="12"/>
      <c r="EGC63" s="12"/>
      <c r="EGD63" s="12"/>
      <c r="EGE63" s="12"/>
      <c r="EGF63" s="12"/>
      <c r="EGG63" s="12"/>
      <c r="EGH63" s="12"/>
      <c r="EGI63" s="12"/>
      <c r="EGJ63" s="12"/>
      <c r="EGK63" s="12"/>
      <c r="EGL63" s="12"/>
      <c r="EGM63" s="12"/>
      <c r="EGN63" s="12"/>
      <c r="EGO63" s="12"/>
      <c r="EGP63" s="12"/>
      <c r="EGQ63" s="12"/>
      <c r="EGR63" s="12"/>
      <c r="EGS63" s="12"/>
      <c r="EGT63" s="12"/>
      <c r="EGU63" s="12"/>
      <c r="EGV63" s="12"/>
      <c r="EGW63" s="12"/>
      <c r="EGX63" s="12"/>
      <c r="EGY63" s="12"/>
      <c r="EGZ63" s="12"/>
      <c r="EHA63" s="12"/>
      <c r="EHB63" s="12"/>
      <c r="EHC63" s="12"/>
      <c r="EHD63" s="12"/>
      <c r="EHE63" s="12"/>
      <c r="EHF63" s="12"/>
      <c r="EHG63" s="12"/>
      <c r="EHH63" s="12"/>
      <c r="EHI63" s="12"/>
      <c r="EHJ63" s="12"/>
      <c r="EHK63" s="12"/>
      <c r="EHL63" s="12"/>
      <c r="EHM63" s="12"/>
      <c r="EHN63" s="12"/>
      <c r="EHO63" s="12"/>
      <c r="EHP63" s="12"/>
      <c r="EHQ63" s="12"/>
      <c r="EHR63" s="12"/>
      <c r="EHS63" s="12"/>
      <c r="EHT63" s="12"/>
      <c r="EHU63" s="12"/>
      <c r="EHV63" s="12"/>
      <c r="EHW63" s="12"/>
      <c r="EHX63" s="12"/>
      <c r="EHY63" s="12"/>
      <c r="EHZ63" s="12"/>
      <c r="EIA63" s="12"/>
      <c r="EIB63" s="12"/>
      <c r="EIC63" s="12"/>
      <c r="EID63" s="12"/>
      <c r="EIE63" s="12"/>
      <c r="EIF63" s="12"/>
      <c r="EIG63" s="12"/>
      <c r="EIH63" s="12"/>
      <c r="EII63" s="12"/>
      <c r="EIJ63" s="12"/>
      <c r="EIK63" s="12"/>
      <c r="EIL63" s="12"/>
      <c r="EIM63" s="12"/>
      <c r="EIN63" s="12"/>
      <c r="EIO63" s="12"/>
      <c r="EIP63" s="12"/>
      <c r="EIQ63" s="12"/>
      <c r="EIR63" s="12"/>
      <c r="EIS63" s="12"/>
      <c r="EIT63" s="12"/>
      <c r="EIU63" s="12"/>
      <c r="EIV63" s="12"/>
      <c r="EIW63" s="12"/>
      <c r="EIX63" s="12"/>
      <c r="EIY63" s="12"/>
      <c r="EIZ63" s="12"/>
      <c r="EJA63" s="12"/>
      <c r="EJB63" s="12"/>
      <c r="EJC63" s="12"/>
      <c r="EJD63" s="12"/>
      <c r="EJE63" s="12"/>
      <c r="EJF63" s="12"/>
      <c r="EJG63" s="12"/>
      <c r="EJH63" s="12"/>
      <c r="EJI63" s="12"/>
      <c r="EJJ63" s="12"/>
      <c r="EJK63" s="12"/>
      <c r="EJL63" s="12"/>
      <c r="EJM63" s="12"/>
      <c r="EJN63" s="12"/>
      <c r="EJO63" s="12"/>
      <c r="EJP63" s="12"/>
      <c r="EJQ63" s="12"/>
      <c r="EJR63" s="12"/>
      <c r="EJS63" s="12"/>
      <c r="EJT63" s="12"/>
      <c r="EJU63" s="12"/>
      <c r="EJV63" s="12"/>
      <c r="EJW63" s="12"/>
      <c r="EJX63" s="12"/>
      <c r="EJY63" s="12"/>
      <c r="EJZ63" s="12"/>
      <c r="EKA63" s="12"/>
      <c r="EKB63" s="12"/>
      <c r="EKC63" s="12"/>
      <c r="EKD63" s="12"/>
      <c r="EKE63" s="12"/>
      <c r="EKF63" s="12"/>
      <c r="EKG63" s="12"/>
      <c r="EKH63" s="12"/>
      <c r="EKI63" s="12"/>
      <c r="EKJ63" s="12"/>
      <c r="EKK63" s="12"/>
      <c r="EKL63" s="12"/>
      <c r="EKM63" s="12"/>
      <c r="EKN63" s="12"/>
      <c r="EKO63" s="12"/>
      <c r="EKP63" s="12"/>
      <c r="EKQ63" s="12"/>
      <c r="EKR63" s="12"/>
      <c r="EKS63" s="12"/>
      <c r="EKT63" s="12"/>
      <c r="EKU63" s="12"/>
      <c r="EKV63" s="12"/>
      <c r="EKW63" s="12"/>
      <c r="EKX63" s="12"/>
      <c r="EKY63" s="12"/>
      <c r="EKZ63" s="12"/>
      <c r="ELA63" s="12"/>
      <c r="ELB63" s="12"/>
      <c r="ELC63" s="12"/>
      <c r="ELD63" s="12"/>
      <c r="ELE63" s="12"/>
      <c r="ELF63" s="12"/>
      <c r="ELG63" s="12"/>
      <c r="ELH63" s="12"/>
      <c r="ELI63" s="12"/>
      <c r="ELJ63" s="12"/>
      <c r="ELK63" s="12"/>
      <c r="ELL63" s="12"/>
      <c r="ELM63" s="12"/>
      <c r="ELN63" s="12"/>
      <c r="ELO63" s="12"/>
      <c r="ELP63" s="12"/>
      <c r="ELQ63" s="12"/>
      <c r="ELR63" s="12"/>
      <c r="ELS63" s="12"/>
      <c r="ELT63" s="12"/>
      <c r="ELU63" s="12"/>
      <c r="ELV63" s="12"/>
      <c r="ELW63" s="12"/>
      <c r="ELX63" s="12"/>
      <c r="ELY63" s="12"/>
      <c r="ELZ63" s="12"/>
      <c r="EMA63" s="12"/>
      <c r="EMB63" s="12"/>
      <c r="EMC63" s="12"/>
      <c r="EMD63" s="12"/>
      <c r="EME63" s="12"/>
      <c r="EMF63" s="12"/>
      <c r="EMG63" s="12"/>
      <c r="EMH63" s="12"/>
      <c r="EMI63" s="12"/>
      <c r="EMJ63" s="12"/>
      <c r="EMK63" s="12"/>
      <c r="EML63" s="12"/>
      <c r="EMM63" s="12"/>
      <c r="EMN63" s="12"/>
      <c r="EMO63" s="12"/>
      <c r="EMP63" s="12"/>
      <c r="EMQ63" s="12"/>
      <c r="EMR63" s="12"/>
      <c r="EMS63" s="12"/>
      <c r="EMT63" s="12"/>
      <c r="EMU63" s="12"/>
      <c r="EMV63" s="12"/>
      <c r="EMW63" s="12"/>
      <c r="EMX63" s="12"/>
      <c r="EMY63" s="12"/>
      <c r="EMZ63" s="12"/>
      <c r="ENA63" s="12"/>
      <c r="ENB63" s="12"/>
      <c r="ENC63" s="12"/>
      <c r="END63" s="12"/>
      <c r="ENE63" s="12"/>
      <c r="ENF63" s="12"/>
      <c r="ENG63" s="12"/>
      <c r="ENH63" s="12"/>
      <c r="ENI63" s="12"/>
      <c r="ENJ63" s="12"/>
      <c r="ENK63" s="12"/>
      <c r="ENL63" s="12"/>
      <c r="ENM63" s="12"/>
      <c r="ENN63" s="12"/>
      <c r="ENO63" s="12"/>
      <c r="ENP63" s="12"/>
      <c r="ENQ63" s="12"/>
      <c r="ENR63" s="12"/>
      <c r="ENS63" s="12"/>
      <c r="ENT63" s="12"/>
      <c r="ENU63" s="12"/>
      <c r="ENV63" s="12"/>
      <c r="ENW63" s="12"/>
      <c r="ENX63" s="12"/>
      <c r="ENY63" s="12"/>
      <c r="ENZ63" s="12"/>
      <c r="EOA63" s="12"/>
      <c r="EOB63" s="12"/>
      <c r="EOC63" s="12"/>
      <c r="EOD63" s="12"/>
      <c r="EOE63" s="12"/>
      <c r="EOF63" s="12"/>
      <c r="EOG63" s="12"/>
      <c r="EOH63" s="12"/>
      <c r="EOI63" s="12"/>
      <c r="EOJ63" s="12"/>
      <c r="EOK63" s="12"/>
      <c r="EOL63" s="12"/>
      <c r="EOM63" s="12"/>
      <c r="EON63" s="12"/>
      <c r="EOO63" s="12"/>
      <c r="EOP63" s="12"/>
      <c r="EOQ63" s="12"/>
      <c r="EOR63" s="12"/>
      <c r="EOS63" s="12"/>
      <c r="EOT63" s="12"/>
      <c r="EOU63" s="12"/>
      <c r="EOV63" s="12"/>
      <c r="EOW63" s="12"/>
      <c r="EOX63" s="12"/>
      <c r="EOY63" s="12"/>
      <c r="EOZ63" s="12"/>
      <c r="EPA63" s="12"/>
      <c r="EPB63" s="12"/>
      <c r="EPC63" s="12"/>
      <c r="EPD63" s="12"/>
      <c r="EPE63" s="12"/>
      <c r="EPF63" s="12"/>
      <c r="EPG63" s="12"/>
      <c r="EPH63" s="12"/>
      <c r="EPI63" s="12"/>
      <c r="EPJ63" s="12"/>
      <c r="EPK63" s="12"/>
      <c r="EPL63" s="12"/>
      <c r="EPM63" s="12"/>
      <c r="EPN63" s="12"/>
      <c r="EPO63" s="12"/>
      <c r="EPP63" s="12"/>
      <c r="EPQ63" s="12"/>
      <c r="EPR63" s="12"/>
      <c r="EPS63" s="12"/>
      <c r="EPT63" s="12"/>
      <c r="EPU63" s="12"/>
      <c r="EPV63" s="12"/>
      <c r="EPW63" s="12"/>
      <c r="EPX63" s="12"/>
      <c r="EPY63" s="12"/>
      <c r="EPZ63" s="12"/>
      <c r="EQA63" s="12"/>
      <c r="EQB63" s="12"/>
      <c r="EQC63" s="12"/>
      <c r="EQD63" s="12"/>
      <c r="EQE63" s="12"/>
      <c r="EQF63" s="12"/>
      <c r="EQG63" s="12"/>
      <c r="EQH63" s="12"/>
      <c r="EQI63" s="12"/>
      <c r="EQJ63" s="12"/>
      <c r="EQK63" s="12"/>
      <c r="EQL63" s="12"/>
      <c r="EQM63" s="12"/>
      <c r="EQN63" s="12"/>
      <c r="EQO63" s="12"/>
      <c r="EQP63" s="12"/>
      <c r="EQQ63" s="12"/>
      <c r="EQR63" s="12"/>
      <c r="EQS63" s="12"/>
      <c r="EQT63" s="12"/>
      <c r="EQU63" s="12"/>
      <c r="EQV63" s="12"/>
      <c r="EQW63" s="12"/>
      <c r="EQX63" s="12"/>
      <c r="EQY63" s="12"/>
      <c r="EQZ63" s="12"/>
      <c r="ERA63" s="12"/>
      <c r="ERB63" s="12"/>
      <c r="ERC63" s="12"/>
      <c r="ERD63" s="12"/>
      <c r="ERE63" s="12"/>
      <c r="ERF63" s="12"/>
      <c r="ERG63" s="12"/>
      <c r="ERH63" s="12"/>
      <c r="ERI63" s="12"/>
      <c r="ERJ63" s="12"/>
      <c r="ERK63" s="12"/>
      <c r="ERL63" s="12"/>
      <c r="ERM63" s="12"/>
      <c r="ERN63" s="12"/>
      <c r="ERO63" s="12"/>
      <c r="ERP63" s="12"/>
      <c r="ERQ63" s="12"/>
      <c r="ERR63" s="12"/>
      <c r="ERS63" s="12"/>
      <c r="ERT63" s="12"/>
      <c r="ERU63" s="12"/>
      <c r="ERV63" s="12"/>
      <c r="ERW63" s="12"/>
      <c r="ERX63" s="12"/>
      <c r="ERY63" s="12"/>
      <c r="ERZ63" s="12"/>
      <c r="ESA63" s="12"/>
      <c r="ESB63" s="12"/>
      <c r="ESC63" s="12"/>
      <c r="ESD63" s="12"/>
      <c r="ESE63" s="12"/>
      <c r="ESF63" s="12"/>
      <c r="ESG63" s="12"/>
      <c r="ESH63" s="12"/>
      <c r="ESI63" s="12"/>
      <c r="ESJ63" s="12"/>
      <c r="ESK63" s="12"/>
      <c r="ESL63" s="12"/>
      <c r="ESM63" s="12"/>
      <c r="ESN63" s="12"/>
      <c r="ESO63" s="12"/>
      <c r="ESP63" s="12"/>
      <c r="ESQ63" s="12"/>
      <c r="ESR63" s="12"/>
      <c r="ESS63" s="12"/>
      <c r="EST63" s="12"/>
      <c r="ESU63" s="12"/>
      <c r="ESV63" s="12"/>
      <c r="ESW63" s="12"/>
      <c r="ESX63" s="12"/>
      <c r="ESY63" s="12"/>
      <c r="ESZ63" s="12"/>
      <c r="ETA63" s="12"/>
      <c r="ETB63" s="12"/>
      <c r="ETC63" s="12"/>
      <c r="ETD63" s="12"/>
      <c r="ETE63" s="12"/>
      <c r="ETF63" s="12"/>
      <c r="ETG63" s="12"/>
      <c r="ETH63" s="12"/>
      <c r="ETI63" s="12"/>
      <c r="ETJ63" s="12"/>
      <c r="ETK63" s="12"/>
      <c r="ETL63" s="12"/>
      <c r="ETM63" s="12"/>
      <c r="ETN63" s="12"/>
      <c r="ETO63" s="12"/>
      <c r="ETP63" s="12"/>
      <c r="ETQ63" s="12"/>
      <c r="ETR63" s="12"/>
      <c r="ETS63" s="12"/>
      <c r="ETT63" s="12"/>
      <c r="ETU63" s="12"/>
      <c r="ETV63" s="12"/>
      <c r="ETW63" s="12"/>
      <c r="ETX63" s="12"/>
      <c r="ETY63" s="12"/>
      <c r="ETZ63" s="12"/>
      <c r="EUA63" s="12"/>
      <c r="EUB63" s="12"/>
      <c r="EUC63" s="12"/>
      <c r="EUD63" s="12"/>
      <c r="EUE63" s="12"/>
      <c r="EUF63" s="12"/>
      <c r="EUG63" s="12"/>
      <c r="EUH63" s="12"/>
      <c r="EUI63" s="12"/>
      <c r="EUJ63" s="12"/>
      <c r="EUK63" s="12"/>
      <c r="EUL63" s="12"/>
      <c r="EUM63" s="12"/>
      <c r="EUN63" s="12"/>
      <c r="EUO63" s="12"/>
      <c r="EUP63" s="12"/>
      <c r="EUQ63" s="12"/>
      <c r="EUR63" s="12"/>
      <c r="EUS63" s="12"/>
      <c r="EUT63" s="12"/>
      <c r="EUU63" s="12"/>
      <c r="EUV63" s="12"/>
      <c r="EUW63" s="12"/>
      <c r="EUX63" s="12"/>
      <c r="EUY63" s="12"/>
      <c r="EUZ63" s="12"/>
      <c r="EVA63" s="12"/>
      <c r="EVB63" s="12"/>
      <c r="EVC63" s="12"/>
      <c r="EVD63" s="12"/>
      <c r="EVE63" s="12"/>
      <c r="EVF63" s="12"/>
      <c r="EVG63" s="12"/>
      <c r="EVH63" s="12"/>
      <c r="EVI63" s="12"/>
      <c r="EVJ63" s="12"/>
      <c r="EVK63" s="12"/>
      <c r="EVL63" s="12"/>
      <c r="EVM63" s="12"/>
      <c r="EVN63" s="12"/>
      <c r="EVO63" s="12"/>
      <c r="EVP63" s="12"/>
      <c r="EVQ63" s="12"/>
      <c r="EVR63" s="12"/>
      <c r="EVS63" s="12"/>
      <c r="EVT63" s="12"/>
      <c r="EVU63" s="12"/>
      <c r="EVV63" s="12"/>
      <c r="EVW63" s="12"/>
      <c r="EVX63" s="12"/>
      <c r="EVY63" s="12"/>
      <c r="EVZ63" s="12"/>
      <c r="EWA63" s="12"/>
      <c r="EWB63" s="12"/>
      <c r="EWC63" s="12"/>
      <c r="EWD63" s="12"/>
      <c r="EWE63" s="12"/>
      <c r="EWF63" s="12"/>
      <c r="EWG63" s="12"/>
      <c r="EWH63" s="12"/>
      <c r="EWI63" s="12"/>
      <c r="EWJ63" s="12"/>
      <c r="EWK63" s="12"/>
      <c r="EWL63" s="12"/>
      <c r="EWM63" s="12"/>
      <c r="EWN63" s="12"/>
      <c r="EWO63" s="12"/>
      <c r="EWP63" s="12"/>
      <c r="EWQ63" s="12"/>
      <c r="EWR63" s="12"/>
      <c r="EWS63" s="12"/>
      <c r="EWT63" s="12"/>
      <c r="EWU63" s="12"/>
      <c r="EWV63" s="12"/>
      <c r="EWW63" s="12"/>
      <c r="EWX63" s="12"/>
      <c r="EWY63" s="12"/>
      <c r="EWZ63" s="12"/>
      <c r="EXA63" s="12"/>
      <c r="EXB63" s="12"/>
      <c r="EXC63" s="12"/>
      <c r="EXD63" s="12"/>
      <c r="EXE63" s="12"/>
      <c r="EXF63" s="12"/>
      <c r="EXG63" s="12"/>
      <c r="EXH63" s="12"/>
      <c r="EXI63" s="12"/>
      <c r="EXJ63" s="12"/>
      <c r="EXK63" s="12"/>
      <c r="EXL63" s="12"/>
      <c r="EXM63" s="12"/>
      <c r="EXN63" s="12"/>
      <c r="EXO63" s="12"/>
      <c r="EXP63" s="12"/>
      <c r="EXQ63" s="12"/>
      <c r="EXR63" s="12"/>
      <c r="EXS63" s="12"/>
      <c r="EXT63" s="12"/>
      <c r="EXU63" s="12"/>
      <c r="EXV63" s="12"/>
      <c r="EXW63" s="12"/>
      <c r="EXX63" s="12"/>
      <c r="EXY63" s="12"/>
      <c r="EXZ63" s="12"/>
      <c r="EYA63" s="12"/>
      <c r="EYB63" s="12"/>
      <c r="EYC63" s="12"/>
      <c r="EYD63" s="12"/>
      <c r="EYE63" s="12"/>
      <c r="EYF63" s="12"/>
      <c r="EYG63" s="12"/>
      <c r="EYH63" s="12"/>
      <c r="EYI63" s="12"/>
      <c r="EYJ63" s="12"/>
      <c r="EYK63" s="12"/>
      <c r="EYL63" s="12"/>
      <c r="EYM63" s="12"/>
      <c r="EYN63" s="12"/>
      <c r="EYO63" s="12"/>
      <c r="EYP63" s="12"/>
      <c r="EYQ63" s="12"/>
      <c r="EYR63" s="12"/>
      <c r="EYS63" s="12"/>
      <c r="EYT63" s="12"/>
      <c r="EYU63" s="12"/>
      <c r="EYV63" s="12"/>
      <c r="EYW63" s="12"/>
      <c r="EYX63" s="12"/>
      <c r="EYY63" s="12"/>
      <c r="EYZ63" s="12"/>
      <c r="EZA63" s="12"/>
      <c r="EZB63" s="12"/>
      <c r="EZC63" s="12"/>
      <c r="EZD63" s="12"/>
      <c r="EZE63" s="12"/>
      <c r="EZF63" s="12"/>
      <c r="EZG63" s="12"/>
      <c r="EZH63" s="12"/>
      <c r="EZI63" s="12"/>
      <c r="EZJ63" s="12"/>
      <c r="EZK63" s="12"/>
      <c r="EZL63" s="12"/>
      <c r="EZM63" s="12"/>
      <c r="EZN63" s="12"/>
      <c r="EZO63" s="12"/>
      <c r="EZP63" s="12"/>
      <c r="EZQ63" s="12"/>
      <c r="EZR63" s="12"/>
      <c r="EZS63" s="12"/>
      <c r="EZT63" s="12"/>
      <c r="EZU63" s="12"/>
      <c r="EZV63" s="12"/>
      <c r="EZW63" s="12"/>
      <c r="EZX63" s="12"/>
      <c r="EZY63" s="12"/>
      <c r="EZZ63" s="12"/>
      <c r="FAA63" s="12"/>
      <c r="FAB63" s="12"/>
      <c r="FAC63" s="12"/>
      <c r="FAD63" s="12"/>
      <c r="FAE63" s="12"/>
      <c r="FAF63" s="12"/>
      <c r="FAG63" s="12"/>
      <c r="FAH63" s="12"/>
      <c r="FAI63" s="12"/>
      <c r="FAJ63" s="12"/>
      <c r="FAK63" s="12"/>
      <c r="FAL63" s="12"/>
      <c r="FAM63" s="12"/>
      <c r="FAN63" s="12"/>
      <c r="FAO63" s="12"/>
      <c r="FAP63" s="12"/>
      <c r="FAQ63" s="12"/>
      <c r="FAR63" s="12"/>
      <c r="FAS63" s="12"/>
      <c r="FAT63" s="12"/>
      <c r="FAU63" s="12"/>
      <c r="FAV63" s="12"/>
      <c r="FAW63" s="12"/>
      <c r="FAX63" s="12"/>
      <c r="FAY63" s="12"/>
      <c r="FAZ63" s="12"/>
      <c r="FBA63" s="12"/>
      <c r="FBB63" s="12"/>
      <c r="FBC63" s="12"/>
      <c r="FBD63" s="12"/>
      <c r="FBE63" s="12"/>
      <c r="FBF63" s="12"/>
      <c r="FBG63" s="12"/>
      <c r="FBH63" s="12"/>
      <c r="FBI63" s="12"/>
      <c r="FBJ63" s="12"/>
      <c r="FBK63" s="12"/>
      <c r="FBL63" s="12"/>
      <c r="FBM63" s="12"/>
      <c r="FBN63" s="12"/>
      <c r="FBO63" s="12"/>
      <c r="FBP63" s="12"/>
      <c r="FBQ63" s="12"/>
      <c r="FBR63" s="12"/>
      <c r="FBS63" s="12"/>
      <c r="FBT63" s="12"/>
      <c r="FBU63" s="12"/>
      <c r="FBV63" s="12"/>
      <c r="FBW63" s="12"/>
      <c r="FBX63" s="12"/>
      <c r="FBY63" s="12"/>
      <c r="FBZ63" s="12"/>
      <c r="FCA63" s="12"/>
      <c r="FCB63" s="12"/>
      <c r="FCC63" s="12"/>
      <c r="FCD63" s="12"/>
      <c r="FCE63" s="12"/>
      <c r="FCF63" s="12"/>
      <c r="FCG63" s="12"/>
      <c r="FCH63" s="12"/>
      <c r="FCI63" s="12"/>
      <c r="FCJ63" s="12"/>
      <c r="FCK63" s="12"/>
      <c r="FCL63" s="12"/>
      <c r="FCM63" s="12"/>
      <c r="FCN63" s="12"/>
      <c r="FCO63" s="12"/>
      <c r="FCP63" s="12"/>
      <c r="FCQ63" s="12"/>
      <c r="FCR63" s="12"/>
      <c r="FCS63" s="12"/>
      <c r="FCT63" s="12"/>
      <c r="FCU63" s="12"/>
      <c r="FCV63" s="12"/>
      <c r="FCW63" s="12"/>
      <c r="FCX63" s="12"/>
      <c r="FCY63" s="12"/>
      <c r="FCZ63" s="12"/>
      <c r="FDA63" s="12"/>
      <c r="FDB63" s="12"/>
      <c r="FDC63" s="12"/>
      <c r="FDD63" s="12"/>
      <c r="FDE63" s="12"/>
      <c r="FDF63" s="12"/>
      <c r="FDG63" s="12"/>
      <c r="FDH63" s="12"/>
      <c r="FDI63" s="12"/>
      <c r="FDJ63" s="12"/>
      <c r="FDK63" s="12"/>
      <c r="FDL63" s="12"/>
      <c r="FDM63" s="12"/>
      <c r="FDN63" s="12"/>
      <c r="FDO63" s="12"/>
      <c r="FDP63" s="12"/>
      <c r="FDQ63" s="12"/>
      <c r="FDR63" s="12"/>
      <c r="FDS63" s="12"/>
      <c r="FDT63" s="12"/>
      <c r="FDU63" s="12"/>
      <c r="FDV63" s="12"/>
      <c r="FDW63" s="12"/>
      <c r="FDX63" s="12"/>
      <c r="FDY63" s="12"/>
      <c r="FDZ63" s="12"/>
      <c r="FEA63" s="12"/>
      <c r="FEB63" s="12"/>
      <c r="FEC63" s="12"/>
      <c r="FED63" s="12"/>
      <c r="FEE63" s="12"/>
      <c r="FEF63" s="12"/>
      <c r="FEG63" s="12"/>
      <c r="FEH63" s="12"/>
      <c r="FEI63" s="12"/>
      <c r="FEJ63" s="12"/>
      <c r="FEK63" s="12"/>
      <c r="FEL63" s="12"/>
      <c r="FEM63" s="12"/>
      <c r="FEN63" s="12"/>
      <c r="FEO63" s="12"/>
      <c r="FEP63" s="12"/>
      <c r="FEQ63" s="12"/>
      <c r="FER63" s="12"/>
      <c r="FES63" s="12"/>
      <c r="FET63" s="12"/>
      <c r="FEU63" s="12"/>
      <c r="FEV63" s="12"/>
      <c r="FEW63" s="12"/>
      <c r="FEX63" s="12"/>
      <c r="FEY63" s="12"/>
      <c r="FEZ63" s="12"/>
      <c r="FFA63" s="12"/>
      <c r="FFB63" s="12"/>
      <c r="FFC63" s="12"/>
      <c r="FFD63" s="12"/>
      <c r="FFE63" s="12"/>
      <c r="FFF63" s="12"/>
      <c r="FFG63" s="12"/>
      <c r="FFH63" s="12"/>
      <c r="FFI63" s="12"/>
      <c r="FFJ63" s="12"/>
      <c r="FFK63" s="12"/>
      <c r="FFL63" s="12"/>
      <c r="FFM63" s="12"/>
      <c r="FFN63" s="12"/>
      <c r="FFO63" s="12"/>
      <c r="FFP63" s="12"/>
      <c r="FFQ63" s="12"/>
      <c r="FFR63" s="12"/>
      <c r="FFS63" s="12"/>
      <c r="FFT63" s="12"/>
      <c r="FFU63" s="12"/>
      <c r="FFV63" s="12"/>
      <c r="FFW63" s="12"/>
      <c r="FFX63" s="12"/>
      <c r="FFY63" s="12"/>
      <c r="FFZ63" s="12"/>
      <c r="FGA63" s="12"/>
      <c r="FGB63" s="12"/>
      <c r="FGC63" s="12"/>
      <c r="FGD63" s="12"/>
      <c r="FGE63" s="12"/>
      <c r="FGF63" s="12"/>
      <c r="FGG63" s="12"/>
      <c r="FGH63" s="12"/>
      <c r="FGI63" s="12"/>
      <c r="FGJ63" s="12"/>
      <c r="FGK63" s="12"/>
      <c r="FGL63" s="12"/>
      <c r="FGM63" s="12"/>
      <c r="FGN63" s="12"/>
      <c r="FGO63" s="12"/>
      <c r="FGP63" s="12"/>
      <c r="FGQ63" s="12"/>
      <c r="FGR63" s="12"/>
      <c r="FGS63" s="12"/>
      <c r="FGT63" s="12"/>
      <c r="FGU63" s="12"/>
      <c r="FGV63" s="12"/>
      <c r="FGW63" s="12"/>
      <c r="FGX63" s="12"/>
      <c r="FGY63" s="12"/>
      <c r="FGZ63" s="12"/>
      <c r="FHA63" s="12"/>
      <c r="FHB63" s="12"/>
      <c r="FHC63" s="12"/>
      <c r="FHD63" s="12"/>
      <c r="FHE63" s="12"/>
      <c r="FHF63" s="12"/>
      <c r="FHG63" s="12"/>
      <c r="FHH63" s="12"/>
      <c r="FHI63" s="12"/>
      <c r="FHJ63" s="12"/>
      <c r="FHK63" s="12"/>
      <c r="FHL63" s="12"/>
      <c r="FHM63" s="12"/>
      <c r="FHN63" s="12"/>
      <c r="FHO63" s="12"/>
      <c r="FHP63" s="12"/>
      <c r="FHQ63" s="12"/>
      <c r="FHR63" s="12"/>
      <c r="FHS63" s="12"/>
      <c r="FHT63" s="12"/>
      <c r="FHU63" s="12"/>
      <c r="FHV63" s="12"/>
      <c r="FHW63" s="12"/>
      <c r="FHX63" s="12"/>
      <c r="FHY63" s="12"/>
      <c r="FHZ63" s="12"/>
      <c r="FIA63" s="12"/>
      <c r="FIB63" s="12"/>
      <c r="FIC63" s="12"/>
      <c r="FID63" s="12"/>
      <c r="FIE63" s="12"/>
      <c r="FIF63" s="12"/>
      <c r="FIG63" s="12"/>
      <c r="FIH63" s="12"/>
      <c r="FII63" s="12"/>
      <c r="FIJ63" s="12"/>
      <c r="FIK63" s="12"/>
      <c r="FIL63" s="12"/>
      <c r="FIM63" s="12"/>
      <c r="FIN63" s="12"/>
      <c r="FIO63" s="12"/>
      <c r="FIP63" s="12"/>
      <c r="FIQ63" s="12"/>
      <c r="FIR63" s="12"/>
      <c r="FIS63" s="12"/>
      <c r="FIT63" s="12"/>
      <c r="FIU63" s="12"/>
      <c r="FIV63" s="12"/>
      <c r="FIW63" s="12"/>
      <c r="FIX63" s="12"/>
      <c r="FIY63" s="12"/>
      <c r="FIZ63" s="12"/>
      <c r="FJA63" s="12"/>
      <c r="FJB63" s="12"/>
      <c r="FJC63" s="12"/>
      <c r="FJD63" s="12"/>
      <c r="FJE63" s="12"/>
      <c r="FJF63" s="12"/>
      <c r="FJG63" s="12"/>
      <c r="FJH63" s="12"/>
      <c r="FJI63" s="12"/>
      <c r="FJJ63" s="12"/>
      <c r="FJK63" s="12"/>
      <c r="FJL63" s="12"/>
      <c r="FJM63" s="12"/>
      <c r="FJN63" s="12"/>
      <c r="FJO63" s="12"/>
      <c r="FJP63" s="12"/>
      <c r="FJQ63" s="12"/>
      <c r="FJR63" s="12"/>
      <c r="FJS63" s="12"/>
      <c r="FJT63" s="12"/>
      <c r="FJU63" s="12"/>
      <c r="FJV63" s="12"/>
      <c r="FJW63" s="12"/>
      <c r="FJX63" s="12"/>
      <c r="FJY63" s="12"/>
      <c r="FJZ63" s="12"/>
      <c r="FKA63" s="12"/>
      <c r="FKB63" s="12"/>
      <c r="FKC63" s="12"/>
      <c r="FKD63" s="12"/>
      <c r="FKE63" s="12"/>
      <c r="FKF63" s="12"/>
      <c r="FKG63" s="12"/>
      <c r="FKH63" s="12"/>
      <c r="FKI63" s="12"/>
      <c r="FKJ63" s="12"/>
      <c r="FKK63" s="12"/>
      <c r="FKL63" s="12"/>
      <c r="FKM63" s="12"/>
      <c r="FKN63" s="12"/>
      <c r="FKO63" s="12"/>
      <c r="FKP63" s="12"/>
      <c r="FKQ63" s="12"/>
      <c r="FKR63" s="12"/>
      <c r="FKS63" s="12"/>
      <c r="FKT63" s="12"/>
      <c r="FKU63" s="12"/>
      <c r="FKV63" s="12"/>
      <c r="FKW63" s="12"/>
      <c r="FKX63" s="12"/>
      <c r="FKY63" s="12"/>
      <c r="FKZ63" s="12"/>
      <c r="FLA63" s="12"/>
      <c r="FLB63" s="12"/>
      <c r="FLC63" s="12"/>
      <c r="FLD63" s="12"/>
      <c r="FLE63" s="12"/>
      <c r="FLF63" s="12"/>
      <c r="FLG63" s="12"/>
      <c r="FLH63" s="12"/>
      <c r="FLI63" s="12"/>
      <c r="FLJ63" s="12"/>
      <c r="FLK63" s="12"/>
      <c r="FLL63" s="12"/>
      <c r="FLM63" s="12"/>
      <c r="FLN63" s="12"/>
      <c r="FLO63" s="12"/>
      <c r="FLP63" s="12"/>
      <c r="FLQ63" s="12"/>
      <c r="FLR63" s="12"/>
      <c r="FLS63" s="12"/>
      <c r="FLT63" s="12"/>
      <c r="FLU63" s="12"/>
      <c r="FLV63" s="12"/>
      <c r="FLW63" s="12"/>
      <c r="FLX63" s="12"/>
      <c r="FLY63" s="12"/>
      <c r="FLZ63" s="12"/>
      <c r="FMA63" s="12"/>
      <c r="FMB63" s="12"/>
      <c r="FMC63" s="12"/>
      <c r="FMD63" s="12"/>
      <c r="FME63" s="12"/>
      <c r="FMF63" s="12"/>
      <c r="FMG63" s="12"/>
      <c r="FMH63" s="12"/>
      <c r="FMI63" s="12"/>
      <c r="FMJ63" s="12"/>
      <c r="FMK63" s="12"/>
      <c r="FML63" s="12"/>
      <c r="FMM63" s="12"/>
      <c r="FMN63" s="12"/>
      <c r="FMO63" s="12"/>
      <c r="FMP63" s="12"/>
      <c r="FMQ63" s="12"/>
      <c r="FMR63" s="12"/>
      <c r="FMS63" s="12"/>
      <c r="FMT63" s="12"/>
      <c r="FMU63" s="12"/>
      <c r="FMV63" s="12"/>
      <c r="FMW63" s="12"/>
      <c r="FMX63" s="12"/>
      <c r="FMY63" s="12"/>
      <c r="FMZ63" s="12"/>
      <c r="FNA63" s="12"/>
      <c r="FNB63" s="12"/>
      <c r="FNC63" s="12"/>
      <c r="FND63" s="12"/>
      <c r="FNE63" s="12"/>
      <c r="FNF63" s="12"/>
      <c r="FNG63" s="12"/>
      <c r="FNH63" s="12"/>
      <c r="FNI63" s="12"/>
      <c r="FNJ63" s="12"/>
      <c r="FNK63" s="12"/>
      <c r="FNL63" s="12"/>
      <c r="FNM63" s="12"/>
      <c r="FNN63" s="12"/>
      <c r="FNO63" s="12"/>
      <c r="FNP63" s="12"/>
      <c r="FNQ63" s="12"/>
      <c r="FNR63" s="12"/>
      <c r="FNS63" s="12"/>
      <c r="FNT63" s="12"/>
      <c r="FNU63" s="12"/>
      <c r="FNV63" s="12"/>
      <c r="FNW63" s="12"/>
      <c r="FNX63" s="12"/>
      <c r="FNY63" s="12"/>
      <c r="FNZ63" s="12"/>
      <c r="FOA63" s="12"/>
      <c r="FOB63" s="12"/>
      <c r="FOC63" s="12"/>
      <c r="FOD63" s="12"/>
      <c r="FOE63" s="12"/>
      <c r="FOF63" s="12"/>
      <c r="FOG63" s="12"/>
      <c r="FOH63" s="12"/>
      <c r="FOI63" s="12"/>
      <c r="FOJ63" s="12"/>
      <c r="FOK63" s="12"/>
      <c r="FOL63" s="12"/>
      <c r="FOM63" s="12"/>
      <c r="FON63" s="12"/>
      <c r="FOO63" s="12"/>
      <c r="FOP63" s="12"/>
      <c r="FOQ63" s="12"/>
      <c r="FOR63" s="12"/>
      <c r="FOS63" s="12"/>
      <c r="FOT63" s="12"/>
      <c r="FOU63" s="12"/>
      <c r="FOV63" s="12"/>
      <c r="FOW63" s="12"/>
      <c r="FOX63" s="12"/>
      <c r="FOY63" s="12"/>
      <c r="FOZ63" s="12"/>
      <c r="FPA63" s="12"/>
      <c r="FPB63" s="12"/>
      <c r="FPC63" s="12"/>
      <c r="FPD63" s="12"/>
      <c r="FPE63" s="12"/>
      <c r="FPF63" s="12"/>
      <c r="FPG63" s="12"/>
      <c r="FPH63" s="12"/>
      <c r="FPI63" s="12"/>
      <c r="FPJ63" s="12"/>
      <c r="FPK63" s="12"/>
      <c r="FPL63" s="12"/>
      <c r="FPM63" s="12"/>
      <c r="FPN63" s="12"/>
      <c r="FPO63" s="12"/>
      <c r="FPP63" s="12"/>
      <c r="FPQ63" s="12"/>
      <c r="FPR63" s="12"/>
      <c r="FPS63" s="12"/>
      <c r="FPT63" s="12"/>
      <c r="FPU63" s="12"/>
      <c r="FPV63" s="12"/>
      <c r="FPW63" s="12"/>
      <c r="FPX63" s="12"/>
      <c r="FPY63" s="12"/>
      <c r="FPZ63" s="12"/>
      <c r="FQA63" s="12"/>
      <c r="FQB63" s="12"/>
      <c r="FQC63" s="12"/>
      <c r="FQD63" s="12"/>
      <c r="FQE63" s="12"/>
      <c r="FQF63" s="12"/>
      <c r="FQG63" s="12"/>
      <c r="FQH63" s="12"/>
      <c r="FQI63" s="12"/>
      <c r="FQJ63" s="12"/>
      <c r="FQK63" s="12"/>
      <c r="FQL63" s="12"/>
      <c r="FQM63" s="12"/>
      <c r="FQN63" s="12"/>
      <c r="FQO63" s="12"/>
      <c r="FQP63" s="12"/>
      <c r="FQQ63" s="12"/>
      <c r="FQR63" s="12"/>
      <c r="FQS63" s="12"/>
      <c r="FQT63" s="12"/>
      <c r="FQU63" s="12"/>
      <c r="FQV63" s="12"/>
      <c r="FQW63" s="12"/>
      <c r="FQX63" s="12"/>
      <c r="FQY63" s="12"/>
      <c r="FQZ63" s="12"/>
      <c r="FRA63" s="12"/>
      <c r="FRB63" s="12"/>
      <c r="FRC63" s="12"/>
      <c r="FRD63" s="12"/>
      <c r="FRE63" s="12"/>
      <c r="FRF63" s="12"/>
      <c r="FRG63" s="12"/>
      <c r="FRH63" s="12"/>
      <c r="FRI63" s="12"/>
      <c r="FRJ63" s="12"/>
      <c r="FRK63" s="12"/>
      <c r="FRL63" s="12"/>
      <c r="FRM63" s="12"/>
      <c r="FRN63" s="12"/>
      <c r="FRO63" s="12"/>
      <c r="FRP63" s="12"/>
      <c r="FRQ63" s="12"/>
      <c r="FRR63" s="12"/>
      <c r="FRS63" s="12"/>
      <c r="FRT63" s="12"/>
      <c r="FRU63" s="12"/>
      <c r="FRV63" s="12"/>
      <c r="FRW63" s="12"/>
      <c r="FRX63" s="12"/>
      <c r="FRY63" s="12"/>
      <c r="FRZ63" s="12"/>
      <c r="FSA63" s="12"/>
      <c r="FSB63" s="12"/>
      <c r="FSC63" s="12"/>
      <c r="FSD63" s="12"/>
      <c r="FSE63" s="12"/>
      <c r="FSF63" s="12"/>
      <c r="FSG63" s="12"/>
      <c r="FSH63" s="12"/>
      <c r="FSI63" s="12"/>
      <c r="FSJ63" s="12"/>
      <c r="FSK63" s="12"/>
      <c r="FSL63" s="12"/>
      <c r="FSM63" s="12"/>
      <c r="FSN63" s="12"/>
      <c r="FSO63" s="12"/>
      <c r="FSP63" s="12"/>
      <c r="FSQ63" s="12"/>
      <c r="FSR63" s="12"/>
      <c r="FSS63" s="12"/>
      <c r="FST63" s="12"/>
      <c r="FSU63" s="12"/>
      <c r="FSV63" s="12"/>
      <c r="FSW63" s="12"/>
      <c r="FSX63" s="12"/>
      <c r="FSY63" s="12"/>
      <c r="FSZ63" s="12"/>
      <c r="FTA63" s="12"/>
      <c r="FTB63" s="12"/>
      <c r="FTC63" s="12"/>
      <c r="FTD63" s="12"/>
      <c r="FTE63" s="12"/>
      <c r="FTF63" s="12"/>
      <c r="FTG63" s="12"/>
      <c r="FTH63" s="12"/>
      <c r="FTI63" s="12"/>
      <c r="FTJ63" s="12"/>
      <c r="FTK63" s="12"/>
      <c r="FTL63" s="12"/>
      <c r="FTM63" s="12"/>
      <c r="FTN63" s="12"/>
      <c r="FTO63" s="12"/>
      <c r="FTP63" s="12"/>
      <c r="FTQ63" s="12"/>
      <c r="FTR63" s="12"/>
      <c r="FTS63" s="12"/>
      <c r="FTT63" s="12"/>
      <c r="FTU63" s="12"/>
      <c r="FTV63" s="12"/>
      <c r="FTW63" s="12"/>
      <c r="FTX63" s="12"/>
      <c r="FTY63" s="12"/>
      <c r="FTZ63" s="12"/>
      <c r="FUA63" s="12"/>
      <c r="FUB63" s="12"/>
      <c r="FUC63" s="12"/>
      <c r="FUD63" s="12"/>
      <c r="FUE63" s="12"/>
      <c r="FUF63" s="12"/>
      <c r="FUG63" s="12"/>
      <c r="FUH63" s="12"/>
      <c r="FUI63" s="12"/>
      <c r="FUJ63" s="12"/>
      <c r="FUK63" s="12"/>
      <c r="FUL63" s="12"/>
      <c r="FUM63" s="12"/>
      <c r="FUN63" s="12"/>
      <c r="FUO63" s="12"/>
      <c r="FUP63" s="12"/>
      <c r="FUQ63" s="12"/>
      <c r="FUR63" s="12"/>
      <c r="FUS63" s="12"/>
      <c r="FUT63" s="12"/>
      <c r="FUU63" s="12"/>
      <c r="FUV63" s="12"/>
      <c r="FUW63" s="12"/>
      <c r="FUX63" s="12"/>
      <c r="FUY63" s="12"/>
      <c r="FUZ63" s="12"/>
      <c r="FVA63" s="12"/>
      <c r="FVB63" s="12"/>
      <c r="FVC63" s="12"/>
      <c r="FVD63" s="12"/>
      <c r="FVE63" s="12"/>
      <c r="FVF63" s="12"/>
      <c r="FVG63" s="12"/>
      <c r="FVH63" s="12"/>
      <c r="FVI63" s="12"/>
      <c r="FVJ63" s="12"/>
      <c r="FVK63" s="12"/>
      <c r="FVL63" s="12"/>
      <c r="FVM63" s="12"/>
      <c r="FVN63" s="12"/>
      <c r="FVO63" s="12"/>
      <c r="FVP63" s="12"/>
      <c r="FVQ63" s="12"/>
      <c r="FVR63" s="12"/>
      <c r="FVS63" s="12"/>
      <c r="FVT63" s="12"/>
      <c r="FVU63" s="12"/>
      <c r="FVV63" s="12"/>
      <c r="FVW63" s="12"/>
      <c r="FVX63" s="12"/>
      <c r="FVY63" s="12"/>
      <c r="FVZ63" s="12"/>
      <c r="FWA63" s="12"/>
      <c r="FWB63" s="12"/>
      <c r="FWC63" s="12"/>
      <c r="FWD63" s="12"/>
      <c r="FWE63" s="12"/>
      <c r="FWF63" s="12"/>
      <c r="FWG63" s="12"/>
      <c r="FWH63" s="12"/>
      <c r="FWI63" s="12"/>
      <c r="FWJ63" s="12"/>
      <c r="FWK63" s="12"/>
      <c r="FWL63" s="12"/>
      <c r="FWM63" s="12"/>
      <c r="FWN63" s="12"/>
      <c r="FWO63" s="12"/>
      <c r="FWP63" s="12"/>
      <c r="FWQ63" s="12"/>
      <c r="FWR63" s="12"/>
      <c r="FWS63" s="12"/>
      <c r="FWT63" s="12"/>
      <c r="FWU63" s="12"/>
      <c r="FWV63" s="12"/>
      <c r="FWW63" s="12"/>
      <c r="FWX63" s="12"/>
      <c r="FWY63" s="12"/>
      <c r="FWZ63" s="12"/>
      <c r="FXA63" s="12"/>
      <c r="FXB63" s="12"/>
      <c r="FXC63" s="12"/>
      <c r="FXD63" s="12"/>
      <c r="FXE63" s="12"/>
      <c r="FXF63" s="12"/>
      <c r="FXG63" s="12"/>
      <c r="FXH63" s="12"/>
      <c r="FXI63" s="12"/>
      <c r="FXJ63" s="12"/>
      <c r="FXK63" s="12"/>
      <c r="FXL63" s="12"/>
      <c r="FXM63" s="12"/>
      <c r="FXN63" s="12"/>
      <c r="FXO63" s="12"/>
      <c r="FXP63" s="12"/>
      <c r="FXQ63" s="12"/>
      <c r="FXR63" s="12"/>
      <c r="FXS63" s="12"/>
      <c r="FXT63" s="12"/>
      <c r="FXU63" s="12"/>
      <c r="FXV63" s="12"/>
      <c r="FXW63" s="12"/>
      <c r="FXX63" s="12"/>
      <c r="FXY63" s="12"/>
      <c r="FXZ63" s="12"/>
      <c r="FYA63" s="12"/>
      <c r="FYB63" s="12"/>
      <c r="FYC63" s="12"/>
      <c r="FYD63" s="12"/>
      <c r="FYE63" s="12"/>
      <c r="FYF63" s="12"/>
      <c r="FYG63" s="12"/>
      <c r="FYH63" s="12"/>
      <c r="FYI63" s="12"/>
      <c r="FYJ63" s="12"/>
      <c r="FYK63" s="12"/>
      <c r="FYL63" s="12"/>
      <c r="FYM63" s="12"/>
      <c r="FYN63" s="12"/>
      <c r="FYO63" s="12"/>
      <c r="FYP63" s="12"/>
      <c r="FYQ63" s="12"/>
      <c r="FYR63" s="12"/>
      <c r="FYS63" s="12"/>
      <c r="FYT63" s="12"/>
      <c r="FYU63" s="12"/>
      <c r="FYV63" s="12"/>
      <c r="FYW63" s="12"/>
      <c r="FYX63" s="12"/>
      <c r="FYY63" s="12"/>
      <c r="FYZ63" s="12"/>
      <c r="FZA63" s="12"/>
      <c r="FZB63" s="12"/>
      <c r="FZC63" s="12"/>
      <c r="FZD63" s="12"/>
      <c r="FZE63" s="12"/>
      <c r="FZF63" s="12"/>
      <c r="FZG63" s="12"/>
      <c r="FZH63" s="12"/>
      <c r="FZI63" s="12"/>
      <c r="FZJ63" s="12"/>
      <c r="FZK63" s="12"/>
      <c r="FZL63" s="12"/>
      <c r="FZM63" s="12"/>
      <c r="FZN63" s="12"/>
      <c r="FZO63" s="12"/>
      <c r="FZP63" s="12"/>
      <c r="FZQ63" s="12"/>
      <c r="FZR63" s="12"/>
      <c r="FZS63" s="12"/>
      <c r="FZT63" s="12"/>
      <c r="FZU63" s="12"/>
      <c r="FZV63" s="12"/>
      <c r="FZW63" s="12"/>
      <c r="FZX63" s="12"/>
      <c r="FZY63" s="12"/>
      <c r="FZZ63" s="12"/>
      <c r="GAA63" s="12"/>
      <c r="GAB63" s="12"/>
      <c r="GAC63" s="12"/>
      <c r="GAD63" s="12"/>
      <c r="GAE63" s="12"/>
      <c r="GAF63" s="12"/>
      <c r="GAG63" s="12"/>
      <c r="GAH63" s="12"/>
      <c r="GAI63" s="12"/>
      <c r="GAJ63" s="12"/>
      <c r="GAK63" s="12"/>
      <c r="GAL63" s="12"/>
      <c r="GAM63" s="12"/>
      <c r="GAN63" s="12"/>
      <c r="GAO63" s="12"/>
      <c r="GAP63" s="12"/>
      <c r="GAQ63" s="12"/>
      <c r="GAR63" s="12"/>
      <c r="GAS63" s="12"/>
      <c r="GAT63" s="12"/>
      <c r="GAU63" s="12"/>
      <c r="GAV63" s="12"/>
      <c r="GAW63" s="12"/>
      <c r="GAX63" s="12"/>
      <c r="GAY63" s="12"/>
      <c r="GAZ63" s="12"/>
      <c r="GBA63" s="12"/>
      <c r="GBB63" s="12"/>
      <c r="GBC63" s="12"/>
      <c r="GBD63" s="12"/>
      <c r="GBE63" s="12"/>
      <c r="GBF63" s="12"/>
      <c r="GBG63" s="12"/>
      <c r="GBH63" s="12"/>
      <c r="GBI63" s="12"/>
      <c r="GBJ63" s="12"/>
      <c r="GBK63" s="12"/>
      <c r="GBL63" s="12"/>
      <c r="GBM63" s="12"/>
      <c r="GBN63" s="12"/>
      <c r="GBO63" s="12"/>
      <c r="GBP63" s="12"/>
      <c r="GBQ63" s="12"/>
      <c r="GBR63" s="12"/>
      <c r="GBS63" s="12"/>
      <c r="GBT63" s="12"/>
      <c r="GBU63" s="12"/>
      <c r="GBV63" s="12"/>
      <c r="GBW63" s="12"/>
      <c r="GBX63" s="12"/>
      <c r="GBY63" s="12"/>
      <c r="GBZ63" s="12"/>
      <c r="GCA63" s="12"/>
      <c r="GCB63" s="12"/>
      <c r="GCC63" s="12"/>
      <c r="GCD63" s="12"/>
      <c r="GCE63" s="12"/>
      <c r="GCF63" s="12"/>
      <c r="GCG63" s="12"/>
      <c r="GCH63" s="12"/>
      <c r="GCI63" s="12"/>
      <c r="GCJ63" s="12"/>
      <c r="GCK63" s="12"/>
      <c r="GCL63" s="12"/>
      <c r="GCM63" s="12"/>
      <c r="GCN63" s="12"/>
      <c r="GCO63" s="12"/>
      <c r="GCP63" s="12"/>
      <c r="GCQ63" s="12"/>
      <c r="GCR63" s="12"/>
      <c r="GCS63" s="12"/>
      <c r="GCT63" s="12"/>
      <c r="GCU63" s="12"/>
      <c r="GCV63" s="12"/>
      <c r="GCW63" s="12"/>
      <c r="GCX63" s="12"/>
      <c r="GCY63" s="12"/>
      <c r="GCZ63" s="12"/>
      <c r="GDA63" s="12"/>
      <c r="GDB63" s="12"/>
      <c r="GDC63" s="12"/>
      <c r="GDD63" s="12"/>
      <c r="GDE63" s="12"/>
      <c r="GDF63" s="12"/>
      <c r="GDG63" s="12"/>
      <c r="GDH63" s="12"/>
      <c r="GDI63" s="12"/>
      <c r="GDJ63" s="12"/>
      <c r="GDK63" s="12"/>
      <c r="GDL63" s="12"/>
      <c r="GDM63" s="12"/>
      <c r="GDN63" s="12"/>
      <c r="GDO63" s="12"/>
      <c r="GDP63" s="12"/>
      <c r="GDQ63" s="12"/>
      <c r="GDR63" s="12"/>
      <c r="GDS63" s="12"/>
      <c r="GDT63" s="12"/>
      <c r="GDU63" s="12"/>
      <c r="GDV63" s="12"/>
      <c r="GDW63" s="12"/>
      <c r="GDX63" s="12"/>
      <c r="GDY63" s="12"/>
      <c r="GDZ63" s="12"/>
      <c r="GEA63" s="12"/>
      <c r="GEB63" s="12"/>
      <c r="GEC63" s="12"/>
      <c r="GED63" s="12"/>
      <c r="GEE63" s="12"/>
      <c r="GEF63" s="12"/>
      <c r="GEG63" s="12"/>
      <c r="GEH63" s="12"/>
      <c r="GEI63" s="12"/>
      <c r="GEJ63" s="12"/>
      <c r="GEK63" s="12"/>
      <c r="GEL63" s="12"/>
      <c r="GEM63" s="12"/>
      <c r="GEN63" s="12"/>
      <c r="GEO63" s="12"/>
      <c r="GEP63" s="12"/>
      <c r="GEQ63" s="12"/>
      <c r="GER63" s="12"/>
      <c r="GES63" s="12"/>
      <c r="GET63" s="12"/>
      <c r="GEU63" s="12"/>
      <c r="GEV63" s="12"/>
      <c r="GEW63" s="12"/>
      <c r="GEX63" s="12"/>
      <c r="GEY63" s="12"/>
      <c r="GEZ63" s="12"/>
      <c r="GFA63" s="12"/>
      <c r="GFB63" s="12"/>
      <c r="GFC63" s="12"/>
      <c r="GFD63" s="12"/>
      <c r="GFE63" s="12"/>
      <c r="GFF63" s="12"/>
      <c r="GFG63" s="12"/>
      <c r="GFH63" s="12"/>
      <c r="GFI63" s="12"/>
      <c r="GFJ63" s="12"/>
      <c r="GFK63" s="12"/>
      <c r="GFL63" s="12"/>
      <c r="GFM63" s="12"/>
      <c r="GFN63" s="12"/>
      <c r="GFO63" s="12"/>
      <c r="GFP63" s="12"/>
      <c r="GFQ63" s="12"/>
      <c r="GFR63" s="12"/>
      <c r="GFS63" s="12"/>
      <c r="GFT63" s="12"/>
      <c r="GFU63" s="12"/>
      <c r="GFV63" s="12"/>
      <c r="GFW63" s="12"/>
      <c r="GFX63" s="12"/>
      <c r="GFY63" s="12"/>
      <c r="GFZ63" s="12"/>
      <c r="GGA63" s="12"/>
      <c r="GGB63" s="12"/>
      <c r="GGC63" s="12"/>
      <c r="GGD63" s="12"/>
      <c r="GGE63" s="12"/>
      <c r="GGF63" s="12"/>
      <c r="GGG63" s="12"/>
      <c r="GGH63" s="12"/>
      <c r="GGI63" s="12"/>
      <c r="GGJ63" s="12"/>
      <c r="GGK63" s="12"/>
      <c r="GGL63" s="12"/>
      <c r="GGM63" s="12"/>
      <c r="GGN63" s="12"/>
      <c r="GGO63" s="12"/>
      <c r="GGP63" s="12"/>
      <c r="GGQ63" s="12"/>
      <c r="GGR63" s="12"/>
      <c r="GGS63" s="12"/>
      <c r="GGT63" s="12"/>
      <c r="GGU63" s="12"/>
      <c r="GGV63" s="12"/>
      <c r="GGW63" s="12"/>
      <c r="GGX63" s="12"/>
      <c r="GGY63" s="12"/>
      <c r="GGZ63" s="12"/>
      <c r="GHA63" s="12"/>
      <c r="GHB63" s="12"/>
      <c r="GHC63" s="12"/>
      <c r="GHD63" s="12"/>
      <c r="GHE63" s="12"/>
      <c r="GHF63" s="12"/>
      <c r="GHG63" s="12"/>
      <c r="GHH63" s="12"/>
      <c r="GHI63" s="12"/>
      <c r="GHJ63" s="12"/>
      <c r="GHK63" s="12"/>
      <c r="GHL63" s="12"/>
      <c r="GHM63" s="12"/>
      <c r="GHN63" s="12"/>
      <c r="GHO63" s="12"/>
      <c r="GHP63" s="12"/>
      <c r="GHQ63" s="12"/>
      <c r="GHR63" s="12"/>
      <c r="GHS63" s="12"/>
      <c r="GHT63" s="12"/>
      <c r="GHU63" s="12"/>
      <c r="GHV63" s="12"/>
      <c r="GHW63" s="12"/>
      <c r="GHX63" s="12"/>
      <c r="GHY63" s="12"/>
      <c r="GHZ63" s="12"/>
      <c r="GIA63" s="12"/>
      <c r="GIB63" s="12"/>
      <c r="GIC63" s="12"/>
      <c r="GID63" s="12"/>
      <c r="GIE63" s="12"/>
      <c r="GIF63" s="12"/>
      <c r="GIG63" s="12"/>
      <c r="GIH63" s="12"/>
      <c r="GII63" s="12"/>
      <c r="GIJ63" s="12"/>
      <c r="GIK63" s="12"/>
      <c r="GIL63" s="12"/>
      <c r="GIM63" s="12"/>
      <c r="GIN63" s="12"/>
      <c r="GIO63" s="12"/>
      <c r="GIP63" s="12"/>
      <c r="GIQ63" s="12"/>
      <c r="GIR63" s="12"/>
      <c r="GIS63" s="12"/>
      <c r="GIT63" s="12"/>
      <c r="GIU63" s="12"/>
      <c r="GIV63" s="12"/>
      <c r="GIW63" s="12"/>
      <c r="GIX63" s="12"/>
      <c r="GIY63" s="12"/>
      <c r="GIZ63" s="12"/>
      <c r="GJA63" s="12"/>
      <c r="GJB63" s="12"/>
      <c r="GJC63" s="12"/>
      <c r="GJD63" s="12"/>
      <c r="GJE63" s="12"/>
      <c r="GJF63" s="12"/>
      <c r="GJG63" s="12"/>
      <c r="GJH63" s="12"/>
      <c r="GJI63" s="12"/>
      <c r="GJJ63" s="12"/>
      <c r="GJK63" s="12"/>
      <c r="GJL63" s="12"/>
      <c r="GJM63" s="12"/>
      <c r="GJN63" s="12"/>
      <c r="GJO63" s="12"/>
      <c r="GJP63" s="12"/>
      <c r="GJQ63" s="12"/>
      <c r="GJR63" s="12"/>
      <c r="GJS63" s="12"/>
      <c r="GJT63" s="12"/>
      <c r="GJU63" s="12"/>
      <c r="GJV63" s="12"/>
      <c r="GJW63" s="12"/>
      <c r="GJX63" s="12"/>
      <c r="GJY63" s="12"/>
      <c r="GJZ63" s="12"/>
      <c r="GKA63" s="12"/>
      <c r="GKB63" s="12"/>
      <c r="GKC63" s="12"/>
      <c r="GKD63" s="12"/>
      <c r="GKE63" s="12"/>
      <c r="GKF63" s="12"/>
      <c r="GKG63" s="12"/>
      <c r="GKH63" s="12"/>
      <c r="GKI63" s="12"/>
      <c r="GKJ63" s="12"/>
      <c r="GKK63" s="12"/>
      <c r="GKL63" s="12"/>
      <c r="GKM63" s="12"/>
      <c r="GKN63" s="12"/>
      <c r="GKO63" s="12"/>
      <c r="GKP63" s="12"/>
      <c r="GKQ63" s="12"/>
      <c r="GKR63" s="12"/>
      <c r="GKS63" s="12"/>
      <c r="GKT63" s="12"/>
      <c r="GKU63" s="12"/>
      <c r="GKV63" s="12"/>
      <c r="GKW63" s="12"/>
      <c r="GKX63" s="12"/>
      <c r="GKY63" s="12"/>
      <c r="GKZ63" s="12"/>
      <c r="GLA63" s="12"/>
      <c r="GLB63" s="12"/>
      <c r="GLC63" s="12"/>
      <c r="GLD63" s="12"/>
      <c r="GLE63" s="12"/>
      <c r="GLF63" s="12"/>
      <c r="GLG63" s="12"/>
      <c r="GLH63" s="12"/>
      <c r="GLI63" s="12"/>
      <c r="GLJ63" s="12"/>
      <c r="GLK63" s="12"/>
      <c r="GLL63" s="12"/>
      <c r="GLM63" s="12"/>
      <c r="GLN63" s="12"/>
      <c r="GLO63" s="12"/>
      <c r="GLP63" s="12"/>
      <c r="GLQ63" s="12"/>
      <c r="GLR63" s="12"/>
      <c r="GLS63" s="12"/>
      <c r="GLT63" s="12"/>
      <c r="GLU63" s="12"/>
      <c r="GLV63" s="12"/>
      <c r="GLW63" s="12"/>
      <c r="GLX63" s="12"/>
      <c r="GLY63" s="12"/>
      <c r="GLZ63" s="12"/>
      <c r="GMA63" s="12"/>
      <c r="GMB63" s="12"/>
      <c r="GMC63" s="12"/>
      <c r="GMD63" s="12"/>
      <c r="GME63" s="12"/>
      <c r="GMF63" s="12"/>
      <c r="GMG63" s="12"/>
      <c r="GMH63" s="12"/>
      <c r="GMI63" s="12"/>
      <c r="GMJ63" s="12"/>
      <c r="GMK63" s="12"/>
      <c r="GML63" s="12"/>
      <c r="GMM63" s="12"/>
      <c r="GMN63" s="12"/>
      <c r="GMO63" s="12"/>
      <c r="GMP63" s="12"/>
      <c r="GMQ63" s="12"/>
      <c r="GMR63" s="12"/>
      <c r="GMS63" s="12"/>
      <c r="GMT63" s="12"/>
      <c r="GMU63" s="12"/>
      <c r="GMV63" s="12"/>
      <c r="GMW63" s="12"/>
      <c r="GMX63" s="12"/>
      <c r="GMY63" s="12"/>
      <c r="GMZ63" s="12"/>
      <c r="GNA63" s="12"/>
      <c r="GNB63" s="12"/>
      <c r="GNC63" s="12"/>
      <c r="GND63" s="12"/>
      <c r="GNE63" s="12"/>
      <c r="GNF63" s="12"/>
      <c r="GNG63" s="12"/>
      <c r="GNH63" s="12"/>
      <c r="GNI63" s="12"/>
      <c r="GNJ63" s="12"/>
      <c r="GNK63" s="12"/>
      <c r="GNL63" s="12"/>
      <c r="GNM63" s="12"/>
      <c r="GNN63" s="12"/>
      <c r="GNO63" s="12"/>
      <c r="GNP63" s="12"/>
      <c r="GNQ63" s="12"/>
      <c r="GNR63" s="12"/>
      <c r="GNS63" s="12"/>
      <c r="GNT63" s="12"/>
      <c r="GNU63" s="12"/>
      <c r="GNV63" s="12"/>
      <c r="GNW63" s="12"/>
      <c r="GNX63" s="12"/>
      <c r="GNY63" s="12"/>
      <c r="GNZ63" s="12"/>
      <c r="GOA63" s="12"/>
      <c r="GOB63" s="12"/>
      <c r="GOC63" s="12"/>
      <c r="GOD63" s="12"/>
      <c r="GOE63" s="12"/>
      <c r="GOF63" s="12"/>
      <c r="GOG63" s="12"/>
      <c r="GOH63" s="12"/>
      <c r="GOI63" s="12"/>
      <c r="GOJ63" s="12"/>
      <c r="GOK63" s="12"/>
      <c r="GOL63" s="12"/>
      <c r="GOM63" s="12"/>
      <c r="GON63" s="12"/>
      <c r="GOO63" s="12"/>
      <c r="GOP63" s="12"/>
      <c r="GOQ63" s="12"/>
      <c r="GOR63" s="12"/>
      <c r="GOS63" s="12"/>
      <c r="GOT63" s="12"/>
      <c r="GOU63" s="12"/>
      <c r="GOV63" s="12"/>
      <c r="GOW63" s="12"/>
      <c r="GOX63" s="12"/>
      <c r="GOY63" s="12"/>
      <c r="GOZ63" s="12"/>
      <c r="GPA63" s="12"/>
      <c r="GPB63" s="12"/>
      <c r="GPC63" s="12"/>
      <c r="GPD63" s="12"/>
      <c r="GPE63" s="12"/>
      <c r="GPF63" s="12"/>
      <c r="GPG63" s="12"/>
      <c r="GPH63" s="12"/>
      <c r="GPI63" s="12"/>
      <c r="GPJ63" s="12"/>
      <c r="GPK63" s="12"/>
      <c r="GPL63" s="12"/>
      <c r="GPM63" s="12"/>
      <c r="GPN63" s="12"/>
      <c r="GPO63" s="12"/>
      <c r="GPP63" s="12"/>
      <c r="GPQ63" s="12"/>
      <c r="GPR63" s="12"/>
      <c r="GPS63" s="12"/>
      <c r="GPT63" s="12"/>
      <c r="GPU63" s="12"/>
      <c r="GPV63" s="12"/>
      <c r="GPW63" s="12"/>
      <c r="GPX63" s="12"/>
      <c r="GPY63" s="12"/>
      <c r="GPZ63" s="12"/>
      <c r="GQA63" s="12"/>
      <c r="GQB63" s="12"/>
      <c r="GQC63" s="12"/>
      <c r="GQD63" s="12"/>
      <c r="GQE63" s="12"/>
      <c r="GQF63" s="12"/>
      <c r="GQG63" s="12"/>
      <c r="GQH63" s="12"/>
      <c r="GQI63" s="12"/>
      <c r="GQJ63" s="12"/>
      <c r="GQK63" s="12"/>
      <c r="GQL63" s="12"/>
      <c r="GQM63" s="12"/>
      <c r="GQN63" s="12"/>
      <c r="GQO63" s="12"/>
      <c r="GQP63" s="12"/>
      <c r="GQQ63" s="12"/>
      <c r="GQR63" s="12"/>
      <c r="GQS63" s="12"/>
      <c r="GQT63" s="12"/>
      <c r="GQU63" s="12"/>
      <c r="GQV63" s="12"/>
      <c r="GQW63" s="12"/>
      <c r="GQX63" s="12"/>
      <c r="GQY63" s="12"/>
      <c r="GQZ63" s="12"/>
      <c r="GRA63" s="12"/>
      <c r="GRB63" s="12"/>
      <c r="GRC63" s="12"/>
      <c r="GRD63" s="12"/>
      <c r="GRE63" s="12"/>
      <c r="GRF63" s="12"/>
      <c r="GRG63" s="12"/>
      <c r="GRH63" s="12"/>
      <c r="GRI63" s="12"/>
      <c r="GRJ63" s="12"/>
      <c r="GRK63" s="12"/>
      <c r="GRL63" s="12"/>
      <c r="GRM63" s="12"/>
      <c r="GRN63" s="12"/>
      <c r="GRO63" s="12"/>
      <c r="GRP63" s="12"/>
      <c r="GRQ63" s="12"/>
      <c r="GRR63" s="12"/>
      <c r="GRS63" s="12"/>
      <c r="GRT63" s="12"/>
      <c r="GRU63" s="12"/>
      <c r="GRV63" s="12"/>
      <c r="GRW63" s="12"/>
      <c r="GRX63" s="12"/>
      <c r="GRY63" s="12"/>
      <c r="GRZ63" s="12"/>
      <c r="GSA63" s="12"/>
      <c r="GSB63" s="12"/>
      <c r="GSC63" s="12"/>
      <c r="GSD63" s="12"/>
      <c r="GSE63" s="12"/>
      <c r="GSF63" s="12"/>
      <c r="GSG63" s="12"/>
      <c r="GSH63" s="12"/>
      <c r="GSI63" s="12"/>
      <c r="GSJ63" s="12"/>
      <c r="GSK63" s="12"/>
      <c r="GSL63" s="12"/>
      <c r="GSM63" s="12"/>
      <c r="GSN63" s="12"/>
      <c r="GSO63" s="12"/>
      <c r="GSP63" s="12"/>
      <c r="GSQ63" s="12"/>
      <c r="GSR63" s="12"/>
      <c r="GSS63" s="12"/>
      <c r="GST63" s="12"/>
      <c r="GSU63" s="12"/>
      <c r="GSV63" s="12"/>
      <c r="GSW63" s="12"/>
      <c r="GSX63" s="12"/>
      <c r="GSY63" s="12"/>
      <c r="GSZ63" s="12"/>
      <c r="GTA63" s="12"/>
      <c r="GTB63" s="12"/>
      <c r="GTC63" s="12"/>
      <c r="GTD63" s="12"/>
      <c r="GTE63" s="12"/>
      <c r="GTF63" s="12"/>
      <c r="GTG63" s="12"/>
      <c r="GTH63" s="12"/>
      <c r="GTI63" s="12"/>
      <c r="GTJ63" s="12"/>
      <c r="GTK63" s="12"/>
      <c r="GTL63" s="12"/>
      <c r="GTM63" s="12"/>
      <c r="GTN63" s="12"/>
      <c r="GTO63" s="12"/>
      <c r="GTP63" s="12"/>
      <c r="GTQ63" s="12"/>
      <c r="GTR63" s="12"/>
      <c r="GTS63" s="12"/>
      <c r="GTT63" s="12"/>
      <c r="GTU63" s="12"/>
      <c r="GTV63" s="12"/>
      <c r="GTW63" s="12"/>
      <c r="GTX63" s="12"/>
      <c r="GTY63" s="12"/>
      <c r="GTZ63" s="12"/>
      <c r="GUA63" s="12"/>
      <c r="GUB63" s="12"/>
      <c r="GUC63" s="12"/>
      <c r="GUD63" s="12"/>
      <c r="GUE63" s="12"/>
      <c r="GUF63" s="12"/>
      <c r="GUG63" s="12"/>
      <c r="GUH63" s="12"/>
      <c r="GUI63" s="12"/>
      <c r="GUJ63" s="12"/>
      <c r="GUK63" s="12"/>
      <c r="GUL63" s="12"/>
      <c r="GUM63" s="12"/>
      <c r="GUN63" s="12"/>
      <c r="GUO63" s="12"/>
      <c r="GUP63" s="12"/>
      <c r="GUQ63" s="12"/>
      <c r="GUR63" s="12"/>
      <c r="GUS63" s="12"/>
      <c r="GUT63" s="12"/>
      <c r="GUU63" s="12"/>
      <c r="GUV63" s="12"/>
      <c r="GUW63" s="12"/>
      <c r="GUX63" s="12"/>
      <c r="GUY63" s="12"/>
      <c r="GUZ63" s="12"/>
      <c r="GVA63" s="12"/>
      <c r="GVB63" s="12"/>
      <c r="GVC63" s="12"/>
      <c r="GVD63" s="12"/>
      <c r="GVE63" s="12"/>
      <c r="GVF63" s="12"/>
      <c r="GVG63" s="12"/>
      <c r="GVH63" s="12"/>
      <c r="GVI63" s="12"/>
      <c r="GVJ63" s="12"/>
      <c r="GVK63" s="12"/>
      <c r="GVL63" s="12"/>
      <c r="GVM63" s="12"/>
      <c r="GVN63" s="12"/>
      <c r="GVO63" s="12"/>
      <c r="GVP63" s="12"/>
      <c r="GVQ63" s="12"/>
      <c r="GVR63" s="12"/>
      <c r="GVS63" s="12"/>
      <c r="GVT63" s="12"/>
      <c r="GVU63" s="12"/>
      <c r="GVV63" s="12"/>
      <c r="GVW63" s="12"/>
      <c r="GVX63" s="12"/>
      <c r="GVY63" s="12"/>
      <c r="GVZ63" s="12"/>
      <c r="GWA63" s="12"/>
      <c r="GWB63" s="12"/>
      <c r="GWC63" s="12"/>
      <c r="GWD63" s="12"/>
      <c r="GWE63" s="12"/>
      <c r="GWF63" s="12"/>
      <c r="GWG63" s="12"/>
      <c r="GWH63" s="12"/>
      <c r="GWI63" s="12"/>
      <c r="GWJ63" s="12"/>
      <c r="GWK63" s="12"/>
      <c r="GWL63" s="12"/>
      <c r="GWM63" s="12"/>
      <c r="GWN63" s="12"/>
      <c r="GWO63" s="12"/>
      <c r="GWP63" s="12"/>
      <c r="GWQ63" s="12"/>
      <c r="GWR63" s="12"/>
      <c r="GWS63" s="12"/>
      <c r="GWT63" s="12"/>
      <c r="GWU63" s="12"/>
      <c r="GWV63" s="12"/>
      <c r="GWW63" s="12"/>
      <c r="GWX63" s="12"/>
      <c r="GWY63" s="12"/>
      <c r="GWZ63" s="12"/>
      <c r="GXA63" s="12"/>
      <c r="GXB63" s="12"/>
      <c r="GXC63" s="12"/>
      <c r="GXD63" s="12"/>
      <c r="GXE63" s="12"/>
      <c r="GXF63" s="12"/>
      <c r="GXG63" s="12"/>
      <c r="GXH63" s="12"/>
      <c r="GXI63" s="12"/>
      <c r="GXJ63" s="12"/>
      <c r="GXK63" s="12"/>
      <c r="GXL63" s="12"/>
      <c r="GXM63" s="12"/>
      <c r="GXN63" s="12"/>
      <c r="GXO63" s="12"/>
      <c r="GXP63" s="12"/>
      <c r="GXQ63" s="12"/>
      <c r="GXR63" s="12"/>
      <c r="GXS63" s="12"/>
      <c r="GXT63" s="12"/>
      <c r="GXU63" s="12"/>
      <c r="GXV63" s="12"/>
      <c r="GXW63" s="12"/>
      <c r="GXX63" s="12"/>
      <c r="GXY63" s="12"/>
      <c r="GXZ63" s="12"/>
      <c r="GYA63" s="12"/>
      <c r="GYB63" s="12"/>
      <c r="GYC63" s="12"/>
      <c r="GYD63" s="12"/>
      <c r="GYE63" s="12"/>
      <c r="GYF63" s="12"/>
      <c r="GYG63" s="12"/>
      <c r="GYH63" s="12"/>
      <c r="GYI63" s="12"/>
      <c r="GYJ63" s="12"/>
      <c r="GYK63" s="12"/>
      <c r="GYL63" s="12"/>
      <c r="GYM63" s="12"/>
      <c r="GYN63" s="12"/>
      <c r="GYO63" s="12"/>
      <c r="GYP63" s="12"/>
      <c r="GYQ63" s="12"/>
      <c r="GYR63" s="12"/>
      <c r="GYS63" s="12"/>
      <c r="GYT63" s="12"/>
      <c r="GYU63" s="12"/>
      <c r="GYV63" s="12"/>
      <c r="GYW63" s="12"/>
      <c r="GYX63" s="12"/>
      <c r="GYY63" s="12"/>
      <c r="GYZ63" s="12"/>
      <c r="GZA63" s="12"/>
      <c r="GZB63" s="12"/>
      <c r="GZC63" s="12"/>
      <c r="GZD63" s="12"/>
      <c r="GZE63" s="12"/>
      <c r="GZF63" s="12"/>
      <c r="GZG63" s="12"/>
      <c r="GZH63" s="12"/>
      <c r="GZI63" s="12"/>
      <c r="GZJ63" s="12"/>
      <c r="GZK63" s="12"/>
      <c r="GZL63" s="12"/>
      <c r="GZM63" s="12"/>
      <c r="GZN63" s="12"/>
      <c r="GZO63" s="12"/>
      <c r="GZP63" s="12"/>
      <c r="GZQ63" s="12"/>
      <c r="GZR63" s="12"/>
      <c r="GZS63" s="12"/>
      <c r="GZT63" s="12"/>
      <c r="GZU63" s="12"/>
      <c r="GZV63" s="12"/>
      <c r="GZW63" s="12"/>
      <c r="GZX63" s="12"/>
      <c r="GZY63" s="12"/>
      <c r="GZZ63" s="12"/>
      <c r="HAA63" s="12"/>
      <c r="HAB63" s="12"/>
      <c r="HAC63" s="12"/>
      <c r="HAD63" s="12"/>
      <c r="HAE63" s="12"/>
      <c r="HAF63" s="12"/>
      <c r="HAG63" s="12"/>
      <c r="HAH63" s="12"/>
      <c r="HAI63" s="12"/>
      <c r="HAJ63" s="12"/>
      <c r="HAK63" s="12"/>
      <c r="HAL63" s="12"/>
      <c r="HAM63" s="12"/>
      <c r="HAN63" s="12"/>
      <c r="HAO63" s="12"/>
      <c r="HAP63" s="12"/>
      <c r="HAQ63" s="12"/>
      <c r="HAR63" s="12"/>
      <c r="HAS63" s="12"/>
      <c r="HAT63" s="12"/>
      <c r="HAU63" s="12"/>
      <c r="HAV63" s="12"/>
      <c r="HAW63" s="12"/>
      <c r="HAX63" s="12"/>
      <c r="HAY63" s="12"/>
      <c r="HAZ63" s="12"/>
      <c r="HBA63" s="12"/>
      <c r="HBB63" s="12"/>
      <c r="HBC63" s="12"/>
      <c r="HBD63" s="12"/>
      <c r="HBE63" s="12"/>
      <c r="HBF63" s="12"/>
      <c r="HBG63" s="12"/>
      <c r="HBH63" s="12"/>
      <c r="HBI63" s="12"/>
      <c r="HBJ63" s="12"/>
      <c r="HBK63" s="12"/>
      <c r="HBL63" s="12"/>
      <c r="HBM63" s="12"/>
      <c r="HBN63" s="12"/>
      <c r="HBO63" s="12"/>
      <c r="HBP63" s="12"/>
      <c r="HBQ63" s="12"/>
      <c r="HBR63" s="12"/>
      <c r="HBS63" s="12"/>
      <c r="HBT63" s="12"/>
      <c r="HBU63" s="12"/>
      <c r="HBV63" s="12"/>
      <c r="HBW63" s="12"/>
      <c r="HBX63" s="12"/>
      <c r="HBY63" s="12"/>
      <c r="HBZ63" s="12"/>
      <c r="HCA63" s="12"/>
      <c r="HCB63" s="12"/>
      <c r="HCC63" s="12"/>
      <c r="HCD63" s="12"/>
      <c r="HCE63" s="12"/>
      <c r="HCF63" s="12"/>
      <c r="HCG63" s="12"/>
      <c r="HCH63" s="12"/>
      <c r="HCI63" s="12"/>
      <c r="HCJ63" s="12"/>
      <c r="HCK63" s="12"/>
      <c r="HCL63" s="12"/>
      <c r="HCM63" s="12"/>
      <c r="HCN63" s="12"/>
      <c r="HCO63" s="12"/>
      <c r="HCP63" s="12"/>
      <c r="HCQ63" s="12"/>
      <c r="HCR63" s="12"/>
      <c r="HCS63" s="12"/>
      <c r="HCT63" s="12"/>
      <c r="HCU63" s="12"/>
      <c r="HCV63" s="12"/>
      <c r="HCW63" s="12"/>
      <c r="HCX63" s="12"/>
      <c r="HCY63" s="12"/>
      <c r="HCZ63" s="12"/>
      <c r="HDA63" s="12"/>
      <c r="HDB63" s="12"/>
      <c r="HDC63" s="12"/>
      <c r="HDD63" s="12"/>
      <c r="HDE63" s="12"/>
      <c r="HDF63" s="12"/>
      <c r="HDG63" s="12"/>
      <c r="HDH63" s="12"/>
      <c r="HDI63" s="12"/>
      <c r="HDJ63" s="12"/>
      <c r="HDK63" s="12"/>
      <c r="HDL63" s="12"/>
      <c r="HDM63" s="12"/>
      <c r="HDN63" s="12"/>
      <c r="HDO63" s="12"/>
      <c r="HDP63" s="12"/>
      <c r="HDQ63" s="12"/>
      <c r="HDR63" s="12"/>
      <c r="HDS63" s="12"/>
      <c r="HDT63" s="12"/>
      <c r="HDU63" s="12"/>
      <c r="HDV63" s="12"/>
      <c r="HDW63" s="12"/>
      <c r="HDX63" s="12"/>
      <c r="HDY63" s="12"/>
      <c r="HDZ63" s="12"/>
      <c r="HEA63" s="12"/>
      <c r="HEB63" s="12"/>
      <c r="HEC63" s="12"/>
      <c r="HED63" s="12"/>
      <c r="HEE63" s="12"/>
      <c r="HEF63" s="12"/>
      <c r="HEG63" s="12"/>
      <c r="HEH63" s="12"/>
      <c r="HEI63" s="12"/>
      <c r="HEJ63" s="12"/>
      <c r="HEK63" s="12"/>
      <c r="HEL63" s="12"/>
      <c r="HEM63" s="12"/>
      <c r="HEN63" s="12"/>
      <c r="HEO63" s="12"/>
      <c r="HEP63" s="12"/>
      <c r="HEQ63" s="12"/>
      <c r="HER63" s="12"/>
      <c r="HES63" s="12"/>
      <c r="HET63" s="12"/>
      <c r="HEU63" s="12"/>
      <c r="HEV63" s="12"/>
      <c r="HEW63" s="12"/>
      <c r="HEX63" s="12"/>
      <c r="HEY63" s="12"/>
      <c r="HEZ63" s="12"/>
      <c r="HFA63" s="12"/>
      <c r="HFB63" s="12"/>
      <c r="HFC63" s="12"/>
      <c r="HFD63" s="12"/>
      <c r="HFE63" s="12"/>
      <c r="HFF63" s="12"/>
      <c r="HFG63" s="12"/>
      <c r="HFH63" s="12"/>
      <c r="HFI63" s="12"/>
      <c r="HFJ63" s="12"/>
      <c r="HFK63" s="12"/>
      <c r="HFL63" s="12"/>
      <c r="HFM63" s="12"/>
      <c r="HFN63" s="12"/>
      <c r="HFO63" s="12"/>
      <c r="HFP63" s="12"/>
      <c r="HFQ63" s="12"/>
      <c r="HFR63" s="12"/>
      <c r="HFS63" s="12"/>
      <c r="HFT63" s="12"/>
      <c r="HFU63" s="12"/>
      <c r="HFV63" s="12"/>
      <c r="HFW63" s="12"/>
      <c r="HFX63" s="12"/>
      <c r="HFY63" s="12"/>
      <c r="HFZ63" s="12"/>
      <c r="HGA63" s="12"/>
      <c r="HGB63" s="12"/>
      <c r="HGC63" s="12"/>
      <c r="HGD63" s="12"/>
      <c r="HGE63" s="12"/>
      <c r="HGF63" s="12"/>
      <c r="HGG63" s="12"/>
      <c r="HGH63" s="12"/>
      <c r="HGI63" s="12"/>
      <c r="HGJ63" s="12"/>
      <c r="HGK63" s="12"/>
      <c r="HGL63" s="12"/>
      <c r="HGM63" s="12"/>
      <c r="HGN63" s="12"/>
      <c r="HGO63" s="12"/>
      <c r="HGP63" s="12"/>
      <c r="HGQ63" s="12"/>
      <c r="HGR63" s="12"/>
      <c r="HGS63" s="12"/>
      <c r="HGT63" s="12"/>
      <c r="HGU63" s="12"/>
      <c r="HGV63" s="12"/>
      <c r="HGW63" s="12"/>
      <c r="HGX63" s="12"/>
      <c r="HGY63" s="12"/>
      <c r="HGZ63" s="12"/>
      <c r="HHA63" s="12"/>
      <c r="HHB63" s="12"/>
      <c r="HHC63" s="12"/>
      <c r="HHD63" s="12"/>
      <c r="HHE63" s="12"/>
      <c r="HHF63" s="12"/>
      <c r="HHG63" s="12"/>
      <c r="HHH63" s="12"/>
      <c r="HHI63" s="12"/>
      <c r="HHJ63" s="12"/>
      <c r="HHK63" s="12"/>
      <c r="HHL63" s="12"/>
      <c r="HHM63" s="12"/>
      <c r="HHN63" s="12"/>
      <c r="HHO63" s="12"/>
      <c r="HHP63" s="12"/>
      <c r="HHQ63" s="12"/>
      <c r="HHR63" s="12"/>
      <c r="HHS63" s="12"/>
      <c r="HHT63" s="12"/>
      <c r="HHU63" s="12"/>
      <c r="HHV63" s="12"/>
      <c r="HHW63" s="12"/>
      <c r="HHX63" s="12"/>
      <c r="HHY63" s="12"/>
      <c r="HHZ63" s="12"/>
      <c r="HIA63" s="12"/>
      <c r="HIB63" s="12"/>
      <c r="HIC63" s="12"/>
      <c r="HID63" s="12"/>
      <c r="HIE63" s="12"/>
      <c r="HIF63" s="12"/>
      <c r="HIG63" s="12"/>
      <c r="HIH63" s="12"/>
      <c r="HII63" s="12"/>
      <c r="HIJ63" s="12"/>
      <c r="HIK63" s="12"/>
      <c r="HIL63" s="12"/>
      <c r="HIM63" s="12"/>
      <c r="HIN63" s="12"/>
      <c r="HIO63" s="12"/>
      <c r="HIP63" s="12"/>
      <c r="HIQ63" s="12"/>
      <c r="HIR63" s="12"/>
      <c r="HIS63" s="12"/>
      <c r="HIT63" s="12"/>
      <c r="HIU63" s="12"/>
      <c r="HIV63" s="12"/>
      <c r="HIW63" s="12"/>
      <c r="HIX63" s="12"/>
      <c r="HIY63" s="12"/>
      <c r="HIZ63" s="12"/>
      <c r="HJA63" s="12"/>
      <c r="HJB63" s="12"/>
      <c r="HJC63" s="12"/>
      <c r="HJD63" s="12"/>
      <c r="HJE63" s="12"/>
      <c r="HJF63" s="12"/>
      <c r="HJG63" s="12"/>
      <c r="HJH63" s="12"/>
      <c r="HJI63" s="12"/>
      <c r="HJJ63" s="12"/>
      <c r="HJK63" s="12"/>
      <c r="HJL63" s="12"/>
      <c r="HJM63" s="12"/>
      <c r="HJN63" s="12"/>
      <c r="HJO63" s="12"/>
      <c r="HJP63" s="12"/>
      <c r="HJQ63" s="12"/>
      <c r="HJR63" s="12"/>
      <c r="HJS63" s="12"/>
      <c r="HJT63" s="12"/>
      <c r="HJU63" s="12"/>
      <c r="HJV63" s="12"/>
      <c r="HJW63" s="12"/>
      <c r="HJX63" s="12"/>
      <c r="HJY63" s="12"/>
      <c r="HJZ63" s="12"/>
      <c r="HKA63" s="12"/>
      <c r="HKB63" s="12"/>
      <c r="HKC63" s="12"/>
      <c r="HKD63" s="12"/>
      <c r="HKE63" s="12"/>
      <c r="HKF63" s="12"/>
      <c r="HKG63" s="12"/>
      <c r="HKH63" s="12"/>
      <c r="HKI63" s="12"/>
      <c r="HKJ63" s="12"/>
      <c r="HKK63" s="12"/>
      <c r="HKL63" s="12"/>
      <c r="HKM63" s="12"/>
      <c r="HKN63" s="12"/>
      <c r="HKO63" s="12"/>
      <c r="HKP63" s="12"/>
      <c r="HKQ63" s="12"/>
      <c r="HKR63" s="12"/>
      <c r="HKS63" s="12"/>
      <c r="HKT63" s="12"/>
      <c r="HKU63" s="12"/>
      <c r="HKV63" s="12"/>
      <c r="HKW63" s="12"/>
      <c r="HKX63" s="12"/>
      <c r="HKY63" s="12"/>
      <c r="HKZ63" s="12"/>
      <c r="HLA63" s="12"/>
      <c r="HLB63" s="12"/>
      <c r="HLC63" s="12"/>
      <c r="HLD63" s="12"/>
      <c r="HLE63" s="12"/>
      <c r="HLF63" s="12"/>
      <c r="HLG63" s="12"/>
      <c r="HLH63" s="12"/>
      <c r="HLI63" s="12"/>
      <c r="HLJ63" s="12"/>
      <c r="HLK63" s="12"/>
      <c r="HLL63" s="12"/>
      <c r="HLM63" s="12"/>
      <c r="HLN63" s="12"/>
      <c r="HLO63" s="12"/>
      <c r="HLP63" s="12"/>
      <c r="HLQ63" s="12"/>
      <c r="HLR63" s="12"/>
      <c r="HLS63" s="12"/>
      <c r="HLT63" s="12"/>
      <c r="HLU63" s="12"/>
      <c r="HLV63" s="12"/>
      <c r="HLW63" s="12"/>
      <c r="HLX63" s="12"/>
      <c r="HLY63" s="12"/>
      <c r="HLZ63" s="12"/>
      <c r="HMA63" s="12"/>
      <c r="HMB63" s="12"/>
      <c r="HMC63" s="12"/>
      <c r="HMD63" s="12"/>
      <c r="HME63" s="12"/>
      <c r="HMF63" s="12"/>
      <c r="HMG63" s="12"/>
      <c r="HMH63" s="12"/>
      <c r="HMI63" s="12"/>
      <c r="HMJ63" s="12"/>
      <c r="HMK63" s="12"/>
      <c r="HML63" s="12"/>
      <c r="HMM63" s="12"/>
      <c r="HMN63" s="12"/>
      <c r="HMO63" s="12"/>
      <c r="HMP63" s="12"/>
      <c r="HMQ63" s="12"/>
      <c r="HMR63" s="12"/>
      <c r="HMS63" s="12"/>
      <c r="HMT63" s="12"/>
      <c r="HMU63" s="12"/>
      <c r="HMV63" s="12"/>
      <c r="HMW63" s="12"/>
      <c r="HMX63" s="12"/>
      <c r="HMY63" s="12"/>
      <c r="HMZ63" s="12"/>
      <c r="HNA63" s="12"/>
      <c r="HNB63" s="12"/>
      <c r="HNC63" s="12"/>
      <c r="HND63" s="12"/>
      <c r="HNE63" s="12"/>
      <c r="HNF63" s="12"/>
      <c r="HNG63" s="12"/>
      <c r="HNH63" s="12"/>
      <c r="HNI63" s="12"/>
      <c r="HNJ63" s="12"/>
      <c r="HNK63" s="12"/>
      <c r="HNL63" s="12"/>
      <c r="HNM63" s="12"/>
      <c r="HNN63" s="12"/>
      <c r="HNO63" s="12"/>
      <c r="HNP63" s="12"/>
      <c r="HNQ63" s="12"/>
      <c r="HNR63" s="12"/>
      <c r="HNS63" s="12"/>
      <c r="HNT63" s="12"/>
      <c r="HNU63" s="12"/>
      <c r="HNV63" s="12"/>
      <c r="HNW63" s="12"/>
      <c r="HNX63" s="12"/>
      <c r="HNY63" s="12"/>
      <c r="HNZ63" s="12"/>
      <c r="HOA63" s="12"/>
      <c r="HOB63" s="12"/>
      <c r="HOC63" s="12"/>
      <c r="HOD63" s="12"/>
      <c r="HOE63" s="12"/>
      <c r="HOF63" s="12"/>
      <c r="HOG63" s="12"/>
      <c r="HOH63" s="12"/>
      <c r="HOI63" s="12"/>
      <c r="HOJ63" s="12"/>
      <c r="HOK63" s="12"/>
      <c r="HOL63" s="12"/>
      <c r="HOM63" s="12"/>
      <c r="HON63" s="12"/>
      <c r="HOO63" s="12"/>
      <c r="HOP63" s="12"/>
      <c r="HOQ63" s="12"/>
      <c r="HOR63" s="12"/>
      <c r="HOS63" s="12"/>
      <c r="HOT63" s="12"/>
      <c r="HOU63" s="12"/>
      <c r="HOV63" s="12"/>
      <c r="HOW63" s="12"/>
      <c r="HOX63" s="12"/>
      <c r="HOY63" s="12"/>
      <c r="HOZ63" s="12"/>
      <c r="HPA63" s="12"/>
      <c r="HPB63" s="12"/>
      <c r="HPC63" s="12"/>
      <c r="HPD63" s="12"/>
      <c r="HPE63" s="12"/>
      <c r="HPF63" s="12"/>
      <c r="HPG63" s="12"/>
      <c r="HPH63" s="12"/>
      <c r="HPI63" s="12"/>
      <c r="HPJ63" s="12"/>
      <c r="HPK63" s="12"/>
      <c r="HPL63" s="12"/>
      <c r="HPM63" s="12"/>
      <c r="HPN63" s="12"/>
      <c r="HPO63" s="12"/>
      <c r="HPP63" s="12"/>
      <c r="HPQ63" s="12"/>
      <c r="HPR63" s="12"/>
      <c r="HPS63" s="12"/>
      <c r="HPT63" s="12"/>
      <c r="HPU63" s="12"/>
      <c r="HPV63" s="12"/>
      <c r="HPW63" s="12"/>
      <c r="HPX63" s="12"/>
      <c r="HPY63" s="12"/>
      <c r="HPZ63" s="12"/>
      <c r="HQA63" s="12"/>
      <c r="HQB63" s="12"/>
      <c r="HQC63" s="12"/>
      <c r="HQD63" s="12"/>
      <c r="HQE63" s="12"/>
      <c r="HQF63" s="12"/>
      <c r="HQG63" s="12"/>
      <c r="HQH63" s="12"/>
      <c r="HQI63" s="12"/>
      <c r="HQJ63" s="12"/>
      <c r="HQK63" s="12"/>
      <c r="HQL63" s="12"/>
      <c r="HQM63" s="12"/>
      <c r="HQN63" s="12"/>
      <c r="HQO63" s="12"/>
      <c r="HQP63" s="12"/>
      <c r="HQQ63" s="12"/>
      <c r="HQR63" s="12"/>
      <c r="HQS63" s="12"/>
      <c r="HQT63" s="12"/>
      <c r="HQU63" s="12"/>
      <c r="HQV63" s="12"/>
      <c r="HQW63" s="12"/>
      <c r="HQX63" s="12"/>
      <c r="HQY63" s="12"/>
      <c r="HQZ63" s="12"/>
      <c r="HRA63" s="12"/>
      <c r="HRB63" s="12"/>
      <c r="HRC63" s="12"/>
      <c r="HRD63" s="12"/>
      <c r="HRE63" s="12"/>
      <c r="HRF63" s="12"/>
      <c r="HRG63" s="12"/>
      <c r="HRH63" s="12"/>
      <c r="HRI63" s="12"/>
      <c r="HRJ63" s="12"/>
      <c r="HRK63" s="12"/>
      <c r="HRL63" s="12"/>
      <c r="HRM63" s="12"/>
      <c r="HRN63" s="12"/>
      <c r="HRO63" s="12"/>
      <c r="HRP63" s="12"/>
      <c r="HRQ63" s="12"/>
      <c r="HRR63" s="12"/>
      <c r="HRS63" s="12"/>
      <c r="HRT63" s="12"/>
      <c r="HRU63" s="12"/>
      <c r="HRV63" s="12"/>
      <c r="HRW63" s="12"/>
      <c r="HRX63" s="12"/>
      <c r="HRY63" s="12"/>
      <c r="HRZ63" s="12"/>
      <c r="HSA63" s="12"/>
      <c r="HSB63" s="12"/>
      <c r="HSC63" s="12"/>
      <c r="HSD63" s="12"/>
      <c r="HSE63" s="12"/>
      <c r="HSF63" s="12"/>
      <c r="HSG63" s="12"/>
      <c r="HSH63" s="12"/>
      <c r="HSI63" s="12"/>
      <c r="HSJ63" s="12"/>
      <c r="HSK63" s="12"/>
      <c r="HSL63" s="12"/>
      <c r="HSM63" s="12"/>
      <c r="HSN63" s="12"/>
      <c r="HSO63" s="12"/>
      <c r="HSP63" s="12"/>
      <c r="HSQ63" s="12"/>
      <c r="HSR63" s="12"/>
      <c r="HSS63" s="12"/>
      <c r="HST63" s="12"/>
      <c r="HSU63" s="12"/>
      <c r="HSV63" s="12"/>
      <c r="HSW63" s="12"/>
      <c r="HSX63" s="12"/>
      <c r="HSY63" s="12"/>
      <c r="HSZ63" s="12"/>
      <c r="HTA63" s="12"/>
      <c r="HTB63" s="12"/>
      <c r="HTC63" s="12"/>
      <c r="HTD63" s="12"/>
      <c r="HTE63" s="12"/>
      <c r="HTF63" s="12"/>
      <c r="HTG63" s="12"/>
      <c r="HTH63" s="12"/>
      <c r="HTI63" s="12"/>
      <c r="HTJ63" s="12"/>
      <c r="HTK63" s="12"/>
      <c r="HTL63" s="12"/>
      <c r="HTM63" s="12"/>
      <c r="HTN63" s="12"/>
      <c r="HTO63" s="12"/>
      <c r="HTP63" s="12"/>
      <c r="HTQ63" s="12"/>
      <c r="HTR63" s="12"/>
      <c r="HTS63" s="12"/>
      <c r="HTT63" s="12"/>
      <c r="HTU63" s="12"/>
      <c r="HTV63" s="12"/>
      <c r="HTW63" s="12"/>
      <c r="HTX63" s="12"/>
      <c r="HTY63" s="12"/>
      <c r="HTZ63" s="12"/>
      <c r="HUA63" s="12"/>
      <c r="HUB63" s="12"/>
      <c r="HUC63" s="12"/>
      <c r="HUD63" s="12"/>
      <c r="HUE63" s="12"/>
      <c r="HUF63" s="12"/>
      <c r="HUG63" s="12"/>
      <c r="HUH63" s="12"/>
      <c r="HUI63" s="12"/>
      <c r="HUJ63" s="12"/>
      <c r="HUK63" s="12"/>
      <c r="HUL63" s="12"/>
      <c r="HUM63" s="12"/>
      <c r="HUN63" s="12"/>
      <c r="HUO63" s="12"/>
      <c r="HUP63" s="12"/>
      <c r="HUQ63" s="12"/>
      <c r="HUR63" s="12"/>
      <c r="HUS63" s="12"/>
      <c r="HUT63" s="12"/>
      <c r="HUU63" s="12"/>
      <c r="HUV63" s="12"/>
      <c r="HUW63" s="12"/>
      <c r="HUX63" s="12"/>
      <c r="HUY63" s="12"/>
      <c r="HUZ63" s="12"/>
      <c r="HVA63" s="12"/>
      <c r="HVB63" s="12"/>
      <c r="HVC63" s="12"/>
      <c r="HVD63" s="12"/>
      <c r="HVE63" s="12"/>
      <c r="HVF63" s="12"/>
      <c r="HVG63" s="12"/>
      <c r="HVH63" s="12"/>
      <c r="HVI63" s="12"/>
      <c r="HVJ63" s="12"/>
      <c r="HVK63" s="12"/>
      <c r="HVL63" s="12"/>
      <c r="HVM63" s="12"/>
      <c r="HVN63" s="12"/>
      <c r="HVO63" s="12"/>
      <c r="HVP63" s="12"/>
      <c r="HVQ63" s="12"/>
      <c r="HVR63" s="12"/>
      <c r="HVS63" s="12"/>
      <c r="HVT63" s="12"/>
      <c r="HVU63" s="12"/>
      <c r="HVV63" s="12"/>
      <c r="HVW63" s="12"/>
      <c r="HVX63" s="12"/>
      <c r="HVY63" s="12"/>
      <c r="HVZ63" s="12"/>
      <c r="HWA63" s="12"/>
      <c r="HWB63" s="12"/>
      <c r="HWC63" s="12"/>
      <c r="HWD63" s="12"/>
      <c r="HWE63" s="12"/>
      <c r="HWF63" s="12"/>
      <c r="HWG63" s="12"/>
      <c r="HWH63" s="12"/>
      <c r="HWI63" s="12"/>
      <c r="HWJ63" s="12"/>
      <c r="HWK63" s="12"/>
      <c r="HWL63" s="12"/>
      <c r="HWM63" s="12"/>
      <c r="HWN63" s="12"/>
      <c r="HWO63" s="12"/>
      <c r="HWP63" s="12"/>
      <c r="HWQ63" s="12"/>
      <c r="HWR63" s="12"/>
      <c r="HWS63" s="12"/>
      <c r="HWT63" s="12"/>
      <c r="HWU63" s="12"/>
      <c r="HWV63" s="12"/>
      <c r="HWW63" s="12"/>
      <c r="HWX63" s="12"/>
      <c r="HWY63" s="12"/>
      <c r="HWZ63" s="12"/>
      <c r="HXA63" s="12"/>
      <c r="HXB63" s="12"/>
      <c r="HXC63" s="12"/>
      <c r="HXD63" s="12"/>
      <c r="HXE63" s="12"/>
      <c r="HXF63" s="12"/>
      <c r="HXG63" s="12"/>
      <c r="HXH63" s="12"/>
      <c r="HXI63" s="12"/>
      <c r="HXJ63" s="12"/>
      <c r="HXK63" s="12"/>
      <c r="HXL63" s="12"/>
      <c r="HXM63" s="12"/>
      <c r="HXN63" s="12"/>
      <c r="HXO63" s="12"/>
      <c r="HXP63" s="12"/>
      <c r="HXQ63" s="12"/>
      <c r="HXR63" s="12"/>
      <c r="HXS63" s="12"/>
      <c r="HXT63" s="12"/>
      <c r="HXU63" s="12"/>
      <c r="HXV63" s="12"/>
      <c r="HXW63" s="12"/>
      <c r="HXX63" s="12"/>
      <c r="HXY63" s="12"/>
      <c r="HXZ63" s="12"/>
      <c r="HYA63" s="12"/>
      <c r="HYB63" s="12"/>
      <c r="HYC63" s="12"/>
      <c r="HYD63" s="12"/>
      <c r="HYE63" s="12"/>
      <c r="HYF63" s="12"/>
      <c r="HYG63" s="12"/>
      <c r="HYH63" s="12"/>
      <c r="HYI63" s="12"/>
      <c r="HYJ63" s="12"/>
      <c r="HYK63" s="12"/>
      <c r="HYL63" s="12"/>
      <c r="HYM63" s="12"/>
      <c r="HYN63" s="12"/>
      <c r="HYO63" s="12"/>
      <c r="HYP63" s="12"/>
      <c r="HYQ63" s="12"/>
      <c r="HYR63" s="12"/>
      <c r="HYS63" s="12"/>
      <c r="HYT63" s="12"/>
      <c r="HYU63" s="12"/>
      <c r="HYV63" s="12"/>
      <c r="HYW63" s="12"/>
      <c r="HYX63" s="12"/>
      <c r="HYY63" s="12"/>
      <c r="HYZ63" s="12"/>
      <c r="HZA63" s="12"/>
      <c r="HZB63" s="12"/>
      <c r="HZC63" s="12"/>
      <c r="HZD63" s="12"/>
      <c r="HZE63" s="12"/>
      <c r="HZF63" s="12"/>
      <c r="HZG63" s="12"/>
      <c r="HZH63" s="12"/>
      <c r="HZI63" s="12"/>
      <c r="HZJ63" s="12"/>
      <c r="HZK63" s="12"/>
      <c r="HZL63" s="12"/>
      <c r="HZM63" s="12"/>
      <c r="HZN63" s="12"/>
      <c r="HZO63" s="12"/>
      <c r="HZP63" s="12"/>
      <c r="HZQ63" s="12"/>
      <c r="HZR63" s="12"/>
      <c r="HZS63" s="12"/>
      <c r="HZT63" s="12"/>
      <c r="HZU63" s="12"/>
      <c r="HZV63" s="12"/>
      <c r="HZW63" s="12"/>
      <c r="HZX63" s="12"/>
      <c r="HZY63" s="12"/>
      <c r="HZZ63" s="12"/>
      <c r="IAA63" s="12"/>
      <c r="IAB63" s="12"/>
      <c r="IAC63" s="12"/>
      <c r="IAD63" s="12"/>
      <c r="IAE63" s="12"/>
      <c r="IAF63" s="12"/>
      <c r="IAG63" s="12"/>
      <c r="IAH63" s="12"/>
      <c r="IAI63" s="12"/>
      <c r="IAJ63" s="12"/>
      <c r="IAK63" s="12"/>
      <c r="IAL63" s="12"/>
      <c r="IAM63" s="12"/>
      <c r="IAN63" s="12"/>
      <c r="IAO63" s="12"/>
      <c r="IAP63" s="12"/>
      <c r="IAQ63" s="12"/>
      <c r="IAR63" s="12"/>
      <c r="IAS63" s="12"/>
      <c r="IAT63" s="12"/>
      <c r="IAU63" s="12"/>
      <c r="IAV63" s="12"/>
      <c r="IAW63" s="12"/>
      <c r="IAX63" s="12"/>
      <c r="IAY63" s="12"/>
      <c r="IAZ63" s="12"/>
      <c r="IBA63" s="12"/>
      <c r="IBB63" s="12"/>
      <c r="IBC63" s="12"/>
      <c r="IBD63" s="12"/>
      <c r="IBE63" s="12"/>
      <c r="IBF63" s="12"/>
      <c r="IBG63" s="12"/>
      <c r="IBH63" s="12"/>
      <c r="IBI63" s="12"/>
      <c r="IBJ63" s="12"/>
      <c r="IBK63" s="12"/>
      <c r="IBL63" s="12"/>
      <c r="IBM63" s="12"/>
      <c r="IBN63" s="12"/>
      <c r="IBO63" s="12"/>
      <c r="IBP63" s="12"/>
      <c r="IBQ63" s="12"/>
      <c r="IBR63" s="12"/>
      <c r="IBS63" s="12"/>
      <c r="IBT63" s="12"/>
      <c r="IBU63" s="12"/>
      <c r="IBV63" s="12"/>
      <c r="IBW63" s="12"/>
      <c r="IBX63" s="12"/>
      <c r="IBY63" s="12"/>
      <c r="IBZ63" s="12"/>
      <c r="ICA63" s="12"/>
      <c r="ICB63" s="12"/>
      <c r="ICC63" s="12"/>
      <c r="ICD63" s="12"/>
      <c r="ICE63" s="12"/>
      <c r="ICF63" s="12"/>
      <c r="ICG63" s="12"/>
      <c r="ICH63" s="12"/>
      <c r="ICI63" s="12"/>
      <c r="ICJ63" s="12"/>
      <c r="ICK63" s="12"/>
      <c r="ICL63" s="12"/>
      <c r="ICM63" s="12"/>
      <c r="ICN63" s="12"/>
      <c r="ICO63" s="12"/>
      <c r="ICP63" s="12"/>
      <c r="ICQ63" s="12"/>
      <c r="ICR63" s="12"/>
      <c r="ICS63" s="12"/>
      <c r="ICT63" s="12"/>
      <c r="ICU63" s="12"/>
      <c r="ICV63" s="12"/>
      <c r="ICW63" s="12"/>
      <c r="ICX63" s="12"/>
      <c r="ICY63" s="12"/>
      <c r="ICZ63" s="12"/>
      <c r="IDA63" s="12"/>
      <c r="IDB63" s="12"/>
      <c r="IDC63" s="12"/>
      <c r="IDD63" s="12"/>
      <c r="IDE63" s="12"/>
      <c r="IDF63" s="12"/>
      <c r="IDG63" s="12"/>
      <c r="IDH63" s="12"/>
      <c r="IDI63" s="12"/>
      <c r="IDJ63" s="12"/>
      <c r="IDK63" s="12"/>
      <c r="IDL63" s="12"/>
      <c r="IDM63" s="12"/>
      <c r="IDN63" s="12"/>
      <c r="IDO63" s="12"/>
      <c r="IDP63" s="12"/>
      <c r="IDQ63" s="12"/>
      <c r="IDR63" s="12"/>
      <c r="IDS63" s="12"/>
      <c r="IDT63" s="12"/>
      <c r="IDU63" s="12"/>
      <c r="IDV63" s="12"/>
      <c r="IDW63" s="12"/>
      <c r="IDX63" s="12"/>
      <c r="IDY63" s="12"/>
      <c r="IDZ63" s="12"/>
      <c r="IEA63" s="12"/>
      <c r="IEB63" s="12"/>
      <c r="IEC63" s="12"/>
      <c r="IED63" s="12"/>
      <c r="IEE63" s="12"/>
      <c r="IEF63" s="12"/>
      <c r="IEG63" s="12"/>
      <c r="IEH63" s="12"/>
      <c r="IEI63" s="12"/>
      <c r="IEJ63" s="12"/>
      <c r="IEK63" s="12"/>
      <c r="IEL63" s="12"/>
      <c r="IEM63" s="12"/>
      <c r="IEN63" s="12"/>
      <c r="IEO63" s="12"/>
      <c r="IEP63" s="12"/>
      <c r="IEQ63" s="12"/>
      <c r="IER63" s="12"/>
      <c r="IES63" s="12"/>
      <c r="IET63" s="12"/>
      <c r="IEU63" s="12"/>
      <c r="IEV63" s="12"/>
      <c r="IEW63" s="12"/>
      <c r="IEX63" s="12"/>
      <c r="IEY63" s="12"/>
      <c r="IEZ63" s="12"/>
      <c r="IFA63" s="12"/>
      <c r="IFB63" s="12"/>
      <c r="IFC63" s="12"/>
      <c r="IFD63" s="12"/>
      <c r="IFE63" s="12"/>
      <c r="IFF63" s="12"/>
      <c r="IFG63" s="12"/>
      <c r="IFH63" s="12"/>
      <c r="IFI63" s="12"/>
      <c r="IFJ63" s="12"/>
      <c r="IFK63" s="12"/>
      <c r="IFL63" s="12"/>
      <c r="IFM63" s="12"/>
      <c r="IFN63" s="12"/>
      <c r="IFO63" s="12"/>
      <c r="IFP63" s="12"/>
      <c r="IFQ63" s="12"/>
      <c r="IFR63" s="12"/>
      <c r="IFS63" s="12"/>
      <c r="IFT63" s="12"/>
      <c r="IFU63" s="12"/>
      <c r="IFV63" s="12"/>
      <c r="IFW63" s="12"/>
      <c r="IFX63" s="12"/>
      <c r="IFY63" s="12"/>
      <c r="IFZ63" s="12"/>
      <c r="IGA63" s="12"/>
      <c r="IGB63" s="12"/>
      <c r="IGC63" s="12"/>
      <c r="IGD63" s="12"/>
      <c r="IGE63" s="12"/>
      <c r="IGF63" s="12"/>
      <c r="IGG63" s="12"/>
      <c r="IGH63" s="12"/>
      <c r="IGI63" s="12"/>
      <c r="IGJ63" s="12"/>
      <c r="IGK63" s="12"/>
      <c r="IGL63" s="12"/>
      <c r="IGM63" s="12"/>
      <c r="IGN63" s="12"/>
      <c r="IGO63" s="12"/>
      <c r="IGP63" s="12"/>
      <c r="IGQ63" s="12"/>
      <c r="IGR63" s="12"/>
      <c r="IGS63" s="12"/>
      <c r="IGT63" s="12"/>
      <c r="IGU63" s="12"/>
      <c r="IGV63" s="12"/>
      <c r="IGW63" s="12"/>
      <c r="IGX63" s="12"/>
      <c r="IGY63" s="12"/>
      <c r="IGZ63" s="12"/>
      <c r="IHA63" s="12"/>
      <c r="IHB63" s="12"/>
      <c r="IHC63" s="12"/>
      <c r="IHD63" s="12"/>
      <c r="IHE63" s="12"/>
      <c r="IHF63" s="12"/>
      <c r="IHG63" s="12"/>
      <c r="IHH63" s="12"/>
      <c r="IHI63" s="12"/>
      <c r="IHJ63" s="12"/>
      <c r="IHK63" s="12"/>
      <c r="IHL63" s="12"/>
      <c r="IHM63" s="12"/>
      <c r="IHN63" s="12"/>
      <c r="IHO63" s="12"/>
      <c r="IHP63" s="12"/>
      <c r="IHQ63" s="12"/>
      <c r="IHR63" s="12"/>
      <c r="IHS63" s="12"/>
      <c r="IHT63" s="12"/>
      <c r="IHU63" s="12"/>
      <c r="IHV63" s="12"/>
      <c r="IHW63" s="12"/>
      <c r="IHX63" s="12"/>
      <c r="IHY63" s="12"/>
      <c r="IHZ63" s="12"/>
      <c r="IIA63" s="12"/>
      <c r="IIB63" s="12"/>
      <c r="IIC63" s="12"/>
      <c r="IID63" s="12"/>
      <c r="IIE63" s="12"/>
      <c r="IIF63" s="12"/>
      <c r="IIG63" s="12"/>
      <c r="IIH63" s="12"/>
      <c r="III63" s="12"/>
      <c r="IIJ63" s="12"/>
      <c r="IIK63" s="12"/>
      <c r="IIL63" s="12"/>
      <c r="IIM63" s="12"/>
      <c r="IIN63" s="12"/>
      <c r="IIO63" s="12"/>
      <c r="IIP63" s="12"/>
      <c r="IIQ63" s="12"/>
      <c r="IIR63" s="12"/>
      <c r="IIS63" s="12"/>
      <c r="IIT63" s="12"/>
      <c r="IIU63" s="12"/>
      <c r="IIV63" s="12"/>
      <c r="IIW63" s="12"/>
      <c r="IIX63" s="12"/>
      <c r="IIY63" s="12"/>
      <c r="IIZ63" s="12"/>
      <c r="IJA63" s="12"/>
      <c r="IJB63" s="12"/>
      <c r="IJC63" s="12"/>
      <c r="IJD63" s="12"/>
      <c r="IJE63" s="12"/>
      <c r="IJF63" s="12"/>
      <c r="IJG63" s="12"/>
      <c r="IJH63" s="12"/>
      <c r="IJI63" s="12"/>
      <c r="IJJ63" s="12"/>
      <c r="IJK63" s="12"/>
      <c r="IJL63" s="12"/>
      <c r="IJM63" s="12"/>
      <c r="IJN63" s="12"/>
      <c r="IJO63" s="12"/>
      <c r="IJP63" s="12"/>
      <c r="IJQ63" s="12"/>
      <c r="IJR63" s="12"/>
      <c r="IJS63" s="12"/>
      <c r="IJT63" s="12"/>
      <c r="IJU63" s="12"/>
      <c r="IJV63" s="12"/>
      <c r="IJW63" s="12"/>
      <c r="IJX63" s="12"/>
      <c r="IJY63" s="12"/>
      <c r="IJZ63" s="12"/>
      <c r="IKA63" s="12"/>
      <c r="IKB63" s="12"/>
      <c r="IKC63" s="12"/>
      <c r="IKD63" s="12"/>
      <c r="IKE63" s="12"/>
      <c r="IKF63" s="12"/>
      <c r="IKG63" s="12"/>
      <c r="IKH63" s="12"/>
      <c r="IKI63" s="12"/>
      <c r="IKJ63" s="12"/>
      <c r="IKK63" s="12"/>
      <c r="IKL63" s="12"/>
      <c r="IKM63" s="12"/>
      <c r="IKN63" s="12"/>
      <c r="IKO63" s="12"/>
      <c r="IKP63" s="12"/>
      <c r="IKQ63" s="12"/>
      <c r="IKR63" s="12"/>
      <c r="IKS63" s="12"/>
      <c r="IKT63" s="12"/>
      <c r="IKU63" s="12"/>
      <c r="IKV63" s="12"/>
      <c r="IKW63" s="12"/>
      <c r="IKX63" s="12"/>
      <c r="IKY63" s="12"/>
      <c r="IKZ63" s="12"/>
      <c r="ILA63" s="12"/>
      <c r="ILB63" s="12"/>
      <c r="ILC63" s="12"/>
      <c r="ILD63" s="12"/>
      <c r="ILE63" s="12"/>
      <c r="ILF63" s="12"/>
      <c r="ILG63" s="12"/>
      <c r="ILH63" s="12"/>
      <c r="ILI63" s="12"/>
      <c r="ILJ63" s="12"/>
      <c r="ILK63" s="12"/>
      <c r="ILL63" s="12"/>
      <c r="ILM63" s="12"/>
      <c r="ILN63" s="12"/>
      <c r="ILO63" s="12"/>
      <c r="ILP63" s="12"/>
      <c r="ILQ63" s="12"/>
      <c r="ILR63" s="12"/>
      <c r="ILS63" s="12"/>
      <c r="ILT63" s="12"/>
      <c r="ILU63" s="12"/>
      <c r="ILV63" s="12"/>
      <c r="ILW63" s="12"/>
      <c r="ILX63" s="12"/>
      <c r="ILY63" s="12"/>
      <c r="ILZ63" s="12"/>
      <c r="IMA63" s="12"/>
      <c r="IMB63" s="12"/>
      <c r="IMC63" s="12"/>
      <c r="IMD63" s="12"/>
      <c r="IME63" s="12"/>
      <c r="IMF63" s="12"/>
      <c r="IMG63" s="12"/>
      <c r="IMH63" s="12"/>
      <c r="IMI63" s="12"/>
      <c r="IMJ63" s="12"/>
      <c r="IMK63" s="12"/>
      <c r="IML63" s="12"/>
      <c r="IMM63" s="12"/>
      <c r="IMN63" s="12"/>
      <c r="IMO63" s="12"/>
      <c r="IMP63" s="12"/>
      <c r="IMQ63" s="12"/>
      <c r="IMR63" s="12"/>
      <c r="IMS63" s="12"/>
      <c r="IMT63" s="12"/>
      <c r="IMU63" s="12"/>
      <c r="IMV63" s="12"/>
      <c r="IMW63" s="12"/>
      <c r="IMX63" s="12"/>
      <c r="IMY63" s="12"/>
      <c r="IMZ63" s="12"/>
      <c r="INA63" s="12"/>
      <c r="INB63" s="12"/>
      <c r="INC63" s="12"/>
      <c r="IND63" s="12"/>
      <c r="INE63" s="12"/>
      <c r="INF63" s="12"/>
      <c r="ING63" s="12"/>
      <c r="INH63" s="12"/>
      <c r="INI63" s="12"/>
      <c r="INJ63" s="12"/>
      <c r="INK63" s="12"/>
      <c r="INL63" s="12"/>
      <c r="INM63" s="12"/>
      <c r="INN63" s="12"/>
      <c r="INO63" s="12"/>
      <c r="INP63" s="12"/>
      <c r="INQ63" s="12"/>
      <c r="INR63" s="12"/>
      <c r="INS63" s="12"/>
      <c r="INT63" s="12"/>
      <c r="INU63" s="12"/>
      <c r="INV63" s="12"/>
      <c r="INW63" s="12"/>
      <c r="INX63" s="12"/>
      <c r="INY63" s="12"/>
      <c r="INZ63" s="12"/>
      <c r="IOA63" s="12"/>
      <c r="IOB63" s="12"/>
      <c r="IOC63" s="12"/>
      <c r="IOD63" s="12"/>
      <c r="IOE63" s="12"/>
      <c r="IOF63" s="12"/>
      <c r="IOG63" s="12"/>
      <c r="IOH63" s="12"/>
      <c r="IOI63" s="12"/>
      <c r="IOJ63" s="12"/>
      <c r="IOK63" s="12"/>
      <c r="IOL63" s="12"/>
      <c r="IOM63" s="12"/>
      <c r="ION63" s="12"/>
      <c r="IOO63" s="12"/>
      <c r="IOP63" s="12"/>
      <c r="IOQ63" s="12"/>
      <c r="IOR63" s="12"/>
      <c r="IOS63" s="12"/>
      <c r="IOT63" s="12"/>
      <c r="IOU63" s="12"/>
      <c r="IOV63" s="12"/>
      <c r="IOW63" s="12"/>
      <c r="IOX63" s="12"/>
      <c r="IOY63" s="12"/>
      <c r="IOZ63" s="12"/>
      <c r="IPA63" s="12"/>
      <c r="IPB63" s="12"/>
      <c r="IPC63" s="12"/>
      <c r="IPD63" s="12"/>
      <c r="IPE63" s="12"/>
      <c r="IPF63" s="12"/>
      <c r="IPG63" s="12"/>
      <c r="IPH63" s="12"/>
      <c r="IPI63" s="12"/>
      <c r="IPJ63" s="12"/>
      <c r="IPK63" s="12"/>
      <c r="IPL63" s="12"/>
      <c r="IPM63" s="12"/>
      <c r="IPN63" s="12"/>
      <c r="IPO63" s="12"/>
      <c r="IPP63" s="12"/>
      <c r="IPQ63" s="12"/>
      <c r="IPR63" s="12"/>
      <c r="IPS63" s="12"/>
      <c r="IPT63" s="12"/>
      <c r="IPU63" s="12"/>
      <c r="IPV63" s="12"/>
      <c r="IPW63" s="12"/>
      <c r="IPX63" s="12"/>
      <c r="IPY63" s="12"/>
      <c r="IPZ63" s="12"/>
      <c r="IQA63" s="12"/>
      <c r="IQB63" s="12"/>
      <c r="IQC63" s="12"/>
      <c r="IQD63" s="12"/>
      <c r="IQE63" s="12"/>
      <c r="IQF63" s="12"/>
      <c r="IQG63" s="12"/>
      <c r="IQH63" s="12"/>
      <c r="IQI63" s="12"/>
      <c r="IQJ63" s="12"/>
      <c r="IQK63" s="12"/>
      <c r="IQL63" s="12"/>
      <c r="IQM63" s="12"/>
      <c r="IQN63" s="12"/>
      <c r="IQO63" s="12"/>
      <c r="IQP63" s="12"/>
      <c r="IQQ63" s="12"/>
      <c r="IQR63" s="12"/>
      <c r="IQS63" s="12"/>
      <c r="IQT63" s="12"/>
      <c r="IQU63" s="12"/>
      <c r="IQV63" s="12"/>
      <c r="IQW63" s="12"/>
      <c r="IQX63" s="12"/>
      <c r="IQY63" s="12"/>
      <c r="IQZ63" s="12"/>
      <c r="IRA63" s="12"/>
      <c r="IRB63" s="12"/>
      <c r="IRC63" s="12"/>
      <c r="IRD63" s="12"/>
      <c r="IRE63" s="12"/>
      <c r="IRF63" s="12"/>
      <c r="IRG63" s="12"/>
      <c r="IRH63" s="12"/>
      <c r="IRI63" s="12"/>
      <c r="IRJ63" s="12"/>
      <c r="IRK63" s="12"/>
      <c r="IRL63" s="12"/>
      <c r="IRM63" s="12"/>
      <c r="IRN63" s="12"/>
      <c r="IRO63" s="12"/>
      <c r="IRP63" s="12"/>
      <c r="IRQ63" s="12"/>
      <c r="IRR63" s="12"/>
      <c r="IRS63" s="12"/>
      <c r="IRT63" s="12"/>
      <c r="IRU63" s="12"/>
      <c r="IRV63" s="12"/>
      <c r="IRW63" s="12"/>
      <c r="IRX63" s="12"/>
      <c r="IRY63" s="12"/>
      <c r="IRZ63" s="12"/>
      <c r="ISA63" s="12"/>
      <c r="ISB63" s="12"/>
      <c r="ISC63" s="12"/>
      <c r="ISD63" s="12"/>
      <c r="ISE63" s="12"/>
      <c r="ISF63" s="12"/>
      <c r="ISG63" s="12"/>
      <c r="ISH63" s="12"/>
      <c r="ISI63" s="12"/>
      <c r="ISJ63" s="12"/>
      <c r="ISK63" s="12"/>
      <c r="ISL63" s="12"/>
      <c r="ISM63" s="12"/>
      <c r="ISN63" s="12"/>
      <c r="ISO63" s="12"/>
      <c r="ISP63" s="12"/>
      <c r="ISQ63" s="12"/>
      <c r="ISR63" s="12"/>
      <c r="ISS63" s="12"/>
      <c r="IST63" s="12"/>
      <c r="ISU63" s="12"/>
      <c r="ISV63" s="12"/>
      <c r="ISW63" s="12"/>
      <c r="ISX63" s="12"/>
      <c r="ISY63" s="12"/>
      <c r="ISZ63" s="12"/>
      <c r="ITA63" s="12"/>
      <c r="ITB63" s="12"/>
      <c r="ITC63" s="12"/>
      <c r="ITD63" s="12"/>
      <c r="ITE63" s="12"/>
      <c r="ITF63" s="12"/>
      <c r="ITG63" s="12"/>
      <c r="ITH63" s="12"/>
      <c r="ITI63" s="12"/>
      <c r="ITJ63" s="12"/>
      <c r="ITK63" s="12"/>
      <c r="ITL63" s="12"/>
      <c r="ITM63" s="12"/>
      <c r="ITN63" s="12"/>
      <c r="ITO63" s="12"/>
      <c r="ITP63" s="12"/>
      <c r="ITQ63" s="12"/>
      <c r="ITR63" s="12"/>
      <c r="ITS63" s="12"/>
      <c r="ITT63" s="12"/>
      <c r="ITU63" s="12"/>
      <c r="ITV63" s="12"/>
      <c r="ITW63" s="12"/>
      <c r="ITX63" s="12"/>
      <c r="ITY63" s="12"/>
      <c r="ITZ63" s="12"/>
      <c r="IUA63" s="12"/>
      <c r="IUB63" s="12"/>
      <c r="IUC63" s="12"/>
      <c r="IUD63" s="12"/>
      <c r="IUE63" s="12"/>
      <c r="IUF63" s="12"/>
      <c r="IUG63" s="12"/>
      <c r="IUH63" s="12"/>
      <c r="IUI63" s="12"/>
      <c r="IUJ63" s="12"/>
      <c r="IUK63" s="12"/>
      <c r="IUL63" s="12"/>
      <c r="IUM63" s="12"/>
      <c r="IUN63" s="12"/>
      <c r="IUO63" s="12"/>
      <c r="IUP63" s="12"/>
      <c r="IUQ63" s="12"/>
      <c r="IUR63" s="12"/>
      <c r="IUS63" s="12"/>
      <c r="IUT63" s="12"/>
      <c r="IUU63" s="12"/>
      <c r="IUV63" s="12"/>
      <c r="IUW63" s="12"/>
      <c r="IUX63" s="12"/>
      <c r="IUY63" s="12"/>
      <c r="IUZ63" s="12"/>
      <c r="IVA63" s="12"/>
      <c r="IVB63" s="12"/>
      <c r="IVC63" s="12"/>
      <c r="IVD63" s="12"/>
      <c r="IVE63" s="12"/>
      <c r="IVF63" s="12"/>
      <c r="IVG63" s="12"/>
      <c r="IVH63" s="12"/>
      <c r="IVI63" s="12"/>
      <c r="IVJ63" s="12"/>
      <c r="IVK63" s="12"/>
      <c r="IVL63" s="12"/>
      <c r="IVM63" s="12"/>
      <c r="IVN63" s="12"/>
      <c r="IVO63" s="12"/>
      <c r="IVP63" s="12"/>
      <c r="IVQ63" s="12"/>
      <c r="IVR63" s="12"/>
      <c r="IVS63" s="12"/>
      <c r="IVT63" s="12"/>
      <c r="IVU63" s="12"/>
      <c r="IVV63" s="12"/>
      <c r="IVW63" s="12"/>
      <c r="IVX63" s="12"/>
      <c r="IVY63" s="12"/>
      <c r="IVZ63" s="12"/>
      <c r="IWA63" s="12"/>
      <c r="IWB63" s="12"/>
      <c r="IWC63" s="12"/>
      <c r="IWD63" s="12"/>
      <c r="IWE63" s="12"/>
      <c r="IWF63" s="12"/>
      <c r="IWG63" s="12"/>
      <c r="IWH63" s="12"/>
      <c r="IWI63" s="12"/>
      <c r="IWJ63" s="12"/>
      <c r="IWK63" s="12"/>
      <c r="IWL63" s="12"/>
      <c r="IWM63" s="12"/>
      <c r="IWN63" s="12"/>
      <c r="IWO63" s="12"/>
      <c r="IWP63" s="12"/>
      <c r="IWQ63" s="12"/>
      <c r="IWR63" s="12"/>
      <c r="IWS63" s="12"/>
      <c r="IWT63" s="12"/>
      <c r="IWU63" s="12"/>
      <c r="IWV63" s="12"/>
      <c r="IWW63" s="12"/>
      <c r="IWX63" s="12"/>
      <c r="IWY63" s="12"/>
      <c r="IWZ63" s="12"/>
      <c r="IXA63" s="12"/>
      <c r="IXB63" s="12"/>
      <c r="IXC63" s="12"/>
      <c r="IXD63" s="12"/>
      <c r="IXE63" s="12"/>
      <c r="IXF63" s="12"/>
      <c r="IXG63" s="12"/>
      <c r="IXH63" s="12"/>
      <c r="IXI63" s="12"/>
      <c r="IXJ63" s="12"/>
      <c r="IXK63" s="12"/>
      <c r="IXL63" s="12"/>
      <c r="IXM63" s="12"/>
      <c r="IXN63" s="12"/>
      <c r="IXO63" s="12"/>
      <c r="IXP63" s="12"/>
      <c r="IXQ63" s="12"/>
      <c r="IXR63" s="12"/>
      <c r="IXS63" s="12"/>
      <c r="IXT63" s="12"/>
      <c r="IXU63" s="12"/>
      <c r="IXV63" s="12"/>
      <c r="IXW63" s="12"/>
      <c r="IXX63" s="12"/>
      <c r="IXY63" s="12"/>
      <c r="IXZ63" s="12"/>
      <c r="IYA63" s="12"/>
      <c r="IYB63" s="12"/>
      <c r="IYC63" s="12"/>
      <c r="IYD63" s="12"/>
      <c r="IYE63" s="12"/>
      <c r="IYF63" s="12"/>
      <c r="IYG63" s="12"/>
      <c r="IYH63" s="12"/>
      <c r="IYI63" s="12"/>
      <c r="IYJ63" s="12"/>
      <c r="IYK63" s="12"/>
      <c r="IYL63" s="12"/>
      <c r="IYM63" s="12"/>
      <c r="IYN63" s="12"/>
      <c r="IYO63" s="12"/>
      <c r="IYP63" s="12"/>
      <c r="IYQ63" s="12"/>
      <c r="IYR63" s="12"/>
      <c r="IYS63" s="12"/>
      <c r="IYT63" s="12"/>
      <c r="IYU63" s="12"/>
      <c r="IYV63" s="12"/>
      <c r="IYW63" s="12"/>
      <c r="IYX63" s="12"/>
      <c r="IYY63" s="12"/>
      <c r="IYZ63" s="12"/>
      <c r="IZA63" s="12"/>
      <c r="IZB63" s="12"/>
      <c r="IZC63" s="12"/>
      <c r="IZD63" s="12"/>
      <c r="IZE63" s="12"/>
      <c r="IZF63" s="12"/>
      <c r="IZG63" s="12"/>
      <c r="IZH63" s="12"/>
      <c r="IZI63" s="12"/>
      <c r="IZJ63" s="12"/>
      <c r="IZK63" s="12"/>
      <c r="IZL63" s="12"/>
      <c r="IZM63" s="12"/>
      <c r="IZN63" s="12"/>
      <c r="IZO63" s="12"/>
      <c r="IZP63" s="12"/>
      <c r="IZQ63" s="12"/>
      <c r="IZR63" s="12"/>
      <c r="IZS63" s="12"/>
      <c r="IZT63" s="12"/>
      <c r="IZU63" s="12"/>
      <c r="IZV63" s="12"/>
      <c r="IZW63" s="12"/>
      <c r="IZX63" s="12"/>
      <c r="IZY63" s="12"/>
      <c r="IZZ63" s="12"/>
      <c r="JAA63" s="12"/>
      <c r="JAB63" s="12"/>
      <c r="JAC63" s="12"/>
      <c r="JAD63" s="12"/>
      <c r="JAE63" s="12"/>
      <c r="JAF63" s="12"/>
      <c r="JAG63" s="12"/>
      <c r="JAH63" s="12"/>
      <c r="JAI63" s="12"/>
      <c r="JAJ63" s="12"/>
      <c r="JAK63" s="12"/>
      <c r="JAL63" s="12"/>
      <c r="JAM63" s="12"/>
      <c r="JAN63" s="12"/>
      <c r="JAO63" s="12"/>
      <c r="JAP63" s="12"/>
      <c r="JAQ63" s="12"/>
      <c r="JAR63" s="12"/>
      <c r="JAS63" s="12"/>
      <c r="JAT63" s="12"/>
      <c r="JAU63" s="12"/>
      <c r="JAV63" s="12"/>
      <c r="JAW63" s="12"/>
      <c r="JAX63" s="12"/>
      <c r="JAY63" s="12"/>
      <c r="JAZ63" s="12"/>
      <c r="JBA63" s="12"/>
      <c r="JBB63" s="12"/>
      <c r="JBC63" s="12"/>
      <c r="JBD63" s="12"/>
      <c r="JBE63" s="12"/>
      <c r="JBF63" s="12"/>
      <c r="JBG63" s="12"/>
      <c r="JBH63" s="12"/>
      <c r="JBI63" s="12"/>
      <c r="JBJ63" s="12"/>
      <c r="JBK63" s="12"/>
      <c r="JBL63" s="12"/>
      <c r="JBM63" s="12"/>
      <c r="JBN63" s="12"/>
      <c r="JBO63" s="12"/>
      <c r="JBP63" s="12"/>
      <c r="JBQ63" s="12"/>
      <c r="JBR63" s="12"/>
      <c r="JBS63" s="12"/>
      <c r="JBT63" s="12"/>
      <c r="JBU63" s="12"/>
      <c r="JBV63" s="12"/>
      <c r="JBW63" s="12"/>
      <c r="JBX63" s="12"/>
      <c r="JBY63" s="12"/>
      <c r="JBZ63" s="12"/>
      <c r="JCA63" s="12"/>
      <c r="JCB63" s="12"/>
      <c r="JCC63" s="12"/>
      <c r="JCD63" s="12"/>
      <c r="JCE63" s="12"/>
      <c r="JCF63" s="12"/>
      <c r="JCG63" s="12"/>
      <c r="JCH63" s="12"/>
      <c r="JCI63" s="12"/>
      <c r="JCJ63" s="12"/>
      <c r="JCK63" s="12"/>
      <c r="JCL63" s="12"/>
      <c r="JCM63" s="12"/>
      <c r="JCN63" s="12"/>
      <c r="JCO63" s="12"/>
      <c r="JCP63" s="12"/>
      <c r="JCQ63" s="12"/>
      <c r="JCR63" s="12"/>
      <c r="JCS63" s="12"/>
      <c r="JCT63" s="12"/>
      <c r="JCU63" s="12"/>
      <c r="JCV63" s="12"/>
      <c r="JCW63" s="12"/>
      <c r="JCX63" s="12"/>
      <c r="JCY63" s="12"/>
      <c r="JCZ63" s="12"/>
      <c r="JDA63" s="12"/>
      <c r="JDB63" s="12"/>
      <c r="JDC63" s="12"/>
      <c r="JDD63" s="12"/>
      <c r="JDE63" s="12"/>
      <c r="JDF63" s="12"/>
      <c r="JDG63" s="12"/>
      <c r="JDH63" s="12"/>
      <c r="JDI63" s="12"/>
      <c r="JDJ63" s="12"/>
      <c r="JDK63" s="12"/>
      <c r="JDL63" s="12"/>
      <c r="JDM63" s="12"/>
      <c r="JDN63" s="12"/>
      <c r="JDO63" s="12"/>
      <c r="JDP63" s="12"/>
      <c r="JDQ63" s="12"/>
      <c r="JDR63" s="12"/>
      <c r="JDS63" s="12"/>
      <c r="JDT63" s="12"/>
      <c r="JDU63" s="12"/>
      <c r="JDV63" s="12"/>
      <c r="JDW63" s="12"/>
      <c r="JDX63" s="12"/>
      <c r="JDY63" s="12"/>
      <c r="JDZ63" s="12"/>
      <c r="JEA63" s="12"/>
      <c r="JEB63" s="12"/>
      <c r="JEC63" s="12"/>
      <c r="JED63" s="12"/>
      <c r="JEE63" s="12"/>
      <c r="JEF63" s="12"/>
      <c r="JEG63" s="12"/>
      <c r="JEH63" s="12"/>
      <c r="JEI63" s="12"/>
      <c r="JEJ63" s="12"/>
      <c r="JEK63" s="12"/>
      <c r="JEL63" s="12"/>
      <c r="JEM63" s="12"/>
      <c r="JEN63" s="12"/>
      <c r="JEO63" s="12"/>
      <c r="JEP63" s="12"/>
      <c r="JEQ63" s="12"/>
      <c r="JER63" s="12"/>
      <c r="JES63" s="12"/>
      <c r="JET63" s="12"/>
      <c r="JEU63" s="12"/>
      <c r="JEV63" s="12"/>
      <c r="JEW63" s="12"/>
      <c r="JEX63" s="12"/>
      <c r="JEY63" s="12"/>
      <c r="JEZ63" s="12"/>
      <c r="JFA63" s="12"/>
      <c r="JFB63" s="12"/>
      <c r="JFC63" s="12"/>
      <c r="JFD63" s="12"/>
      <c r="JFE63" s="12"/>
      <c r="JFF63" s="12"/>
      <c r="JFG63" s="12"/>
      <c r="JFH63" s="12"/>
      <c r="JFI63" s="12"/>
      <c r="JFJ63" s="12"/>
      <c r="JFK63" s="12"/>
      <c r="JFL63" s="12"/>
      <c r="JFM63" s="12"/>
      <c r="JFN63" s="12"/>
      <c r="JFO63" s="12"/>
      <c r="JFP63" s="12"/>
      <c r="JFQ63" s="12"/>
      <c r="JFR63" s="12"/>
      <c r="JFS63" s="12"/>
      <c r="JFT63" s="12"/>
      <c r="JFU63" s="12"/>
      <c r="JFV63" s="12"/>
      <c r="JFW63" s="12"/>
      <c r="JFX63" s="12"/>
      <c r="JFY63" s="12"/>
      <c r="JFZ63" s="12"/>
      <c r="JGA63" s="12"/>
      <c r="JGB63" s="12"/>
      <c r="JGC63" s="12"/>
      <c r="JGD63" s="12"/>
      <c r="JGE63" s="12"/>
      <c r="JGF63" s="12"/>
      <c r="JGG63" s="12"/>
      <c r="JGH63" s="12"/>
      <c r="JGI63" s="12"/>
      <c r="JGJ63" s="12"/>
      <c r="JGK63" s="12"/>
      <c r="JGL63" s="12"/>
      <c r="JGM63" s="12"/>
      <c r="JGN63" s="12"/>
      <c r="JGO63" s="12"/>
      <c r="JGP63" s="12"/>
      <c r="JGQ63" s="12"/>
      <c r="JGR63" s="12"/>
      <c r="JGS63" s="12"/>
      <c r="JGT63" s="12"/>
      <c r="JGU63" s="12"/>
      <c r="JGV63" s="12"/>
      <c r="JGW63" s="12"/>
      <c r="JGX63" s="12"/>
      <c r="JGY63" s="12"/>
      <c r="JGZ63" s="12"/>
      <c r="JHA63" s="12"/>
      <c r="JHB63" s="12"/>
      <c r="JHC63" s="12"/>
      <c r="JHD63" s="12"/>
      <c r="JHE63" s="12"/>
      <c r="JHF63" s="12"/>
      <c r="JHG63" s="12"/>
      <c r="JHH63" s="12"/>
      <c r="JHI63" s="12"/>
      <c r="JHJ63" s="12"/>
      <c r="JHK63" s="12"/>
      <c r="JHL63" s="12"/>
      <c r="JHM63" s="12"/>
      <c r="JHN63" s="12"/>
      <c r="JHO63" s="12"/>
      <c r="JHP63" s="12"/>
      <c r="JHQ63" s="12"/>
      <c r="JHR63" s="12"/>
      <c r="JHS63" s="12"/>
      <c r="JHT63" s="12"/>
      <c r="JHU63" s="12"/>
      <c r="JHV63" s="12"/>
      <c r="JHW63" s="12"/>
      <c r="JHX63" s="12"/>
      <c r="JHY63" s="12"/>
      <c r="JHZ63" s="12"/>
      <c r="JIA63" s="12"/>
      <c r="JIB63" s="12"/>
      <c r="JIC63" s="12"/>
      <c r="JID63" s="12"/>
      <c r="JIE63" s="12"/>
      <c r="JIF63" s="12"/>
      <c r="JIG63" s="12"/>
      <c r="JIH63" s="12"/>
      <c r="JII63" s="12"/>
      <c r="JIJ63" s="12"/>
      <c r="JIK63" s="12"/>
      <c r="JIL63" s="12"/>
      <c r="JIM63" s="12"/>
      <c r="JIN63" s="12"/>
      <c r="JIO63" s="12"/>
      <c r="JIP63" s="12"/>
      <c r="JIQ63" s="12"/>
      <c r="JIR63" s="12"/>
      <c r="JIS63" s="12"/>
      <c r="JIT63" s="12"/>
      <c r="JIU63" s="12"/>
      <c r="JIV63" s="12"/>
      <c r="JIW63" s="12"/>
      <c r="JIX63" s="12"/>
      <c r="JIY63" s="12"/>
      <c r="JIZ63" s="12"/>
      <c r="JJA63" s="12"/>
      <c r="JJB63" s="12"/>
      <c r="JJC63" s="12"/>
      <c r="JJD63" s="12"/>
      <c r="JJE63" s="12"/>
      <c r="JJF63" s="12"/>
      <c r="JJG63" s="12"/>
      <c r="JJH63" s="12"/>
      <c r="JJI63" s="12"/>
      <c r="JJJ63" s="12"/>
      <c r="JJK63" s="12"/>
      <c r="JJL63" s="12"/>
      <c r="JJM63" s="12"/>
      <c r="JJN63" s="12"/>
      <c r="JJO63" s="12"/>
      <c r="JJP63" s="12"/>
      <c r="JJQ63" s="12"/>
      <c r="JJR63" s="12"/>
      <c r="JJS63" s="12"/>
      <c r="JJT63" s="12"/>
      <c r="JJU63" s="12"/>
      <c r="JJV63" s="12"/>
      <c r="JJW63" s="12"/>
      <c r="JJX63" s="12"/>
      <c r="JJY63" s="12"/>
      <c r="JJZ63" s="12"/>
      <c r="JKA63" s="12"/>
      <c r="JKB63" s="12"/>
      <c r="JKC63" s="12"/>
      <c r="JKD63" s="12"/>
      <c r="JKE63" s="12"/>
      <c r="JKF63" s="12"/>
      <c r="JKG63" s="12"/>
      <c r="JKH63" s="12"/>
      <c r="JKI63" s="12"/>
      <c r="JKJ63" s="12"/>
      <c r="JKK63" s="12"/>
      <c r="JKL63" s="12"/>
      <c r="JKM63" s="12"/>
      <c r="JKN63" s="12"/>
      <c r="JKO63" s="12"/>
      <c r="JKP63" s="12"/>
      <c r="JKQ63" s="12"/>
      <c r="JKR63" s="12"/>
      <c r="JKS63" s="12"/>
      <c r="JKT63" s="12"/>
      <c r="JKU63" s="12"/>
      <c r="JKV63" s="12"/>
      <c r="JKW63" s="12"/>
      <c r="JKX63" s="12"/>
      <c r="JKY63" s="12"/>
      <c r="JKZ63" s="12"/>
      <c r="JLA63" s="12"/>
      <c r="JLB63" s="12"/>
      <c r="JLC63" s="12"/>
      <c r="JLD63" s="12"/>
      <c r="JLE63" s="12"/>
      <c r="JLF63" s="12"/>
      <c r="JLG63" s="12"/>
      <c r="JLH63" s="12"/>
      <c r="JLI63" s="12"/>
      <c r="JLJ63" s="12"/>
      <c r="JLK63" s="12"/>
      <c r="JLL63" s="12"/>
      <c r="JLM63" s="12"/>
      <c r="JLN63" s="12"/>
      <c r="JLO63" s="12"/>
      <c r="JLP63" s="12"/>
      <c r="JLQ63" s="12"/>
      <c r="JLR63" s="12"/>
      <c r="JLS63" s="12"/>
      <c r="JLT63" s="12"/>
      <c r="JLU63" s="12"/>
      <c r="JLV63" s="12"/>
      <c r="JLW63" s="12"/>
      <c r="JLX63" s="12"/>
      <c r="JLY63" s="12"/>
      <c r="JLZ63" s="12"/>
      <c r="JMA63" s="12"/>
      <c r="JMB63" s="12"/>
      <c r="JMC63" s="12"/>
      <c r="JMD63" s="12"/>
      <c r="JME63" s="12"/>
      <c r="JMF63" s="12"/>
      <c r="JMG63" s="12"/>
      <c r="JMH63" s="12"/>
      <c r="JMI63" s="12"/>
      <c r="JMJ63" s="12"/>
      <c r="JMK63" s="12"/>
      <c r="JML63" s="12"/>
      <c r="JMM63" s="12"/>
      <c r="JMN63" s="12"/>
      <c r="JMO63" s="12"/>
      <c r="JMP63" s="12"/>
      <c r="JMQ63" s="12"/>
      <c r="JMR63" s="12"/>
      <c r="JMS63" s="12"/>
      <c r="JMT63" s="12"/>
      <c r="JMU63" s="12"/>
      <c r="JMV63" s="12"/>
      <c r="JMW63" s="12"/>
      <c r="JMX63" s="12"/>
      <c r="JMY63" s="12"/>
      <c r="JMZ63" s="12"/>
      <c r="JNA63" s="12"/>
      <c r="JNB63" s="12"/>
      <c r="JNC63" s="12"/>
      <c r="JND63" s="12"/>
      <c r="JNE63" s="12"/>
      <c r="JNF63" s="12"/>
      <c r="JNG63" s="12"/>
      <c r="JNH63" s="12"/>
      <c r="JNI63" s="12"/>
      <c r="JNJ63" s="12"/>
      <c r="JNK63" s="12"/>
      <c r="JNL63" s="12"/>
      <c r="JNM63" s="12"/>
      <c r="JNN63" s="12"/>
      <c r="JNO63" s="12"/>
      <c r="JNP63" s="12"/>
      <c r="JNQ63" s="12"/>
      <c r="JNR63" s="12"/>
      <c r="JNS63" s="12"/>
      <c r="JNT63" s="12"/>
      <c r="JNU63" s="12"/>
      <c r="JNV63" s="12"/>
      <c r="JNW63" s="12"/>
      <c r="JNX63" s="12"/>
      <c r="JNY63" s="12"/>
      <c r="JNZ63" s="12"/>
      <c r="JOA63" s="12"/>
      <c r="JOB63" s="12"/>
      <c r="JOC63" s="12"/>
      <c r="JOD63" s="12"/>
      <c r="JOE63" s="12"/>
      <c r="JOF63" s="12"/>
      <c r="JOG63" s="12"/>
      <c r="JOH63" s="12"/>
      <c r="JOI63" s="12"/>
      <c r="JOJ63" s="12"/>
      <c r="JOK63" s="12"/>
      <c r="JOL63" s="12"/>
      <c r="JOM63" s="12"/>
      <c r="JON63" s="12"/>
      <c r="JOO63" s="12"/>
      <c r="JOP63" s="12"/>
      <c r="JOQ63" s="12"/>
      <c r="JOR63" s="12"/>
      <c r="JOS63" s="12"/>
      <c r="JOT63" s="12"/>
      <c r="JOU63" s="12"/>
      <c r="JOV63" s="12"/>
      <c r="JOW63" s="12"/>
      <c r="JOX63" s="12"/>
      <c r="JOY63" s="12"/>
      <c r="JOZ63" s="12"/>
      <c r="JPA63" s="12"/>
      <c r="JPB63" s="12"/>
      <c r="JPC63" s="12"/>
      <c r="JPD63" s="12"/>
      <c r="JPE63" s="12"/>
      <c r="JPF63" s="12"/>
      <c r="JPG63" s="12"/>
      <c r="JPH63" s="12"/>
      <c r="JPI63" s="12"/>
      <c r="JPJ63" s="12"/>
      <c r="JPK63" s="12"/>
      <c r="JPL63" s="12"/>
      <c r="JPM63" s="12"/>
      <c r="JPN63" s="12"/>
      <c r="JPO63" s="12"/>
      <c r="JPP63" s="12"/>
      <c r="JPQ63" s="12"/>
      <c r="JPR63" s="12"/>
      <c r="JPS63" s="12"/>
      <c r="JPT63" s="12"/>
      <c r="JPU63" s="12"/>
      <c r="JPV63" s="12"/>
      <c r="JPW63" s="12"/>
      <c r="JPX63" s="12"/>
      <c r="JPY63" s="12"/>
      <c r="JPZ63" s="12"/>
      <c r="JQA63" s="12"/>
      <c r="JQB63" s="12"/>
      <c r="JQC63" s="12"/>
      <c r="JQD63" s="12"/>
      <c r="JQE63" s="12"/>
      <c r="JQF63" s="12"/>
      <c r="JQG63" s="12"/>
      <c r="JQH63" s="12"/>
      <c r="JQI63" s="12"/>
      <c r="JQJ63" s="12"/>
      <c r="JQK63" s="12"/>
      <c r="JQL63" s="12"/>
      <c r="JQM63" s="12"/>
      <c r="JQN63" s="12"/>
      <c r="JQO63" s="12"/>
      <c r="JQP63" s="12"/>
      <c r="JQQ63" s="12"/>
      <c r="JQR63" s="12"/>
      <c r="JQS63" s="12"/>
      <c r="JQT63" s="12"/>
      <c r="JQU63" s="12"/>
      <c r="JQV63" s="12"/>
      <c r="JQW63" s="12"/>
      <c r="JQX63" s="12"/>
      <c r="JQY63" s="12"/>
      <c r="JQZ63" s="12"/>
      <c r="JRA63" s="12"/>
      <c r="JRB63" s="12"/>
      <c r="JRC63" s="12"/>
      <c r="JRD63" s="12"/>
      <c r="JRE63" s="12"/>
      <c r="JRF63" s="12"/>
      <c r="JRG63" s="12"/>
      <c r="JRH63" s="12"/>
      <c r="JRI63" s="12"/>
      <c r="JRJ63" s="12"/>
      <c r="JRK63" s="12"/>
      <c r="JRL63" s="12"/>
      <c r="JRM63" s="12"/>
      <c r="JRN63" s="12"/>
      <c r="JRO63" s="12"/>
      <c r="JRP63" s="12"/>
      <c r="JRQ63" s="12"/>
      <c r="JRR63" s="12"/>
      <c r="JRS63" s="12"/>
      <c r="JRT63" s="12"/>
      <c r="JRU63" s="12"/>
      <c r="JRV63" s="12"/>
      <c r="JRW63" s="12"/>
      <c r="JRX63" s="12"/>
      <c r="JRY63" s="12"/>
      <c r="JRZ63" s="12"/>
      <c r="JSA63" s="12"/>
      <c r="JSB63" s="12"/>
      <c r="JSC63" s="12"/>
      <c r="JSD63" s="12"/>
      <c r="JSE63" s="12"/>
      <c r="JSF63" s="12"/>
      <c r="JSG63" s="12"/>
      <c r="JSH63" s="12"/>
      <c r="JSI63" s="12"/>
      <c r="JSJ63" s="12"/>
      <c r="JSK63" s="12"/>
      <c r="JSL63" s="12"/>
      <c r="JSM63" s="12"/>
      <c r="JSN63" s="12"/>
      <c r="JSO63" s="12"/>
      <c r="JSP63" s="12"/>
      <c r="JSQ63" s="12"/>
      <c r="JSR63" s="12"/>
      <c r="JSS63" s="12"/>
      <c r="JST63" s="12"/>
      <c r="JSU63" s="12"/>
      <c r="JSV63" s="12"/>
      <c r="JSW63" s="12"/>
      <c r="JSX63" s="12"/>
      <c r="JSY63" s="12"/>
      <c r="JSZ63" s="12"/>
      <c r="JTA63" s="12"/>
      <c r="JTB63" s="12"/>
      <c r="JTC63" s="12"/>
      <c r="JTD63" s="12"/>
      <c r="JTE63" s="12"/>
      <c r="JTF63" s="12"/>
      <c r="JTG63" s="12"/>
      <c r="JTH63" s="12"/>
      <c r="JTI63" s="12"/>
      <c r="JTJ63" s="12"/>
      <c r="JTK63" s="12"/>
      <c r="JTL63" s="12"/>
      <c r="JTM63" s="12"/>
      <c r="JTN63" s="12"/>
      <c r="JTO63" s="12"/>
      <c r="JTP63" s="12"/>
      <c r="JTQ63" s="12"/>
      <c r="JTR63" s="12"/>
      <c r="JTS63" s="12"/>
      <c r="JTT63" s="12"/>
      <c r="JTU63" s="12"/>
      <c r="JTV63" s="12"/>
      <c r="JTW63" s="12"/>
      <c r="JTX63" s="12"/>
      <c r="JTY63" s="12"/>
      <c r="JTZ63" s="12"/>
      <c r="JUA63" s="12"/>
      <c r="JUB63" s="12"/>
      <c r="JUC63" s="12"/>
      <c r="JUD63" s="12"/>
      <c r="JUE63" s="12"/>
      <c r="JUF63" s="12"/>
      <c r="JUG63" s="12"/>
      <c r="JUH63" s="12"/>
      <c r="JUI63" s="12"/>
      <c r="JUJ63" s="12"/>
      <c r="JUK63" s="12"/>
      <c r="JUL63" s="12"/>
      <c r="JUM63" s="12"/>
      <c r="JUN63" s="12"/>
      <c r="JUO63" s="12"/>
      <c r="JUP63" s="12"/>
      <c r="JUQ63" s="12"/>
      <c r="JUR63" s="12"/>
      <c r="JUS63" s="12"/>
      <c r="JUT63" s="12"/>
      <c r="JUU63" s="12"/>
      <c r="JUV63" s="12"/>
      <c r="JUW63" s="12"/>
      <c r="JUX63" s="12"/>
      <c r="JUY63" s="12"/>
      <c r="JUZ63" s="12"/>
      <c r="JVA63" s="12"/>
      <c r="JVB63" s="12"/>
      <c r="JVC63" s="12"/>
      <c r="JVD63" s="12"/>
      <c r="JVE63" s="12"/>
      <c r="JVF63" s="12"/>
      <c r="JVG63" s="12"/>
      <c r="JVH63" s="12"/>
      <c r="JVI63" s="12"/>
      <c r="JVJ63" s="12"/>
      <c r="JVK63" s="12"/>
      <c r="JVL63" s="12"/>
      <c r="JVM63" s="12"/>
      <c r="JVN63" s="12"/>
      <c r="JVO63" s="12"/>
      <c r="JVP63" s="12"/>
      <c r="JVQ63" s="12"/>
      <c r="JVR63" s="12"/>
      <c r="JVS63" s="12"/>
      <c r="JVT63" s="12"/>
      <c r="JVU63" s="12"/>
      <c r="JVV63" s="12"/>
      <c r="JVW63" s="12"/>
      <c r="JVX63" s="12"/>
      <c r="JVY63" s="12"/>
      <c r="JVZ63" s="12"/>
      <c r="JWA63" s="12"/>
      <c r="JWB63" s="12"/>
      <c r="JWC63" s="12"/>
      <c r="JWD63" s="12"/>
      <c r="JWE63" s="12"/>
      <c r="JWF63" s="12"/>
      <c r="JWG63" s="12"/>
      <c r="JWH63" s="12"/>
      <c r="JWI63" s="12"/>
      <c r="JWJ63" s="12"/>
      <c r="JWK63" s="12"/>
      <c r="JWL63" s="12"/>
      <c r="JWM63" s="12"/>
      <c r="JWN63" s="12"/>
      <c r="JWO63" s="12"/>
      <c r="JWP63" s="12"/>
      <c r="JWQ63" s="12"/>
      <c r="JWR63" s="12"/>
      <c r="JWS63" s="12"/>
      <c r="JWT63" s="12"/>
      <c r="JWU63" s="12"/>
      <c r="JWV63" s="12"/>
      <c r="JWW63" s="12"/>
      <c r="JWX63" s="12"/>
      <c r="JWY63" s="12"/>
      <c r="JWZ63" s="12"/>
      <c r="JXA63" s="12"/>
      <c r="JXB63" s="12"/>
      <c r="JXC63" s="12"/>
      <c r="JXD63" s="12"/>
      <c r="JXE63" s="12"/>
      <c r="JXF63" s="12"/>
      <c r="JXG63" s="12"/>
      <c r="JXH63" s="12"/>
      <c r="JXI63" s="12"/>
      <c r="JXJ63" s="12"/>
      <c r="JXK63" s="12"/>
      <c r="JXL63" s="12"/>
      <c r="JXM63" s="12"/>
      <c r="JXN63" s="12"/>
      <c r="JXO63" s="12"/>
      <c r="JXP63" s="12"/>
      <c r="JXQ63" s="12"/>
      <c r="JXR63" s="12"/>
      <c r="JXS63" s="12"/>
      <c r="JXT63" s="12"/>
      <c r="JXU63" s="12"/>
      <c r="JXV63" s="12"/>
      <c r="JXW63" s="12"/>
      <c r="JXX63" s="12"/>
      <c r="JXY63" s="12"/>
      <c r="JXZ63" s="12"/>
      <c r="JYA63" s="12"/>
      <c r="JYB63" s="12"/>
      <c r="JYC63" s="12"/>
      <c r="JYD63" s="12"/>
      <c r="JYE63" s="12"/>
      <c r="JYF63" s="12"/>
      <c r="JYG63" s="12"/>
      <c r="JYH63" s="12"/>
      <c r="JYI63" s="12"/>
      <c r="JYJ63" s="12"/>
      <c r="JYK63" s="12"/>
      <c r="JYL63" s="12"/>
      <c r="JYM63" s="12"/>
      <c r="JYN63" s="12"/>
      <c r="JYO63" s="12"/>
      <c r="JYP63" s="12"/>
      <c r="JYQ63" s="12"/>
      <c r="JYR63" s="12"/>
      <c r="JYS63" s="12"/>
      <c r="JYT63" s="12"/>
      <c r="JYU63" s="12"/>
      <c r="JYV63" s="12"/>
      <c r="JYW63" s="12"/>
      <c r="JYX63" s="12"/>
      <c r="JYY63" s="12"/>
      <c r="JYZ63" s="12"/>
      <c r="JZA63" s="12"/>
      <c r="JZB63" s="12"/>
      <c r="JZC63" s="12"/>
      <c r="JZD63" s="12"/>
      <c r="JZE63" s="12"/>
      <c r="JZF63" s="12"/>
      <c r="JZG63" s="12"/>
      <c r="JZH63" s="12"/>
      <c r="JZI63" s="12"/>
      <c r="JZJ63" s="12"/>
      <c r="JZK63" s="12"/>
      <c r="JZL63" s="12"/>
      <c r="JZM63" s="12"/>
      <c r="JZN63" s="12"/>
      <c r="JZO63" s="12"/>
      <c r="JZP63" s="12"/>
      <c r="JZQ63" s="12"/>
      <c r="JZR63" s="12"/>
      <c r="JZS63" s="12"/>
      <c r="JZT63" s="12"/>
      <c r="JZU63" s="12"/>
      <c r="JZV63" s="12"/>
      <c r="JZW63" s="12"/>
      <c r="JZX63" s="12"/>
      <c r="JZY63" s="12"/>
      <c r="JZZ63" s="12"/>
      <c r="KAA63" s="12"/>
      <c r="KAB63" s="12"/>
      <c r="KAC63" s="12"/>
      <c r="KAD63" s="12"/>
      <c r="KAE63" s="12"/>
      <c r="KAF63" s="12"/>
      <c r="KAG63" s="12"/>
      <c r="KAH63" s="12"/>
      <c r="KAI63" s="12"/>
      <c r="KAJ63" s="12"/>
      <c r="KAK63" s="12"/>
      <c r="KAL63" s="12"/>
      <c r="KAM63" s="12"/>
      <c r="KAN63" s="12"/>
      <c r="KAO63" s="12"/>
      <c r="KAP63" s="12"/>
      <c r="KAQ63" s="12"/>
      <c r="KAR63" s="12"/>
      <c r="KAS63" s="12"/>
      <c r="KAT63" s="12"/>
      <c r="KAU63" s="12"/>
      <c r="KAV63" s="12"/>
      <c r="KAW63" s="12"/>
      <c r="KAX63" s="12"/>
      <c r="KAY63" s="12"/>
      <c r="KAZ63" s="12"/>
      <c r="KBA63" s="12"/>
      <c r="KBB63" s="12"/>
      <c r="KBC63" s="12"/>
      <c r="KBD63" s="12"/>
      <c r="KBE63" s="12"/>
      <c r="KBF63" s="12"/>
      <c r="KBG63" s="12"/>
      <c r="KBH63" s="12"/>
      <c r="KBI63" s="12"/>
      <c r="KBJ63" s="12"/>
      <c r="KBK63" s="12"/>
      <c r="KBL63" s="12"/>
      <c r="KBM63" s="12"/>
      <c r="KBN63" s="12"/>
      <c r="KBO63" s="12"/>
      <c r="KBP63" s="12"/>
      <c r="KBQ63" s="12"/>
      <c r="KBR63" s="12"/>
      <c r="KBS63" s="12"/>
      <c r="KBT63" s="12"/>
      <c r="KBU63" s="12"/>
      <c r="KBV63" s="12"/>
      <c r="KBW63" s="12"/>
      <c r="KBX63" s="12"/>
      <c r="KBY63" s="12"/>
      <c r="KBZ63" s="12"/>
      <c r="KCA63" s="12"/>
      <c r="KCB63" s="12"/>
      <c r="KCC63" s="12"/>
      <c r="KCD63" s="12"/>
      <c r="KCE63" s="12"/>
      <c r="KCF63" s="12"/>
      <c r="KCG63" s="12"/>
      <c r="KCH63" s="12"/>
      <c r="KCI63" s="12"/>
      <c r="KCJ63" s="12"/>
      <c r="KCK63" s="12"/>
      <c r="KCL63" s="12"/>
      <c r="KCM63" s="12"/>
      <c r="KCN63" s="12"/>
      <c r="KCO63" s="12"/>
      <c r="KCP63" s="12"/>
      <c r="KCQ63" s="12"/>
      <c r="KCR63" s="12"/>
      <c r="KCS63" s="12"/>
      <c r="KCT63" s="12"/>
      <c r="KCU63" s="12"/>
      <c r="KCV63" s="12"/>
      <c r="KCW63" s="12"/>
      <c r="KCX63" s="12"/>
      <c r="KCY63" s="12"/>
      <c r="KCZ63" s="12"/>
      <c r="KDA63" s="12"/>
      <c r="KDB63" s="12"/>
      <c r="KDC63" s="12"/>
      <c r="KDD63" s="12"/>
      <c r="KDE63" s="12"/>
      <c r="KDF63" s="12"/>
      <c r="KDG63" s="12"/>
      <c r="KDH63" s="12"/>
      <c r="KDI63" s="12"/>
      <c r="KDJ63" s="12"/>
      <c r="KDK63" s="12"/>
      <c r="KDL63" s="12"/>
      <c r="KDM63" s="12"/>
      <c r="KDN63" s="12"/>
      <c r="KDO63" s="12"/>
      <c r="KDP63" s="12"/>
      <c r="KDQ63" s="12"/>
      <c r="KDR63" s="12"/>
      <c r="KDS63" s="12"/>
      <c r="KDT63" s="12"/>
      <c r="KDU63" s="12"/>
      <c r="KDV63" s="12"/>
      <c r="KDW63" s="12"/>
      <c r="KDX63" s="12"/>
      <c r="KDY63" s="12"/>
      <c r="KDZ63" s="12"/>
      <c r="KEA63" s="12"/>
      <c r="KEB63" s="12"/>
      <c r="KEC63" s="12"/>
      <c r="KED63" s="12"/>
      <c r="KEE63" s="12"/>
      <c r="KEF63" s="12"/>
      <c r="KEG63" s="12"/>
      <c r="KEH63" s="12"/>
      <c r="KEI63" s="12"/>
      <c r="KEJ63" s="12"/>
      <c r="KEK63" s="12"/>
      <c r="KEL63" s="12"/>
      <c r="KEM63" s="12"/>
      <c r="KEN63" s="12"/>
      <c r="KEO63" s="12"/>
      <c r="KEP63" s="12"/>
      <c r="KEQ63" s="12"/>
      <c r="KER63" s="12"/>
      <c r="KES63" s="12"/>
      <c r="KET63" s="12"/>
      <c r="KEU63" s="12"/>
      <c r="KEV63" s="12"/>
      <c r="KEW63" s="12"/>
      <c r="KEX63" s="12"/>
      <c r="KEY63" s="12"/>
      <c r="KEZ63" s="12"/>
      <c r="KFA63" s="12"/>
      <c r="KFB63" s="12"/>
      <c r="KFC63" s="12"/>
      <c r="KFD63" s="12"/>
      <c r="KFE63" s="12"/>
      <c r="KFF63" s="12"/>
      <c r="KFG63" s="12"/>
      <c r="KFH63" s="12"/>
      <c r="KFI63" s="12"/>
      <c r="KFJ63" s="12"/>
      <c r="KFK63" s="12"/>
      <c r="KFL63" s="12"/>
      <c r="KFM63" s="12"/>
      <c r="KFN63" s="12"/>
      <c r="KFO63" s="12"/>
      <c r="KFP63" s="12"/>
      <c r="KFQ63" s="12"/>
      <c r="KFR63" s="12"/>
      <c r="KFS63" s="12"/>
      <c r="KFT63" s="12"/>
      <c r="KFU63" s="12"/>
      <c r="KFV63" s="12"/>
      <c r="KFW63" s="12"/>
      <c r="KFX63" s="12"/>
      <c r="KFY63" s="12"/>
      <c r="KFZ63" s="12"/>
      <c r="KGA63" s="12"/>
      <c r="KGB63" s="12"/>
      <c r="KGC63" s="12"/>
      <c r="KGD63" s="12"/>
      <c r="KGE63" s="12"/>
      <c r="KGF63" s="12"/>
      <c r="KGG63" s="12"/>
      <c r="KGH63" s="12"/>
      <c r="KGI63" s="12"/>
      <c r="KGJ63" s="12"/>
      <c r="KGK63" s="12"/>
      <c r="KGL63" s="12"/>
      <c r="KGM63" s="12"/>
      <c r="KGN63" s="12"/>
      <c r="KGO63" s="12"/>
      <c r="KGP63" s="12"/>
      <c r="KGQ63" s="12"/>
      <c r="KGR63" s="12"/>
      <c r="KGS63" s="12"/>
      <c r="KGT63" s="12"/>
      <c r="KGU63" s="12"/>
      <c r="KGV63" s="12"/>
      <c r="KGW63" s="12"/>
      <c r="KGX63" s="12"/>
      <c r="KGY63" s="12"/>
      <c r="KGZ63" s="12"/>
      <c r="KHA63" s="12"/>
      <c r="KHB63" s="12"/>
      <c r="KHC63" s="12"/>
      <c r="KHD63" s="12"/>
      <c r="KHE63" s="12"/>
      <c r="KHF63" s="12"/>
      <c r="KHG63" s="12"/>
      <c r="KHH63" s="12"/>
      <c r="KHI63" s="12"/>
      <c r="KHJ63" s="12"/>
      <c r="KHK63" s="12"/>
      <c r="KHL63" s="12"/>
      <c r="KHM63" s="12"/>
      <c r="KHN63" s="12"/>
      <c r="KHO63" s="12"/>
      <c r="KHP63" s="12"/>
      <c r="KHQ63" s="12"/>
      <c r="KHR63" s="12"/>
      <c r="KHS63" s="12"/>
      <c r="KHT63" s="12"/>
      <c r="KHU63" s="12"/>
      <c r="KHV63" s="12"/>
      <c r="KHW63" s="12"/>
      <c r="KHX63" s="12"/>
      <c r="KHY63" s="12"/>
      <c r="KHZ63" s="12"/>
      <c r="KIA63" s="12"/>
      <c r="KIB63" s="12"/>
      <c r="KIC63" s="12"/>
      <c r="KID63" s="12"/>
      <c r="KIE63" s="12"/>
      <c r="KIF63" s="12"/>
      <c r="KIG63" s="12"/>
      <c r="KIH63" s="12"/>
      <c r="KII63" s="12"/>
      <c r="KIJ63" s="12"/>
      <c r="KIK63" s="12"/>
      <c r="KIL63" s="12"/>
      <c r="KIM63" s="12"/>
      <c r="KIN63" s="12"/>
      <c r="KIO63" s="12"/>
      <c r="KIP63" s="12"/>
      <c r="KIQ63" s="12"/>
      <c r="KIR63" s="12"/>
      <c r="KIS63" s="12"/>
      <c r="KIT63" s="12"/>
      <c r="KIU63" s="12"/>
      <c r="KIV63" s="12"/>
      <c r="KIW63" s="12"/>
      <c r="KIX63" s="12"/>
      <c r="KIY63" s="12"/>
      <c r="KIZ63" s="12"/>
      <c r="KJA63" s="12"/>
      <c r="KJB63" s="12"/>
      <c r="KJC63" s="12"/>
      <c r="KJD63" s="12"/>
      <c r="KJE63" s="12"/>
      <c r="KJF63" s="12"/>
      <c r="KJG63" s="12"/>
      <c r="KJH63" s="12"/>
      <c r="KJI63" s="12"/>
      <c r="KJJ63" s="12"/>
      <c r="KJK63" s="12"/>
      <c r="KJL63" s="12"/>
      <c r="KJM63" s="12"/>
      <c r="KJN63" s="12"/>
      <c r="KJO63" s="12"/>
      <c r="KJP63" s="12"/>
      <c r="KJQ63" s="12"/>
      <c r="KJR63" s="12"/>
      <c r="KJS63" s="12"/>
      <c r="KJT63" s="12"/>
      <c r="KJU63" s="12"/>
      <c r="KJV63" s="12"/>
      <c r="KJW63" s="12"/>
      <c r="KJX63" s="12"/>
      <c r="KJY63" s="12"/>
      <c r="KJZ63" s="12"/>
      <c r="KKA63" s="12"/>
      <c r="KKB63" s="12"/>
      <c r="KKC63" s="12"/>
      <c r="KKD63" s="12"/>
      <c r="KKE63" s="12"/>
      <c r="KKF63" s="12"/>
      <c r="KKG63" s="12"/>
      <c r="KKH63" s="12"/>
      <c r="KKI63" s="12"/>
      <c r="KKJ63" s="12"/>
      <c r="KKK63" s="12"/>
      <c r="KKL63" s="12"/>
      <c r="KKM63" s="12"/>
      <c r="KKN63" s="12"/>
      <c r="KKO63" s="12"/>
      <c r="KKP63" s="12"/>
      <c r="KKQ63" s="12"/>
      <c r="KKR63" s="12"/>
      <c r="KKS63" s="12"/>
      <c r="KKT63" s="12"/>
      <c r="KKU63" s="12"/>
      <c r="KKV63" s="12"/>
      <c r="KKW63" s="12"/>
      <c r="KKX63" s="12"/>
      <c r="KKY63" s="12"/>
      <c r="KKZ63" s="12"/>
      <c r="KLA63" s="12"/>
      <c r="KLB63" s="12"/>
      <c r="KLC63" s="12"/>
      <c r="KLD63" s="12"/>
      <c r="KLE63" s="12"/>
      <c r="KLF63" s="12"/>
      <c r="KLG63" s="12"/>
      <c r="KLH63" s="12"/>
      <c r="KLI63" s="12"/>
      <c r="KLJ63" s="12"/>
      <c r="KLK63" s="12"/>
      <c r="KLL63" s="12"/>
      <c r="KLM63" s="12"/>
      <c r="KLN63" s="12"/>
      <c r="KLO63" s="12"/>
      <c r="KLP63" s="12"/>
      <c r="KLQ63" s="12"/>
      <c r="KLR63" s="12"/>
      <c r="KLS63" s="12"/>
      <c r="KLT63" s="12"/>
      <c r="KLU63" s="12"/>
      <c r="KLV63" s="12"/>
      <c r="KLW63" s="12"/>
      <c r="KLX63" s="12"/>
      <c r="KLY63" s="12"/>
      <c r="KLZ63" s="12"/>
      <c r="KMA63" s="12"/>
      <c r="KMB63" s="12"/>
      <c r="KMC63" s="12"/>
      <c r="KMD63" s="12"/>
      <c r="KME63" s="12"/>
      <c r="KMF63" s="12"/>
      <c r="KMG63" s="12"/>
      <c r="KMH63" s="12"/>
      <c r="KMI63" s="12"/>
      <c r="KMJ63" s="12"/>
      <c r="KMK63" s="12"/>
      <c r="KML63" s="12"/>
      <c r="KMM63" s="12"/>
      <c r="KMN63" s="12"/>
      <c r="KMO63" s="12"/>
      <c r="KMP63" s="12"/>
      <c r="KMQ63" s="12"/>
      <c r="KMR63" s="12"/>
      <c r="KMS63" s="12"/>
      <c r="KMT63" s="12"/>
      <c r="KMU63" s="12"/>
      <c r="KMV63" s="12"/>
      <c r="KMW63" s="12"/>
      <c r="KMX63" s="12"/>
      <c r="KMY63" s="12"/>
      <c r="KMZ63" s="12"/>
      <c r="KNA63" s="12"/>
      <c r="KNB63" s="12"/>
      <c r="KNC63" s="12"/>
      <c r="KND63" s="12"/>
      <c r="KNE63" s="12"/>
      <c r="KNF63" s="12"/>
      <c r="KNG63" s="12"/>
      <c r="KNH63" s="12"/>
      <c r="KNI63" s="12"/>
      <c r="KNJ63" s="12"/>
      <c r="KNK63" s="12"/>
      <c r="KNL63" s="12"/>
      <c r="KNM63" s="12"/>
      <c r="KNN63" s="12"/>
      <c r="KNO63" s="12"/>
      <c r="KNP63" s="12"/>
      <c r="KNQ63" s="12"/>
      <c r="KNR63" s="12"/>
      <c r="KNS63" s="12"/>
      <c r="KNT63" s="12"/>
      <c r="KNU63" s="12"/>
      <c r="KNV63" s="12"/>
      <c r="KNW63" s="12"/>
      <c r="KNX63" s="12"/>
      <c r="KNY63" s="12"/>
      <c r="KNZ63" s="12"/>
      <c r="KOA63" s="12"/>
      <c r="KOB63" s="12"/>
      <c r="KOC63" s="12"/>
      <c r="KOD63" s="12"/>
      <c r="KOE63" s="12"/>
      <c r="KOF63" s="12"/>
      <c r="KOG63" s="12"/>
      <c r="KOH63" s="12"/>
      <c r="KOI63" s="12"/>
      <c r="KOJ63" s="12"/>
      <c r="KOK63" s="12"/>
      <c r="KOL63" s="12"/>
      <c r="KOM63" s="12"/>
      <c r="KON63" s="12"/>
      <c r="KOO63" s="12"/>
      <c r="KOP63" s="12"/>
      <c r="KOQ63" s="12"/>
      <c r="KOR63" s="12"/>
      <c r="KOS63" s="12"/>
      <c r="KOT63" s="12"/>
      <c r="KOU63" s="12"/>
      <c r="KOV63" s="12"/>
      <c r="KOW63" s="12"/>
      <c r="KOX63" s="12"/>
      <c r="KOY63" s="12"/>
      <c r="KOZ63" s="12"/>
      <c r="KPA63" s="12"/>
      <c r="KPB63" s="12"/>
      <c r="KPC63" s="12"/>
      <c r="KPD63" s="12"/>
      <c r="KPE63" s="12"/>
      <c r="KPF63" s="12"/>
      <c r="KPG63" s="12"/>
      <c r="KPH63" s="12"/>
      <c r="KPI63" s="12"/>
      <c r="KPJ63" s="12"/>
      <c r="KPK63" s="12"/>
      <c r="KPL63" s="12"/>
      <c r="KPM63" s="12"/>
      <c r="KPN63" s="12"/>
      <c r="KPO63" s="12"/>
      <c r="KPP63" s="12"/>
      <c r="KPQ63" s="12"/>
      <c r="KPR63" s="12"/>
      <c r="KPS63" s="12"/>
      <c r="KPT63" s="12"/>
      <c r="KPU63" s="12"/>
      <c r="KPV63" s="12"/>
      <c r="KPW63" s="12"/>
      <c r="KPX63" s="12"/>
      <c r="KPY63" s="12"/>
      <c r="KPZ63" s="12"/>
      <c r="KQA63" s="12"/>
      <c r="KQB63" s="12"/>
      <c r="KQC63" s="12"/>
      <c r="KQD63" s="12"/>
      <c r="KQE63" s="12"/>
      <c r="KQF63" s="12"/>
      <c r="KQG63" s="12"/>
      <c r="KQH63" s="12"/>
      <c r="KQI63" s="12"/>
      <c r="KQJ63" s="12"/>
      <c r="KQK63" s="12"/>
      <c r="KQL63" s="12"/>
      <c r="KQM63" s="12"/>
      <c r="KQN63" s="12"/>
      <c r="KQO63" s="12"/>
      <c r="KQP63" s="12"/>
      <c r="KQQ63" s="12"/>
      <c r="KQR63" s="12"/>
      <c r="KQS63" s="12"/>
      <c r="KQT63" s="12"/>
      <c r="KQU63" s="12"/>
      <c r="KQV63" s="12"/>
      <c r="KQW63" s="12"/>
      <c r="KQX63" s="12"/>
      <c r="KQY63" s="12"/>
      <c r="KQZ63" s="12"/>
      <c r="KRA63" s="12"/>
      <c r="KRB63" s="12"/>
      <c r="KRC63" s="12"/>
      <c r="KRD63" s="12"/>
      <c r="KRE63" s="12"/>
      <c r="KRF63" s="12"/>
      <c r="KRG63" s="12"/>
      <c r="KRH63" s="12"/>
      <c r="KRI63" s="12"/>
      <c r="KRJ63" s="12"/>
      <c r="KRK63" s="12"/>
      <c r="KRL63" s="12"/>
      <c r="KRM63" s="12"/>
      <c r="KRN63" s="12"/>
      <c r="KRO63" s="12"/>
      <c r="KRP63" s="12"/>
      <c r="KRQ63" s="12"/>
      <c r="KRR63" s="12"/>
      <c r="KRS63" s="12"/>
      <c r="KRT63" s="12"/>
      <c r="KRU63" s="12"/>
      <c r="KRV63" s="12"/>
      <c r="KRW63" s="12"/>
      <c r="KRX63" s="12"/>
      <c r="KRY63" s="12"/>
      <c r="KRZ63" s="12"/>
      <c r="KSA63" s="12"/>
      <c r="KSB63" s="12"/>
      <c r="KSC63" s="12"/>
      <c r="KSD63" s="12"/>
      <c r="KSE63" s="12"/>
      <c r="KSF63" s="12"/>
      <c r="KSG63" s="12"/>
      <c r="KSH63" s="12"/>
      <c r="KSI63" s="12"/>
      <c r="KSJ63" s="12"/>
      <c r="KSK63" s="12"/>
      <c r="KSL63" s="12"/>
      <c r="KSM63" s="12"/>
      <c r="KSN63" s="12"/>
      <c r="KSO63" s="12"/>
      <c r="KSP63" s="12"/>
      <c r="KSQ63" s="12"/>
      <c r="KSR63" s="12"/>
      <c r="KSS63" s="12"/>
      <c r="KST63" s="12"/>
      <c r="KSU63" s="12"/>
      <c r="KSV63" s="12"/>
      <c r="KSW63" s="12"/>
      <c r="KSX63" s="12"/>
      <c r="KSY63" s="12"/>
      <c r="KSZ63" s="12"/>
      <c r="KTA63" s="12"/>
      <c r="KTB63" s="12"/>
      <c r="KTC63" s="12"/>
      <c r="KTD63" s="12"/>
      <c r="KTE63" s="12"/>
      <c r="KTF63" s="12"/>
      <c r="KTG63" s="12"/>
      <c r="KTH63" s="12"/>
      <c r="KTI63" s="12"/>
      <c r="KTJ63" s="12"/>
      <c r="KTK63" s="12"/>
      <c r="KTL63" s="12"/>
      <c r="KTM63" s="12"/>
      <c r="KTN63" s="12"/>
      <c r="KTO63" s="12"/>
      <c r="KTP63" s="12"/>
      <c r="KTQ63" s="12"/>
      <c r="KTR63" s="12"/>
      <c r="KTS63" s="12"/>
      <c r="KTT63" s="12"/>
      <c r="KTU63" s="12"/>
      <c r="KTV63" s="12"/>
      <c r="KTW63" s="12"/>
      <c r="KTX63" s="12"/>
      <c r="KTY63" s="12"/>
      <c r="KTZ63" s="12"/>
      <c r="KUA63" s="12"/>
      <c r="KUB63" s="12"/>
      <c r="KUC63" s="12"/>
      <c r="KUD63" s="12"/>
      <c r="KUE63" s="12"/>
      <c r="KUF63" s="12"/>
      <c r="KUG63" s="12"/>
      <c r="KUH63" s="12"/>
      <c r="KUI63" s="12"/>
      <c r="KUJ63" s="12"/>
      <c r="KUK63" s="12"/>
      <c r="KUL63" s="12"/>
      <c r="KUM63" s="12"/>
      <c r="KUN63" s="12"/>
      <c r="KUO63" s="12"/>
      <c r="KUP63" s="12"/>
      <c r="KUQ63" s="12"/>
      <c r="KUR63" s="12"/>
      <c r="KUS63" s="12"/>
      <c r="KUT63" s="12"/>
      <c r="KUU63" s="12"/>
      <c r="KUV63" s="12"/>
      <c r="KUW63" s="12"/>
      <c r="KUX63" s="12"/>
      <c r="KUY63" s="12"/>
      <c r="KUZ63" s="12"/>
      <c r="KVA63" s="12"/>
      <c r="KVB63" s="12"/>
      <c r="KVC63" s="12"/>
      <c r="KVD63" s="12"/>
      <c r="KVE63" s="12"/>
      <c r="KVF63" s="12"/>
      <c r="KVG63" s="12"/>
      <c r="KVH63" s="12"/>
      <c r="KVI63" s="12"/>
      <c r="KVJ63" s="12"/>
      <c r="KVK63" s="12"/>
      <c r="KVL63" s="12"/>
      <c r="KVM63" s="12"/>
      <c r="KVN63" s="12"/>
      <c r="KVO63" s="12"/>
      <c r="KVP63" s="12"/>
      <c r="KVQ63" s="12"/>
      <c r="KVR63" s="12"/>
      <c r="KVS63" s="12"/>
      <c r="KVT63" s="12"/>
      <c r="KVU63" s="12"/>
      <c r="KVV63" s="12"/>
      <c r="KVW63" s="12"/>
      <c r="KVX63" s="12"/>
      <c r="KVY63" s="12"/>
      <c r="KVZ63" s="12"/>
      <c r="KWA63" s="12"/>
      <c r="KWB63" s="12"/>
      <c r="KWC63" s="12"/>
      <c r="KWD63" s="12"/>
      <c r="KWE63" s="12"/>
      <c r="KWF63" s="12"/>
      <c r="KWG63" s="12"/>
      <c r="KWH63" s="12"/>
      <c r="KWI63" s="12"/>
      <c r="KWJ63" s="12"/>
      <c r="KWK63" s="12"/>
      <c r="KWL63" s="12"/>
      <c r="KWM63" s="12"/>
      <c r="KWN63" s="12"/>
      <c r="KWO63" s="12"/>
      <c r="KWP63" s="12"/>
      <c r="KWQ63" s="12"/>
      <c r="KWR63" s="12"/>
      <c r="KWS63" s="12"/>
      <c r="KWT63" s="12"/>
      <c r="KWU63" s="12"/>
      <c r="KWV63" s="12"/>
      <c r="KWW63" s="12"/>
      <c r="KWX63" s="12"/>
      <c r="KWY63" s="12"/>
      <c r="KWZ63" s="12"/>
      <c r="KXA63" s="12"/>
      <c r="KXB63" s="12"/>
      <c r="KXC63" s="12"/>
      <c r="KXD63" s="12"/>
      <c r="KXE63" s="12"/>
      <c r="KXF63" s="12"/>
      <c r="KXG63" s="12"/>
      <c r="KXH63" s="12"/>
      <c r="KXI63" s="12"/>
      <c r="KXJ63" s="12"/>
      <c r="KXK63" s="12"/>
      <c r="KXL63" s="12"/>
      <c r="KXM63" s="12"/>
      <c r="KXN63" s="12"/>
      <c r="KXO63" s="12"/>
      <c r="KXP63" s="12"/>
      <c r="KXQ63" s="12"/>
      <c r="KXR63" s="12"/>
      <c r="KXS63" s="12"/>
      <c r="KXT63" s="12"/>
      <c r="KXU63" s="12"/>
      <c r="KXV63" s="12"/>
      <c r="KXW63" s="12"/>
      <c r="KXX63" s="12"/>
      <c r="KXY63" s="12"/>
      <c r="KXZ63" s="12"/>
      <c r="KYA63" s="12"/>
      <c r="KYB63" s="12"/>
      <c r="KYC63" s="12"/>
      <c r="KYD63" s="12"/>
      <c r="KYE63" s="12"/>
      <c r="KYF63" s="12"/>
      <c r="KYG63" s="12"/>
      <c r="KYH63" s="12"/>
      <c r="KYI63" s="12"/>
      <c r="KYJ63" s="12"/>
      <c r="KYK63" s="12"/>
      <c r="KYL63" s="12"/>
      <c r="KYM63" s="12"/>
      <c r="KYN63" s="12"/>
      <c r="KYO63" s="12"/>
      <c r="KYP63" s="12"/>
      <c r="KYQ63" s="12"/>
      <c r="KYR63" s="12"/>
      <c r="KYS63" s="12"/>
      <c r="KYT63" s="12"/>
      <c r="KYU63" s="12"/>
      <c r="KYV63" s="12"/>
      <c r="KYW63" s="12"/>
      <c r="KYX63" s="12"/>
      <c r="KYY63" s="12"/>
      <c r="KYZ63" s="12"/>
      <c r="KZA63" s="12"/>
      <c r="KZB63" s="12"/>
      <c r="KZC63" s="12"/>
      <c r="KZD63" s="12"/>
      <c r="KZE63" s="12"/>
      <c r="KZF63" s="12"/>
      <c r="KZG63" s="12"/>
      <c r="KZH63" s="12"/>
      <c r="KZI63" s="12"/>
      <c r="KZJ63" s="12"/>
      <c r="KZK63" s="12"/>
      <c r="KZL63" s="12"/>
      <c r="KZM63" s="12"/>
      <c r="KZN63" s="12"/>
      <c r="KZO63" s="12"/>
      <c r="KZP63" s="12"/>
      <c r="KZQ63" s="12"/>
      <c r="KZR63" s="12"/>
      <c r="KZS63" s="12"/>
      <c r="KZT63" s="12"/>
      <c r="KZU63" s="12"/>
      <c r="KZV63" s="12"/>
      <c r="KZW63" s="12"/>
      <c r="KZX63" s="12"/>
      <c r="KZY63" s="12"/>
      <c r="KZZ63" s="12"/>
      <c r="LAA63" s="12"/>
      <c r="LAB63" s="12"/>
      <c r="LAC63" s="12"/>
      <c r="LAD63" s="12"/>
      <c r="LAE63" s="12"/>
      <c r="LAF63" s="12"/>
      <c r="LAG63" s="12"/>
      <c r="LAH63" s="12"/>
      <c r="LAI63" s="12"/>
      <c r="LAJ63" s="12"/>
      <c r="LAK63" s="12"/>
      <c r="LAL63" s="12"/>
      <c r="LAM63" s="12"/>
      <c r="LAN63" s="12"/>
      <c r="LAO63" s="12"/>
      <c r="LAP63" s="12"/>
      <c r="LAQ63" s="12"/>
      <c r="LAR63" s="12"/>
      <c r="LAS63" s="12"/>
      <c r="LAT63" s="12"/>
      <c r="LAU63" s="12"/>
      <c r="LAV63" s="12"/>
      <c r="LAW63" s="12"/>
      <c r="LAX63" s="12"/>
      <c r="LAY63" s="12"/>
      <c r="LAZ63" s="12"/>
      <c r="LBA63" s="12"/>
      <c r="LBB63" s="12"/>
      <c r="LBC63" s="12"/>
      <c r="LBD63" s="12"/>
      <c r="LBE63" s="12"/>
      <c r="LBF63" s="12"/>
      <c r="LBG63" s="12"/>
      <c r="LBH63" s="12"/>
      <c r="LBI63" s="12"/>
      <c r="LBJ63" s="12"/>
      <c r="LBK63" s="12"/>
      <c r="LBL63" s="12"/>
      <c r="LBM63" s="12"/>
      <c r="LBN63" s="12"/>
      <c r="LBO63" s="12"/>
      <c r="LBP63" s="12"/>
      <c r="LBQ63" s="12"/>
      <c r="LBR63" s="12"/>
      <c r="LBS63" s="12"/>
      <c r="LBT63" s="12"/>
      <c r="LBU63" s="12"/>
      <c r="LBV63" s="12"/>
      <c r="LBW63" s="12"/>
      <c r="LBX63" s="12"/>
      <c r="LBY63" s="12"/>
      <c r="LBZ63" s="12"/>
      <c r="LCA63" s="12"/>
      <c r="LCB63" s="12"/>
      <c r="LCC63" s="12"/>
      <c r="LCD63" s="12"/>
      <c r="LCE63" s="12"/>
      <c r="LCF63" s="12"/>
      <c r="LCG63" s="12"/>
      <c r="LCH63" s="12"/>
      <c r="LCI63" s="12"/>
      <c r="LCJ63" s="12"/>
      <c r="LCK63" s="12"/>
      <c r="LCL63" s="12"/>
      <c r="LCM63" s="12"/>
      <c r="LCN63" s="12"/>
      <c r="LCO63" s="12"/>
      <c r="LCP63" s="12"/>
      <c r="LCQ63" s="12"/>
      <c r="LCR63" s="12"/>
      <c r="LCS63" s="12"/>
      <c r="LCT63" s="12"/>
      <c r="LCU63" s="12"/>
      <c r="LCV63" s="12"/>
      <c r="LCW63" s="12"/>
      <c r="LCX63" s="12"/>
      <c r="LCY63" s="12"/>
      <c r="LCZ63" s="12"/>
      <c r="LDA63" s="12"/>
      <c r="LDB63" s="12"/>
      <c r="LDC63" s="12"/>
      <c r="LDD63" s="12"/>
      <c r="LDE63" s="12"/>
      <c r="LDF63" s="12"/>
      <c r="LDG63" s="12"/>
      <c r="LDH63" s="12"/>
      <c r="LDI63" s="12"/>
      <c r="LDJ63" s="12"/>
      <c r="LDK63" s="12"/>
      <c r="LDL63" s="12"/>
      <c r="LDM63" s="12"/>
      <c r="LDN63" s="12"/>
      <c r="LDO63" s="12"/>
      <c r="LDP63" s="12"/>
      <c r="LDQ63" s="12"/>
      <c r="LDR63" s="12"/>
      <c r="LDS63" s="12"/>
      <c r="LDT63" s="12"/>
      <c r="LDU63" s="12"/>
      <c r="LDV63" s="12"/>
      <c r="LDW63" s="12"/>
      <c r="LDX63" s="12"/>
      <c r="LDY63" s="12"/>
      <c r="LDZ63" s="12"/>
      <c r="LEA63" s="12"/>
      <c r="LEB63" s="12"/>
      <c r="LEC63" s="12"/>
      <c r="LED63" s="12"/>
      <c r="LEE63" s="12"/>
      <c r="LEF63" s="12"/>
      <c r="LEG63" s="12"/>
      <c r="LEH63" s="12"/>
      <c r="LEI63" s="12"/>
      <c r="LEJ63" s="12"/>
      <c r="LEK63" s="12"/>
      <c r="LEL63" s="12"/>
      <c r="LEM63" s="12"/>
      <c r="LEN63" s="12"/>
      <c r="LEO63" s="12"/>
      <c r="LEP63" s="12"/>
      <c r="LEQ63" s="12"/>
      <c r="LER63" s="12"/>
      <c r="LES63" s="12"/>
      <c r="LET63" s="12"/>
      <c r="LEU63" s="12"/>
      <c r="LEV63" s="12"/>
      <c r="LEW63" s="12"/>
      <c r="LEX63" s="12"/>
      <c r="LEY63" s="12"/>
      <c r="LEZ63" s="12"/>
      <c r="LFA63" s="12"/>
      <c r="LFB63" s="12"/>
      <c r="LFC63" s="12"/>
      <c r="LFD63" s="12"/>
      <c r="LFE63" s="12"/>
      <c r="LFF63" s="12"/>
      <c r="LFG63" s="12"/>
      <c r="LFH63" s="12"/>
      <c r="LFI63" s="12"/>
      <c r="LFJ63" s="12"/>
      <c r="LFK63" s="12"/>
      <c r="LFL63" s="12"/>
      <c r="LFM63" s="12"/>
      <c r="LFN63" s="12"/>
      <c r="LFO63" s="12"/>
      <c r="LFP63" s="12"/>
      <c r="LFQ63" s="12"/>
      <c r="LFR63" s="12"/>
      <c r="LFS63" s="12"/>
      <c r="LFT63" s="12"/>
      <c r="LFU63" s="12"/>
      <c r="LFV63" s="12"/>
      <c r="LFW63" s="12"/>
      <c r="LFX63" s="12"/>
      <c r="LFY63" s="12"/>
      <c r="LFZ63" s="12"/>
      <c r="LGA63" s="12"/>
      <c r="LGB63" s="12"/>
      <c r="LGC63" s="12"/>
      <c r="LGD63" s="12"/>
      <c r="LGE63" s="12"/>
      <c r="LGF63" s="12"/>
      <c r="LGG63" s="12"/>
      <c r="LGH63" s="12"/>
      <c r="LGI63" s="12"/>
      <c r="LGJ63" s="12"/>
      <c r="LGK63" s="12"/>
      <c r="LGL63" s="12"/>
      <c r="LGM63" s="12"/>
      <c r="LGN63" s="12"/>
      <c r="LGO63" s="12"/>
      <c r="LGP63" s="12"/>
      <c r="LGQ63" s="12"/>
      <c r="LGR63" s="12"/>
      <c r="LGS63" s="12"/>
      <c r="LGT63" s="12"/>
      <c r="LGU63" s="12"/>
      <c r="LGV63" s="12"/>
      <c r="LGW63" s="12"/>
      <c r="LGX63" s="12"/>
      <c r="LGY63" s="12"/>
      <c r="LGZ63" s="12"/>
      <c r="LHA63" s="12"/>
      <c r="LHB63" s="12"/>
      <c r="LHC63" s="12"/>
      <c r="LHD63" s="12"/>
      <c r="LHE63" s="12"/>
      <c r="LHF63" s="12"/>
      <c r="LHG63" s="12"/>
      <c r="LHH63" s="12"/>
      <c r="LHI63" s="12"/>
      <c r="LHJ63" s="12"/>
      <c r="LHK63" s="12"/>
      <c r="LHL63" s="12"/>
      <c r="LHM63" s="12"/>
      <c r="LHN63" s="12"/>
      <c r="LHO63" s="12"/>
      <c r="LHP63" s="12"/>
      <c r="LHQ63" s="12"/>
      <c r="LHR63" s="12"/>
      <c r="LHS63" s="12"/>
      <c r="LHT63" s="12"/>
      <c r="LHU63" s="12"/>
      <c r="LHV63" s="12"/>
      <c r="LHW63" s="12"/>
      <c r="LHX63" s="12"/>
      <c r="LHY63" s="12"/>
      <c r="LHZ63" s="12"/>
      <c r="LIA63" s="12"/>
      <c r="LIB63" s="12"/>
      <c r="LIC63" s="12"/>
      <c r="LID63" s="12"/>
      <c r="LIE63" s="12"/>
      <c r="LIF63" s="12"/>
      <c r="LIG63" s="12"/>
      <c r="LIH63" s="12"/>
      <c r="LII63" s="12"/>
      <c r="LIJ63" s="12"/>
      <c r="LIK63" s="12"/>
      <c r="LIL63" s="12"/>
      <c r="LIM63" s="12"/>
      <c r="LIN63" s="12"/>
      <c r="LIO63" s="12"/>
      <c r="LIP63" s="12"/>
      <c r="LIQ63" s="12"/>
      <c r="LIR63" s="12"/>
      <c r="LIS63" s="12"/>
      <c r="LIT63" s="12"/>
      <c r="LIU63" s="12"/>
      <c r="LIV63" s="12"/>
      <c r="LIW63" s="12"/>
      <c r="LIX63" s="12"/>
      <c r="LIY63" s="12"/>
      <c r="LIZ63" s="12"/>
      <c r="LJA63" s="12"/>
      <c r="LJB63" s="12"/>
      <c r="LJC63" s="12"/>
      <c r="LJD63" s="12"/>
      <c r="LJE63" s="12"/>
      <c r="LJF63" s="12"/>
      <c r="LJG63" s="12"/>
      <c r="LJH63" s="12"/>
      <c r="LJI63" s="12"/>
      <c r="LJJ63" s="12"/>
      <c r="LJK63" s="12"/>
      <c r="LJL63" s="12"/>
      <c r="LJM63" s="12"/>
      <c r="LJN63" s="12"/>
      <c r="LJO63" s="12"/>
      <c r="LJP63" s="12"/>
      <c r="LJQ63" s="12"/>
      <c r="LJR63" s="12"/>
      <c r="LJS63" s="12"/>
      <c r="LJT63" s="12"/>
      <c r="LJU63" s="12"/>
      <c r="LJV63" s="12"/>
      <c r="LJW63" s="12"/>
      <c r="LJX63" s="12"/>
      <c r="LJY63" s="12"/>
      <c r="LJZ63" s="12"/>
      <c r="LKA63" s="12"/>
      <c r="LKB63" s="12"/>
      <c r="LKC63" s="12"/>
      <c r="LKD63" s="12"/>
      <c r="LKE63" s="12"/>
      <c r="LKF63" s="12"/>
      <c r="LKG63" s="12"/>
      <c r="LKH63" s="12"/>
      <c r="LKI63" s="12"/>
      <c r="LKJ63" s="12"/>
      <c r="LKK63" s="12"/>
      <c r="LKL63" s="12"/>
      <c r="LKM63" s="12"/>
      <c r="LKN63" s="12"/>
      <c r="LKO63" s="12"/>
      <c r="LKP63" s="12"/>
      <c r="LKQ63" s="12"/>
      <c r="LKR63" s="12"/>
      <c r="LKS63" s="12"/>
      <c r="LKT63" s="12"/>
      <c r="LKU63" s="12"/>
      <c r="LKV63" s="12"/>
      <c r="LKW63" s="12"/>
      <c r="LKX63" s="12"/>
      <c r="LKY63" s="12"/>
      <c r="LKZ63" s="12"/>
      <c r="LLA63" s="12"/>
      <c r="LLB63" s="12"/>
      <c r="LLC63" s="12"/>
      <c r="LLD63" s="12"/>
      <c r="LLE63" s="12"/>
      <c r="LLF63" s="12"/>
      <c r="LLG63" s="12"/>
      <c r="LLH63" s="12"/>
      <c r="LLI63" s="12"/>
      <c r="LLJ63" s="12"/>
      <c r="LLK63" s="12"/>
      <c r="LLL63" s="12"/>
      <c r="LLM63" s="12"/>
      <c r="LLN63" s="12"/>
      <c r="LLO63" s="12"/>
      <c r="LLP63" s="12"/>
      <c r="LLQ63" s="12"/>
      <c r="LLR63" s="12"/>
      <c r="LLS63" s="12"/>
      <c r="LLT63" s="12"/>
      <c r="LLU63" s="12"/>
      <c r="LLV63" s="12"/>
      <c r="LLW63" s="12"/>
      <c r="LLX63" s="12"/>
      <c r="LLY63" s="12"/>
      <c r="LLZ63" s="12"/>
      <c r="LMA63" s="12"/>
      <c r="LMB63" s="12"/>
      <c r="LMC63" s="12"/>
      <c r="LMD63" s="12"/>
      <c r="LME63" s="12"/>
      <c r="LMF63" s="12"/>
      <c r="LMG63" s="12"/>
      <c r="LMH63" s="12"/>
      <c r="LMI63" s="12"/>
      <c r="LMJ63" s="12"/>
      <c r="LMK63" s="12"/>
      <c r="LML63" s="12"/>
      <c r="LMM63" s="12"/>
      <c r="LMN63" s="12"/>
      <c r="LMO63" s="12"/>
      <c r="LMP63" s="12"/>
      <c r="LMQ63" s="12"/>
      <c r="LMR63" s="12"/>
      <c r="LMS63" s="12"/>
      <c r="LMT63" s="12"/>
      <c r="LMU63" s="12"/>
      <c r="LMV63" s="12"/>
      <c r="LMW63" s="12"/>
      <c r="LMX63" s="12"/>
      <c r="LMY63" s="12"/>
      <c r="LMZ63" s="12"/>
      <c r="LNA63" s="12"/>
      <c r="LNB63" s="12"/>
      <c r="LNC63" s="12"/>
      <c r="LND63" s="12"/>
      <c r="LNE63" s="12"/>
      <c r="LNF63" s="12"/>
      <c r="LNG63" s="12"/>
      <c r="LNH63" s="12"/>
      <c r="LNI63" s="12"/>
      <c r="LNJ63" s="12"/>
      <c r="LNK63" s="12"/>
      <c r="LNL63" s="12"/>
      <c r="LNM63" s="12"/>
      <c r="LNN63" s="12"/>
      <c r="LNO63" s="12"/>
      <c r="LNP63" s="12"/>
      <c r="LNQ63" s="12"/>
      <c r="LNR63" s="12"/>
      <c r="LNS63" s="12"/>
      <c r="LNT63" s="12"/>
      <c r="LNU63" s="12"/>
      <c r="LNV63" s="12"/>
      <c r="LNW63" s="12"/>
      <c r="LNX63" s="12"/>
      <c r="LNY63" s="12"/>
      <c r="LNZ63" s="12"/>
      <c r="LOA63" s="12"/>
      <c r="LOB63" s="12"/>
      <c r="LOC63" s="12"/>
      <c r="LOD63" s="12"/>
      <c r="LOE63" s="12"/>
      <c r="LOF63" s="12"/>
      <c r="LOG63" s="12"/>
      <c r="LOH63" s="12"/>
      <c r="LOI63" s="12"/>
      <c r="LOJ63" s="12"/>
      <c r="LOK63" s="12"/>
      <c r="LOL63" s="12"/>
      <c r="LOM63" s="12"/>
      <c r="LON63" s="12"/>
      <c r="LOO63" s="12"/>
      <c r="LOP63" s="12"/>
      <c r="LOQ63" s="12"/>
      <c r="LOR63" s="12"/>
      <c r="LOS63" s="12"/>
      <c r="LOT63" s="12"/>
      <c r="LOU63" s="12"/>
      <c r="LOV63" s="12"/>
      <c r="LOW63" s="12"/>
      <c r="LOX63" s="12"/>
      <c r="LOY63" s="12"/>
      <c r="LOZ63" s="12"/>
      <c r="LPA63" s="12"/>
      <c r="LPB63" s="12"/>
      <c r="LPC63" s="12"/>
      <c r="LPD63" s="12"/>
      <c r="LPE63" s="12"/>
      <c r="LPF63" s="12"/>
      <c r="LPG63" s="12"/>
      <c r="LPH63" s="12"/>
      <c r="LPI63" s="12"/>
      <c r="LPJ63" s="12"/>
      <c r="LPK63" s="12"/>
      <c r="LPL63" s="12"/>
      <c r="LPM63" s="12"/>
      <c r="LPN63" s="12"/>
      <c r="LPO63" s="12"/>
      <c r="LPP63" s="12"/>
      <c r="LPQ63" s="12"/>
      <c r="LPR63" s="12"/>
      <c r="LPS63" s="12"/>
      <c r="LPT63" s="12"/>
      <c r="LPU63" s="12"/>
      <c r="LPV63" s="12"/>
      <c r="LPW63" s="12"/>
      <c r="LPX63" s="12"/>
      <c r="LPY63" s="12"/>
      <c r="LPZ63" s="12"/>
      <c r="LQA63" s="12"/>
      <c r="LQB63" s="12"/>
      <c r="LQC63" s="12"/>
      <c r="LQD63" s="12"/>
      <c r="LQE63" s="12"/>
      <c r="LQF63" s="12"/>
      <c r="LQG63" s="12"/>
      <c r="LQH63" s="12"/>
      <c r="LQI63" s="12"/>
      <c r="LQJ63" s="12"/>
      <c r="LQK63" s="12"/>
      <c r="LQL63" s="12"/>
      <c r="LQM63" s="12"/>
      <c r="LQN63" s="12"/>
      <c r="LQO63" s="12"/>
      <c r="LQP63" s="12"/>
      <c r="LQQ63" s="12"/>
      <c r="LQR63" s="12"/>
      <c r="LQS63" s="12"/>
      <c r="LQT63" s="12"/>
      <c r="LQU63" s="12"/>
      <c r="LQV63" s="12"/>
      <c r="LQW63" s="12"/>
      <c r="LQX63" s="12"/>
      <c r="LQY63" s="12"/>
      <c r="LQZ63" s="12"/>
      <c r="LRA63" s="12"/>
      <c r="LRB63" s="12"/>
      <c r="LRC63" s="12"/>
      <c r="LRD63" s="12"/>
      <c r="LRE63" s="12"/>
      <c r="LRF63" s="12"/>
      <c r="LRG63" s="12"/>
      <c r="LRH63" s="12"/>
      <c r="LRI63" s="12"/>
      <c r="LRJ63" s="12"/>
      <c r="LRK63" s="12"/>
      <c r="LRL63" s="12"/>
      <c r="LRM63" s="12"/>
      <c r="LRN63" s="12"/>
      <c r="LRO63" s="12"/>
      <c r="LRP63" s="12"/>
      <c r="LRQ63" s="12"/>
      <c r="LRR63" s="12"/>
      <c r="LRS63" s="12"/>
      <c r="LRT63" s="12"/>
      <c r="LRU63" s="12"/>
      <c r="LRV63" s="12"/>
      <c r="LRW63" s="12"/>
      <c r="LRX63" s="12"/>
      <c r="LRY63" s="12"/>
      <c r="LRZ63" s="12"/>
      <c r="LSA63" s="12"/>
      <c r="LSB63" s="12"/>
      <c r="LSC63" s="12"/>
      <c r="LSD63" s="12"/>
      <c r="LSE63" s="12"/>
      <c r="LSF63" s="12"/>
      <c r="LSG63" s="12"/>
      <c r="LSH63" s="12"/>
      <c r="LSI63" s="12"/>
      <c r="LSJ63" s="12"/>
      <c r="LSK63" s="12"/>
      <c r="LSL63" s="12"/>
      <c r="LSM63" s="12"/>
      <c r="LSN63" s="12"/>
      <c r="LSO63" s="12"/>
      <c r="LSP63" s="12"/>
      <c r="LSQ63" s="12"/>
      <c r="LSR63" s="12"/>
      <c r="LSS63" s="12"/>
      <c r="LST63" s="12"/>
      <c r="LSU63" s="12"/>
      <c r="LSV63" s="12"/>
      <c r="LSW63" s="12"/>
      <c r="LSX63" s="12"/>
      <c r="LSY63" s="12"/>
      <c r="LSZ63" s="12"/>
      <c r="LTA63" s="12"/>
      <c r="LTB63" s="12"/>
      <c r="LTC63" s="12"/>
      <c r="LTD63" s="12"/>
      <c r="LTE63" s="12"/>
      <c r="LTF63" s="12"/>
      <c r="LTG63" s="12"/>
      <c r="LTH63" s="12"/>
      <c r="LTI63" s="12"/>
      <c r="LTJ63" s="12"/>
      <c r="LTK63" s="12"/>
      <c r="LTL63" s="12"/>
      <c r="LTM63" s="12"/>
      <c r="LTN63" s="12"/>
      <c r="LTO63" s="12"/>
      <c r="LTP63" s="12"/>
      <c r="LTQ63" s="12"/>
      <c r="LTR63" s="12"/>
      <c r="LTS63" s="12"/>
      <c r="LTT63" s="12"/>
      <c r="LTU63" s="12"/>
      <c r="LTV63" s="12"/>
      <c r="LTW63" s="12"/>
      <c r="LTX63" s="12"/>
      <c r="LTY63" s="12"/>
      <c r="LTZ63" s="12"/>
      <c r="LUA63" s="12"/>
      <c r="LUB63" s="12"/>
      <c r="LUC63" s="12"/>
      <c r="LUD63" s="12"/>
      <c r="LUE63" s="12"/>
      <c r="LUF63" s="12"/>
      <c r="LUG63" s="12"/>
      <c r="LUH63" s="12"/>
      <c r="LUI63" s="12"/>
      <c r="LUJ63" s="12"/>
      <c r="LUK63" s="12"/>
      <c r="LUL63" s="12"/>
      <c r="LUM63" s="12"/>
      <c r="LUN63" s="12"/>
      <c r="LUO63" s="12"/>
      <c r="LUP63" s="12"/>
      <c r="LUQ63" s="12"/>
      <c r="LUR63" s="12"/>
      <c r="LUS63" s="12"/>
      <c r="LUT63" s="12"/>
      <c r="LUU63" s="12"/>
      <c r="LUV63" s="12"/>
      <c r="LUW63" s="12"/>
      <c r="LUX63" s="12"/>
      <c r="LUY63" s="12"/>
      <c r="LUZ63" s="12"/>
      <c r="LVA63" s="12"/>
      <c r="LVB63" s="12"/>
      <c r="LVC63" s="12"/>
      <c r="LVD63" s="12"/>
      <c r="LVE63" s="12"/>
      <c r="LVF63" s="12"/>
      <c r="LVG63" s="12"/>
      <c r="LVH63" s="12"/>
      <c r="LVI63" s="12"/>
      <c r="LVJ63" s="12"/>
      <c r="LVK63" s="12"/>
      <c r="LVL63" s="12"/>
      <c r="LVM63" s="12"/>
      <c r="LVN63" s="12"/>
      <c r="LVO63" s="12"/>
      <c r="LVP63" s="12"/>
      <c r="LVQ63" s="12"/>
      <c r="LVR63" s="12"/>
      <c r="LVS63" s="12"/>
      <c r="LVT63" s="12"/>
      <c r="LVU63" s="12"/>
      <c r="LVV63" s="12"/>
      <c r="LVW63" s="12"/>
      <c r="LVX63" s="12"/>
      <c r="LVY63" s="12"/>
      <c r="LVZ63" s="12"/>
      <c r="LWA63" s="12"/>
      <c r="LWB63" s="12"/>
      <c r="LWC63" s="12"/>
      <c r="LWD63" s="12"/>
      <c r="LWE63" s="12"/>
      <c r="LWF63" s="12"/>
      <c r="LWG63" s="12"/>
      <c r="LWH63" s="12"/>
      <c r="LWI63" s="12"/>
      <c r="LWJ63" s="12"/>
      <c r="LWK63" s="12"/>
      <c r="LWL63" s="12"/>
      <c r="LWM63" s="12"/>
      <c r="LWN63" s="12"/>
      <c r="LWO63" s="12"/>
      <c r="LWP63" s="12"/>
      <c r="LWQ63" s="12"/>
      <c r="LWR63" s="12"/>
      <c r="LWS63" s="12"/>
      <c r="LWT63" s="12"/>
      <c r="LWU63" s="12"/>
      <c r="LWV63" s="12"/>
      <c r="LWW63" s="12"/>
      <c r="LWX63" s="12"/>
      <c r="LWY63" s="12"/>
      <c r="LWZ63" s="12"/>
      <c r="LXA63" s="12"/>
      <c r="LXB63" s="12"/>
      <c r="LXC63" s="12"/>
      <c r="LXD63" s="12"/>
      <c r="LXE63" s="12"/>
      <c r="LXF63" s="12"/>
      <c r="LXG63" s="12"/>
      <c r="LXH63" s="12"/>
      <c r="LXI63" s="12"/>
      <c r="LXJ63" s="12"/>
      <c r="LXK63" s="12"/>
      <c r="LXL63" s="12"/>
      <c r="LXM63" s="12"/>
      <c r="LXN63" s="12"/>
      <c r="LXO63" s="12"/>
      <c r="LXP63" s="12"/>
      <c r="LXQ63" s="12"/>
      <c r="LXR63" s="12"/>
      <c r="LXS63" s="12"/>
      <c r="LXT63" s="12"/>
      <c r="LXU63" s="12"/>
      <c r="LXV63" s="12"/>
      <c r="LXW63" s="12"/>
      <c r="LXX63" s="12"/>
      <c r="LXY63" s="12"/>
      <c r="LXZ63" s="12"/>
      <c r="LYA63" s="12"/>
      <c r="LYB63" s="12"/>
      <c r="LYC63" s="12"/>
      <c r="LYD63" s="12"/>
      <c r="LYE63" s="12"/>
      <c r="LYF63" s="12"/>
      <c r="LYG63" s="12"/>
      <c r="LYH63" s="12"/>
      <c r="LYI63" s="12"/>
      <c r="LYJ63" s="12"/>
      <c r="LYK63" s="12"/>
      <c r="LYL63" s="12"/>
      <c r="LYM63" s="12"/>
      <c r="LYN63" s="12"/>
      <c r="LYO63" s="12"/>
      <c r="LYP63" s="12"/>
      <c r="LYQ63" s="12"/>
      <c r="LYR63" s="12"/>
      <c r="LYS63" s="12"/>
      <c r="LYT63" s="12"/>
      <c r="LYU63" s="12"/>
      <c r="LYV63" s="12"/>
      <c r="LYW63" s="12"/>
      <c r="LYX63" s="12"/>
      <c r="LYY63" s="12"/>
      <c r="LYZ63" s="12"/>
      <c r="LZA63" s="12"/>
      <c r="LZB63" s="12"/>
      <c r="LZC63" s="12"/>
      <c r="LZD63" s="12"/>
      <c r="LZE63" s="12"/>
      <c r="LZF63" s="12"/>
      <c r="LZG63" s="12"/>
      <c r="LZH63" s="12"/>
      <c r="LZI63" s="12"/>
      <c r="LZJ63" s="12"/>
      <c r="LZK63" s="12"/>
      <c r="LZL63" s="12"/>
      <c r="LZM63" s="12"/>
      <c r="LZN63" s="12"/>
      <c r="LZO63" s="12"/>
      <c r="LZP63" s="12"/>
      <c r="LZQ63" s="12"/>
      <c r="LZR63" s="12"/>
      <c r="LZS63" s="12"/>
      <c r="LZT63" s="12"/>
      <c r="LZU63" s="12"/>
      <c r="LZV63" s="12"/>
      <c r="LZW63" s="12"/>
      <c r="LZX63" s="12"/>
      <c r="LZY63" s="12"/>
      <c r="LZZ63" s="12"/>
      <c r="MAA63" s="12"/>
      <c r="MAB63" s="12"/>
      <c r="MAC63" s="12"/>
      <c r="MAD63" s="12"/>
      <c r="MAE63" s="12"/>
      <c r="MAF63" s="12"/>
      <c r="MAG63" s="12"/>
      <c r="MAH63" s="12"/>
      <c r="MAI63" s="12"/>
      <c r="MAJ63" s="12"/>
      <c r="MAK63" s="12"/>
      <c r="MAL63" s="12"/>
      <c r="MAM63" s="12"/>
      <c r="MAN63" s="12"/>
      <c r="MAO63" s="12"/>
      <c r="MAP63" s="12"/>
      <c r="MAQ63" s="12"/>
      <c r="MAR63" s="12"/>
      <c r="MAS63" s="12"/>
      <c r="MAT63" s="12"/>
      <c r="MAU63" s="12"/>
      <c r="MAV63" s="12"/>
      <c r="MAW63" s="12"/>
      <c r="MAX63" s="12"/>
      <c r="MAY63" s="12"/>
      <c r="MAZ63" s="12"/>
      <c r="MBA63" s="12"/>
      <c r="MBB63" s="12"/>
      <c r="MBC63" s="12"/>
      <c r="MBD63" s="12"/>
      <c r="MBE63" s="12"/>
      <c r="MBF63" s="12"/>
      <c r="MBG63" s="12"/>
      <c r="MBH63" s="12"/>
      <c r="MBI63" s="12"/>
      <c r="MBJ63" s="12"/>
      <c r="MBK63" s="12"/>
      <c r="MBL63" s="12"/>
      <c r="MBM63" s="12"/>
      <c r="MBN63" s="12"/>
      <c r="MBO63" s="12"/>
      <c r="MBP63" s="12"/>
      <c r="MBQ63" s="12"/>
      <c r="MBR63" s="12"/>
      <c r="MBS63" s="12"/>
      <c r="MBT63" s="12"/>
      <c r="MBU63" s="12"/>
      <c r="MBV63" s="12"/>
      <c r="MBW63" s="12"/>
      <c r="MBX63" s="12"/>
      <c r="MBY63" s="12"/>
      <c r="MBZ63" s="12"/>
      <c r="MCA63" s="12"/>
      <c r="MCB63" s="12"/>
      <c r="MCC63" s="12"/>
      <c r="MCD63" s="12"/>
      <c r="MCE63" s="12"/>
      <c r="MCF63" s="12"/>
      <c r="MCG63" s="12"/>
      <c r="MCH63" s="12"/>
      <c r="MCI63" s="12"/>
      <c r="MCJ63" s="12"/>
      <c r="MCK63" s="12"/>
      <c r="MCL63" s="12"/>
      <c r="MCM63" s="12"/>
      <c r="MCN63" s="12"/>
      <c r="MCO63" s="12"/>
      <c r="MCP63" s="12"/>
      <c r="MCQ63" s="12"/>
      <c r="MCR63" s="12"/>
      <c r="MCS63" s="12"/>
      <c r="MCT63" s="12"/>
      <c r="MCU63" s="12"/>
      <c r="MCV63" s="12"/>
      <c r="MCW63" s="12"/>
      <c r="MCX63" s="12"/>
      <c r="MCY63" s="12"/>
      <c r="MCZ63" s="12"/>
      <c r="MDA63" s="12"/>
      <c r="MDB63" s="12"/>
      <c r="MDC63" s="12"/>
      <c r="MDD63" s="12"/>
      <c r="MDE63" s="12"/>
      <c r="MDF63" s="12"/>
      <c r="MDG63" s="12"/>
      <c r="MDH63" s="12"/>
      <c r="MDI63" s="12"/>
      <c r="MDJ63" s="12"/>
      <c r="MDK63" s="12"/>
      <c r="MDL63" s="12"/>
      <c r="MDM63" s="12"/>
      <c r="MDN63" s="12"/>
      <c r="MDO63" s="12"/>
      <c r="MDP63" s="12"/>
      <c r="MDQ63" s="12"/>
      <c r="MDR63" s="12"/>
      <c r="MDS63" s="12"/>
      <c r="MDT63" s="12"/>
      <c r="MDU63" s="12"/>
      <c r="MDV63" s="12"/>
      <c r="MDW63" s="12"/>
      <c r="MDX63" s="12"/>
      <c r="MDY63" s="12"/>
      <c r="MDZ63" s="12"/>
      <c r="MEA63" s="12"/>
      <c r="MEB63" s="12"/>
      <c r="MEC63" s="12"/>
      <c r="MED63" s="12"/>
      <c r="MEE63" s="12"/>
      <c r="MEF63" s="12"/>
      <c r="MEG63" s="12"/>
      <c r="MEH63" s="12"/>
      <c r="MEI63" s="12"/>
      <c r="MEJ63" s="12"/>
      <c r="MEK63" s="12"/>
      <c r="MEL63" s="12"/>
      <c r="MEM63" s="12"/>
      <c r="MEN63" s="12"/>
      <c r="MEO63" s="12"/>
      <c r="MEP63" s="12"/>
      <c r="MEQ63" s="12"/>
      <c r="MER63" s="12"/>
      <c r="MES63" s="12"/>
      <c r="MET63" s="12"/>
      <c r="MEU63" s="12"/>
      <c r="MEV63" s="12"/>
      <c r="MEW63" s="12"/>
      <c r="MEX63" s="12"/>
      <c r="MEY63" s="12"/>
      <c r="MEZ63" s="12"/>
      <c r="MFA63" s="12"/>
      <c r="MFB63" s="12"/>
      <c r="MFC63" s="12"/>
      <c r="MFD63" s="12"/>
      <c r="MFE63" s="12"/>
      <c r="MFF63" s="12"/>
      <c r="MFG63" s="12"/>
      <c r="MFH63" s="12"/>
      <c r="MFI63" s="12"/>
      <c r="MFJ63" s="12"/>
      <c r="MFK63" s="12"/>
      <c r="MFL63" s="12"/>
      <c r="MFM63" s="12"/>
      <c r="MFN63" s="12"/>
      <c r="MFO63" s="12"/>
      <c r="MFP63" s="12"/>
      <c r="MFQ63" s="12"/>
      <c r="MFR63" s="12"/>
      <c r="MFS63" s="12"/>
      <c r="MFT63" s="12"/>
      <c r="MFU63" s="12"/>
      <c r="MFV63" s="12"/>
      <c r="MFW63" s="12"/>
      <c r="MFX63" s="12"/>
      <c r="MFY63" s="12"/>
      <c r="MFZ63" s="12"/>
      <c r="MGA63" s="12"/>
      <c r="MGB63" s="12"/>
      <c r="MGC63" s="12"/>
      <c r="MGD63" s="12"/>
      <c r="MGE63" s="12"/>
      <c r="MGF63" s="12"/>
      <c r="MGG63" s="12"/>
      <c r="MGH63" s="12"/>
      <c r="MGI63" s="12"/>
      <c r="MGJ63" s="12"/>
      <c r="MGK63" s="12"/>
      <c r="MGL63" s="12"/>
      <c r="MGM63" s="12"/>
      <c r="MGN63" s="12"/>
      <c r="MGO63" s="12"/>
      <c r="MGP63" s="12"/>
      <c r="MGQ63" s="12"/>
      <c r="MGR63" s="12"/>
      <c r="MGS63" s="12"/>
      <c r="MGT63" s="12"/>
      <c r="MGU63" s="12"/>
      <c r="MGV63" s="12"/>
      <c r="MGW63" s="12"/>
      <c r="MGX63" s="12"/>
      <c r="MGY63" s="12"/>
      <c r="MGZ63" s="12"/>
      <c r="MHA63" s="12"/>
      <c r="MHB63" s="12"/>
      <c r="MHC63" s="12"/>
      <c r="MHD63" s="12"/>
      <c r="MHE63" s="12"/>
      <c r="MHF63" s="12"/>
      <c r="MHG63" s="12"/>
      <c r="MHH63" s="12"/>
      <c r="MHI63" s="12"/>
      <c r="MHJ63" s="12"/>
      <c r="MHK63" s="12"/>
      <c r="MHL63" s="12"/>
      <c r="MHM63" s="12"/>
      <c r="MHN63" s="12"/>
      <c r="MHO63" s="12"/>
      <c r="MHP63" s="12"/>
      <c r="MHQ63" s="12"/>
      <c r="MHR63" s="12"/>
      <c r="MHS63" s="12"/>
      <c r="MHT63" s="12"/>
      <c r="MHU63" s="12"/>
      <c r="MHV63" s="12"/>
      <c r="MHW63" s="12"/>
      <c r="MHX63" s="12"/>
      <c r="MHY63" s="12"/>
      <c r="MHZ63" s="12"/>
      <c r="MIA63" s="12"/>
      <c r="MIB63" s="12"/>
      <c r="MIC63" s="12"/>
      <c r="MID63" s="12"/>
      <c r="MIE63" s="12"/>
      <c r="MIF63" s="12"/>
      <c r="MIG63" s="12"/>
      <c r="MIH63" s="12"/>
      <c r="MII63" s="12"/>
      <c r="MIJ63" s="12"/>
      <c r="MIK63" s="12"/>
      <c r="MIL63" s="12"/>
      <c r="MIM63" s="12"/>
      <c r="MIN63" s="12"/>
      <c r="MIO63" s="12"/>
      <c r="MIP63" s="12"/>
      <c r="MIQ63" s="12"/>
      <c r="MIR63" s="12"/>
      <c r="MIS63" s="12"/>
      <c r="MIT63" s="12"/>
      <c r="MIU63" s="12"/>
      <c r="MIV63" s="12"/>
      <c r="MIW63" s="12"/>
      <c r="MIX63" s="12"/>
      <c r="MIY63" s="12"/>
      <c r="MIZ63" s="12"/>
      <c r="MJA63" s="12"/>
      <c r="MJB63" s="12"/>
      <c r="MJC63" s="12"/>
      <c r="MJD63" s="12"/>
      <c r="MJE63" s="12"/>
      <c r="MJF63" s="12"/>
      <c r="MJG63" s="12"/>
      <c r="MJH63" s="12"/>
      <c r="MJI63" s="12"/>
      <c r="MJJ63" s="12"/>
      <c r="MJK63" s="12"/>
      <c r="MJL63" s="12"/>
      <c r="MJM63" s="12"/>
      <c r="MJN63" s="12"/>
      <c r="MJO63" s="12"/>
      <c r="MJP63" s="12"/>
      <c r="MJQ63" s="12"/>
      <c r="MJR63" s="12"/>
      <c r="MJS63" s="12"/>
      <c r="MJT63" s="12"/>
      <c r="MJU63" s="12"/>
      <c r="MJV63" s="12"/>
      <c r="MJW63" s="12"/>
      <c r="MJX63" s="12"/>
      <c r="MJY63" s="12"/>
      <c r="MJZ63" s="12"/>
      <c r="MKA63" s="12"/>
      <c r="MKB63" s="12"/>
      <c r="MKC63" s="12"/>
      <c r="MKD63" s="12"/>
      <c r="MKE63" s="12"/>
      <c r="MKF63" s="12"/>
      <c r="MKG63" s="12"/>
      <c r="MKH63" s="12"/>
      <c r="MKI63" s="12"/>
      <c r="MKJ63" s="12"/>
      <c r="MKK63" s="12"/>
      <c r="MKL63" s="12"/>
      <c r="MKM63" s="12"/>
      <c r="MKN63" s="12"/>
      <c r="MKO63" s="12"/>
      <c r="MKP63" s="12"/>
      <c r="MKQ63" s="12"/>
      <c r="MKR63" s="12"/>
      <c r="MKS63" s="12"/>
      <c r="MKT63" s="12"/>
      <c r="MKU63" s="12"/>
      <c r="MKV63" s="12"/>
      <c r="MKW63" s="12"/>
      <c r="MKX63" s="12"/>
      <c r="MKY63" s="12"/>
      <c r="MKZ63" s="12"/>
      <c r="MLA63" s="12"/>
      <c r="MLB63" s="12"/>
      <c r="MLC63" s="12"/>
      <c r="MLD63" s="12"/>
      <c r="MLE63" s="12"/>
      <c r="MLF63" s="12"/>
      <c r="MLG63" s="12"/>
      <c r="MLH63" s="12"/>
      <c r="MLI63" s="12"/>
      <c r="MLJ63" s="12"/>
      <c r="MLK63" s="12"/>
      <c r="MLL63" s="12"/>
      <c r="MLM63" s="12"/>
      <c r="MLN63" s="12"/>
      <c r="MLO63" s="12"/>
      <c r="MLP63" s="12"/>
      <c r="MLQ63" s="12"/>
      <c r="MLR63" s="12"/>
      <c r="MLS63" s="12"/>
      <c r="MLT63" s="12"/>
      <c r="MLU63" s="12"/>
      <c r="MLV63" s="12"/>
      <c r="MLW63" s="12"/>
      <c r="MLX63" s="12"/>
      <c r="MLY63" s="12"/>
      <c r="MLZ63" s="12"/>
      <c r="MMA63" s="12"/>
      <c r="MMB63" s="12"/>
      <c r="MMC63" s="12"/>
      <c r="MMD63" s="12"/>
      <c r="MME63" s="12"/>
      <c r="MMF63" s="12"/>
      <c r="MMG63" s="12"/>
      <c r="MMH63" s="12"/>
      <c r="MMI63" s="12"/>
      <c r="MMJ63" s="12"/>
      <c r="MMK63" s="12"/>
      <c r="MML63" s="12"/>
      <c r="MMM63" s="12"/>
      <c r="MMN63" s="12"/>
      <c r="MMO63" s="12"/>
      <c r="MMP63" s="12"/>
      <c r="MMQ63" s="12"/>
      <c r="MMR63" s="12"/>
      <c r="MMS63" s="12"/>
      <c r="MMT63" s="12"/>
      <c r="MMU63" s="12"/>
      <c r="MMV63" s="12"/>
      <c r="MMW63" s="12"/>
      <c r="MMX63" s="12"/>
      <c r="MMY63" s="12"/>
      <c r="MMZ63" s="12"/>
      <c r="MNA63" s="12"/>
      <c r="MNB63" s="12"/>
      <c r="MNC63" s="12"/>
      <c r="MND63" s="12"/>
      <c r="MNE63" s="12"/>
      <c r="MNF63" s="12"/>
      <c r="MNG63" s="12"/>
      <c r="MNH63" s="12"/>
      <c r="MNI63" s="12"/>
      <c r="MNJ63" s="12"/>
      <c r="MNK63" s="12"/>
      <c r="MNL63" s="12"/>
      <c r="MNM63" s="12"/>
      <c r="MNN63" s="12"/>
      <c r="MNO63" s="12"/>
      <c r="MNP63" s="12"/>
      <c r="MNQ63" s="12"/>
      <c r="MNR63" s="12"/>
      <c r="MNS63" s="12"/>
      <c r="MNT63" s="12"/>
      <c r="MNU63" s="12"/>
      <c r="MNV63" s="12"/>
      <c r="MNW63" s="12"/>
      <c r="MNX63" s="12"/>
      <c r="MNY63" s="12"/>
      <c r="MNZ63" s="12"/>
      <c r="MOA63" s="12"/>
      <c r="MOB63" s="12"/>
      <c r="MOC63" s="12"/>
      <c r="MOD63" s="12"/>
      <c r="MOE63" s="12"/>
      <c r="MOF63" s="12"/>
      <c r="MOG63" s="12"/>
      <c r="MOH63" s="12"/>
      <c r="MOI63" s="12"/>
      <c r="MOJ63" s="12"/>
      <c r="MOK63" s="12"/>
      <c r="MOL63" s="12"/>
      <c r="MOM63" s="12"/>
      <c r="MON63" s="12"/>
      <c r="MOO63" s="12"/>
      <c r="MOP63" s="12"/>
      <c r="MOQ63" s="12"/>
      <c r="MOR63" s="12"/>
      <c r="MOS63" s="12"/>
      <c r="MOT63" s="12"/>
      <c r="MOU63" s="12"/>
      <c r="MOV63" s="12"/>
      <c r="MOW63" s="12"/>
      <c r="MOX63" s="12"/>
      <c r="MOY63" s="12"/>
      <c r="MOZ63" s="12"/>
      <c r="MPA63" s="12"/>
      <c r="MPB63" s="12"/>
      <c r="MPC63" s="12"/>
      <c r="MPD63" s="12"/>
      <c r="MPE63" s="12"/>
      <c r="MPF63" s="12"/>
      <c r="MPG63" s="12"/>
      <c r="MPH63" s="12"/>
      <c r="MPI63" s="12"/>
      <c r="MPJ63" s="12"/>
      <c r="MPK63" s="12"/>
      <c r="MPL63" s="12"/>
      <c r="MPM63" s="12"/>
      <c r="MPN63" s="12"/>
      <c r="MPO63" s="12"/>
      <c r="MPP63" s="12"/>
      <c r="MPQ63" s="12"/>
      <c r="MPR63" s="12"/>
      <c r="MPS63" s="12"/>
      <c r="MPT63" s="12"/>
      <c r="MPU63" s="12"/>
      <c r="MPV63" s="12"/>
      <c r="MPW63" s="12"/>
      <c r="MPX63" s="12"/>
      <c r="MPY63" s="12"/>
      <c r="MPZ63" s="12"/>
      <c r="MQA63" s="12"/>
      <c r="MQB63" s="12"/>
      <c r="MQC63" s="12"/>
      <c r="MQD63" s="12"/>
      <c r="MQE63" s="12"/>
      <c r="MQF63" s="12"/>
      <c r="MQG63" s="12"/>
      <c r="MQH63" s="12"/>
      <c r="MQI63" s="12"/>
      <c r="MQJ63" s="12"/>
      <c r="MQK63" s="12"/>
      <c r="MQL63" s="12"/>
      <c r="MQM63" s="12"/>
      <c r="MQN63" s="12"/>
      <c r="MQO63" s="12"/>
      <c r="MQP63" s="12"/>
      <c r="MQQ63" s="12"/>
      <c r="MQR63" s="12"/>
      <c r="MQS63" s="12"/>
      <c r="MQT63" s="12"/>
      <c r="MQU63" s="12"/>
      <c r="MQV63" s="12"/>
      <c r="MQW63" s="12"/>
      <c r="MQX63" s="12"/>
      <c r="MQY63" s="12"/>
      <c r="MQZ63" s="12"/>
      <c r="MRA63" s="12"/>
      <c r="MRB63" s="12"/>
      <c r="MRC63" s="12"/>
      <c r="MRD63" s="12"/>
      <c r="MRE63" s="12"/>
      <c r="MRF63" s="12"/>
      <c r="MRG63" s="12"/>
      <c r="MRH63" s="12"/>
      <c r="MRI63" s="12"/>
      <c r="MRJ63" s="12"/>
      <c r="MRK63" s="12"/>
      <c r="MRL63" s="12"/>
      <c r="MRM63" s="12"/>
      <c r="MRN63" s="12"/>
      <c r="MRO63" s="12"/>
      <c r="MRP63" s="12"/>
      <c r="MRQ63" s="12"/>
      <c r="MRR63" s="12"/>
      <c r="MRS63" s="12"/>
      <c r="MRT63" s="12"/>
      <c r="MRU63" s="12"/>
      <c r="MRV63" s="12"/>
      <c r="MRW63" s="12"/>
      <c r="MRX63" s="12"/>
      <c r="MRY63" s="12"/>
      <c r="MRZ63" s="12"/>
      <c r="MSA63" s="12"/>
      <c r="MSB63" s="12"/>
      <c r="MSC63" s="12"/>
      <c r="MSD63" s="12"/>
      <c r="MSE63" s="12"/>
      <c r="MSF63" s="12"/>
      <c r="MSG63" s="12"/>
      <c r="MSH63" s="12"/>
      <c r="MSI63" s="12"/>
      <c r="MSJ63" s="12"/>
      <c r="MSK63" s="12"/>
      <c r="MSL63" s="12"/>
      <c r="MSM63" s="12"/>
      <c r="MSN63" s="12"/>
      <c r="MSO63" s="12"/>
      <c r="MSP63" s="12"/>
      <c r="MSQ63" s="12"/>
      <c r="MSR63" s="12"/>
      <c r="MSS63" s="12"/>
      <c r="MST63" s="12"/>
      <c r="MSU63" s="12"/>
      <c r="MSV63" s="12"/>
      <c r="MSW63" s="12"/>
      <c r="MSX63" s="12"/>
      <c r="MSY63" s="12"/>
      <c r="MSZ63" s="12"/>
      <c r="MTA63" s="12"/>
      <c r="MTB63" s="12"/>
      <c r="MTC63" s="12"/>
      <c r="MTD63" s="12"/>
      <c r="MTE63" s="12"/>
      <c r="MTF63" s="12"/>
      <c r="MTG63" s="12"/>
      <c r="MTH63" s="12"/>
      <c r="MTI63" s="12"/>
      <c r="MTJ63" s="12"/>
      <c r="MTK63" s="12"/>
      <c r="MTL63" s="12"/>
      <c r="MTM63" s="12"/>
      <c r="MTN63" s="12"/>
      <c r="MTO63" s="12"/>
      <c r="MTP63" s="12"/>
      <c r="MTQ63" s="12"/>
      <c r="MTR63" s="12"/>
      <c r="MTS63" s="12"/>
      <c r="MTT63" s="12"/>
      <c r="MTU63" s="12"/>
      <c r="MTV63" s="12"/>
      <c r="MTW63" s="12"/>
      <c r="MTX63" s="12"/>
      <c r="MTY63" s="12"/>
      <c r="MTZ63" s="12"/>
      <c r="MUA63" s="12"/>
      <c r="MUB63" s="12"/>
      <c r="MUC63" s="12"/>
      <c r="MUD63" s="12"/>
      <c r="MUE63" s="12"/>
      <c r="MUF63" s="12"/>
      <c r="MUG63" s="12"/>
      <c r="MUH63" s="12"/>
      <c r="MUI63" s="12"/>
      <c r="MUJ63" s="12"/>
      <c r="MUK63" s="12"/>
      <c r="MUL63" s="12"/>
      <c r="MUM63" s="12"/>
      <c r="MUN63" s="12"/>
      <c r="MUO63" s="12"/>
      <c r="MUP63" s="12"/>
      <c r="MUQ63" s="12"/>
      <c r="MUR63" s="12"/>
      <c r="MUS63" s="12"/>
      <c r="MUT63" s="12"/>
      <c r="MUU63" s="12"/>
      <c r="MUV63" s="12"/>
      <c r="MUW63" s="12"/>
      <c r="MUX63" s="12"/>
      <c r="MUY63" s="12"/>
      <c r="MUZ63" s="12"/>
      <c r="MVA63" s="12"/>
      <c r="MVB63" s="12"/>
      <c r="MVC63" s="12"/>
      <c r="MVD63" s="12"/>
      <c r="MVE63" s="12"/>
      <c r="MVF63" s="12"/>
      <c r="MVG63" s="12"/>
      <c r="MVH63" s="12"/>
      <c r="MVI63" s="12"/>
      <c r="MVJ63" s="12"/>
      <c r="MVK63" s="12"/>
      <c r="MVL63" s="12"/>
      <c r="MVM63" s="12"/>
      <c r="MVN63" s="12"/>
      <c r="MVO63" s="12"/>
      <c r="MVP63" s="12"/>
      <c r="MVQ63" s="12"/>
      <c r="MVR63" s="12"/>
      <c r="MVS63" s="12"/>
      <c r="MVT63" s="12"/>
      <c r="MVU63" s="12"/>
      <c r="MVV63" s="12"/>
      <c r="MVW63" s="12"/>
      <c r="MVX63" s="12"/>
      <c r="MVY63" s="12"/>
      <c r="MVZ63" s="12"/>
      <c r="MWA63" s="12"/>
      <c r="MWB63" s="12"/>
      <c r="MWC63" s="12"/>
      <c r="MWD63" s="12"/>
      <c r="MWE63" s="12"/>
      <c r="MWF63" s="12"/>
      <c r="MWG63" s="12"/>
      <c r="MWH63" s="12"/>
      <c r="MWI63" s="12"/>
      <c r="MWJ63" s="12"/>
      <c r="MWK63" s="12"/>
      <c r="MWL63" s="12"/>
      <c r="MWM63" s="12"/>
      <c r="MWN63" s="12"/>
      <c r="MWO63" s="12"/>
      <c r="MWP63" s="12"/>
      <c r="MWQ63" s="12"/>
      <c r="MWR63" s="12"/>
      <c r="MWS63" s="12"/>
      <c r="MWT63" s="12"/>
      <c r="MWU63" s="12"/>
      <c r="MWV63" s="12"/>
      <c r="MWW63" s="12"/>
      <c r="MWX63" s="12"/>
      <c r="MWY63" s="12"/>
      <c r="MWZ63" s="12"/>
      <c r="MXA63" s="12"/>
      <c r="MXB63" s="12"/>
      <c r="MXC63" s="12"/>
      <c r="MXD63" s="12"/>
      <c r="MXE63" s="12"/>
      <c r="MXF63" s="12"/>
      <c r="MXG63" s="12"/>
      <c r="MXH63" s="12"/>
      <c r="MXI63" s="12"/>
      <c r="MXJ63" s="12"/>
      <c r="MXK63" s="12"/>
      <c r="MXL63" s="12"/>
      <c r="MXM63" s="12"/>
      <c r="MXN63" s="12"/>
      <c r="MXO63" s="12"/>
      <c r="MXP63" s="12"/>
      <c r="MXQ63" s="12"/>
      <c r="MXR63" s="12"/>
      <c r="MXS63" s="12"/>
      <c r="MXT63" s="12"/>
      <c r="MXU63" s="12"/>
      <c r="MXV63" s="12"/>
      <c r="MXW63" s="12"/>
      <c r="MXX63" s="12"/>
      <c r="MXY63" s="12"/>
      <c r="MXZ63" s="12"/>
      <c r="MYA63" s="12"/>
      <c r="MYB63" s="12"/>
      <c r="MYC63" s="12"/>
      <c r="MYD63" s="12"/>
      <c r="MYE63" s="12"/>
      <c r="MYF63" s="12"/>
      <c r="MYG63" s="12"/>
      <c r="MYH63" s="12"/>
      <c r="MYI63" s="12"/>
      <c r="MYJ63" s="12"/>
      <c r="MYK63" s="12"/>
      <c r="MYL63" s="12"/>
      <c r="MYM63" s="12"/>
      <c r="MYN63" s="12"/>
      <c r="MYO63" s="12"/>
      <c r="MYP63" s="12"/>
      <c r="MYQ63" s="12"/>
      <c r="MYR63" s="12"/>
      <c r="MYS63" s="12"/>
      <c r="MYT63" s="12"/>
      <c r="MYU63" s="12"/>
      <c r="MYV63" s="12"/>
      <c r="MYW63" s="12"/>
      <c r="MYX63" s="12"/>
      <c r="MYY63" s="12"/>
      <c r="MYZ63" s="12"/>
      <c r="MZA63" s="12"/>
      <c r="MZB63" s="12"/>
      <c r="MZC63" s="12"/>
      <c r="MZD63" s="12"/>
      <c r="MZE63" s="12"/>
      <c r="MZF63" s="12"/>
      <c r="MZG63" s="12"/>
      <c r="MZH63" s="12"/>
      <c r="MZI63" s="12"/>
      <c r="MZJ63" s="12"/>
      <c r="MZK63" s="12"/>
      <c r="MZL63" s="12"/>
      <c r="MZM63" s="12"/>
      <c r="MZN63" s="12"/>
      <c r="MZO63" s="12"/>
      <c r="MZP63" s="12"/>
      <c r="MZQ63" s="12"/>
      <c r="MZR63" s="12"/>
      <c r="MZS63" s="12"/>
      <c r="MZT63" s="12"/>
      <c r="MZU63" s="12"/>
      <c r="MZV63" s="12"/>
      <c r="MZW63" s="12"/>
      <c r="MZX63" s="12"/>
      <c r="MZY63" s="12"/>
      <c r="MZZ63" s="12"/>
      <c r="NAA63" s="12"/>
      <c r="NAB63" s="12"/>
      <c r="NAC63" s="12"/>
      <c r="NAD63" s="12"/>
      <c r="NAE63" s="12"/>
      <c r="NAF63" s="12"/>
      <c r="NAG63" s="12"/>
      <c r="NAH63" s="12"/>
      <c r="NAI63" s="12"/>
      <c r="NAJ63" s="12"/>
      <c r="NAK63" s="12"/>
      <c r="NAL63" s="12"/>
      <c r="NAM63" s="12"/>
      <c r="NAN63" s="12"/>
      <c r="NAO63" s="12"/>
      <c r="NAP63" s="12"/>
      <c r="NAQ63" s="12"/>
      <c r="NAR63" s="12"/>
      <c r="NAS63" s="12"/>
      <c r="NAT63" s="12"/>
      <c r="NAU63" s="12"/>
      <c r="NAV63" s="12"/>
      <c r="NAW63" s="12"/>
      <c r="NAX63" s="12"/>
      <c r="NAY63" s="12"/>
      <c r="NAZ63" s="12"/>
      <c r="NBA63" s="12"/>
      <c r="NBB63" s="12"/>
      <c r="NBC63" s="12"/>
      <c r="NBD63" s="12"/>
      <c r="NBE63" s="12"/>
      <c r="NBF63" s="12"/>
      <c r="NBG63" s="12"/>
      <c r="NBH63" s="12"/>
      <c r="NBI63" s="12"/>
      <c r="NBJ63" s="12"/>
      <c r="NBK63" s="12"/>
      <c r="NBL63" s="12"/>
      <c r="NBM63" s="12"/>
      <c r="NBN63" s="12"/>
      <c r="NBO63" s="12"/>
      <c r="NBP63" s="12"/>
      <c r="NBQ63" s="12"/>
      <c r="NBR63" s="12"/>
      <c r="NBS63" s="12"/>
      <c r="NBT63" s="12"/>
      <c r="NBU63" s="12"/>
      <c r="NBV63" s="12"/>
      <c r="NBW63" s="12"/>
      <c r="NBX63" s="12"/>
      <c r="NBY63" s="12"/>
      <c r="NBZ63" s="12"/>
      <c r="NCA63" s="12"/>
      <c r="NCB63" s="12"/>
      <c r="NCC63" s="12"/>
      <c r="NCD63" s="12"/>
      <c r="NCE63" s="12"/>
      <c r="NCF63" s="12"/>
      <c r="NCG63" s="12"/>
      <c r="NCH63" s="12"/>
      <c r="NCI63" s="12"/>
      <c r="NCJ63" s="12"/>
      <c r="NCK63" s="12"/>
      <c r="NCL63" s="12"/>
      <c r="NCM63" s="12"/>
      <c r="NCN63" s="12"/>
      <c r="NCO63" s="12"/>
      <c r="NCP63" s="12"/>
      <c r="NCQ63" s="12"/>
      <c r="NCR63" s="12"/>
      <c r="NCS63" s="12"/>
      <c r="NCT63" s="12"/>
      <c r="NCU63" s="12"/>
      <c r="NCV63" s="12"/>
      <c r="NCW63" s="12"/>
      <c r="NCX63" s="12"/>
      <c r="NCY63" s="12"/>
      <c r="NCZ63" s="12"/>
      <c r="NDA63" s="12"/>
      <c r="NDB63" s="12"/>
      <c r="NDC63" s="12"/>
      <c r="NDD63" s="12"/>
      <c r="NDE63" s="12"/>
      <c r="NDF63" s="12"/>
      <c r="NDG63" s="12"/>
      <c r="NDH63" s="12"/>
      <c r="NDI63" s="12"/>
      <c r="NDJ63" s="12"/>
      <c r="NDK63" s="12"/>
      <c r="NDL63" s="12"/>
      <c r="NDM63" s="12"/>
      <c r="NDN63" s="12"/>
      <c r="NDO63" s="12"/>
      <c r="NDP63" s="12"/>
      <c r="NDQ63" s="12"/>
      <c r="NDR63" s="12"/>
      <c r="NDS63" s="12"/>
      <c r="NDT63" s="12"/>
      <c r="NDU63" s="12"/>
      <c r="NDV63" s="12"/>
      <c r="NDW63" s="12"/>
      <c r="NDX63" s="12"/>
      <c r="NDY63" s="12"/>
      <c r="NDZ63" s="12"/>
      <c r="NEA63" s="12"/>
      <c r="NEB63" s="12"/>
      <c r="NEC63" s="12"/>
      <c r="NED63" s="12"/>
      <c r="NEE63" s="12"/>
      <c r="NEF63" s="12"/>
      <c r="NEG63" s="12"/>
      <c r="NEH63" s="12"/>
      <c r="NEI63" s="12"/>
      <c r="NEJ63" s="12"/>
      <c r="NEK63" s="12"/>
      <c r="NEL63" s="12"/>
      <c r="NEM63" s="12"/>
      <c r="NEN63" s="12"/>
      <c r="NEO63" s="12"/>
      <c r="NEP63" s="12"/>
      <c r="NEQ63" s="12"/>
      <c r="NER63" s="12"/>
      <c r="NES63" s="12"/>
      <c r="NET63" s="12"/>
      <c r="NEU63" s="12"/>
      <c r="NEV63" s="12"/>
      <c r="NEW63" s="12"/>
      <c r="NEX63" s="12"/>
      <c r="NEY63" s="12"/>
      <c r="NEZ63" s="12"/>
      <c r="NFA63" s="12"/>
      <c r="NFB63" s="12"/>
      <c r="NFC63" s="12"/>
      <c r="NFD63" s="12"/>
      <c r="NFE63" s="12"/>
      <c r="NFF63" s="12"/>
      <c r="NFG63" s="12"/>
      <c r="NFH63" s="12"/>
      <c r="NFI63" s="12"/>
      <c r="NFJ63" s="12"/>
      <c r="NFK63" s="12"/>
      <c r="NFL63" s="12"/>
      <c r="NFM63" s="12"/>
      <c r="NFN63" s="12"/>
      <c r="NFO63" s="12"/>
      <c r="NFP63" s="12"/>
      <c r="NFQ63" s="12"/>
      <c r="NFR63" s="12"/>
      <c r="NFS63" s="12"/>
      <c r="NFT63" s="12"/>
      <c r="NFU63" s="12"/>
      <c r="NFV63" s="12"/>
      <c r="NFW63" s="12"/>
      <c r="NFX63" s="12"/>
      <c r="NFY63" s="12"/>
      <c r="NFZ63" s="12"/>
      <c r="NGA63" s="12"/>
      <c r="NGB63" s="12"/>
      <c r="NGC63" s="12"/>
      <c r="NGD63" s="12"/>
      <c r="NGE63" s="12"/>
      <c r="NGF63" s="12"/>
      <c r="NGG63" s="12"/>
      <c r="NGH63" s="12"/>
      <c r="NGI63" s="12"/>
      <c r="NGJ63" s="12"/>
      <c r="NGK63" s="12"/>
      <c r="NGL63" s="12"/>
      <c r="NGM63" s="12"/>
      <c r="NGN63" s="12"/>
      <c r="NGO63" s="12"/>
      <c r="NGP63" s="12"/>
      <c r="NGQ63" s="12"/>
      <c r="NGR63" s="12"/>
      <c r="NGS63" s="12"/>
      <c r="NGT63" s="12"/>
      <c r="NGU63" s="12"/>
      <c r="NGV63" s="12"/>
      <c r="NGW63" s="12"/>
      <c r="NGX63" s="12"/>
      <c r="NGY63" s="12"/>
      <c r="NGZ63" s="12"/>
      <c r="NHA63" s="12"/>
      <c r="NHB63" s="12"/>
      <c r="NHC63" s="12"/>
      <c r="NHD63" s="12"/>
      <c r="NHE63" s="12"/>
      <c r="NHF63" s="12"/>
      <c r="NHG63" s="12"/>
      <c r="NHH63" s="12"/>
      <c r="NHI63" s="12"/>
      <c r="NHJ63" s="12"/>
      <c r="NHK63" s="12"/>
      <c r="NHL63" s="12"/>
      <c r="NHM63" s="12"/>
      <c r="NHN63" s="12"/>
      <c r="NHO63" s="12"/>
      <c r="NHP63" s="12"/>
      <c r="NHQ63" s="12"/>
      <c r="NHR63" s="12"/>
      <c r="NHS63" s="12"/>
      <c r="NHT63" s="12"/>
      <c r="NHU63" s="12"/>
      <c r="NHV63" s="12"/>
      <c r="NHW63" s="12"/>
      <c r="NHX63" s="12"/>
      <c r="NHY63" s="12"/>
      <c r="NHZ63" s="12"/>
      <c r="NIA63" s="12"/>
      <c r="NIB63" s="12"/>
      <c r="NIC63" s="12"/>
      <c r="NID63" s="12"/>
      <c r="NIE63" s="12"/>
      <c r="NIF63" s="12"/>
      <c r="NIG63" s="12"/>
      <c r="NIH63" s="12"/>
      <c r="NII63" s="12"/>
      <c r="NIJ63" s="12"/>
      <c r="NIK63" s="12"/>
      <c r="NIL63" s="12"/>
      <c r="NIM63" s="12"/>
      <c r="NIN63" s="12"/>
      <c r="NIO63" s="12"/>
      <c r="NIP63" s="12"/>
      <c r="NIQ63" s="12"/>
      <c r="NIR63" s="12"/>
      <c r="NIS63" s="12"/>
      <c r="NIT63" s="12"/>
      <c r="NIU63" s="12"/>
      <c r="NIV63" s="12"/>
      <c r="NIW63" s="12"/>
      <c r="NIX63" s="12"/>
      <c r="NIY63" s="12"/>
      <c r="NIZ63" s="12"/>
      <c r="NJA63" s="12"/>
      <c r="NJB63" s="12"/>
      <c r="NJC63" s="12"/>
      <c r="NJD63" s="12"/>
      <c r="NJE63" s="12"/>
      <c r="NJF63" s="12"/>
      <c r="NJG63" s="12"/>
      <c r="NJH63" s="12"/>
      <c r="NJI63" s="12"/>
      <c r="NJJ63" s="12"/>
      <c r="NJK63" s="12"/>
      <c r="NJL63" s="12"/>
      <c r="NJM63" s="12"/>
      <c r="NJN63" s="12"/>
      <c r="NJO63" s="12"/>
      <c r="NJP63" s="12"/>
      <c r="NJQ63" s="12"/>
      <c r="NJR63" s="12"/>
      <c r="NJS63" s="12"/>
      <c r="NJT63" s="12"/>
      <c r="NJU63" s="12"/>
      <c r="NJV63" s="12"/>
      <c r="NJW63" s="12"/>
      <c r="NJX63" s="12"/>
      <c r="NJY63" s="12"/>
      <c r="NJZ63" s="12"/>
      <c r="NKA63" s="12"/>
      <c r="NKB63" s="12"/>
      <c r="NKC63" s="12"/>
      <c r="NKD63" s="12"/>
      <c r="NKE63" s="12"/>
      <c r="NKF63" s="12"/>
      <c r="NKG63" s="12"/>
      <c r="NKH63" s="12"/>
      <c r="NKI63" s="12"/>
      <c r="NKJ63" s="12"/>
      <c r="NKK63" s="12"/>
      <c r="NKL63" s="12"/>
      <c r="NKM63" s="12"/>
      <c r="NKN63" s="12"/>
      <c r="NKO63" s="12"/>
      <c r="NKP63" s="12"/>
      <c r="NKQ63" s="12"/>
      <c r="NKR63" s="12"/>
      <c r="NKS63" s="12"/>
      <c r="NKT63" s="12"/>
      <c r="NKU63" s="12"/>
      <c r="NKV63" s="12"/>
      <c r="NKW63" s="12"/>
      <c r="NKX63" s="12"/>
      <c r="NKY63" s="12"/>
      <c r="NKZ63" s="12"/>
      <c r="NLA63" s="12"/>
      <c r="NLB63" s="12"/>
      <c r="NLC63" s="12"/>
      <c r="NLD63" s="12"/>
      <c r="NLE63" s="12"/>
      <c r="NLF63" s="12"/>
      <c r="NLG63" s="12"/>
      <c r="NLH63" s="12"/>
      <c r="NLI63" s="12"/>
      <c r="NLJ63" s="12"/>
      <c r="NLK63" s="12"/>
      <c r="NLL63" s="12"/>
      <c r="NLM63" s="12"/>
      <c r="NLN63" s="12"/>
      <c r="NLO63" s="12"/>
      <c r="NLP63" s="12"/>
      <c r="NLQ63" s="12"/>
      <c r="NLR63" s="12"/>
      <c r="NLS63" s="12"/>
      <c r="NLT63" s="12"/>
      <c r="NLU63" s="12"/>
      <c r="NLV63" s="12"/>
      <c r="NLW63" s="12"/>
      <c r="NLX63" s="12"/>
      <c r="NLY63" s="12"/>
      <c r="NLZ63" s="12"/>
      <c r="NMA63" s="12"/>
      <c r="NMB63" s="12"/>
      <c r="NMC63" s="12"/>
      <c r="NMD63" s="12"/>
      <c r="NME63" s="12"/>
      <c r="NMF63" s="12"/>
      <c r="NMG63" s="12"/>
      <c r="NMH63" s="12"/>
      <c r="NMI63" s="12"/>
      <c r="NMJ63" s="12"/>
      <c r="NMK63" s="12"/>
      <c r="NML63" s="12"/>
      <c r="NMM63" s="12"/>
      <c r="NMN63" s="12"/>
      <c r="NMO63" s="12"/>
      <c r="NMP63" s="12"/>
      <c r="NMQ63" s="12"/>
      <c r="NMR63" s="12"/>
      <c r="NMS63" s="12"/>
      <c r="NMT63" s="12"/>
      <c r="NMU63" s="12"/>
      <c r="NMV63" s="12"/>
      <c r="NMW63" s="12"/>
      <c r="NMX63" s="12"/>
      <c r="NMY63" s="12"/>
      <c r="NMZ63" s="12"/>
      <c r="NNA63" s="12"/>
      <c r="NNB63" s="12"/>
      <c r="NNC63" s="12"/>
      <c r="NND63" s="12"/>
      <c r="NNE63" s="12"/>
      <c r="NNF63" s="12"/>
      <c r="NNG63" s="12"/>
      <c r="NNH63" s="12"/>
      <c r="NNI63" s="12"/>
      <c r="NNJ63" s="12"/>
      <c r="NNK63" s="12"/>
      <c r="NNL63" s="12"/>
      <c r="NNM63" s="12"/>
      <c r="NNN63" s="12"/>
      <c r="NNO63" s="12"/>
      <c r="NNP63" s="12"/>
      <c r="NNQ63" s="12"/>
      <c r="NNR63" s="12"/>
      <c r="NNS63" s="12"/>
      <c r="NNT63" s="12"/>
      <c r="NNU63" s="12"/>
      <c r="NNV63" s="12"/>
      <c r="NNW63" s="12"/>
      <c r="NNX63" s="12"/>
      <c r="NNY63" s="12"/>
      <c r="NNZ63" s="12"/>
      <c r="NOA63" s="12"/>
      <c r="NOB63" s="12"/>
      <c r="NOC63" s="12"/>
      <c r="NOD63" s="12"/>
      <c r="NOE63" s="12"/>
      <c r="NOF63" s="12"/>
      <c r="NOG63" s="12"/>
      <c r="NOH63" s="12"/>
      <c r="NOI63" s="12"/>
      <c r="NOJ63" s="12"/>
      <c r="NOK63" s="12"/>
      <c r="NOL63" s="12"/>
      <c r="NOM63" s="12"/>
      <c r="NON63" s="12"/>
      <c r="NOO63" s="12"/>
      <c r="NOP63" s="12"/>
      <c r="NOQ63" s="12"/>
      <c r="NOR63" s="12"/>
      <c r="NOS63" s="12"/>
      <c r="NOT63" s="12"/>
      <c r="NOU63" s="12"/>
      <c r="NOV63" s="12"/>
      <c r="NOW63" s="12"/>
      <c r="NOX63" s="12"/>
      <c r="NOY63" s="12"/>
      <c r="NOZ63" s="12"/>
      <c r="NPA63" s="12"/>
      <c r="NPB63" s="12"/>
      <c r="NPC63" s="12"/>
      <c r="NPD63" s="12"/>
      <c r="NPE63" s="12"/>
      <c r="NPF63" s="12"/>
      <c r="NPG63" s="12"/>
      <c r="NPH63" s="12"/>
      <c r="NPI63" s="12"/>
      <c r="NPJ63" s="12"/>
      <c r="NPK63" s="12"/>
      <c r="NPL63" s="12"/>
      <c r="NPM63" s="12"/>
      <c r="NPN63" s="12"/>
      <c r="NPO63" s="12"/>
      <c r="NPP63" s="12"/>
      <c r="NPQ63" s="12"/>
      <c r="NPR63" s="12"/>
      <c r="NPS63" s="12"/>
      <c r="NPT63" s="12"/>
      <c r="NPU63" s="12"/>
      <c r="NPV63" s="12"/>
      <c r="NPW63" s="12"/>
      <c r="NPX63" s="12"/>
      <c r="NPY63" s="12"/>
      <c r="NPZ63" s="12"/>
      <c r="NQA63" s="12"/>
      <c r="NQB63" s="12"/>
      <c r="NQC63" s="12"/>
      <c r="NQD63" s="12"/>
      <c r="NQE63" s="12"/>
      <c r="NQF63" s="12"/>
      <c r="NQG63" s="12"/>
      <c r="NQH63" s="12"/>
      <c r="NQI63" s="12"/>
      <c r="NQJ63" s="12"/>
      <c r="NQK63" s="12"/>
      <c r="NQL63" s="12"/>
      <c r="NQM63" s="12"/>
      <c r="NQN63" s="12"/>
      <c r="NQO63" s="12"/>
      <c r="NQP63" s="12"/>
      <c r="NQQ63" s="12"/>
      <c r="NQR63" s="12"/>
      <c r="NQS63" s="12"/>
      <c r="NQT63" s="12"/>
      <c r="NQU63" s="12"/>
      <c r="NQV63" s="12"/>
      <c r="NQW63" s="12"/>
      <c r="NQX63" s="12"/>
      <c r="NQY63" s="12"/>
      <c r="NQZ63" s="12"/>
      <c r="NRA63" s="12"/>
      <c r="NRB63" s="12"/>
      <c r="NRC63" s="12"/>
      <c r="NRD63" s="12"/>
      <c r="NRE63" s="12"/>
      <c r="NRF63" s="12"/>
      <c r="NRG63" s="12"/>
      <c r="NRH63" s="12"/>
      <c r="NRI63" s="12"/>
      <c r="NRJ63" s="12"/>
      <c r="NRK63" s="12"/>
      <c r="NRL63" s="12"/>
      <c r="NRM63" s="12"/>
      <c r="NRN63" s="12"/>
      <c r="NRO63" s="12"/>
      <c r="NRP63" s="12"/>
      <c r="NRQ63" s="12"/>
      <c r="NRR63" s="12"/>
      <c r="NRS63" s="12"/>
      <c r="NRT63" s="12"/>
      <c r="NRU63" s="12"/>
      <c r="NRV63" s="12"/>
      <c r="NRW63" s="12"/>
      <c r="NRX63" s="12"/>
      <c r="NRY63" s="12"/>
      <c r="NRZ63" s="12"/>
      <c r="NSA63" s="12"/>
      <c r="NSB63" s="12"/>
      <c r="NSC63" s="12"/>
      <c r="NSD63" s="12"/>
      <c r="NSE63" s="12"/>
      <c r="NSF63" s="12"/>
      <c r="NSG63" s="12"/>
      <c r="NSH63" s="12"/>
      <c r="NSI63" s="12"/>
      <c r="NSJ63" s="12"/>
      <c r="NSK63" s="12"/>
      <c r="NSL63" s="12"/>
      <c r="NSM63" s="12"/>
      <c r="NSN63" s="12"/>
      <c r="NSO63" s="12"/>
      <c r="NSP63" s="12"/>
      <c r="NSQ63" s="12"/>
      <c r="NSR63" s="12"/>
      <c r="NSS63" s="12"/>
      <c r="NST63" s="12"/>
      <c r="NSU63" s="12"/>
      <c r="NSV63" s="12"/>
      <c r="NSW63" s="12"/>
      <c r="NSX63" s="12"/>
      <c r="NSY63" s="12"/>
      <c r="NSZ63" s="12"/>
      <c r="NTA63" s="12"/>
      <c r="NTB63" s="12"/>
      <c r="NTC63" s="12"/>
      <c r="NTD63" s="12"/>
      <c r="NTE63" s="12"/>
      <c r="NTF63" s="12"/>
      <c r="NTG63" s="12"/>
      <c r="NTH63" s="12"/>
      <c r="NTI63" s="12"/>
      <c r="NTJ63" s="12"/>
      <c r="NTK63" s="12"/>
      <c r="NTL63" s="12"/>
      <c r="NTM63" s="12"/>
      <c r="NTN63" s="12"/>
      <c r="NTO63" s="12"/>
      <c r="NTP63" s="12"/>
      <c r="NTQ63" s="12"/>
      <c r="NTR63" s="12"/>
      <c r="NTS63" s="12"/>
      <c r="NTT63" s="12"/>
      <c r="NTU63" s="12"/>
      <c r="NTV63" s="12"/>
      <c r="NTW63" s="12"/>
      <c r="NTX63" s="12"/>
      <c r="NTY63" s="12"/>
      <c r="NTZ63" s="12"/>
      <c r="NUA63" s="12"/>
      <c r="NUB63" s="12"/>
      <c r="NUC63" s="12"/>
      <c r="NUD63" s="12"/>
      <c r="NUE63" s="12"/>
      <c r="NUF63" s="12"/>
      <c r="NUG63" s="12"/>
      <c r="NUH63" s="12"/>
      <c r="NUI63" s="12"/>
      <c r="NUJ63" s="12"/>
      <c r="NUK63" s="12"/>
      <c r="NUL63" s="12"/>
      <c r="NUM63" s="12"/>
      <c r="NUN63" s="12"/>
      <c r="NUO63" s="12"/>
      <c r="NUP63" s="12"/>
      <c r="NUQ63" s="12"/>
      <c r="NUR63" s="12"/>
      <c r="NUS63" s="12"/>
      <c r="NUT63" s="12"/>
      <c r="NUU63" s="12"/>
      <c r="NUV63" s="12"/>
      <c r="NUW63" s="12"/>
      <c r="NUX63" s="12"/>
      <c r="NUY63" s="12"/>
      <c r="NUZ63" s="12"/>
      <c r="NVA63" s="12"/>
      <c r="NVB63" s="12"/>
      <c r="NVC63" s="12"/>
      <c r="NVD63" s="12"/>
      <c r="NVE63" s="12"/>
      <c r="NVF63" s="12"/>
      <c r="NVG63" s="12"/>
      <c r="NVH63" s="12"/>
      <c r="NVI63" s="12"/>
      <c r="NVJ63" s="12"/>
      <c r="NVK63" s="12"/>
      <c r="NVL63" s="12"/>
      <c r="NVM63" s="12"/>
      <c r="NVN63" s="12"/>
      <c r="NVO63" s="12"/>
      <c r="NVP63" s="12"/>
      <c r="NVQ63" s="12"/>
      <c r="NVR63" s="12"/>
      <c r="NVS63" s="12"/>
      <c r="NVT63" s="12"/>
      <c r="NVU63" s="12"/>
      <c r="NVV63" s="12"/>
      <c r="NVW63" s="12"/>
      <c r="NVX63" s="12"/>
      <c r="NVY63" s="12"/>
      <c r="NVZ63" s="12"/>
      <c r="NWA63" s="12"/>
      <c r="NWB63" s="12"/>
      <c r="NWC63" s="12"/>
      <c r="NWD63" s="12"/>
      <c r="NWE63" s="12"/>
      <c r="NWF63" s="12"/>
      <c r="NWG63" s="12"/>
      <c r="NWH63" s="12"/>
      <c r="NWI63" s="12"/>
      <c r="NWJ63" s="12"/>
      <c r="NWK63" s="12"/>
      <c r="NWL63" s="12"/>
      <c r="NWM63" s="12"/>
      <c r="NWN63" s="12"/>
      <c r="NWO63" s="12"/>
      <c r="NWP63" s="12"/>
      <c r="NWQ63" s="12"/>
      <c r="NWR63" s="12"/>
      <c r="NWS63" s="12"/>
      <c r="NWT63" s="12"/>
      <c r="NWU63" s="12"/>
      <c r="NWV63" s="12"/>
      <c r="NWW63" s="12"/>
      <c r="NWX63" s="12"/>
      <c r="NWY63" s="12"/>
      <c r="NWZ63" s="12"/>
      <c r="NXA63" s="12"/>
      <c r="NXB63" s="12"/>
      <c r="NXC63" s="12"/>
      <c r="NXD63" s="12"/>
      <c r="NXE63" s="12"/>
      <c r="NXF63" s="12"/>
      <c r="NXG63" s="12"/>
      <c r="NXH63" s="12"/>
      <c r="NXI63" s="12"/>
      <c r="NXJ63" s="12"/>
      <c r="NXK63" s="12"/>
      <c r="NXL63" s="12"/>
      <c r="NXM63" s="12"/>
      <c r="NXN63" s="12"/>
      <c r="NXO63" s="12"/>
      <c r="NXP63" s="12"/>
      <c r="NXQ63" s="12"/>
      <c r="NXR63" s="12"/>
      <c r="NXS63" s="12"/>
      <c r="NXT63" s="12"/>
      <c r="NXU63" s="12"/>
      <c r="NXV63" s="12"/>
      <c r="NXW63" s="12"/>
      <c r="NXX63" s="12"/>
      <c r="NXY63" s="12"/>
      <c r="NXZ63" s="12"/>
      <c r="NYA63" s="12"/>
      <c r="NYB63" s="12"/>
      <c r="NYC63" s="12"/>
      <c r="NYD63" s="12"/>
      <c r="NYE63" s="12"/>
      <c r="NYF63" s="12"/>
      <c r="NYG63" s="12"/>
      <c r="NYH63" s="12"/>
      <c r="NYI63" s="12"/>
      <c r="NYJ63" s="12"/>
      <c r="NYK63" s="12"/>
      <c r="NYL63" s="12"/>
      <c r="NYM63" s="12"/>
      <c r="NYN63" s="12"/>
      <c r="NYO63" s="12"/>
      <c r="NYP63" s="12"/>
      <c r="NYQ63" s="12"/>
      <c r="NYR63" s="12"/>
      <c r="NYS63" s="12"/>
      <c r="NYT63" s="12"/>
      <c r="NYU63" s="12"/>
      <c r="NYV63" s="12"/>
      <c r="NYW63" s="12"/>
      <c r="NYX63" s="12"/>
      <c r="NYY63" s="12"/>
      <c r="NYZ63" s="12"/>
      <c r="NZA63" s="12"/>
      <c r="NZB63" s="12"/>
      <c r="NZC63" s="12"/>
      <c r="NZD63" s="12"/>
      <c r="NZE63" s="12"/>
      <c r="NZF63" s="12"/>
      <c r="NZG63" s="12"/>
      <c r="NZH63" s="12"/>
      <c r="NZI63" s="12"/>
      <c r="NZJ63" s="12"/>
      <c r="NZK63" s="12"/>
      <c r="NZL63" s="12"/>
      <c r="NZM63" s="12"/>
      <c r="NZN63" s="12"/>
      <c r="NZO63" s="12"/>
      <c r="NZP63" s="12"/>
      <c r="NZQ63" s="12"/>
      <c r="NZR63" s="12"/>
      <c r="NZS63" s="12"/>
      <c r="NZT63" s="12"/>
      <c r="NZU63" s="12"/>
      <c r="NZV63" s="12"/>
      <c r="NZW63" s="12"/>
      <c r="NZX63" s="12"/>
      <c r="NZY63" s="12"/>
      <c r="NZZ63" s="12"/>
      <c r="OAA63" s="12"/>
      <c r="OAB63" s="12"/>
      <c r="OAC63" s="12"/>
      <c r="OAD63" s="12"/>
      <c r="OAE63" s="12"/>
      <c r="OAF63" s="12"/>
      <c r="OAG63" s="12"/>
      <c r="OAH63" s="12"/>
      <c r="OAI63" s="12"/>
      <c r="OAJ63" s="12"/>
      <c r="OAK63" s="12"/>
      <c r="OAL63" s="12"/>
      <c r="OAM63" s="12"/>
      <c r="OAN63" s="12"/>
      <c r="OAO63" s="12"/>
      <c r="OAP63" s="12"/>
      <c r="OAQ63" s="12"/>
      <c r="OAR63" s="12"/>
      <c r="OAS63" s="12"/>
      <c r="OAT63" s="12"/>
      <c r="OAU63" s="12"/>
      <c r="OAV63" s="12"/>
      <c r="OAW63" s="12"/>
      <c r="OAX63" s="12"/>
      <c r="OAY63" s="12"/>
      <c r="OAZ63" s="12"/>
      <c r="OBA63" s="12"/>
      <c r="OBB63" s="12"/>
      <c r="OBC63" s="12"/>
      <c r="OBD63" s="12"/>
      <c r="OBE63" s="12"/>
      <c r="OBF63" s="12"/>
      <c r="OBG63" s="12"/>
      <c r="OBH63" s="12"/>
      <c r="OBI63" s="12"/>
      <c r="OBJ63" s="12"/>
      <c r="OBK63" s="12"/>
      <c r="OBL63" s="12"/>
      <c r="OBM63" s="12"/>
      <c r="OBN63" s="12"/>
      <c r="OBO63" s="12"/>
      <c r="OBP63" s="12"/>
      <c r="OBQ63" s="12"/>
      <c r="OBR63" s="12"/>
      <c r="OBS63" s="12"/>
      <c r="OBT63" s="12"/>
      <c r="OBU63" s="12"/>
      <c r="OBV63" s="12"/>
      <c r="OBW63" s="12"/>
      <c r="OBX63" s="12"/>
      <c r="OBY63" s="12"/>
      <c r="OBZ63" s="12"/>
      <c r="OCA63" s="12"/>
      <c r="OCB63" s="12"/>
      <c r="OCC63" s="12"/>
      <c r="OCD63" s="12"/>
      <c r="OCE63" s="12"/>
      <c r="OCF63" s="12"/>
      <c r="OCG63" s="12"/>
      <c r="OCH63" s="12"/>
      <c r="OCI63" s="12"/>
      <c r="OCJ63" s="12"/>
      <c r="OCK63" s="12"/>
      <c r="OCL63" s="12"/>
      <c r="OCM63" s="12"/>
      <c r="OCN63" s="12"/>
      <c r="OCO63" s="12"/>
      <c r="OCP63" s="12"/>
      <c r="OCQ63" s="12"/>
      <c r="OCR63" s="12"/>
      <c r="OCS63" s="12"/>
      <c r="OCT63" s="12"/>
      <c r="OCU63" s="12"/>
      <c r="OCV63" s="12"/>
      <c r="OCW63" s="12"/>
      <c r="OCX63" s="12"/>
      <c r="OCY63" s="12"/>
      <c r="OCZ63" s="12"/>
      <c r="ODA63" s="12"/>
      <c r="ODB63" s="12"/>
      <c r="ODC63" s="12"/>
      <c r="ODD63" s="12"/>
      <c r="ODE63" s="12"/>
      <c r="ODF63" s="12"/>
      <c r="ODG63" s="12"/>
      <c r="ODH63" s="12"/>
      <c r="ODI63" s="12"/>
      <c r="ODJ63" s="12"/>
      <c r="ODK63" s="12"/>
      <c r="ODL63" s="12"/>
      <c r="ODM63" s="12"/>
      <c r="ODN63" s="12"/>
      <c r="ODO63" s="12"/>
      <c r="ODP63" s="12"/>
      <c r="ODQ63" s="12"/>
      <c r="ODR63" s="12"/>
      <c r="ODS63" s="12"/>
      <c r="ODT63" s="12"/>
      <c r="ODU63" s="12"/>
      <c r="ODV63" s="12"/>
      <c r="ODW63" s="12"/>
      <c r="ODX63" s="12"/>
      <c r="ODY63" s="12"/>
      <c r="ODZ63" s="12"/>
      <c r="OEA63" s="12"/>
      <c r="OEB63" s="12"/>
      <c r="OEC63" s="12"/>
      <c r="OED63" s="12"/>
      <c r="OEE63" s="12"/>
      <c r="OEF63" s="12"/>
      <c r="OEG63" s="12"/>
      <c r="OEH63" s="12"/>
      <c r="OEI63" s="12"/>
      <c r="OEJ63" s="12"/>
      <c r="OEK63" s="12"/>
      <c r="OEL63" s="12"/>
      <c r="OEM63" s="12"/>
      <c r="OEN63" s="12"/>
      <c r="OEO63" s="12"/>
      <c r="OEP63" s="12"/>
      <c r="OEQ63" s="12"/>
      <c r="OER63" s="12"/>
      <c r="OES63" s="12"/>
      <c r="OET63" s="12"/>
      <c r="OEU63" s="12"/>
      <c r="OEV63" s="12"/>
      <c r="OEW63" s="12"/>
      <c r="OEX63" s="12"/>
      <c r="OEY63" s="12"/>
      <c r="OEZ63" s="12"/>
      <c r="OFA63" s="12"/>
      <c r="OFB63" s="12"/>
      <c r="OFC63" s="12"/>
      <c r="OFD63" s="12"/>
      <c r="OFE63" s="12"/>
      <c r="OFF63" s="12"/>
      <c r="OFG63" s="12"/>
      <c r="OFH63" s="12"/>
      <c r="OFI63" s="12"/>
      <c r="OFJ63" s="12"/>
      <c r="OFK63" s="12"/>
      <c r="OFL63" s="12"/>
      <c r="OFM63" s="12"/>
      <c r="OFN63" s="12"/>
      <c r="OFO63" s="12"/>
      <c r="OFP63" s="12"/>
      <c r="OFQ63" s="12"/>
      <c r="OFR63" s="12"/>
      <c r="OFS63" s="12"/>
      <c r="OFT63" s="12"/>
      <c r="OFU63" s="12"/>
      <c r="OFV63" s="12"/>
      <c r="OFW63" s="12"/>
      <c r="OFX63" s="12"/>
      <c r="OFY63" s="12"/>
      <c r="OFZ63" s="12"/>
      <c r="OGA63" s="12"/>
      <c r="OGB63" s="12"/>
      <c r="OGC63" s="12"/>
      <c r="OGD63" s="12"/>
      <c r="OGE63" s="12"/>
      <c r="OGF63" s="12"/>
      <c r="OGG63" s="12"/>
      <c r="OGH63" s="12"/>
      <c r="OGI63" s="12"/>
      <c r="OGJ63" s="12"/>
      <c r="OGK63" s="12"/>
      <c r="OGL63" s="12"/>
      <c r="OGM63" s="12"/>
      <c r="OGN63" s="12"/>
      <c r="OGO63" s="12"/>
      <c r="OGP63" s="12"/>
      <c r="OGQ63" s="12"/>
      <c r="OGR63" s="12"/>
      <c r="OGS63" s="12"/>
      <c r="OGT63" s="12"/>
      <c r="OGU63" s="12"/>
      <c r="OGV63" s="12"/>
      <c r="OGW63" s="12"/>
      <c r="OGX63" s="12"/>
      <c r="OGY63" s="12"/>
      <c r="OGZ63" s="12"/>
      <c r="OHA63" s="12"/>
      <c r="OHB63" s="12"/>
      <c r="OHC63" s="12"/>
      <c r="OHD63" s="12"/>
      <c r="OHE63" s="12"/>
      <c r="OHF63" s="12"/>
      <c r="OHG63" s="12"/>
      <c r="OHH63" s="12"/>
      <c r="OHI63" s="12"/>
      <c r="OHJ63" s="12"/>
      <c r="OHK63" s="12"/>
      <c r="OHL63" s="12"/>
      <c r="OHM63" s="12"/>
      <c r="OHN63" s="12"/>
      <c r="OHO63" s="12"/>
      <c r="OHP63" s="12"/>
      <c r="OHQ63" s="12"/>
      <c r="OHR63" s="12"/>
      <c r="OHS63" s="12"/>
      <c r="OHT63" s="12"/>
      <c r="OHU63" s="12"/>
      <c r="OHV63" s="12"/>
      <c r="OHW63" s="12"/>
      <c r="OHX63" s="12"/>
      <c r="OHY63" s="12"/>
      <c r="OHZ63" s="12"/>
      <c r="OIA63" s="12"/>
      <c r="OIB63" s="12"/>
      <c r="OIC63" s="12"/>
      <c r="OID63" s="12"/>
      <c r="OIE63" s="12"/>
      <c r="OIF63" s="12"/>
      <c r="OIG63" s="12"/>
      <c r="OIH63" s="12"/>
      <c r="OII63" s="12"/>
      <c r="OIJ63" s="12"/>
      <c r="OIK63" s="12"/>
      <c r="OIL63" s="12"/>
      <c r="OIM63" s="12"/>
      <c r="OIN63" s="12"/>
      <c r="OIO63" s="12"/>
      <c r="OIP63" s="12"/>
      <c r="OIQ63" s="12"/>
      <c r="OIR63" s="12"/>
      <c r="OIS63" s="12"/>
      <c r="OIT63" s="12"/>
      <c r="OIU63" s="12"/>
      <c r="OIV63" s="12"/>
      <c r="OIW63" s="12"/>
      <c r="OIX63" s="12"/>
      <c r="OIY63" s="12"/>
      <c r="OIZ63" s="12"/>
      <c r="OJA63" s="12"/>
      <c r="OJB63" s="12"/>
      <c r="OJC63" s="12"/>
      <c r="OJD63" s="12"/>
      <c r="OJE63" s="12"/>
      <c r="OJF63" s="12"/>
      <c r="OJG63" s="12"/>
      <c r="OJH63" s="12"/>
      <c r="OJI63" s="12"/>
      <c r="OJJ63" s="12"/>
      <c r="OJK63" s="12"/>
      <c r="OJL63" s="12"/>
      <c r="OJM63" s="12"/>
      <c r="OJN63" s="12"/>
      <c r="OJO63" s="12"/>
      <c r="OJP63" s="12"/>
      <c r="OJQ63" s="12"/>
      <c r="OJR63" s="12"/>
      <c r="OJS63" s="12"/>
      <c r="OJT63" s="12"/>
      <c r="OJU63" s="12"/>
      <c r="OJV63" s="12"/>
      <c r="OJW63" s="12"/>
      <c r="OJX63" s="12"/>
      <c r="OJY63" s="12"/>
      <c r="OJZ63" s="12"/>
      <c r="OKA63" s="12"/>
      <c r="OKB63" s="12"/>
      <c r="OKC63" s="12"/>
      <c r="OKD63" s="12"/>
      <c r="OKE63" s="12"/>
      <c r="OKF63" s="12"/>
      <c r="OKG63" s="12"/>
      <c r="OKH63" s="12"/>
      <c r="OKI63" s="12"/>
      <c r="OKJ63" s="12"/>
      <c r="OKK63" s="12"/>
      <c r="OKL63" s="12"/>
      <c r="OKM63" s="12"/>
      <c r="OKN63" s="12"/>
      <c r="OKO63" s="12"/>
      <c r="OKP63" s="12"/>
      <c r="OKQ63" s="12"/>
      <c r="OKR63" s="12"/>
      <c r="OKS63" s="12"/>
      <c r="OKT63" s="12"/>
      <c r="OKU63" s="12"/>
      <c r="OKV63" s="12"/>
      <c r="OKW63" s="12"/>
      <c r="OKX63" s="12"/>
      <c r="OKY63" s="12"/>
      <c r="OKZ63" s="12"/>
      <c r="OLA63" s="12"/>
      <c r="OLB63" s="12"/>
      <c r="OLC63" s="12"/>
      <c r="OLD63" s="12"/>
      <c r="OLE63" s="12"/>
      <c r="OLF63" s="12"/>
      <c r="OLG63" s="12"/>
      <c r="OLH63" s="12"/>
      <c r="OLI63" s="12"/>
      <c r="OLJ63" s="12"/>
      <c r="OLK63" s="12"/>
      <c r="OLL63" s="12"/>
      <c r="OLM63" s="12"/>
      <c r="OLN63" s="12"/>
      <c r="OLO63" s="12"/>
      <c r="OLP63" s="12"/>
      <c r="OLQ63" s="12"/>
      <c r="OLR63" s="12"/>
      <c r="OLS63" s="12"/>
      <c r="OLT63" s="12"/>
      <c r="OLU63" s="12"/>
      <c r="OLV63" s="12"/>
      <c r="OLW63" s="12"/>
      <c r="OLX63" s="12"/>
      <c r="OLY63" s="12"/>
      <c r="OLZ63" s="12"/>
      <c r="OMA63" s="12"/>
      <c r="OMB63" s="12"/>
      <c r="OMC63" s="12"/>
      <c r="OMD63" s="12"/>
      <c r="OME63" s="12"/>
      <c r="OMF63" s="12"/>
      <c r="OMG63" s="12"/>
      <c r="OMH63" s="12"/>
      <c r="OMI63" s="12"/>
      <c r="OMJ63" s="12"/>
      <c r="OMK63" s="12"/>
      <c r="OML63" s="12"/>
      <c r="OMM63" s="12"/>
      <c r="OMN63" s="12"/>
      <c r="OMO63" s="12"/>
      <c r="OMP63" s="12"/>
      <c r="OMQ63" s="12"/>
      <c r="OMR63" s="12"/>
      <c r="OMS63" s="12"/>
      <c r="OMT63" s="12"/>
      <c r="OMU63" s="12"/>
      <c r="OMV63" s="12"/>
      <c r="OMW63" s="12"/>
      <c r="OMX63" s="12"/>
      <c r="OMY63" s="12"/>
      <c r="OMZ63" s="12"/>
      <c r="ONA63" s="12"/>
      <c r="ONB63" s="12"/>
      <c r="ONC63" s="12"/>
      <c r="OND63" s="12"/>
      <c r="ONE63" s="12"/>
      <c r="ONF63" s="12"/>
      <c r="ONG63" s="12"/>
      <c r="ONH63" s="12"/>
      <c r="ONI63" s="12"/>
      <c r="ONJ63" s="12"/>
      <c r="ONK63" s="12"/>
      <c r="ONL63" s="12"/>
      <c r="ONM63" s="12"/>
      <c r="ONN63" s="12"/>
      <c r="ONO63" s="12"/>
      <c r="ONP63" s="12"/>
      <c r="ONQ63" s="12"/>
      <c r="ONR63" s="12"/>
      <c r="ONS63" s="12"/>
      <c r="ONT63" s="12"/>
      <c r="ONU63" s="12"/>
      <c r="ONV63" s="12"/>
      <c r="ONW63" s="12"/>
      <c r="ONX63" s="12"/>
      <c r="ONY63" s="12"/>
      <c r="ONZ63" s="12"/>
      <c r="OOA63" s="12"/>
      <c r="OOB63" s="12"/>
      <c r="OOC63" s="12"/>
      <c r="OOD63" s="12"/>
      <c r="OOE63" s="12"/>
      <c r="OOF63" s="12"/>
      <c r="OOG63" s="12"/>
      <c r="OOH63" s="12"/>
      <c r="OOI63" s="12"/>
      <c r="OOJ63" s="12"/>
      <c r="OOK63" s="12"/>
      <c r="OOL63" s="12"/>
      <c r="OOM63" s="12"/>
      <c r="OON63" s="12"/>
      <c r="OOO63" s="12"/>
      <c r="OOP63" s="12"/>
      <c r="OOQ63" s="12"/>
      <c r="OOR63" s="12"/>
      <c r="OOS63" s="12"/>
      <c r="OOT63" s="12"/>
      <c r="OOU63" s="12"/>
      <c r="OOV63" s="12"/>
      <c r="OOW63" s="12"/>
      <c r="OOX63" s="12"/>
      <c r="OOY63" s="12"/>
      <c r="OOZ63" s="12"/>
      <c r="OPA63" s="12"/>
      <c r="OPB63" s="12"/>
      <c r="OPC63" s="12"/>
      <c r="OPD63" s="12"/>
      <c r="OPE63" s="12"/>
      <c r="OPF63" s="12"/>
      <c r="OPG63" s="12"/>
      <c r="OPH63" s="12"/>
      <c r="OPI63" s="12"/>
      <c r="OPJ63" s="12"/>
      <c r="OPK63" s="12"/>
      <c r="OPL63" s="12"/>
      <c r="OPM63" s="12"/>
      <c r="OPN63" s="12"/>
      <c r="OPO63" s="12"/>
      <c r="OPP63" s="12"/>
      <c r="OPQ63" s="12"/>
      <c r="OPR63" s="12"/>
      <c r="OPS63" s="12"/>
      <c r="OPT63" s="12"/>
      <c r="OPU63" s="12"/>
      <c r="OPV63" s="12"/>
      <c r="OPW63" s="12"/>
      <c r="OPX63" s="12"/>
      <c r="OPY63" s="12"/>
      <c r="OPZ63" s="12"/>
      <c r="OQA63" s="12"/>
      <c r="OQB63" s="12"/>
      <c r="OQC63" s="12"/>
      <c r="OQD63" s="12"/>
      <c r="OQE63" s="12"/>
      <c r="OQF63" s="12"/>
      <c r="OQG63" s="12"/>
      <c r="OQH63" s="12"/>
      <c r="OQI63" s="12"/>
      <c r="OQJ63" s="12"/>
      <c r="OQK63" s="12"/>
      <c r="OQL63" s="12"/>
      <c r="OQM63" s="12"/>
      <c r="OQN63" s="12"/>
      <c r="OQO63" s="12"/>
      <c r="OQP63" s="12"/>
      <c r="OQQ63" s="12"/>
      <c r="OQR63" s="12"/>
      <c r="OQS63" s="12"/>
      <c r="OQT63" s="12"/>
      <c r="OQU63" s="12"/>
      <c r="OQV63" s="12"/>
      <c r="OQW63" s="12"/>
      <c r="OQX63" s="12"/>
      <c r="OQY63" s="12"/>
      <c r="OQZ63" s="12"/>
      <c r="ORA63" s="12"/>
      <c r="ORB63" s="12"/>
      <c r="ORC63" s="12"/>
      <c r="ORD63" s="12"/>
      <c r="ORE63" s="12"/>
      <c r="ORF63" s="12"/>
      <c r="ORG63" s="12"/>
      <c r="ORH63" s="12"/>
      <c r="ORI63" s="12"/>
      <c r="ORJ63" s="12"/>
      <c r="ORK63" s="12"/>
      <c r="ORL63" s="12"/>
      <c r="ORM63" s="12"/>
      <c r="ORN63" s="12"/>
      <c r="ORO63" s="12"/>
      <c r="ORP63" s="12"/>
      <c r="ORQ63" s="12"/>
      <c r="ORR63" s="12"/>
      <c r="ORS63" s="12"/>
      <c r="ORT63" s="12"/>
      <c r="ORU63" s="12"/>
      <c r="ORV63" s="12"/>
      <c r="ORW63" s="12"/>
      <c r="ORX63" s="12"/>
      <c r="ORY63" s="12"/>
      <c r="ORZ63" s="12"/>
      <c r="OSA63" s="12"/>
      <c r="OSB63" s="12"/>
      <c r="OSC63" s="12"/>
      <c r="OSD63" s="12"/>
      <c r="OSE63" s="12"/>
      <c r="OSF63" s="12"/>
      <c r="OSG63" s="12"/>
      <c r="OSH63" s="12"/>
      <c r="OSI63" s="12"/>
      <c r="OSJ63" s="12"/>
      <c r="OSK63" s="12"/>
      <c r="OSL63" s="12"/>
      <c r="OSM63" s="12"/>
      <c r="OSN63" s="12"/>
      <c r="OSO63" s="12"/>
      <c r="OSP63" s="12"/>
      <c r="OSQ63" s="12"/>
      <c r="OSR63" s="12"/>
      <c r="OSS63" s="12"/>
      <c r="OST63" s="12"/>
      <c r="OSU63" s="12"/>
      <c r="OSV63" s="12"/>
      <c r="OSW63" s="12"/>
      <c r="OSX63" s="12"/>
      <c r="OSY63" s="12"/>
      <c r="OSZ63" s="12"/>
      <c r="OTA63" s="12"/>
      <c r="OTB63" s="12"/>
      <c r="OTC63" s="12"/>
      <c r="OTD63" s="12"/>
      <c r="OTE63" s="12"/>
      <c r="OTF63" s="12"/>
      <c r="OTG63" s="12"/>
      <c r="OTH63" s="12"/>
      <c r="OTI63" s="12"/>
      <c r="OTJ63" s="12"/>
      <c r="OTK63" s="12"/>
      <c r="OTL63" s="12"/>
      <c r="OTM63" s="12"/>
      <c r="OTN63" s="12"/>
      <c r="OTO63" s="12"/>
      <c r="OTP63" s="12"/>
      <c r="OTQ63" s="12"/>
      <c r="OTR63" s="12"/>
      <c r="OTS63" s="12"/>
      <c r="OTT63" s="12"/>
      <c r="OTU63" s="12"/>
      <c r="OTV63" s="12"/>
      <c r="OTW63" s="12"/>
      <c r="OTX63" s="12"/>
      <c r="OTY63" s="12"/>
      <c r="OTZ63" s="12"/>
      <c r="OUA63" s="12"/>
      <c r="OUB63" s="12"/>
      <c r="OUC63" s="12"/>
      <c r="OUD63" s="12"/>
      <c r="OUE63" s="12"/>
      <c r="OUF63" s="12"/>
      <c r="OUG63" s="12"/>
      <c r="OUH63" s="12"/>
      <c r="OUI63" s="12"/>
      <c r="OUJ63" s="12"/>
      <c r="OUK63" s="12"/>
      <c r="OUL63" s="12"/>
      <c r="OUM63" s="12"/>
      <c r="OUN63" s="12"/>
      <c r="OUO63" s="12"/>
      <c r="OUP63" s="12"/>
      <c r="OUQ63" s="12"/>
      <c r="OUR63" s="12"/>
      <c r="OUS63" s="12"/>
      <c r="OUT63" s="12"/>
      <c r="OUU63" s="12"/>
      <c r="OUV63" s="12"/>
      <c r="OUW63" s="12"/>
      <c r="OUX63" s="12"/>
      <c r="OUY63" s="12"/>
      <c r="OUZ63" s="12"/>
      <c r="OVA63" s="12"/>
      <c r="OVB63" s="12"/>
      <c r="OVC63" s="12"/>
      <c r="OVD63" s="12"/>
      <c r="OVE63" s="12"/>
      <c r="OVF63" s="12"/>
      <c r="OVG63" s="12"/>
      <c r="OVH63" s="12"/>
      <c r="OVI63" s="12"/>
      <c r="OVJ63" s="12"/>
      <c r="OVK63" s="12"/>
      <c r="OVL63" s="12"/>
      <c r="OVM63" s="12"/>
      <c r="OVN63" s="12"/>
      <c r="OVO63" s="12"/>
      <c r="OVP63" s="12"/>
      <c r="OVQ63" s="12"/>
      <c r="OVR63" s="12"/>
      <c r="OVS63" s="12"/>
      <c r="OVT63" s="12"/>
      <c r="OVU63" s="12"/>
      <c r="OVV63" s="12"/>
      <c r="OVW63" s="12"/>
      <c r="OVX63" s="12"/>
      <c r="OVY63" s="12"/>
      <c r="OVZ63" s="12"/>
      <c r="OWA63" s="12"/>
      <c r="OWB63" s="12"/>
      <c r="OWC63" s="12"/>
      <c r="OWD63" s="12"/>
      <c r="OWE63" s="12"/>
      <c r="OWF63" s="12"/>
      <c r="OWG63" s="12"/>
      <c r="OWH63" s="12"/>
      <c r="OWI63" s="12"/>
      <c r="OWJ63" s="12"/>
      <c r="OWK63" s="12"/>
      <c r="OWL63" s="12"/>
      <c r="OWM63" s="12"/>
      <c r="OWN63" s="12"/>
      <c r="OWO63" s="12"/>
      <c r="OWP63" s="12"/>
      <c r="OWQ63" s="12"/>
      <c r="OWR63" s="12"/>
      <c r="OWS63" s="12"/>
      <c r="OWT63" s="12"/>
      <c r="OWU63" s="12"/>
      <c r="OWV63" s="12"/>
      <c r="OWW63" s="12"/>
      <c r="OWX63" s="12"/>
      <c r="OWY63" s="12"/>
      <c r="OWZ63" s="12"/>
      <c r="OXA63" s="12"/>
      <c r="OXB63" s="12"/>
      <c r="OXC63" s="12"/>
      <c r="OXD63" s="12"/>
      <c r="OXE63" s="12"/>
      <c r="OXF63" s="12"/>
      <c r="OXG63" s="12"/>
      <c r="OXH63" s="12"/>
      <c r="OXI63" s="12"/>
      <c r="OXJ63" s="12"/>
      <c r="OXK63" s="12"/>
      <c r="OXL63" s="12"/>
      <c r="OXM63" s="12"/>
      <c r="OXN63" s="12"/>
      <c r="OXO63" s="12"/>
      <c r="OXP63" s="12"/>
      <c r="OXQ63" s="12"/>
      <c r="OXR63" s="12"/>
      <c r="OXS63" s="12"/>
      <c r="OXT63" s="12"/>
      <c r="OXU63" s="12"/>
      <c r="OXV63" s="12"/>
      <c r="OXW63" s="12"/>
      <c r="OXX63" s="12"/>
      <c r="OXY63" s="12"/>
      <c r="OXZ63" s="12"/>
      <c r="OYA63" s="12"/>
      <c r="OYB63" s="12"/>
      <c r="OYC63" s="12"/>
      <c r="OYD63" s="12"/>
      <c r="OYE63" s="12"/>
      <c r="OYF63" s="12"/>
      <c r="OYG63" s="12"/>
      <c r="OYH63" s="12"/>
      <c r="OYI63" s="12"/>
      <c r="OYJ63" s="12"/>
      <c r="OYK63" s="12"/>
      <c r="OYL63" s="12"/>
      <c r="OYM63" s="12"/>
      <c r="OYN63" s="12"/>
      <c r="OYO63" s="12"/>
      <c r="OYP63" s="12"/>
      <c r="OYQ63" s="12"/>
      <c r="OYR63" s="12"/>
      <c r="OYS63" s="12"/>
      <c r="OYT63" s="12"/>
      <c r="OYU63" s="12"/>
      <c r="OYV63" s="12"/>
      <c r="OYW63" s="12"/>
      <c r="OYX63" s="12"/>
      <c r="OYY63" s="12"/>
      <c r="OYZ63" s="12"/>
      <c r="OZA63" s="12"/>
      <c r="OZB63" s="12"/>
      <c r="OZC63" s="12"/>
      <c r="OZD63" s="12"/>
      <c r="OZE63" s="12"/>
      <c r="OZF63" s="12"/>
      <c r="OZG63" s="12"/>
      <c r="OZH63" s="12"/>
      <c r="OZI63" s="12"/>
      <c r="OZJ63" s="12"/>
      <c r="OZK63" s="12"/>
      <c r="OZL63" s="12"/>
      <c r="OZM63" s="12"/>
      <c r="OZN63" s="12"/>
      <c r="OZO63" s="12"/>
      <c r="OZP63" s="12"/>
      <c r="OZQ63" s="12"/>
      <c r="OZR63" s="12"/>
      <c r="OZS63" s="12"/>
      <c r="OZT63" s="12"/>
      <c r="OZU63" s="12"/>
      <c r="OZV63" s="12"/>
      <c r="OZW63" s="12"/>
      <c r="OZX63" s="12"/>
      <c r="OZY63" s="12"/>
      <c r="OZZ63" s="12"/>
      <c r="PAA63" s="12"/>
      <c r="PAB63" s="12"/>
      <c r="PAC63" s="12"/>
      <c r="PAD63" s="12"/>
      <c r="PAE63" s="12"/>
      <c r="PAF63" s="12"/>
      <c r="PAG63" s="12"/>
      <c r="PAH63" s="12"/>
      <c r="PAI63" s="12"/>
      <c r="PAJ63" s="12"/>
      <c r="PAK63" s="12"/>
      <c r="PAL63" s="12"/>
      <c r="PAM63" s="12"/>
      <c r="PAN63" s="12"/>
      <c r="PAO63" s="12"/>
      <c r="PAP63" s="12"/>
      <c r="PAQ63" s="12"/>
      <c r="PAR63" s="12"/>
      <c r="PAS63" s="12"/>
      <c r="PAT63" s="12"/>
      <c r="PAU63" s="12"/>
      <c r="PAV63" s="12"/>
      <c r="PAW63" s="12"/>
      <c r="PAX63" s="12"/>
      <c r="PAY63" s="12"/>
      <c r="PAZ63" s="12"/>
      <c r="PBA63" s="12"/>
      <c r="PBB63" s="12"/>
      <c r="PBC63" s="12"/>
      <c r="PBD63" s="12"/>
      <c r="PBE63" s="12"/>
      <c r="PBF63" s="12"/>
      <c r="PBG63" s="12"/>
      <c r="PBH63" s="12"/>
      <c r="PBI63" s="12"/>
      <c r="PBJ63" s="12"/>
      <c r="PBK63" s="12"/>
      <c r="PBL63" s="12"/>
      <c r="PBM63" s="12"/>
      <c r="PBN63" s="12"/>
      <c r="PBO63" s="12"/>
      <c r="PBP63" s="12"/>
      <c r="PBQ63" s="12"/>
      <c r="PBR63" s="12"/>
      <c r="PBS63" s="12"/>
      <c r="PBT63" s="12"/>
      <c r="PBU63" s="12"/>
      <c r="PBV63" s="12"/>
      <c r="PBW63" s="12"/>
      <c r="PBX63" s="12"/>
      <c r="PBY63" s="12"/>
      <c r="PBZ63" s="12"/>
      <c r="PCA63" s="12"/>
      <c r="PCB63" s="12"/>
      <c r="PCC63" s="12"/>
      <c r="PCD63" s="12"/>
      <c r="PCE63" s="12"/>
      <c r="PCF63" s="12"/>
      <c r="PCG63" s="12"/>
      <c r="PCH63" s="12"/>
      <c r="PCI63" s="12"/>
      <c r="PCJ63" s="12"/>
      <c r="PCK63" s="12"/>
      <c r="PCL63" s="12"/>
      <c r="PCM63" s="12"/>
      <c r="PCN63" s="12"/>
      <c r="PCO63" s="12"/>
      <c r="PCP63" s="12"/>
      <c r="PCQ63" s="12"/>
      <c r="PCR63" s="12"/>
      <c r="PCS63" s="12"/>
      <c r="PCT63" s="12"/>
      <c r="PCU63" s="12"/>
      <c r="PCV63" s="12"/>
      <c r="PCW63" s="12"/>
      <c r="PCX63" s="12"/>
      <c r="PCY63" s="12"/>
      <c r="PCZ63" s="12"/>
      <c r="PDA63" s="12"/>
      <c r="PDB63" s="12"/>
      <c r="PDC63" s="12"/>
      <c r="PDD63" s="12"/>
      <c r="PDE63" s="12"/>
      <c r="PDF63" s="12"/>
      <c r="PDG63" s="12"/>
      <c r="PDH63" s="12"/>
      <c r="PDI63" s="12"/>
      <c r="PDJ63" s="12"/>
      <c r="PDK63" s="12"/>
      <c r="PDL63" s="12"/>
      <c r="PDM63" s="12"/>
      <c r="PDN63" s="12"/>
      <c r="PDO63" s="12"/>
      <c r="PDP63" s="12"/>
      <c r="PDQ63" s="12"/>
      <c r="PDR63" s="12"/>
      <c r="PDS63" s="12"/>
      <c r="PDT63" s="12"/>
      <c r="PDU63" s="12"/>
      <c r="PDV63" s="12"/>
      <c r="PDW63" s="12"/>
      <c r="PDX63" s="12"/>
      <c r="PDY63" s="12"/>
      <c r="PDZ63" s="12"/>
      <c r="PEA63" s="12"/>
      <c r="PEB63" s="12"/>
      <c r="PEC63" s="12"/>
      <c r="PED63" s="12"/>
      <c r="PEE63" s="12"/>
      <c r="PEF63" s="12"/>
      <c r="PEG63" s="12"/>
      <c r="PEH63" s="12"/>
      <c r="PEI63" s="12"/>
      <c r="PEJ63" s="12"/>
      <c r="PEK63" s="12"/>
      <c r="PEL63" s="12"/>
      <c r="PEM63" s="12"/>
      <c r="PEN63" s="12"/>
      <c r="PEO63" s="12"/>
      <c r="PEP63" s="12"/>
      <c r="PEQ63" s="12"/>
      <c r="PER63" s="12"/>
      <c r="PES63" s="12"/>
      <c r="PET63" s="12"/>
      <c r="PEU63" s="12"/>
      <c r="PEV63" s="12"/>
      <c r="PEW63" s="12"/>
      <c r="PEX63" s="12"/>
      <c r="PEY63" s="12"/>
      <c r="PEZ63" s="12"/>
      <c r="PFA63" s="12"/>
      <c r="PFB63" s="12"/>
      <c r="PFC63" s="12"/>
      <c r="PFD63" s="12"/>
      <c r="PFE63" s="12"/>
      <c r="PFF63" s="12"/>
      <c r="PFG63" s="12"/>
      <c r="PFH63" s="12"/>
      <c r="PFI63" s="12"/>
      <c r="PFJ63" s="12"/>
      <c r="PFK63" s="12"/>
      <c r="PFL63" s="12"/>
      <c r="PFM63" s="12"/>
      <c r="PFN63" s="12"/>
      <c r="PFO63" s="12"/>
      <c r="PFP63" s="12"/>
      <c r="PFQ63" s="12"/>
      <c r="PFR63" s="12"/>
      <c r="PFS63" s="12"/>
      <c r="PFT63" s="12"/>
      <c r="PFU63" s="12"/>
      <c r="PFV63" s="12"/>
      <c r="PFW63" s="12"/>
      <c r="PFX63" s="12"/>
      <c r="PFY63" s="12"/>
      <c r="PFZ63" s="12"/>
      <c r="PGA63" s="12"/>
      <c r="PGB63" s="12"/>
      <c r="PGC63" s="12"/>
      <c r="PGD63" s="12"/>
      <c r="PGE63" s="12"/>
      <c r="PGF63" s="12"/>
      <c r="PGG63" s="12"/>
      <c r="PGH63" s="12"/>
      <c r="PGI63" s="12"/>
      <c r="PGJ63" s="12"/>
      <c r="PGK63" s="12"/>
      <c r="PGL63" s="12"/>
      <c r="PGM63" s="12"/>
      <c r="PGN63" s="12"/>
      <c r="PGO63" s="12"/>
      <c r="PGP63" s="12"/>
      <c r="PGQ63" s="12"/>
      <c r="PGR63" s="12"/>
      <c r="PGS63" s="12"/>
      <c r="PGT63" s="12"/>
      <c r="PGU63" s="12"/>
      <c r="PGV63" s="12"/>
      <c r="PGW63" s="12"/>
      <c r="PGX63" s="12"/>
      <c r="PGY63" s="12"/>
      <c r="PGZ63" s="12"/>
      <c r="PHA63" s="12"/>
      <c r="PHB63" s="12"/>
      <c r="PHC63" s="12"/>
      <c r="PHD63" s="12"/>
      <c r="PHE63" s="12"/>
      <c r="PHF63" s="12"/>
      <c r="PHG63" s="12"/>
      <c r="PHH63" s="12"/>
      <c r="PHI63" s="12"/>
      <c r="PHJ63" s="12"/>
      <c r="PHK63" s="12"/>
      <c r="PHL63" s="12"/>
      <c r="PHM63" s="12"/>
      <c r="PHN63" s="12"/>
      <c r="PHO63" s="12"/>
      <c r="PHP63" s="12"/>
      <c r="PHQ63" s="12"/>
      <c r="PHR63" s="12"/>
      <c r="PHS63" s="12"/>
      <c r="PHT63" s="12"/>
      <c r="PHU63" s="12"/>
      <c r="PHV63" s="12"/>
      <c r="PHW63" s="12"/>
      <c r="PHX63" s="12"/>
      <c r="PHY63" s="12"/>
      <c r="PHZ63" s="12"/>
      <c r="PIA63" s="12"/>
      <c r="PIB63" s="12"/>
      <c r="PIC63" s="12"/>
      <c r="PID63" s="12"/>
      <c r="PIE63" s="12"/>
      <c r="PIF63" s="12"/>
      <c r="PIG63" s="12"/>
      <c r="PIH63" s="12"/>
      <c r="PII63" s="12"/>
      <c r="PIJ63" s="12"/>
      <c r="PIK63" s="12"/>
      <c r="PIL63" s="12"/>
      <c r="PIM63" s="12"/>
      <c r="PIN63" s="12"/>
      <c r="PIO63" s="12"/>
      <c r="PIP63" s="12"/>
      <c r="PIQ63" s="12"/>
      <c r="PIR63" s="12"/>
      <c r="PIS63" s="12"/>
      <c r="PIT63" s="12"/>
      <c r="PIU63" s="12"/>
      <c r="PIV63" s="12"/>
      <c r="PIW63" s="12"/>
      <c r="PIX63" s="12"/>
      <c r="PIY63" s="12"/>
      <c r="PIZ63" s="12"/>
      <c r="PJA63" s="12"/>
      <c r="PJB63" s="12"/>
      <c r="PJC63" s="12"/>
      <c r="PJD63" s="12"/>
      <c r="PJE63" s="12"/>
      <c r="PJF63" s="12"/>
      <c r="PJG63" s="12"/>
      <c r="PJH63" s="12"/>
      <c r="PJI63" s="12"/>
      <c r="PJJ63" s="12"/>
      <c r="PJK63" s="12"/>
      <c r="PJL63" s="12"/>
      <c r="PJM63" s="12"/>
      <c r="PJN63" s="12"/>
      <c r="PJO63" s="12"/>
      <c r="PJP63" s="12"/>
      <c r="PJQ63" s="12"/>
      <c r="PJR63" s="12"/>
      <c r="PJS63" s="12"/>
      <c r="PJT63" s="12"/>
      <c r="PJU63" s="12"/>
      <c r="PJV63" s="12"/>
      <c r="PJW63" s="12"/>
      <c r="PJX63" s="12"/>
      <c r="PJY63" s="12"/>
      <c r="PJZ63" s="12"/>
      <c r="PKA63" s="12"/>
      <c r="PKB63" s="12"/>
      <c r="PKC63" s="12"/>
      <c r="PKD63" s="12"/>
      <c r="PKE63" s="12"/>
      <c r="PKF63" s="12"/>
      <c r="PKG63" s="12"/>
      <c r="PKH63" s="12"/>
      <c r="PKI63" s="12"/>
      <c r="PKJ63" s="12"/>
      <c r="PKK63" s="12"/>
      <c r="PKL63" s="12"/>
      <c r="PKM63" s="12"/>
      <c r="PKN63" s="12"/>
      <c r="PKO63" s="12"/>
      <c r="PKP63" s="12"/>
      <c r="PKQ63" s="12"/>
      <c r="PKR63" s="12"/>
      <c r="PKS63" s="12"/>
      <c r="PKT63" s="12"/>
      <c r="PKU63" s="12"/>
      <c r="PKV63" s="12"/>
      <c r="PKW63" s="12"/>
      <c r="PKX63" s="12"/>
      <c r="PKY63" s="12"/>
      <c r="PKZ63" s="12"/>
      <c r="PLA63" s="12"/>
      <c r="PLB63" s="12"/>
      <c r="PLC63" s="12"/>
      <c r="PLD63" s="12"/>
      <c r="PLE63" s="12"/>
      <c r="PLF63" s="12"/>
      <c r="PLG63" s="12"/>
      <c r="PLH63" s="12"/>
      <c r="PLI63" s="12"/>
      <c r="PLJ63" s="12"/>
      <c r="PLK63" s="12"/>
      <c r="PLL63" s="12"/>
      <c r="PLM63" s="12"/>
      <c r="PLN63" s="12"/>
      <c r="PLO63" s="12"/>
      <c r="PLP63" s="12"/>
      <c r="PLQ63" s="12"/>
      <c r="PLR63" s="12"/>
      <c r="PLS63" s="12"/>
      <c r="PLT63" s="12"/>
      <c r="PLU63" s="12"/>
      <c r="PLV63" s="12"/>
      <c r="PLW63" s="12"/>
      <c r="PLX63" s="12"/>
      <c r="PLY63" s="12"/>
      <c r="PLZ63" s="12"/>
      <c r="PMA63" s="12"/>
      <c r="PMB63" s="12"/>
      <c r="PMC63" s="12"/>
      <c r="PMD63" s="12"/>
      <c r="PME63" s="12"/>
      <c r="PMF63" s="12"/>
      <c r="PMG63" s="12"/>
      <c r="PMH63" s="12"/>
      <c r="PMI63" s="12"/>
      <c r="PMJ63" s="12"/>
      <c r="PMK63" s="12"/>
      <c r="PML63" s="12"/>
      <c r="PMM63" s="12"/>
      <c r="PMN63" s="12"/>
      <c r="PMO63" s="12"/>
      <c r="PMP63" s="12"/>
      <c r="PMQ63" s="12"/>
      <c r="PMR63" s="12"/>
      <c r="PMS63" s="12"/>
      <c r="PMT63" s="12"/>
      <c r="PMU63" s="12"/>
      <c r="PMV63" s="12"/>
      <c r="PMW63" s="12"/>
      <c r="PMX63" s="12"/>
      <c r="PMY63" s="12"/>
      <c r="PMZ63" s="12"/>
      <c r="PNA63" s="12"/>
      <c r="PNB63" s="12"/>
      <c r="PNC63" s="12"/>
      <c r="PND63" s="12"/>
      <c r="PNE63" s="12"/>
      <c r="PNF63" s="12"/>
      <c r="PNG63" s="12"/>
      <c r="PNH63" s="12"/>
      <c r="PNI63" s="12"/>
      <c r="PNJ63" s="12"/>
      <c r="PNK63" s="12"/>
      <c r="PNL63" s="12"/>
      <c r="PNM63" s="12"/>
      <c r="PNN63" s="12"/>
      <c r="PNO63" s="12"/>
      <c r="PNP63" s="12"/>
      <c r="PNQ63" s="12"/>
      <c r="PNR63" s="12"/>
      <c r="PNS63" s="12"/>
      <c r="PNT63" s="12"/>
      <c r="PNU63" s="12"/>
      <c r="PNV63" s="12"/>
      <c r="PNW63" s="12"/>
      <c r="PNX63" s="12"/>
      <c r="PNY63" s="12"/>
      <c r="PNZ63" s="12"/>
      <c r="POA63" s="12"/>
      <c r="POB63" s="12"/>
      <c r="POC63" s="12"/>
      <c r="POD63" s="12"/>
      <c r="POE63" s="12"/>
      <c r="POF63" s="12"/>
      <c r="POG63" s="12"/>
      <c r="POH63" s="12"/>
      <c r="POI63" s="12"/>
      <c r="POJ63" s="12"/>
      <c r="POK63" s="12"/>
      <c r="POL63" s="12"/>
      <c r="POM63" s="12"/>
      <c r="PON63" s="12"/>
      <c r="POO63" s="12"/>
      <c r="POP63" s="12"/>
      <c r="POQ63" s="12"/>
      <c r="POR63" s="12"/>
      <c r="POS63" s="12"/>
      <c r="POT63" s="12"/>
      <c r="POU63" s="12"/>
      <c r="POV63" s="12"/>
      <c r="POW63" s="12"/>
      <c r="POX63" s="12"/>
      <c r="POY63" s="12"/>
      <c r="POZ63" s="12"/>
      <c r="PPA63" s="12"/>
      <c r="PPB63" s="12"/>
      <c r="PPC63" s="12"/>
      <c r="PPD63" s="12"/>
      <c r="PPE63" s="12"/>
      <c r="PPF63" s="12"/>
      <c r="PPG63" s="12"/>
      <c r="PPH63" s="12"/>
      <c r="PPI63" s="12"/>
      <c r="PPJ63" s="12"/>
      <c r="PPK63" s="12"/>
      <c r="PPL63" s="12"/>
      <c r="PPM63" s="12"/>
      <c r="PPN63" s="12"/>
      <c r="PPO63" s="12"/>
      <c r="PPP63" s="12"/>
      <c r="PPQ63" s="12"/>
      <c r="PPR63" s="12"/>
      <c r="PPS63" s="12"/>
      <c r="PPT63" s="12"/>
      <c r="PPU63" s="12"/>
      <c r="PPV63" s="12"/>
      <c r="PPW63" s="12"/>
      <c r="PPX63" s="12"/>
      <c r="PPY63" s="12"/>
      <c r="PPZ63" s="12"/>
      <c r="PQA63" s="12"/>
      <c r="PQB63" s="12"/>
      <c r="PQC63" s="12"/>
      <c r="PQD63" s="12"/>
      <c r="PQE63" s="12"/>
      <c r="PQF63" s="12"/>
      <c r="PQG63" s="12"/>
      <c r="PQH63" s="12"/>
      <c r="PQI63" s="12"/>
      <c r="PQJ63" s="12"/>
      <c r="PQK63" s="12"/>
      <c r="PQL63" s="12"/>
      <c r="PQM63" s="12"/>
      <c r="PQN63" s="12"/>
      <c r="PQO63" s="12"/>
      <c r="PQP63" s="12"/>
      <c r="PQQ63" s="12"/>
      <c r="PQR63" s="12"/>
      <c r="PQS63" s="12"/>
      <c r="PQT63" s="12"/>
      <c r="PQU63" s="12"/>
      <c r="PQV63" s="12"/>
      <c r="PQW63" s="12"/>
      <c r="PQX63" s="12"/>
      <c r="PQY63" s="12"/>
      <c r="PQZ63" s="12"/>
      <c r="PRA63" s="12"/>
      <c r="PRB63" s="12"/>
      <c r="PRC63" s="12"/>
      <c r="PRD63" s="12"/>
      <c r="PRE63" s="12"/>
      <c r="PRF63" s="12"/>
      <c r="PRG63" s="12"/>
      <c r="PRH63" s="12"/>
      <c r="PRI63" s="12"/>
      <c r="PRJ63" s="12"/>
      <c r="PRK63" s="12"/>
      <c r="PRL63" s="12"/>
      <c r="PRM63" s="12"/>
      <c r="PRN63" s="12"/>
      <c r="PRO63" s="12"/>
      <c r="PRP63" s="12"/>
      <c r="PRQ63" s="12"/>
      <c r="PRR63" s="12"/>
      <c r="PRS63" s="12"/>
      <c r="PRT63" s="12"/>
      <c r="PRU63" s="12"/>
      <c r="PRV63" s="12"/>
      <c r="PRW63" s="12"/>
      <c r="PRX63" s="12"/>
      <c r="PRY63" s="12"/>
      <c r="PRZ63" s="12"/>
      <c r="PSA63" s="12"/>
      <c r="PSB63" s="12"/>
      <c r="PSC63" s="12"/>
      <c r="PSD63" s="12"/>
      <c r="PSE63" s="12"/>
      <c r="PSF63" s="12"/>
      <c r="PSG63" s="12"/>
      <c r="PSH63" s="12"/>
      <c r="PSI63" s="12"/>
      <c r="PSJ63" s="12"/>
      <c r="PSK63" s="12"/>
      <c r="PSL63" s="12"/>
      <c r="PSM63" s="12"/>
      <c r="PSN63" s="12"/>
      <c r="PSO63" s="12"/>
      <c r="PSP63" s="12"/>
      <c r="PSQ63" s="12"/>
      <c r="PSR63" s="12"/>
      <c r="PSS63" s="12"/>
      <c r="PST63" s="12"/>
      <c r="PSU63" s="12"/>
      <c r="PSV63" s="12"/>
      <c r="PSW63" s="12"/>
      <c r="PSX63" s="12"/>
      <c r="PSY63" s="12"/>
      <c r="PSZ63" s="12"/>
      <c r="PTA63" s="12"/>
      <c r="PTB63" s="12"/>
      <c r="PTC63" s="12"/>
      <c r="PTD63" s="12"/>
      <c r="PTE63" s="12"/>
      <c r="PTF63" s="12"/>
      <c r="PTG63" s="12"/>
      <c r="PTH63" s="12"/>
      <c r="PTI63" s="12"/>
      <c r="PTJ63" s="12"/>
      <c r="PTK63" s="12"/>
      <c r="PTL63" s="12"/>
      <c r="PTM63" s="12"/>
      <c r="PTN63" s="12"/>
      <c r="PTO63" s="12"/>
      <c r="PTP63" s="12"/>
      <c r="PTQ63" s="12"/>
      <c r="PTR63" s="12"/>
      <c r="PTS63" s="12"/>
      <c r="PTT63" s="12"/>
      <c r="PTU63" s="12"/>
      <c r="PTV63" s="12"/>
      <c r="PTW63" s="12"/>
      <c r="PTX63" s="12"/>
      <c r="PTY63" s="12"/>
      <c r="PTZ63" s="12"/>
      <c r="PUA63" s="12"/>
      <c r="PUB63" s="12"/>
      <c r="PUC63" s="12"/>
      <c r="PUD63" s="12"/>
      <c r="PUE63" s="12"/>
      <c r="PUF63" s="12"/>
      <c r="PUG63" s="12"/>
      <c r="PUH63" s="12"/>
      <c r="PUI63" s="12"/>
      <c r="PUJ63" s="12"/>
      <c r="PUK63" s="12"/>
      <c r="PUL63" s="12"/>
      <c r="PUM63" s="12"/>
      <c r="PUN63" s="12"/>
      <c r="PUO63" s="12"/>
      <c r="PUP63" s="12"/>
      <c r="PUQ63" s="12"/>
      <c r="PUR63" s="12"/>
      <c r="PUS63" s="12"/>
      <c r="PUT63" s="12"/>
      <c r="PUU63" s="12"/>
      <c r="PUV63" s="12"/>
      <c r="PUW63" s="12"/>
      <c r="PUX63" s="12"/>
      <c r="PUY63" s="12"/>
      <c r="PUZ63" s="12"/>
      <c r="PVA63" s="12"/>
      <c r="PVB63" s="12"/>
      <c r="PVC63" s="12"/>
      <c r="PVD63" s="12"/>
      <c r="PVE63" s="12"/>
      <c r="PVF63" s="12"/>
      <c r="PVG63" s="12"/>
      <c r="PVH63" s="12"/>
      <c r="PVI63" s="12"/>
      <c r="PVJ63" s="12"/>
      <c r="PVK63" s="12"/>
      <c r="PVL63" s="12"/>
      <c r="PVM63" s="12"/>
      <c r="PVN63" s="12"/>
      <c r="PVO63" s="12"/>
      <c r="PVP63" s="12"/>
      <c r="PVQ63" s="12"/>
      <c r="PVR63" s="12"/>
      <c r="PVS63" s="12"/>
      <c r="PVT63" s="12"/>
      <c r="PVU63" s="12"/>
      <c r="PVV63" s="12"/>
      <c r="PVW63" s="12"/>
      <c r="PVX63" s="12"/>
      <c r="PVY63" s="12"/>
      <c r="PVZ63" s="12"/>
      <c r="PWA63" s="12"/>
      <c r="PWB63" s="12"/>
      <c r="PWC63" s="12"/>
      <c r="PWD63" s="12"/>
      <c r="PWE63" s="12"/>
      <c r="PWF63" s="12"/>
      <c r="PWG63" s="12"/>
      <c r="PWH63" s="12"/>
      <c r="PWI63" s="12"/>
      <c r="PWJ63" s="12"/>
      <c r="PWK63" s="12"/>
      <c r="PWL63" s="12"/>
      <c r="PWM63" s="12"/>
      <c r="PWN63" s="12"/>
      <c r="PWO63" s="12"/>
      <c r="PWP63" s="12"/>
      <c r="PWQ63" s="12"/>
      <c r="PWR63" s="12"/>
      <c r="PWS63" s="12"/>
      <c r="PWT63" s="12"/>
      <c r="PWU63" s="12"/>
      <c r="PWV63" s="12"/>
      <c r="PWW63" s="12"/>
      <c r="PWX63" s="12"/>
      <c r="PWY63" s="12"/>
      <c r="PWZ63" s="12"/>
      <c r="PXA63" s="12"/>
      <c r="PXB63" s="12"/>
      <c r="PXC63" s="12"/>
      <c r="PXD63" s="12"/>
      <c r="PXE63" s="12"/>
      <c r="PXF63" s="12"/>
      <c r="PXG63" s="12"/>
      <c r="PXH63" s="12"/>
      <c r="PXI63" s="12"/>
      <c r="PXJ63" s="12"/>
      <c r="PXK63" s="12"/>
      <c r="PXL63" s="12"/>
      <c r="PXM63" s="12"/>
      <c r="PXN63" s="12"/>
      <c r="PXO63" s="12"/>
      <c r="PXP63" s="12"/>
      <c r="PXQ63" s="12"/>
      <c r="PXR63" s="12"/>
      <c r="PXS63" s="12"/>
      <c r="PXT63" s="12"/>
      <c r="PXU63" s="12"/>
      <c r="PXV63" s="12"/>
      <c r="PXW63" s="12"/>
      <c r="PXX63" s="12"/>
      <c r="PXY63" s="12"/>
      <c r="PXZ63" s="12"/>
      <c r="PYA63" s="12"/>
      <c r="PYB63" s="12"/>
      <c r="PYC63" s="12"/>
      <c r="PYD63" s="12"/>
      <c r="PYE63" s="12"/>
      <c r="PYF63" s="12"/>
      <c r="PYG63" s="12"/>
      <c r="PYH63" s="12"/>
      <c r="PYI63" s="12"/>
      <c r="PYJ63" s="12"/>
      <c r="PYK63" s="12"/>
      <c r="PYL63" s="12"/>
      <c r="PYM63" s="12"/>
      <c r="PYN63" s="12"/>
      <c r="PYO63" s="12"/>
      <c r="PYP63" s="12"/>
      <c r="PYQ63" s="12"/>
      <c r="PYR63" s="12"/>
      <c r="PYS63" s="12"/>
      <c r="PYT63" s="12"/>
      <c r="PYU63" s="12"/>
      <c r="PYV63" s="12"/>
      <c r="PYW63" s="12"/>
      <c r="PYX63" s="12"/>
      <c r="PYY63" s="12"/>
      <c r="PYZ63" s="12"/>
      <c r="PZA63" s="12"/>
      <c r="PZB63" s="12"/>
      <c r="PZC63" s="12"/>
      <c r="PZD63" s="12"/>
      <c r="PZE63" s="12"/>
      <c r="PZF63" s="12"/>
      <c r="PZG63" s="12"/>
      <c r="PZH63" s="12"/>
      <c r="PZI63" s="12"/>
      <c r="PZJ63" s="12"/>
      <c r="PZK63" s="12"/>
      <c r="PZL63" s="12"/>
      <c r="PZM63" s="12"/>
      <c r="PZN63" s="12"/>
      <c r="PZO63" s="12"/>
      <c r="PZP63" s="12"/>
      <c r="PZQ63" s="12"/>
      <c r="PZR63" s="12"/>
      <c r="PZS63" s="12"/>
      <c r="PZT63" s="12"/>
      <c r="PZU63" s="12"/>
      <c r="PZV63" s="12"/>
      <c r="PZW63" s="12"/>
      <c r="PZX63" s="12"/>
      <c r="PZY63" s="12"/>
      <c r="PZZ63" s="12"/>
      <c r="QAA63" s="12"/>
      <c r="QAB63" s="12"/>
      <c r="QAC63" s="12"/>
      <c r="QAD63" s="12"/>
      <c r="QAE63" s="12"/>
      <c r="QAF63" s="12"/>
      <c r="QAG63" s="12"/>
      <c r="QAH63" s="12"/>
      <c r="QAI63" s="12"/>
      <c r="QAJ63" s="12"/>
      <c r="QAK63" s="12"/>
      <c r="QAL63" s="12"/>
      <c r="QAM63" s="12"/>
      <c r="QAN63" s="12"/>
      <c r="QAO63" s="12"/>
      <c r="QAP63" s="12"/>
      <c r="QAQ63" s="12"/>
      <c r="QAR63" s="12"/>
      <c r="QAS63" s="12"/>
      <c r="QAT63" s="12"/>
      <c r="QAU63" s="12"/>
      <c r="QAV63" s="12"/>
      <c r="QAW63" s="12"/>
      <c r="QAX63" s="12"/>
      <c r="QAY63" s="12"/>
      <c r="QAZ63" s="12"/>
      <c r="QBA63" s="12"/>
      <c r="QBB63" s="12"/>
      <c r="QBC63" s="12"/>
      <c r="QBD63" s="12"/>
      <c r="QBE63" s="12"/>
      <c r="QBF63" s="12"/>
      <c r="QBG63" s="12"/>
      <c r="QBH63" s="12"/>
      <c r="QBI63" s="12"/>
      <c r="QBJ63" s="12"/>
      <c r="QBK63" s="12"/>
      <c r="QBL63" s="12"/>
      <c r="QBM63" s="12"/>
      <c r="QBN63" s="12"/>
      <c r="QBO63" s="12"/>
      <c r="QBP63" s="12"/>
      <c r="QBQ63" s="12"/>
      <c r="QBR63" s="12"/>
      <c r="QBS63" s="12"/>
      <c r="QBT63" s="12"/>
      <c r="QBU63" s="12"/>
      <c r="QBV63" s="12"/>
      <c r="QBW63" s="12"/>
      <c r="QBX63" s="12"/>
      <c r="QBY63" s="12"/>
      <c r="QBZ63" s="12"/>
      <c r="QCA63" s="12"/>
      <c r="QCB63" s="12"/>
      <c r="QCC63" s="12"/>
      <c r="QCD63" s="12"/>
      <c r="QCE63" s="12"/>
      <c r="QCF63" s="12"/>
      <c r="QCG63" s="12"/>
      <c r="QCH63" s="12"/>
      <c r="QCI63" s="12"/>
      <c r="QCJ63" s="12"/>
      <c r="QCK63" s="12"/>
      <c r="QCL63" s="12"/>
      <c r="QCM63" s="12"/>
      <c r="QCN63" s="12"/>
      <c r="QCO63" s="12"/>
      <c r="QCP63" s="12"/>
      <c r="QCQ63" s="12"/>
      <c r="QCR63" s="12"/>
      <c r="QCS63" s="12"/>
      <c r="QCT63" s="12"/>
      <c r="QCU63" s="12"/>
      <c r="QCV63" s="12"/>
      <c r="QCW63" s="12"/>
      <c r="QCX63" s="12"/>
      <c r="QCY63" s="12"/>
      <c r="QCZ63" s="12"/>
      <c r="QDA63" s="12"/>
      <c r="QDB63" s="12"/>
      <c r="QDC63" s="12"/>
      <c r="QDD63" s="12"/>
      <c r="QDE63" s="12"/>
      <c r="QDF63" s="12"/>
      <c r="QDG63" s="12"/>
      <c r="QDH63" s="12"/>
      <c r="QDI63" s="12"/>
      <c r="QDJ63" s="12"/>
      <c r="QDK63" s="12"/>
      <c r="QDL63" s="12"/>
      <c r="QDM63" s="12"/>
      <c r="QDN63" s="12"/>
      <c r="QDO63" s="12"/>
      <c r="QDP63" s="12"/>
      <c r="QDQ63" s="12"/>
      <c r="QDR63" s="12"/>
      <c r="QDS63" s="12"/>
      <c r="QDT63" s="12"/>
      <c r="QDU63" s="12"/>
      <c r="QDV63" s="12"/>
      <c r="QDW63" s="12"/>
      <c r="QDX63" s="12"/>
      <c r="QDY63" s="12"/>
      <c r="QDZ63" s="12"/>
      <c r="QEA63" s="12"/>
      <c r="QEB63" s="12"/>
      <c r="QEC63" s="12"/>
      <c r="QED63" s="12"/>
      <c r="QEE63" s="12"/>
      <c r="QEF63" s="12"/>
      <c r="QEG63" s="12"/>
      <c r="QEH63" s="12"/>
      <c r="QEI63" s="12"/>
      <c r="QEJ63" s="12"/>
      <c r="QEK63" s="12"/>
      <c r="QEL63" s="12"/>
      <c r="QEM63" s="12"/>
      <c r="QEN63" s="12"/>
      <c r="QEO63" s="12"/>
      <c r="QEP63" s="12"/>
      <c r="QEQ63" s="12"/>
      <c r="QER63" s="12"/>
      <c r="QES63" s="12"/>
      <c r="QET63" s="12"/>
      <c r="QEU63" s="12"/>
      <c r="QEV63" s="12"/>
      <c r="QEW63" s="12"/>
      <c r="QEX63" s="12"/>
      <c r="QEY63" s="12"/>
      <c r="QEZ63" s="12"/>
      <c r="QFA63" s="12"/>
      <c r="QFB63" s="12"/>
      <c r="QFC63" s="12"/>
      <c r="QFD63" s="12"/>
      <c r="QFE63" s="12"/>
      <c r="QFF63" s="12"/>
      <c r="QFG63" s="12"/>
      <c r="QFH63" s="12"/>
      <c r="QFI63" s="12"/>
      <c r="QFJ63" s="12"/>
      <c r="QFK63" s="12"/>
      <c r="QFL63" s="12"/>
      <c r="QFM63" s="12"/>
      <c r="QFN63" s="12"/>
      <c r="QFO63" s="12"/>
      <c r="QFP63" s="12"/>
      <c r="QFQ63" s="12"/>
      <c r="QFR63" s="12"/>
      <c r="QFS63" s="12"/>
      <c r="QFT63" s="12"/>
      <c r="QFU63" s="12"/>
      <c r="QFV63" s="12"/>
      <c r="QFW63" s="12"/>
      <c r="QFX63" s="12"/>
      <c r="QFY63" s="12"/>
      <c r="QFZ63" s="12"/>
      <c r="QGA63" s="12"/>
      <c r="QGB63" s="12"/>
      <c r="QGC63" s="12"/>
      <c r="QGD63" s="12"/>
      <c r="QGE63" s="12"/>
      <c r="QGF63" s="12"/>
      <c r="QGG63" s="12"/>
      <c r="QGH63" s="12"/>
      <c r="QGI63" s="12"/>
      <c r="QGJ63" s="12"/>
      <c r="QGK63" s="12"/>
      <c r="QGL63" s="12"/>
      <c r="QGM63" s="12"/>
      <c r="QGN63" s="12"/>
      <c r="QGO63" s="12"/>
      <c r="QGP63" s="12"/>
      <c r="QGQ63" s="12"/>
      <c r="QGR63" s="12"/>
      <c r="QGS63" s="12"/>
      <c r="QGT63" s="12"/>
      <c r="QGU63" s="12"/>
      <c r="QGV63" s="12"/>
      <c r="QGW63" s="12"/>
      <c r="QGX63" s="12"/>
      <c r="QGY63" s="12"/>
      <c r="QGZ63" s="12"/>
      <c r="QHA63" s="12"/>
      <c r="QHB63" s="12"/>
      <c r="QHC63" s="12"/>
      <c r="QHD63" s="12"/>
      <c r="QHE63" s="12"/>
      <c r="QHF63" s="12"/>
      <c r="QHG63" s="12"/>
      <c r="QHH63" s="12"/>
      <c r="QHI63" s="12"/>
      <c r="QHJ63" s="12"/>
      <c r="QHK63" s="12"/>
      <c r="QHL63" s="12"/>
      <c r="QHM63" s="12"/>
      <c r="QHN63" s="12"/>
      <c r="QHO63" s="12"/>
      <c r="QHP63" s="12"/>
      <c r="QHQ63" s="12"/>
      <c r="QHR63" s="12"/>
      <c r="QHS63" s="12"/>
      <c r="QHT63" s="12"/>
      <c r="QHU63" s="12"/>
      <c r="QHV63" s="12"/>
      <c r="QHW63" s="12"/>
      <c r="QHX63" s="12"/>
      <c r="QHY63" s="12"/>
      <c r="QHZ63" s="12"/>
      <c r="QIA63" s="12"/>
      <c r="QIB63" s="12"/>
      <c r="QIC63" s="12"/>
      <c r="QID63" s="12"/>
      <c r="QIE63" s="12"/>
      <c r="QIF63" s="12"/>
      <c r="QIG63" s="12"/>
      <c r="QIH63" s="12"/>
      <c r="QII63" s="12"/>
      <c r="QIJ63" s="12"/>
      <c r="QIK63" s="12"/>
      <c r="QIL63" s="12"/>
      <c r="QIM63" s="12"/>
      <c r="QIN63" s="12"/>
      <c r="QIO63" s="12"/>
      <c r="QIP63" s="12"/>
      <c r="QIQ63" s="12"/>
      <c r="QIR63" s="12"/>
      <c r="QIS63" s="12"/>
      <c r="QIT63" s="12"/>
      <c r="QIU63" s="12"/>
      <c r="QIV63" s="12"/>
      <c r="QIW63" s="12"/>
      <c r="QIX63" s="12"/>
      <c r="QIY63" s="12"/>
      <c r="QIZ63" s="12"/>
      <c r="QJA63" s="12"/>
      <c r="QJB63" s="12"/>
      <c r="QJC63" s="12"/>
      <c r="QJD63" s="12"/>
      <c r="QJE63" s="12"/>
      <c r="QJF63" s="12"/>
      <c r="QJG63" s="12"/>
      <c r="QJH63" s="12"/>
      <c r="QJI63" s="12"/>
      <c r="QJJ63" s="12"/>
      <c r="QJK63" s="12"/>
      <c r="QJL63" s="12"/>
      <c r="QJM63" s="12"/>
      <c r="QJN63" s="12"/>
      <c r="QJO63" s="12"/>
      <c r="QJP63" s="12"/>
      <c r="QJQ63" s="12"/>
      <c r="QJR63" s="12"/>
      <c r="QJS63" s="12"/>
      <c r="QJT63" s="12"/>
      <c r="QJU63" s="12"/>
      <c r="QJV63" s="12"/>
      <c r="QJW63" s="12"/>
      <c r="QJX63" s="12"/>
      <c r="QJY63" s="12"/>
      <c r="QJZ63" s="12"/>
      <c r="QKA63" s="12"/>
      <c r="QKB63" s="12"/>
      <c r="QKC63" s="12"/>
      <c r="QKD63" s="12"/>
      <c r="QKE63" s="12"/>
      <c r="QKF63" s="12"/>
      <c r="QKG63" s="12"/>
      <c r="QKH63" s="12"/>
      <c r="QKI63" s="12"/>
      <c r="QKJ63" s="12"/>
      <c r="QKK63" s="12"/>
      <c r="QKL63" s="12"/>
      <c r="QKM63" s="12"/>
      <c r="QKN63" s="12"/>
      <c r="QKO63" s="12"/>
      <c r="QKP63" s="12"/>
      <c r="QKQ63" s="12"/>
      <c r="QKR63" s="12"/>
      <c r="QKS63" s="12"/>
      <c r="QKT63" s="12"/>
      <c r="QKU63" s="12"/>
      <c r="QKV63" s="12"/>
      <c r="QKW63" s="12"/>
      <c r="QKX63" s="12"/>
      <c r="QKY63" s="12"/>
      <c r="QKZ63" s="12"/>
      <c r="QLA63" s="12"/>
      <c r="QLB63" s="12"/>
      <c r="QLC63" s="12"/>
      <c r="QLD63" s="12"/>
      <c r="QLE63" s="12"/>
      <c r="QLF63" s="12"/>
      <c r="QLG63" s="12"/>
      <c r="QLH63" s="12"/>
      <c r="QLI63" s="12"/>
      <c r="QLJ63" s="12"/>
      <c r="QLK63" s="12"/>
      <c r="QLL63" s="12"/>
      <c r="QLM63" s="12"/>
      <c r="QLN63" s="12"/>
      <c r="QLO63" s="12"/>
      <c r="QLP63" s="12"/>
      <c r="QLQ63" s="12"/>
      <c r="QLR63" s="12"/>
      <c r="QLS63" s="12"/>
      <c r="QLT63" s="12"/>
      <c r="QLU63" s="12"/>
      <c r="QLV63" s="12"/>
      <c r="QLW63" s="12"/>
      <c r="QLX63" s="12"/>
      <c r="QLY63" s="12"/>
      <c r="QLZ63" s="12"/>
      <c r="QMA63" s="12"/>
      <c r="QMB63" s="12"/>
      <c r="QMC63" s="12"/>
      <c r="QMD63" s="12"/>
      <c r="QME63" s="12"/>
      <c r="QMF63" s="12"/>
      <c r="QMG63" s="12"/>
      <c r="QMH63" s="12"/>
      <c r="QMI63" s="12"/>
      <c r="QMJ63" s="12"/>
      <c r="QMK63" s="12"/>
      <c r="QML63" s="12"/>
      <c r="QMM63" s="12"/>
      <c r="QMN63" s="12"/>
      <c r="QMO63" s="12"/>
      <c r="QMP63" s="12"/>
      <c r="QMQ63" s="12"/>
      <c r="QMR63" s="12"/>
      <c r="QMS63" s="12"/>
      <c r="QMT63" s="12"/>
      <c r="QMU63" s="12"/>
      <c r="QMV63" s="12"/>
      <c r="QMW63" s="12"/>
      <c r="QMX63" s="12"/>
      <c r="QMY63" s="12"/>
      <c r="QMZ63" s="12"/>
      <c r="QNA63" s="12"/>
      <c r="QNB63" s="12"/>
      <c r="QNC63" s="12"/>
      <c r="QND63" s="12"/>
      <c r="QNE63" s="12"/>
      <c r="QNF63" s="12"/>
      <c r="QNG63" s="12"/>
      <c r="QNH63" s="12"/>
      <c r="QNI63" s="12"/>
      <c r="QNJ63" s="12"/>
      <c r="QNK63" s="12"/>
      <c r="QNL63" s="12"/>
      <c r="QNM63" s="12"/>
      <c r="QNN63" s="12"/>
      <c r="QNO63" s="12"/>
      <c r="QNP63" s="12"/>
      <c r="QNQ63" s="12"/>
      <c r="QNR63" s="12"/>
      <c r="QNS63" s="12"/>
      <c r="QNT63" s="12"/>
      <c r="QNU63" s="12"/>
      <c r="QNV63" s="12"/>
      <c r="QNW63" s="12"/>
      <c r="QNX63" s="12"/>
      <c r="QNY63" s="12"/>
      <c r="QNZ63" s="12"/>
      <c r="QOA63" s="12"/>
      <c r="QOB63" s="12"/>
      <c r="QOC63" s="12"/>
      <c r="QOD63" s="12"/>
      <c r="QOE63" s="12"/>
      <c r="QOF63" s="12"/>
      <c r="QOG63" s="12"/>
      <c r="QOH63" s="12"/>
      <c r="QOI63" s="12"/>
      <c r="QOJ63" s="12"/>
      <c r="QOK63" s="12"/>
      <c r="QOL63" s="12"/>
      <c r="QOM63" s="12"/>
      <c r="QON63" s="12"/>
      <c r="QOO63" s="12"/>
      <c r="QOP63" s="12"/>
      <c r="QOQ63" s="12"/>
      <c r="QOR63" s="12"/>
      <c r="QOS63" s="12"/>
      <c r="QOT63" s="12"/>
      <c r="QOU63" s="12"/>
      <c r="QOV63" s="12"/>
      <c r="QOW63" s="12"/>
      <c r="QOX63" s="12"/>
      <c r="QOY63" s="12"/>
      <c r="QOZ63" s="12"/>
      <c r="QPA63" s="12"/>
      <c r="QPB63" s="12"/>
      <c r="QPC63" s="12"/>
      <c r="QPD63" s="12"/>
      <c r="QPE63" s="12"/>
      <c r="QPF63" s="12"/>
      <c r="QPG63" s="12"/>
      <c r="QPH63" s="12"/>
      <c r="QPI63" s="12"/>
      <c r="QPJ63" s="12"/>
      <c r="QPK63" s="12"/>
      <c r="QPL63" s="12"/>
      <c r="QPM63" s="12"/>
      <c r="QPN63" s="12"/>
      <c r="QPO63" s="12"/>
      <c r="QPP63" s="12"/>
      <c r="QPQ63" s="12"/>
      <c r="QPR63" s="12"/>
      <c r="QPS63" s="12"/>
      <c r="QPT63" s="12"/>
      <c r="QPU63" s="12"/>
      <c r="QPV63" s="12"/>
      <c r="QPW63" s="12"/>
      <c r="QPX63" s="12"/>
      <c r="QPY63" s="12"/>
      <c r="QPZ63" s="12"/>
      <c r="QQA63" s="12"/>
      <c r="QQB63" s="12"/>
      <c r="QQC63" s="12"/>
      <c r="QQD63" s="12"/>
      <c r="QQE63" s="12"/>
      <c r="QQF63" s="12"/>
      <c r="QQG63" s="12"/>
      <c r="QQH63" s="12"/>
      <c r="QQI63" s="12"/>
      <c r="QQJ63" s="12"/>
      <c r="QQK63" s="12"/>
      <c r="QQL63" s="12"/>
      <c r="QQM63" s="12"/>
      <c r="QQN63" s="12"/>
      <c r="QQO63" s="12"/>
      <c r="QQP63" s="12"/>
      <c r="QQQ63" s="12"/>
      <c r="QQR63" s="12"/>
      <c r="QQS63" s="12"/>
      <c r="QQT63" s="12"/>
      <c r="QQU63" s="12"/>
      <c r="QQV63" s="12"/>
      <c r="QQW63" s="12"/>
      <c r="QQX63" s="12"/>
      <c r="QQY63" s="12"/>
      <c r="QQZ63" s="12"/>
      <c r="QRA63" s="12"/>
      <c r="QRB63" s="12"/>
      <c r="QRC63" s="12"/>
      <c r="QRD63" s="12"/>
      <c r="QRE63" s="12"/>
      <c r="QRF63" s="12"/>
      <c r="QRG63" s="12"/>
      <c r="QRH63" s="12"/>
      <c r="QRI63" s="12"/>
      <c r="QRJ63" s="12"/>
      <c r="QRK63" s="12"/>
      <c r="QRL63" s="12"/>
      <c r="QRM63" s="12"/>
      <c r="QRN63" s="12"/>
      <c r="QRO63" s="12"/>
      <c r="QRP63" s="12"/>
      <c r="QRQ63" s="12"/>
      <c r="QRR63" s="12"/>
      <c r="QRS63" s="12"/>
      <c r="QRT63" s="12"/>
      <c r="QRU63" s="12"/>
      <c r="QRV63" s="12"/>
      <c r="QRW63" s="12"/>
      <c r="QRX63" s="12"/>
      <c r="QRY63" s="12"/>
      <c r="QRZ63" s="12"/>
      <c r="QSA63" s="12"/>
      <c r="QSB63" s="12"/>
      <c r="QSC63" s="12"/>
      <c r="QSD63" s="12"/>
      <c r="QSE63" s="12"/>
      <c r="QSF63" s="12"/>
      <c r="QSG63" s="12"/>
      <c r="QSH63" s="12"/>
      <c r="QSI63" s="12"/>
      <c r="QSJ63" s="12"/>
      <c r="QSK63" s="12"/>
      <c r="QSL63" s="12"/>
      <c r="QSM63" s="12"/>
      <c r="QSN63" s="12"/>
      <c r="QSO63" s="12"/>
      <c r="QSP63" s="12"/>
      <c r="QSQ63" s="12"/>
      <c r="QSR63" s="12"/>
      <c r="QSS63" s="12"/>
      <c r="QST63" s="12"/>
      <c r="QSU63" s="12"/>
      <c r="QSV63" s="12"/>
      <c r="QSW63" s="12"/>
      <c r="QSX63" s="12"/>
      <c r="QSY63" s="12"/>
      <c r="QSZ63" s="12"/>
      <c r="QTA63" s="12"/>
      <c r="QTB63" s="12"/>
      <c r="QTC63" s="12"/>
      <c r="QTD63" s="12"/>
      <c r="QTE63" s="12"/>
      <c r="QTF63" s="12"/>
      <c r="QTG63" s="12"/>
      <c r="QTH63" s="12"/>
      <c r="QTI63" s="12"/>
      <c r="QTJ63" s="12"/>
      <c r="QTK63" s="12"/>
      <c r="QTL63" s="12"/>
      <c r="QTM63" s="12"/>
      <c r="QTN63" s="12"/>
      <c r="QTO63" s="12"/>
      <c r="QTP63" s="12"/>
      <c r="QTQ63" s="12"/>
      <c r="QTR63" s="12"/>
      <c r="QTS63" s="12"/>
      <c r="QTT63" s="12"/>
      <c r="QTU63" s="12"/>
      <c r="QTV63" s="12"/>
      <c r="QTW63" s="12"/>
      <c r="QTX63" s="12"/>
      <c r="QTY63" s="12"/>
      <c r="QTZ63" s="12"/>
      <c r="QUA63" s="12"/>
      <c r="QUB63" s="12"/>
      <c r="QUC63" s="12"/>
      <c r="QUD63" s="12"/>
      <c r="QUE63" s="12"/>
      <c r="QUF63" s="12"/>
      <c r="QUG63" s="12"/>
      <c r="QUH63" s="12"/>
      <c r="QUI63" s="12"/>
      <c r="QUJ63" s="12"/>
      <c r="QUK63" s="12"/>
      <c r="QUL63" s="12"/>
      <c r="QUM63" s="12"/>
      <c r="QUN63" s="12"/>
      <c r="QUO63" s="12"/>
      <c r="QUP63" s="12"/>
      <c r="QUQ63" s="12"/>
      <c r="QUR63" s="12"/>
      <c r="QUS63" s="12"/>
      <c r="QUT63" s="12"/>
      <c r="QUU63" s="12"/>
      <c r="QUV63" s="12"/>
      <c r="QUW63" s="12"/>
      <c r="QUX63" s="12"/>
      <c r="QUY63" s="12"/>
      <c r="QUZ63" s="12"/>
      <c r="QVA63" s="12"/>
      <c r="QVB63" s="12"/>
      <c r="QVC63" s="12"/>
      <c r="QVD63" s="12"/>
      <c r="QVE63" s="12"/>
      <c r="QVF63" s="12"/>
      <c r="QVG63" s="12"/>
      <c r="QVH63" s="12"/>
      <c r="QVI63" s="12"/>
      <c r="QVJ63" s="12"/>
      <c r="QVK63" s="12"/>
      <c r="QVL63" s="12"/>
      <c r="QVM63" s="12"/>
      <c r="QVN63" s="12"/>
      <c r="QVO63" s="12"/>
      <c r="QVP63" s="12"/>
      <c r="QVQ63" s="12"/>
      <c r="QVR63" s="12"/>
      <c r="QVS63" s="12"/>
      <c r="QVT63" s="12"/>
      <c r="QVU63" s="12"/>
      <c r="QVV63" s="12"/>
      <c r="QVW63" s="12"/>
      <c r="QVX63" s="12"/>
      <c r="QVY63" s="12"/>
      <c r="QVZ63" s="12"/>
      <c r="QWA63" s="12"/>
      <c r="QWB63" s="12"/>
      <c r="QWC63" s="12"/>
      <c r="QWD63" s="12"/>
      <c r="QWE63" s="12"/>
      <c r="QWF63" s="12"/>
      <c r="QWG63" s="12"/>
      <c r="QWH63" s="12"/>
      <c r="QWI63" s="12"/>
      <c r="QWJ63" s="12"/>
      <c r="QWK63" s="12"/>
      <c r="QWL63" s="12"/>
      <c r="QWM63" s="12"/>
      <c r="QWN63" s="12"/>
      <c r="QWO63" s="12"/>
      <c r="QWP63" s="12"/>
      <c r="QWQ63" s="12"/>
      <c r="QWR63" s="12"/>
      <c r="QWS63" s="12"/>
      <c r="QWT63" s="12"/>
      <c r="QWU63" s="12"/>
      <c r="QWV63" s="12"/>
      <c r="QWW63" s="12"/>
      <c r="QWX63" s="12"/>
      <c r="QWY63" s="12"/>
      <c r="QWZ63" s="12"/>
      <c r="QXA63" s="12"/>
      <c r="QXB63" s="12"/>
      <c r="QXC63" s="12"/>
      <c r="QXD63" s="12"/>
      <c r="QXE63" s="12"/>
      <c r="QXF63" s="12"/>
      <c r="QXG63" s="12"/>
      <c r="QXH63" s="12"/>
      <c r="QXI63" s="12"/>
      <c r="QXJ63" s="12"/>
      <c r="QXK63" s="12"/>
      <c r="QXL63" s="12"/>
      <c r="QXM63" s="12"/>
      <c r="QXN63" s="12"/>
      <c r="QXO63" s="12"/>
      <c r="QXP63" s="12"/>
      <c r="QXQ63" s="12"/>
      <c r="QXR63" s="12"/>
      <c r="QXS63" s="12"/>
      <c r="QXT63" s="12"/>
      <c r="QXU63" s="12"/>
      <c r="QXV63" s="12"/>
      <c r="QXW63" s="12"/>
      <c r="QXX63" s="12"/>
      <c r="QXY63" s="12"/>
      <c r="QXZ63" s="12"/>
      <c r="QYA63" s="12"/>
      <c r="QYB63" s="12"/>
      <c r="QYC63" s="12"/>
      <c r="QYD63" s="12"/>
      <c r="QYE63" s="12"/>
      <c r="QYF63" s="12"/>
      <c r="QYG63" s="12"/>
      <c r="QYH63" s="12"/>
      <c r="QYI63" s="12"/>
      <c r="QYJ63" s="12"/>
      <c r="QYK63" s="12"/>
      <c r="QYL63" s="12"/>
      <c r="QYM63" s="12"/>
      <c r="QYN63" s="12"/>
      <c r="QYO63" s="12"/>
      <c r="QYP63" s="12"/>
      <c r="QYQ63" s="12"/>
      <c r="QYR63" s="12"/>
      <c r="QYS63" s="12"/>
      <c r="QYT63" s="12"/>
      <c r="QYU63" s="12"/>
      <c r="QYV63" s="12"/>
      <c r="QYW63" s="12"/>
      <c r="QYX63" s="12"/>
      <c r="QYY63" s="12"/>
      <c r="QYZ63" s="12"/>
      <c r="QZA63" s="12"/>
      <c r="QZB63" s="12"/>
      <c r="QZC63" s="12"/>
      <c r="QZD63" s="12"/>
      <c r="QZE63" s="12"/>
      <c r="QZF63" s="12"/>
      <c r="QZG63" s="12"/>
      <c r="QZH63" s="12"/>
      <c r="QZI63" s="12"/>
      <c r="QZJ63" s="12"/>
      <c r="QZK63" s="12"/>
      <c r="QZL63" s="12"/>
      <c r="QZM63" s="12"/>
      <c r="QZN63" s="12"/>
      <c r="QZO63" s="12"/>
      <c r="QZP63" s="12"/>
      <c r="QZQ63" s="12"/>
      <c r="QZR63" s="12"/>
      <c r="QZS63" s="12"/>
      <c r="QZT63" s="12"/>
      <c r="QZU63" s="12"/>
      <c r="QZV63" s="12"/>
      <c r="QZW63" s="12"/>
      <c r="QZX63" s="12"/>
      <c r="QZY63" s="12"/>
      <c r="QZZ63" s="12"/>
      <c r="RAA63" s="12"/>
      <c r="RAB63" s="12"/>
      <c r="RAC63" s="12"/>
      <c r="RAD63" s="12"/>
      <c r="RAE63" s="12"/>
      <c r="RAF63" s="12"/>
      <c r="RAG63" s="12"/>
      <c r="RAH63" s="12"/>
      <c r="RAI63" s="12"/>
      <c r="RAJ63" s="12"/>
      <c r="RAK63" s="12"/>
      <c r="RAL63" s="12"/>
      <c r="RAM63" s="12"/>
      <c r="RAN63" s="12"/>
      <c r="RAO63" s="12"/>
      <c r="RAP63" s="12"/>
      <c r="RAQ63" s="12"/>
      <c r="RAR63" s="12"/>
      <c r="RAS63" s="12"/>
      <c r="RAT63" s="12"/>
      <c r="RAU63" s="12"/>
      <c r="RAV63" s="12"/>
      <c r="RAW63" s="12"/>
      <c r="RAX63" s="12"/>
      <c r="RAY63" s="12"/>
      <c r="RAZ63" s="12"/>
      <c r="RBA63" s="12"/>
      <c r="RBB63" s="12"/>
      <c r="RBC63" s="12"/>
      <c r="RBD63" s="12"/>
      <c r="RBE63" s="12"/>
      <c r="RBF63" s="12"/>
      <c r="RBG63" s="12"/>
      <c r="RBH63" s="12"/>
      <c r="RBI63" s="12"/>
      <c r="RBJ63" s="12"/>
      <c r="RBK63" s="12"/>
      <c r="RBL63" s="12"/>
      <c r="RBM63" s="12"/>
      <c r="RBN63" s="12"/>
      <c r="RBO63" s="12"/>
      <c r="RBP63" s="12"/>
      <c r="RBQ63" s="12"/>
      <c r="RBR63" s="12"/>
      <c r="RBS63" s="12"/>
      <c r="RBT63" s="12"/>
      <c r="RBU63" s="12"/>
      <c r="RBV63" s="12"/>
      <c r="RBW63" s="12"/>
      <c r="RBX63" s="12"/>
      <c r="RBY63" s="12"/>
      <c r="RBZ63" s="12"/>
      <c r="RCA63" s="12"/>
      <c r="RCB63" s="12"/>
      <c r="RCC63" s="12"/>
      <c r="RCD63" s="12"/>
      <c r="RCE63" s="12"/>
      <c r="RCF63" s="12"/>
      <c r="RCG63" s="12"/>
      <c r="RCH63" s="12"/>
      <c r="RCI63" s="12"/>
      <c r="RCJ63" s="12"/>
      <c r="RCK63" s="12"/>
      <c r="RCL63" s="12"/>
      <c r="RCM63" s="12"/>
      <c r="RCN63" s="12"/>
      <c r="RCO63" s="12"/>
      <c r="RCP63" s="12"/>
      <c r="RCQ63" s="12"/>
      <c r="RCR63" s="12"/>
      <c r="RCS63" s="12"/>
      <c r="RCT63" s="12"/>
      <c r="RCU63" s="12"/>
      <c r="RCV63" s="12"/>
      <c r="RCW63" s="12"/>
      <c r="RCX63" s="12"/>
      <c r="RCY63" s="12"/>
      <c r="RCZ63" s="12"/>
      <c r="RDA63" s="12"/>
      <c r="RDB63" s="12"/>
      <c r="RDC63" s="12"/>
      <c r="RDD63" s="12"/>
      <c r="RDE63" s="12"/>
      <c r="RDF63" s="12"/>
      <c r="RDG63" s="12"/>
      <c r="RDH63" s="12"/>
      <c r="RDI63" s="12"/>
      <c r="RDJ63" s="12"/>
      <c r="RDK63" s="12"/>
      <c r="RDL63" s="12"/>
      <c r="RDM63" s="12"/>
      <c r="RDN63" s="12"/>
      <c r="RDO63" s="12"/>
      <c r="RDP63" s="12"/>
      <c r="RDQ63" s="12"/>
      <c r="RDR63" s="12"/>
      <c r="RDS63" s="12"/>
      <c r="RDT63" s="12"/>
      <c r="RDU63" s="12"/>
      <c r="RDV63" s="12"/>
      <c r="RDW63" s="12"/>
      <c r="RDX63" s="12"/>
      <c r="RDY63" s="12"/>
      <c r="RDZ63" s="12"/>
      <c r="REA63" s="12"/>
      <c r="REB63" s="12"/>
      <c r="REC63" s="12"/>
      <c r="RED63" s="12"/>
      <c r="REE63" s="12"/>
      <c r="REF63" s="12"/>
      <c r="REG63" s="12"/>
      <c r="REH63" s="12"/>
      <c r="REI63" s="12"/>
      <c r="REJ63" s="12"/>
      <c r="REK63" s="12"/>
      <c r="REL63" s="12"/>
      <c r="REM63" s="12"/>
      <c r="REN63" s="12"/>
      <c r="REO63" s="12"/>
      <c r="REP63" s="12"/>
      <c r="REQ63" s="12"/>
      <c r="RER63" s="12"/>
      <c r="RES63" s="12"/>
      <c r="RET63" s="12"/>
      <c r="REU63" s="12"/>
      <c r="REV63" s="12"/>
      <c r="REW63" s="12"/>
      <c r="REX63" s="12"/>
      <c r="REY63" s="12"/>
      <c r="REZ63" s="12"/>
      <c r="RFA63" s="12"/>
      <c r="RFB63" s="12"/>
      <c r="RFC63" s="12"/>
      <c r="RFD63" s="12"/>
      <c r="RFE63" s="12"/>
      <c r="RFF63" s="12"/>
      <c r="RFG63" s="12"/>
      <c r="RFH63" s="12"/>
      <c r="RFI63" s="12"/>
      <c r="RFJ63" s="12"/>
      <c r="RFK63" s="12"/>
      <c r="RFL63" s="12"/>
      <c r="RFM63" s="12"/>
      <c r="RFN63" s="12"/>
      <c r="RFO63" s="12"/>
      <c r="RFP63" s="12"/>
      <c r="RFQ63" s="12"/>
      <c r="RFR63" s="12"/>
      <c r="RFS63" s="12"/>
      <c r="RFT63" s="12"/>
      <c r="RFU63" s="12"/>
      <c r="RFV63" s="12"/>
      <c r="RFW63" s="12"/>
      <c r="RFX63" s="12"/>
      <c r="RFY63" s="12"/>
      <c r="RFZ63" s="12"/>
      <c r="RGA63" s="12"/>
      <c r="RGB63" s="12"/>
      <c r="RGC63" s="12"/>
      <c r="RGD63" s="12"/>
      <c r="RGE63" s="12"/>
      <c r="RGF63" s="12"/>
      <c r="RGG63" s="12"/>
      <c r="RGH63" s="12"/>
      <c r="RGI63" s="12"/>
      <c r="RGJ63" s="12"/>
      <c r="RGK63" s="12"/>
      <c r="RGL63" s="12"/>
      <c r="RGM63" s="12"/>
      <c r="RGN63" s="12"/>
      <c r="RGO63" s="12"/>
      <c r="RGP63" s="12"/>
      <c r="RGQ63" s="12"/>
      <c r="RGR63" s="12"/>
      <c r="RGS63" s="12"/>
      <c r="RGT63" s="12"/>
      <c r="RGU63" s="12"/>
      <c r="RGV63" s="12"/>
      <c r="RGW63" s="12"/>
      <c r="RGX63" s="12"/>
      <c r="RGY63" s="12"/>
      <c r="RGZ63" s="12"/>
      <c r="RHA63" s="12"/>
      <c r="RHB63" s="12"/>
      <c r="RHC63" s="12"/>
      <c r="RHD63" s="12"/>
      <c r="RHE63" s="12"/>
      <c r="RHF63" s="12"/>
      <c r="RHG63" s="12"/>
      <c r="RHH63" s="12"/>
      <c r="RHI63" s="12"/>
      <c r="RHJ63" s="12"/>
      <c r="RHK63" s="12"/>
      <c r="RHL63" s="12"/>
      <c r="RHM63" s="12"/>
      <c r="RHN63" s="12"/>
      <c r="RHO63" s="12"/>
      <c r="RHP63" s="12"/>
      <c r="RHQ63" s="12"/>
      <c r="RHR63" s="12"/>
      <c r="RHS63" s="12"/>
      <c r="RHT63" s="12"/>
      <c r="RHU63" s="12"/>
      <c r="RHV63" s="12"/>
      <c r="RHW63" s="12"/>
      <c r="RHX63" s="12"/>
      <c r="RHY63" s="12"/>
      <c r="RHZ63" s="12"/>
      <c r="RIA63" s="12"/>
      <c r="RIB63" s="12"/>
      <c r="RIC63" s="12"/>
      <c r="RID63" s="12"/>
      <c r="RIE63" s="12"/>
      <c r="RIF63" s="12"/>
      <c r="RIG63" s="12"/>
      <c r="RIH63" s="12"/>
      <c r="RII63" s="12"/>
      <c r="RIJ63" s="12"/>
      <c r="RIK63" s="12"/>
      <c r="RIL63" s="12"/>
      <c r="RIM63" s="12"/>
      <c r="RIN63" s="12"/>
      <c r="RIO63" s="12"/>
      <c r="RIP63" s="12"/>
      <c r="RIQ63" s="12"/>
      <c r="RIR63" s="12"/>
      <c r="RIS63" s="12"/>
      <c r="RIT63" s="12"/>
      <c r="RIU63" s="12"/>
      <c r="RIV63" s="12"/>
      <c r="RIW63" s="12"/>
      <c r="RIX63" s="12"/>
      <c r="RIY63" s="12"/>
      <c r="RIZ63" s="12"/>
      <c r="RJA63" s="12"/>
      <c r="RJB63" s="12"/>
      <c r="RJC63" s="12"/>
      <c r="RJD63" s="12"/>
      <c r="RJE63" s="12"/>
      <c r="RJF63" s="12"/>
      <c r="RJG63" s="12"/>
      <c r="RJH63" s="12"/>
      <c r="RJI63" s="12"/>
      <c r="RJJ63" s="12"/>
      <c r="RJK63" s="12"/>
      <c r="RJL63" s="12"/>
      <c r="RJM63" s="12"/>
      <c r="RJN63" s="12"/>
      <c r="RJO63" s="12"/>
      <c r="RJP63" s="12"/>
      <c r="RJQ63" s="12"/>
      <c r="RJR63" s="12"/>
      <c r="RJS63" s="12"/>
      <c r="RJT63" s="12"/>
      <c r="RJU63" s="12"/>
      <c r="RJV63" s="12"/>
      <c r="RJW63" s="12"/>
      <c r="RJX63" s="12"/>
      <c r="RJY63" s="12"/>
      <c r="RJZ63" s="12"/>
      <c r="RKA63" s="12"/>
      <c r="RKB63" s="12"/>
      <c r="RKC63" s="12"/>
      <c r="RKD63" s="12"/>
      <c r="RKE63" s="12"/>
      <c r="RKF63" s="12"/>
      <c r="RKG63" s="12"/>
      <c r="RKH63" s="12"/>
      <c r="RKI63" s="12"/>
      <c r="RKJ63" s="12"/>
      <c r="RKK63" s="12"/>
      <c r="RKL63" s="12"/>
      <c r="RKM63" s="12"/>
      <c r="RKN63" s="12"/>
      <c r="RKO63" s="12"/>
      <c r="RKP63" s="12"/>
      <c r="RKQ63" s="12"/>
      <c r="RKR63" s="12"/>
      <c r="RKS63" s="12"/>
      <c r="RKT63" s="12"/>
      <c r="RKU63" s="12"/>
      <c r="RKV63" s="12"/>
      <c r="RKW63" s="12"/>
      <c r="RKX63" s="12"/>
      <c r="RKY63" s="12"/>
      <c r="RKZ63" s="12"/>
      <c r="RLA63" s="12"/>
      <c r="RLB63" s="12"/>
      <c r="RLC63" s="12"/>
      <c r="RLD63" s="12"/>
      <c r="RLE63" s="12"/>
      <c r="RLF63" s="12"/>
      <c r="RLG63" s="12"/>
      <c r="RLH63" s="12"/>
      <c r="RLI63" s="12"/>
      <c r="RLJ63" s="12"/>
      <c r="RLK63" s="12"/>
      <c r="RLL63" s="12"/>
      <c r="RLM63" s="12"/>
      <c r="RLN63" s="12"/>
      <c r="RLO63" s="12"/>
      <c r="RLP63" s="12"/>
      <c r="RLQ63" s="12"/>
      <c r="RLR63" s="12"/>
      <c r="RLS63" s="12"/>
      <c r="RLT63" s="12"/>
      <c r="RLU63" s="12"/>
      <c r="RLV63" s="12"/>
      <c r="RLW63" s="12"/>
      <c r="RLX63" s="12"/>
      <c r="RLY63" s="12"/>
      <c r="RLZ63" s="12"/>
      <c r="RMA63" s="12"/>
      <c r="RMB63" s="12"/>
      <c r="RMC63" s="12"/>
      <c r="RMD63" s="12"/>
      <c r="RME63" s="12"/>
      <c r="RMF63" s="12"/>
      <c r="RMG63" s="12"/>
      <c r="RMH63" s="12"/>
      <c r="RMI63" s="12"/>
      <c r="RMJ63" s="12"/>
      <c r="RMK63" s="12"/>
      <c r="RML63" s="12"/>
      <c r="RMM63" s="12"/>
      <c r="RMN63" s="12"/>
      <c r="RMO63" s="12"/>
      <c r="RMP63" s="12"/>
      <c r="RMQ63" s="12"/>
      <c r="RMR63" s="12"/>
      <c r="RMS63" s="12"/>
      <c r="RMT63" s="12"/>
      <c r="RMU63" s="12"/>
      <c r="RMV63" s="12"/>
      <c r="RMW63" s="12"/>
      <c r="RMX63" s="12"/>
      <c r="RMY63" s="12"/>
      <c r="RMZ63" s="12"/>
      <c r="RNA63" s="12"/>
      <c r="RNB63" s="12"/>
      <c r="RNC63" s="12"/>
      <c r="RND63" s="12"/>
      <c r="RNE63" s="12"/>
      <c r="RNF63" s="12"/>
      <c r="RNG63" s="12"/>
      <c r="RNH63" s="12"/>
      <c r="RNI63" s="12"/>
      <c r="RNJ63" s="12"/>
      <c r="RNK63" s="12"/>
      <c r="RNL63" s="12"/>
      <c r="RNM63" s="12"/>
      <c r="RNN63" s="12"/>
      <c r="RNO63" s="12"/>
      <c r="RNP63" s="12"/>
      <c r="RNQ63" s="12"/>
      <c r="RNR63" s="12"/>
      <c r="RNS63" s="12"/>
      <c r="RNT63" s="12"/>
      <c r="RNU63" s="12"/>
      <c r="RNV63" s="12"/>
      <c r="RNW63" s="12"/>
      <c r="RNX63" s="12"/>
      <c r="RNY63" s="12"/>
      <c r="RNZ63" s="12"/>
      <c r="ROA63" s="12"/>
      <c r="ROB63" s="12"/>
      <c r="ROC63" s="12"/>
      <c r="ROD63" s="12"/>
      <c r="ROE63" s="12"/>
      <c r="ROF63" s="12"/>
      <c r="ROG63" s="12"/>
      <c r="ROH63" s="12"/>
      <c r="ROI63" s="12"/>
      <c r="ROJ63" s="12"/>
      <c r="ROK63" s="12"/>
      <c r="ROL63" s="12"/>
      <c r="ROM63" s="12"/>
      <c r="RON63" s="12"/>
      <c r="ROO63" s="12"/>
      <c r="ROP63" s="12"/>
      <c r="ROQ63" s="12"/>
      <c r="ROR63" s="12"/>
      <c r="ROS63" s="12"/>
      <c r="ROT63" s="12"/>
      <c r="ROU63" s="12"/>
      <c r="ROV63" s="12"/>
      <c r="ROW63" s="12"/>
      <c r="ROX63" s="12"/>
      <c r="ROY63" s="12"/>
      <c r="ROZ63" s="12"/>
      <c r="RPA63" s="12"/>
      <c r="RPB63" s="12"/>
      <c r="RPC63" s="12"/>
      <c r="RPD63" s="12"/>
      <c r="RPE63" s="12"/>
      <c r="RPF63" s="12"/>
      <c r="RPG63" s="12"/>
      <c r="RPH63" s="12"/>
      <c r="RPI63" s="12"/>
      <c r="RPJ63" s="12"/>
      <c r="RPK63" s="12"/>
      <c r="RPL63" s="12"/>
      <c r="RPM63" s="12"/>
      <c r="RPN63" s="12"/>
      <c r="RPO63" s="12"/>
      <c r="RPP63" s="12"/>
      <c r="RPQ63" s="12"/>
      <c r="RPR63" s="12"/>
      <c r="RPS63" s="12"/>
      <c r="RPT63" s="12"/>
      <c r="RPU63" s="12"/>
      <c r="RPV63" s="12"/>
      <c r="RPW63" s="12"/>
      <c r="RPX63" s="12"/>
      <c r="RPY63" s="12"/>
      <c r="RPZ63" s="12"/>
      <c r="RQA63" s="12"/>
      <c r="RQB63" s="12"/>
      <c r="RQC63" s="12"/>
      <c r="RQD63" s="12"/>
      <c r="RQE63" s="12"/>
      <c r="RQF63" s="12"/>
      <c r="RQG63" s="12"/>
      <c r="RQH63" s="12"/>
      <c r="RQI63" s="12"/>
      <c r="RQJ63" s="12"/>
      <c r="RQK63" s="12"/>
      <c r="RQL63" s="12"/>
      <c r="RQM63" s="12"/>
      <c r="RQN63" s="12"/>
      <c r="RQO63" s="12"/>
      <c r="RQP63" s="12"/>
      <c r="RQQ63" s="12"/>
      <c r="RQR63" s="12"/>
      <c r="RQS63" s="12"/>
      <c r="RQT63" s="12"/>
      <c r="RQU63" s="12"/>
      <c r="RQV63" s="12"/>
      <c r="RQW63" s="12"/>
      <c r="RQX63" s="12"/>
      <c r="RQY63" s="12"/>
      <c r="RQZ63" s="12"/>
      <c r="RRA63" s="12"/>
      <c r="RRB63" s="12"/>
      <c r="RRC63" s="12"/>
      <c r="RRD63" s="12"/>
      <c r="RRE63" s="12"/>
      <c r="RRF63" s="12"/>
      <c r="RRG63" s="12"/>
      <c r="RRH63" s="12"/>
      <c r="RRI63" s="12"/>
      <c r="RRJ63" s="12"/>
      <c r="RRK63" s="12"/>
      <c r="RRL63" s="12"/>
      <c r="RRM63" s="12"/>
      <c r="RRN63" s="12"/>
      <c r="RRO63" s="12"/>
      <c r="RRP63" s="12"/>
      <c r="RRQ63" s="12"/>
      <c r="RRR63" s="12"/>
      <c r="RRS63" s="12"/>
      <c r="RRT63" s="12"/>
      <c r="RRU63" s="12"/>
      <c r="RRV63" s="12"/>
      <c r="RRW63" s="12"/>
      <c r="RRX63" s="12"/>
      <c r="RRY63" s="12"/>
      <c r="RRZ63" s="12"/>
      <c r="RSA63" s="12"/>
      <c r="RSB63" s="12"/>
      <c r="RSC63" s="12"/>
      <c r="RSD63" s="12"/>
      <c r="RSE63" s="12"/>
      <c r="RSF63" s="12"/>
      <c r="RSG63" s="12"/>
      <c r="RSH63" s="12"/>
      <c r="RSI63" s="12"/>
      <c r="RSJ63" s="12"/>
      <c r="RSK63" s="12"/>
      <c r="RSL63" s="12"/>
      <c r="RSM63" s="12"/>
      <c r="RSN63" s="12"/>
      <c r="RSO63" s="12"/>
      <c r="RSP63" s="12"/>
      <c r="RSQ63" s="12"/>
      <c r="RSR63" s="12"/>
      <c r="RSS63" s="12"/>
      <c r="RST63" s="12"/>
      <c r="RSU63" s="12"/>
      <c r="RSV63" s="12"/>
      <c r="RSW63" s="12"/>
      <c r="RSX63" s="12"/>
      <c r="RSY63" s="12"/>
      <c r="RSZ63" s="12"/>
      <c r="RTA63" s="12"/>
      <c r="RTB63" s="12"/>
      <c r="RTC63" s="12"/>
      <c r="RTD63" s="12"/>
      <c r="RTE63" s="12"/>
      <c r="RTF63" s="12"/>
      <c r="RTG63" s="12"/>
      <c r="RTH63" s="12"/>
      <c r="RTI63" s="12"/>
      <c r="RTJ63" s="12"/>
      <c r="RTK63" s="12"/>
      <c r="RTL63" s="12"/>
      <c r="RTM63" s="12"/>
      <c r="RTN63" s="12"/>
      <c r="RTO63" s="12"/>
      <c r="RTP63" s="12"/>
      <c r="RTQ63" s="12"/>
      <c r="RTR63" s="12"/>
      <c r="RTS63" s="12"/>
      <c r="RTT63" s="12"/>
      <c r="RTU63" s="12"/>
      <c r="RTV63" s="12"/>
      <c r="RTW63" s="12"/>
      <c r="RTX63" s="12"/>
      <c r="RTY63" s="12"/>
      <c r="RTZ63" s="12"/>
      <c r="RUA63" s="12"/>
      <c r="RUB63" s="12"/>
      <c r="RUC63" s="12"/>
      <c r="RUD63" s="12"/>
      <c r="RUE63" s="12"/>
      <c r="RUF63" s="12"/>
      <c r="RUG63" s="12"/>
      <c r="RUH63" s="12"/>
      <c r="RUI63" s="12"/>
      <c r="RUJ63" s="12"/>
      <c r="RUK63" s="12"/>
      <c r="RUL63" s="12"/>
      <c r="RUM63" s="12"/>
      <c r="RUN63" s="12"/>
      <c r="RUO63" s="12"/>
      <c r="RUP63" s="12"/>
      <c r="RUQ63" s="12"/>
      <c r="RUR63" s="12"/>
      <c r="RUS63" s="12"/>
      <c r="RUT63" s="12"/>
      <c r="RUU63" s="12"/>
      <c r="RUV63" s="12"/>
      <c r="RUW63" s="12"/>
      <c r="RUX63" s="12"/>
      <c r="RUY63" s="12"/>
      <c r="RUZ63" s="12"/>
      <c r="RVA63" s="12"/>
      <c r="RVB63" s="12"/>
      <c r="RVC63" s="12"/>
      <c r="RVD63" s="12"/>
      <c r="RVE63" s="12"/>
      <c r="RVF63" s="12"/>
      <c r="RVG63" s="12"/>
      <c r="RVH63" s="12"/>
      <c r="RVI63" s="12"/>
      <c r="RVJ63" s="12"/>
      <c r="RVK63" s="12"/>
      <c r="RVL63" s="12"/>
      <c r="RVM63" s="12"/>
      <c r="RVN63" s="12"/>
      <c r="RVO63" s="12"/>
      <c r="RVP63" s="12"/>
      <c r="RVQ63" s="12"/>
      <c r="RVR63" s="12"/>
      <c r="RVS63" s="12"/>
      <c r="RVT63" s="12"/>
      <c r="RVU63" s="12"/>
      <c r="RVV63" s="12"/>
      <c r="RVW63" s="12"/>
      <c r="RVX63" s="12"/>
      <c r="RVY63" s="12"/>
      <c r="RVZ63" s="12"/>
      <c r="RWA63" s="12"/>
      <c r="RWB63" s="12"/>
      <c r="RWC63" s="12"/>
      <c r="RWD63" s="12"/>
      <c r="RWE63" s="12"/>
      <c r="RWF63" s="12"/>
      <c r="RWG63" s="12"/>
      <c r="RWH63" s="12"/>
      <c r="RWI63" s="12"/>
      <c r="RWJ63" s="12"/>
      <c r="RWK63" s="12"/>
      <c r="RWL63" s="12"/>
      <c r="RWM63" s="12"/>
      <c r="RWN63" s="12"/>
      <c r="RWO63" s="12"/>
      <c r="RWP63" s="12"/>
      <c r="RWQ63" s="12"/>
      <c r="RWR63" s="12"/>
      <c r="RWS63" s="12"/>
      <c r="RWT63" s="12"/>
      <c r="RWU63" s="12"/>
      <c r="RWV63" s="12"/>
      <c r="RWW63" s="12"/>
      <c r="RWX63" s="12"/>
      <c r="RWY63" s="12"/>
      <c r="RWZ63" s="12"/>
      <c r="RXA63" s="12"/>
      <c r="RXB63" s="12"/>
      <c r="RXC63" s="12"/>
      <c r="RXD63" s="12"/>
      <c r="RXE63" s="12"/>
      <c r="RXF63" s="12"/>
      <c r="RXG63" s="12"/>
      <c r="RXH63" s="12"/>
      <c r="RXI63" s="12"/>
      <c r="RXJ63" s="12"/>
      <c r="RXK63" s="12"/>
      <c r="RXL63" s="12"/>
      <c r="RXM63" s="12"/>
      <c r="RXN63" s="12"/>
      <c r="RXO63" s="12"/>
      <c r="RXP63" s="12"/>
      <c r="RXQ63" s="12"/>
      <c r="RXR63" s="12"/>
      <c r="RXS63" s="12"/>
      <c r="RXT63" s="12"/>
      <c r="RXU63" s="12"/>
      <c r="RXV63" s="12"/>
      <c r="RXW63" s="12"/>
      <c r="RXX63" s="12"/>
      <c r="RXY63" s="12"/>
      <c r="RXZ63" s="12"/>
      <c r="RYA63" s="12"/>
      <c r="RYB63" s="12"/>
      <c r="RYC63" s="12"/>
      <c r="RYD63" s="12"/>
      <c r="RYE63" s="12"/>
      <c r="RYF63" s="12"/>
      <c r="RYG63" s="12"/>
      <c r="RYH63" s="12"/>
      <c r="RYI63" s="12"/>
      <c r="RYJ63" s="12"/>
      <c r="RYK63" s="12"/>
      <c r="RYL63" s="12"/>
      <c r="RYM63" s="12"/>
      <c r="RYN63" s="12"/>
      <c r="RYO63" s="12"/>
      <c r="RYP63" s="12"/>
      <c r="RYQ63" s="12"/>
      <c r="RYR63" s="12"/>
      <c r="RYS63" s="12"/>
      <c r="RYT63" s="12"/>
      <c r="RYU63" s="12"/>
      <c r="RYV63" s="12"/>
      <c r="RYW63" s="12"/>
      <c r="RYX63" s="12"/>
      <c r="RYY63" s="12"/>
      <c r="RYZ63" s="12"/>
      <c r="RZA63" s="12"/>
      <c r="RZB63" s="12"/>
      <c r="RZC63" s="12"/>
      <c r="RZD63" s="12"/>
      <c r="RZE63" s="12"/>
      <c r="RZF63" s="12"/>
      <c r="RZG63" s="12"/>
      <c r="RZH63" s="12"/>
      <c r="RZI63" s="12"/>
      <c r="RZJ63" s="12"/>
      <c r="RZK63" s="12"/>
      <c r="RZL63" s="12"/>
      <c r="RZM63" s="12"/>
      <c r="RZN63" s="12"/>
      <c r="RZO63" s="12"/>
      <c r="RZP63" s="12"/>
      <c r="RZQ63" s="12"/>
      <c r="RZR63" s="12"/>
      <c r="RZS63" s="12"/>
      <c r="RZT63" s="12"/>
      <c r="RZU63" s="12"/>
      <c r="RZV63" s="12"/>
      <c r="RZW63" s="12"/>
      <c r="RZX63" s="12"/>
      <c r="RZY63" s="12"/>
      <c r="RZZ63" s="12"/>
      <c r="SAA63" s="12"/>
      <c r="SAB63" s="12"/>
      <c r="SAC63" s="12"/>
      <c r="SAD63" s="12"/>
      <c r="SAE63" s="12"/>
      <c r="SAF63" s="12"/>
      <c r="SAG63" s="12"/>
      <c r="SAH63" s="12"/>
      <c r="SAI63" s="12"/>
      <c r="SAJ63" s="12"/>
      <c r="SAK63" s="12"/>
      <c r="SAL63" s="12"/>
      <c r="SAM63" s="12"/>
      <c r="SAN63" s="12"/>
      <c r="SAO63" s="12"/>
      <c r="SAP63" s="12"/>
      <c r="SAQ63" s="12"/>
      <c r="SAR63" s="12"/>
      <c r="SAS63" s="12"/>
      <c r="SAT63" s="12"/>
      <c r="SAU63" s="12"/>
      <c r="SAV63" s="12"/>
      <c r="SAW63" s="12"/>
      <c r="SAX63" s="12"/>
      <c r="SAY63" s="12"/>
      <c r="SAZ63" s="12"/>
      <c r="SBA63" s="12"/>
      <c r="SBB63" s="12"/>
      <c r="SBC63" s="12"/>
      <c r="SBD63" s="12"/>
      <c r="SBE63" s="12"/>
      <c r="SBF63" s="12"/>
      <c r="SBG63" s="12"/>
      <c r="SBH63" s="12"/>
      <c r="SBI63" s="12"/>
      <c r="SBJ63" s="12"/>
      <c r="SBK63" s="12"/>
      <c r="SBL63" s="12"/>
      <c r="SBM63" s="12"/>
      <c r="SBN63" s="12"/>
      <c r="SBO63" s="12"/>
      <c r="SBP63" s="12"/>
      <c r="SBQ63" s="12"/>
      <c r="SBR63" s="12"/>
      <c r="SBS63" s="12"/>
      <c r="SBT63" s="12"/>
      <c r="SBU63" s="12"/>
      <c r="SBV63" s="12"/>
      <c r="SBW63" s="12"/>
      <c r="SBX63" s="12"/>
      <c r="SBY63" s="12"/>
      <c r="SBZ63" s="12"/>
      <c r="SCA63" s="12"/>
      <c r="SCB63" s="12"/>
      <c r="SCC63" s="12"/>
      <c r="SCD63" s="12"/>
      <c r="SCE63" s="12"/>
      <c r="SCF63" s="12"/>
      <c r="SCG63" s="12"/>
      <c r="SCH63" s="12"/>
      <c r="SCI63" s="12"/>
      <c r="SCJ63" s="12"/>
      <c r="SCK63" s="12"/>
      <c r="SCL63" s="12"/>
      <c r="SCM63" s="12"/>
      <c r="SCN63" s="12"/>
      <c r="SCO63" s="12"/>
      <c r="SCP63" s="12"/>
      <c r="SCQ63" s="12"/>
      <c r="SCR63" s="12"/>
      <c r="SCS63" s="12"/>
      <c r="SCT63" s="12"/>
      <c r="SCU63" s="12"/>
      <c r="SCV63" s="12"/>
      <c r="SCW63" s="12"/>
      <c r="SCX63" s="12"/>
      <c r="SCY63" s="12"/>
      <c r="SCZ63" s="12"/>
      <c r="SDA63" s="12"/>
      <c r="SDB63" s="12"/>
      <c r="SDC63" s="12"/>
      <c r="SDD63" s="12"/>
      <c r="SDE63" s="12"/>
      <c r="SDF63" s="12"/>
      <c r="SDG63" s="12"/>
      <c r="SDH63" s="12"/>
      <c r="SDI63" s="12"/>
      <c r="SDJ63" s="12"/>
      <c r="SDK63" s="12"/>
      <c r="SDL63" s="12"/>
      <c r="SDM63" s="12"/>
      <c r="SDN63" s="12"/>
      <c r="SDO63" s="12"/>
      <c r="SDP63" s="12"/>
      <c r="SDQ63" s="12"/>
      <c r="SDR63" s="12"/>
      <c r="SDS63" s="12"/>
      <c r="SDT63" s="12"/>
      <c r="SDU63" s="12"/>
      <c r="SDV63" s="12"/>
      <c r="SDW63" s="12"/>
      <c r="SDX63" s="12"/>
      <c r="SDY63" s="12"/>
      <c r="SDZ63" s="12"/>
      <c r="SEA63" s="12"/>
      <c r="SEB63" s="12"/>
      <c r="SEC63" s="12"/>
      <c r="SED63" s="12"/>
      <c r="SEE63" s="12"/>
      <c r="SEF63" s="12"/>
      <c r="SEG63" s="12"/>
      <c r="SEH63" s="12"/>
      <c r="SEI63" s="12"/>
      <c r="SEJ63" s="12"/>
      <c r="SEK63" s="12"/>
      <c r="SEL63" s="12"/>
      <c r="SEM63" s="12"/>
      <c r="SEN63" s="12"/>
      <c r="SEO63" s="12"/>
      <c r="SEP63" s="12"/>
      <c r="SEQ63" s="12"/>
      <c r="SER63" s="12"/>
      <c r="SES63" s="12"/>
      <c r="SET63" s="12"/>
      <c r="SEU63" s="12"/>
      <c r="SEV63" s="12"/>
      <c r="SEW63" s="12"/>
      <c r="SEX63" s="12"/>
      <c r="SEY63" s="12"/>
      <c r="SEZ63" s="12"/>
      <c r="SFA63" s="12"/>
      <c r="SFB63" s="12"/>
      <c r="SFC63" s="12"/>
      <c r="SFD63" s="12"/>
      <c r="SFE63" s="12"/>
      <c r="SFF63" s="12"/>
      <c r="SFG63" s="12"/>
      <c r="SFH63" s="12"/>
      <c r="SFI63" s="12"/>
      <c r="SFJ63" s="12"/>
      <c r="SFK63" s="12"/>
      <c r="SFL63" s="12"/>
      <c r="SFM63" s="12"/>
      <c r="SFN63" s="12"/>
      <c r="SFO63" s="12"/>
      <c r="SFP63" s="12"/>
      <c r="SFQ63" s="12"/>
      <c r="SFR63" s="12"/>
      <c r="SFS63" s="12"/>
      <c r="SFT63" s="12"/>
      <c r="SFU63" s="12"/>
      <c r="SFV63" s="12"/>
      <c r="SFW63" s="12"/>
      <c r="SFX63" s="12"/>
      <c r="SFY63" s="12"/>
      <c r="SFZ63" s="12"/>
      <c r="SGA63" s="12"/>
      <c r="SGB63" s="12"/>
      <c r="SGC63" s="12"/>
      <c r="SGD63" s="12"/>
      <c r="SGE63" s="12"/>
      <c r="SGF63" s="12"/>
      <c r="SGG63" s="12"/>
      <c r="SGH63" s="12"/>
      <c r="SGI63" s="12"/>
      <c r="SGJ63" s="12"/>
      <c r="SGK63" s="12"/>
      <c r="SGL63" s="12"/>
      <c r="SGM63" s="12"/>
      <c r="SGN63" s="12"/>
      <c r="SGO63" s="12"/>
      <c r="SGP63" s="12"/>
      <c r="SGQ63" s="12"/>
      <c r="SGR63" s="12"/>
      <c r="SGS63" s="12"/>
      <c r="SGT63" s="12"/>
      <c r="SGU63" s="12"/>
      <c r="SGV63" s="12"/>
      <c r="SGW63" s="12"/>
      <c r="SGX63" s="12"/>
      <c r="SGY63" s="12"/>
      <c r="SGZ63" s="12"/>
      <c r="SHA63" s="12"/>
      <c r="SHB63" s="12"/>
      <c r="SHC63" s="12"/>
      <c r="SHD63" s="12"/>
      <c r="SHE63" s="12"/>
      <c r="SHF63" s="12"/>
      <c r="SHG63" s="12"/>
      <c r="SHH63" s="12"/>
      <c r="SHI63" s="12"/>
      <c r="SHJ63" s="12"/>
      <c r="SHK63" s="12"/>
      <c r="SHL63" s="12"/>
      <c r="SHM63" s="12"/>
      <c r="SHN63" s="12"/>
      <c r="SHO63" s="12"/>
      <c r="SHP63" s="12"/>
      <c r="SHQ63" s="12"/>
      <c r="SHR63" s="12"/>
      <c r="SHS63" s="12"/>
      <c r="SHT63" s="12"/>
      <c r="SHU63" s="12"/>
      <c r="SHV63" s="12"/>
      <c r="SHW63" s="12"/>
      <c r="SHX63" s="12"/>
      <c r="SHY63" s="12"/>
      <c r="SHZ63" s="12"/>
      <c r="SIA63" s="12"/>
      <c r="SIB63" s="12"/>
      <c r="SIC63" s="12"/>
      <c r="SID63" s="12"/>
      <c r="SIE63" s="12"/>
      <c r="SIF63" s="12"/>
      <c r="SIG63" s="12"/>
      <c r="SIH63" s="12"/>
      <c r="SII63" s="12"/>
      <c r="SIJ63" s="12"/>
      <c r="SIK63" s="12"/>
      <c r="SIL63" s="12"/>
      <c r="SIM63" s="12"/>
      <c r="SIN63" s="12"/>
      <c r="SIO63" s="12"/>
      <c r="SIP63" s="12"/>
      <c r="SIQ63" s="12"/>
      <c r="SIR63" s="12"/>
      <c r="SIS63" s="12"/>
      <c r="SIT63" s="12"/>
      <c r="SIU63" s="12"/>
      <c r="SIV63" s="12"/>
      <c r="SIW63" s="12"/>
      <c r="SIX63" s="12"/>
      <c r="SIY63" s="12"/>
      <c r="SIZ63" s="12"/>
      <c r="SJA63" s="12"/>
      <c r="SJB63" s="12"/>
      <c r="SJC63" s="12"/>
      <c r="SJD63" s="12"/>
      <c r="SJE63" s="12"/>
      <c r="SJF63" s="12"/>
      <c r="SJG63" s="12"/>
      <c r="SJH63" s="12"/>
      <c r="SJI63" s="12"/>
      <c r="SJJ63" s="12"/>
      <c r="SJK63" s="12"/>
      <c r="SJL63" s="12"/>
      <c r="SJM63" s="12"/>
      <c r="SJN63" s="12"/>
      <c r="SJO63" s="12"/>
      <c r="SJP63" s="12"/>
      <c r="SJQ63" s="12"/>
      <c r="SJR63" s="12"/>
      <c r="SJS63" s="12"/>
      <c r="SJT63" s="12"/>
      <c r="SJU63" s="12"/>
      <c r="SJV63" s="12"/>
      <c r="SJW63" s="12"/>
      <c r="SJX63" s="12"/>
      <c r="SJY63" s="12"/>
      <c r="SJZ63" s="12"/>
      <c r="SKA63" s="12"/>
      <c r="SKB63" s="12"/>
      <c r="SKC63" s="12"/>
      <c r="SKD63" s="12"/>
      <c r="SKE63" s="12"/>
      <c r="SKF63" s="12"/>
      <c r="SKG63" s="12"/>
      <c r="SKH63" s="12"/>
      <c r="SKI63" s="12"/>
      <c r="SKJ63" s="12"/>
      <c r="SKK63" s="12"/>
      <c r="SKL63" s="12"/>
      <c r="SKM63" s="12"/>
      <c r="SKN63" s="12"/>
      <c r="SKO63" s="12"/>
      <c r="SKP63" s="12"/>
      <c r="SKQ63" s="12"/>
      <c r="SKR63" s="12"/>
      <c r="SKS63" s="12"/>
      <c r="SKT63" s="12"/>
      <c r="SKU63" s="12"/>
      <c r="SKV63" s="12"/>
      <c r="SKW63" s="12"/>
      <c r="SKX63" s="12"/>
      <c r="SKY63" s="12"/>
      <c r="SKZ63" s="12"/>
      <c r="SLA63" s="12"/>
      <c r="SLB63" s="12"/>
      <c r="SLC63" s="12"/>
      <c r="SLD63" s="12"/>
      <c r="SLE63" s="12"/>
      <c r="SLF63" s="12"/>
      <c r="SLG63" s="12"/>
      <c r="SLH63" s="12"/>
      <c r="SLI63" s="12"/>
      <c r="SLJ63" s="12"/>
      <c r="SLK63" s="12"/>
      <c r="SLL63" s="12"/>
      <c r="SLM63" s="12"/>
      <c r="SLN63" s="12"/>
      <c r="SLO63" s="12"/>
      <c r="SLP63" s="12"/>
      <c r="SLQ63" s="12"/>
      <c r="SLR63" s="12"/>
      <c r="SLS63" s="12"/>
      <c r="SLT63" s="12"/>
      <c r="SLU63" s="12"/>
      <c r="SLV63" s="12"/>
      <c r="SLW63" s="12"/>
      <c r="SLX63" s="12"/>
      <c r="SLY63" s="12"/>
      <c r="SLZ63" s="12"/>
      <c r="SMA63" s="12"/>
      <c r="SMB63" s="12"/>
      <c r="SMC63" s="12"/>
      <c r="SMD63" s="12"/>
      <c r="SME63" s="12"/>
      <c r="SMF63" s="12"/>
      <c r="SMG63" s="12"/>
      <c r="SMH63" s="12"/>
      <c r="SMI63" s="12"/>
      <c r="SMJ63" s="12"/>
      <c r="SMK63" s="12"/>
      <c r="SML63" s="12"/>
      <c r="SMM63" s="12"/>
      <c r="SMN63" s="12"/>
      <c r="SMO63" s="12"/>
      <c r="SMP63" s="12"/>
      <c r="SMQ63" s="12"/>
      <c r="SMR63" s="12"/>
      <c r="SMS63" s="12"/>
      <c r="SMT63" s="12"/>
      <c r="SMU63" s="12"/>
      <c r="SMV63" s="12"/>
      <c r="SMW63" s="12"/>
      <c r="SMX63" s="12"/>
      <c r="SMY63" s="12"/>
      <c r="SMZ63" s="12"/>
      <c r="SNA63" s="12"/>
      <c r="SNB63" s="12"/>
      <c r="SNC63" s="12"/>
      <c r="SND63" s="12"/>
      <c r="SNE63" s="12"/>
      <c r="SNF63" s="12"/>
      <c r="SNG63" s="12"/>
      <c r="SNH63" s="12"/>
      <c r="SNI63" s="12"/>
      <c r="SNJ63" s="12"/>
      <c r="SNK63" s="12"/>
      <c r="SNL63" s="12"/>
      <c r="SNM63" s="12"/>
      <c r="SNN63" s="12"/>
      <c r="SNO63" s="12"/>
      <c r="SNP63" s="12"/>
      <c r="SNQ63" s="12"/>
      <c r="SNR63" s="12"/>
      <c r="SNS63" s="12"/>
      <c r="SNT63" s="12"/>
      <c r="SNU63" s="12"/>
      <c r="SNV63" s="12"/>
      <c r="SNW63" s="12"/>
      <c r="SNX63" s="12"/>
      <c r="SNY63" s="12"/>
      <c r="SNZ63" s="12"/>
      <c r="SOA63" s="12"/>
      <c r="SOB63" s="12"/>
      <c r="SOC63" s="12"/>
      <c r="SOD63" s="12"/>
      <c r="SOE63" s="12"/>
      <c r="SOF63" s="12"/>
      <c r="SOG63" s="12"/>
      <c r="SOH63" s="12"/>
      <c r="SOI63" s="12"/>
      <c r="SOJ63" s="12"/>
      <c r="SOK63" s="12"/>
      <c r="SOL63" s="12"/>
      <c r="SOM63" s="12"/>
      <c r="SON63" s="12"/>
      <c r="SOO63" s="12"/>
      <c r="SOP63" s="12"/>
      <c r="SOQ63" s="12"/>
      <c r="SOR63" s="12"/>
      <c r="SOS63" s="12"/>
      <c r="SOT63" s="12"/>
      <c r="SOU63" s="12"/>
      <c r="SOV63" s="12"/>
      <c r="SOW63" s="12"/>
      <c r="SOX63" s="12"/>
      <c r="SOY63" s="12"/>
      <c r="SOZ63" s="12"/>
      <c r="SPA63" s="12"/>
      <c r="SPB63" s="12"/>
      <c r="SPC63" s="12"/>
      <c r="SPD63" s="12"/>
      <c r="SPE63" s="12"/>
      <c r="SPF63" s="12"/>
      <c r="SPG63" s="12"/>
      <c r="SPH63" s="12"/>
      <c r="SPI63" s="12"/>
      <c r="SPJ63" s="12"/>
      <c r="SPK63" s="12"/>
      <c r="SPL63" s="12"/>
      <c r="SPM63" s="12"/>
      <c r="SPN63" s="12"/>
      <c r="SPO63" s="12"/>
      <c r="SPP63" s="12"/>
      <c r="SPQ63" s="12"/>
      <c r="SPR63" s="12"/>
      <c r="SPS63" s="12"/>
      <c r="SPT63" s="12"/>
      <c r="SPU63" s="12"/>
      <c r="SPV63" s="12"/>
      <c r="SPW63" s="12"/>
      <c r="SPX63" s="12"/>
      <c r="SPY63" s="12"/>
      <c r="SPZ63" s="12"/>
      <c r="SQA63" s="12"/>
      <c r="SQB63" s="12"/>
      <c r="SQC63" s="12"/>
      <c r="SQD63" s="12"/>
      <c r="SQE63" s="12"/>
      <c r="SQF63" s="12"/>
      <c r="SQG63" s="12"/>
      <c r="SQH63" s="12"/>
      <c r="SQI63" s="12"/>
      <c r="SQJ63" s="12"/>
      <c r="SQK63" s="12"/>
      <c r="SQL63" s="12"/>
      <c r="SQM63" s="12"/>
      <c r="SQN63" s="12"/>
      <c r="SQO63" s="12"/>
      <c r="SQP63" s="12"/>
      <c r="SQQ63" s="12"/>
      <c r="SQR63" s="12"/>
      <c r="SQS63" s="12"/>
      <c r="SQT63" s="12"/>
      <c r="SQU63" s="12"/>
      <c r="SQV63" s="12"/>
      <c r="SQW63" s="12"/>
      <c r="SQX63" s="12"/>
      <c r="SQY63" s="12"/>
      <c r="SQZ63" s="12"/>
      <c r="SRA63" s="12"/>
      <c r="SRB63" s="12"/>
      <c r="SRC63" s="12"/>
      <c r="SRD63" s="12"/>
      <c r="SRE63" s="12"/>
      <c r="SRF63" s="12"/>
      <c r="SRG63" s="12"/>
      <c r="SRH63" s="12"/>
      <c r="SRI63" s="12"/>
      <c r="SRJ63" s="12"/>
      <c r="SRK63" s="12"/>
      <c r="SRL63" s="12"/>
      <c r="SRM63" s="12"/>
      <c r="SRN63" s="12"/>
      <c r="SRO63" s="12"/>
      <c r="SRP63" s="12"/>
      <c r="SRQ63" s="12"/>
      <c r="SRR63" s="12"/>
      <c r="SRS63" s="12"/>
      <c r="SRT63" s="12"/>
      <c r="SRU63" s="12"/>
      <c r="SRV63" s="12"/>
      <c r="SRW63" s="12"/>
      <c r="SRX63" s="12"/>
      <c r="SRY63" s="12"/>
      <c r="SRZ63" s="12"/>
      <c r="SSA63" s="12"/>
      <c r="SSB63" s="12"/>
      <c r="SSC63" s="12"/>
      <c r="SSD63" s="12"/>
      <c r="SSE63" s="12"/>
      <c r="SSF63" s="12"/>
      <c r="SSG63" s="12"/>
      <c r="SSH63" s="12"/>
      <c r="SSI63" s="12"/>
      <c r="SSJ63" s="12"/>
      <c r="SSK63" s="12"/>
      <c r="SSL63" s="12"/>
      <c r="SSM63" s="12"/>
      <c r="SSN63" s="12"/>
      <c r="SSO63" s="12"/>
      <c r="SSP63" s="12"/>
      <c r="SSQ63" s="12"/>
      <c r="SSR63" s="12"/>
      <c r="SSS63" s="12"/>
      <c r="SST63" s="12"/>
      <c r="SSU63" s="12"/>
      <c r="SSV63" s="12"/>
      <c r="SSW63" s="12"/>
      <c r="SSX63" s="12"/>
      <c r="SSY63" s="12"/>
      <c r="SSZ63" s="12"/>
      <c r="STA63" s="12"/>
      <c r="STB63" s="12"/>
      <c r="STC63" s="12"/>
      <c r="STD63" s="12"/>
      <c r="STE63" s="12"/>
      <c r="STF63" s="12"/>
      <c r="STG63" s="12"/>
      <c r="STH63" s="12"/>
      <c r="STI63" s="12"/>
      <c r="STJ63" s="12"/>
      <c r="STK63" s="12"/>
      <c r="STL63" s="12"/>
      <c r="STM63" s="12"/>
      <c r="STN63" s="12"/>
      <c r="STO63" s="12"/>
      <c r="STP63" s="12"/>
      <c r="STQ63" s="12"/>
      <c r="STR63" s="12"/>
      <c r="STS63" s="12"/>
      <c r="STT63" s="12"/>
      <c r="STU63" s="12"/>
      <c r="STV63" s="12"/>
      <c r="STW63" s="12"/>
      <c r="STX63" s="12"/>
      <c r="STY63" s="12"/>
      <c r="STZ63" s="12"/>
      <c r="SUA63" s="12"/>
      <c r="SUB63" s="12"/>
      <c r="SUC63" s="12"/>
      <c r="SUD63" s="12"/>
      <c r="SUE63" s="12"/>
      <c r="SUF63" s="12"/>
      <c r="SUG63" s="12"/>
      <c r="SUH63" s="12"/>
      <c r="SUI63" s="12"/>
      <c r="SUJ63" s="12"/>
      <c r="SUK63" s="12"/>
      <c r="SUL63" s="12"/>
      <c r="SUM63" s="12"/>
      <c r="SUN63" s="12"/>
      <c r="SUO63" s="12"/>
      <c r="SUP63" s="12"/>
      <c r="SUQ63" s="12"/>
      <c r="SUR63" s="12"/>
      <c r="SUS63" s="12"/>
      <c r="SUT63" s="12"/>
      <c r="SUU63" s="12"/>
      <c r="SUV63" s="12"/>
      <c r="SUW63" s="12"/>
      <c r="SUX63" s="12"/>
      <c r="SUY63" s="12"/>
      <c r="SUZ63" s="12"/>
      <c r="SVA63" s="12"/>
      <c r="SVB63" s="12"/>
      <c r="SVC63" s="12"/>
      <c r="SVD63" s="12"/>
      <c r="SVE63" s="12"/>
      <c r="SVF63" s="12"/>
      <c r="SVG63" s="12"/>
      <c r="SVH63" s="12"/>
      <c r="SVI63" s="12"/>
      <c r="SVJ63" s="12"/>
      <c r="SVK63" s="12"/>
      <c r="SVL63" s="12"/>
      <c r="SVM63" s="12"/>
      <c r="SVN63" s="12"/>
      <c r="SVO63" s="12"/>
      <c r="SVP63" s="12"/>
      <c r="SVQ63" s="12"/>
      <c r="SVR63" s="12"/>
      <c r="SVS63" s="12"/>
      <c r="SVT63" s="12"/>
      <c r="SVU63" s="12"/>
      <c r="SVV63" s="12"/>
      <c r="SVW63" s="12"/>
      <c r="SVX63" s="12"/>
      <c r="SVY63" s="12"/>
      <c r="SVZ63" s="12"/>
      <c r="SWA63" s="12"/>
      <c r="SWB63" s="12"/>
      <c r="SWC63" s="12"/>
      <c r="SWD63" s="12"/>
      <c r="SWE63" s="12"/>
      <c r="SWF63" s="12"/>
      <c r="SWG63" s="12"/>
      <c r="SWH63" s="12"/>
      <c r="SWI63" s="12"/>
      <c r="SWJ63" s="12"/>
      <c r="SWK63" s="12"/>
      <c r="SWL63" s="12"/>
      <c r="SWM63" s="12"/>
      <c r="SWN63" s="12"/>
      <c r="SWO63" s="12"/>
      <c r="SWP63" s="12"/>
      <c r="SWQ63" s="12"/>
      <c r="SWR63" s="12"/>
      <c r="SWS63" s="12"/>
      <c r="SWT63" s="12"/>
      <c r="SWU63" s="12"/>
      <c r="SWV63" s="12"/>
      <c r="SWW63" s="12"/>
      <c r="SWX63" s="12"/>
      <c r="SWY63" s="12"/>
      <c r="SWZ63" s="12"/>
      <c r="SXA63" s="12"/>
      <c r="SXB63" s="12"/>
      <c r="SXC63" s="12"/>
      <c r="SXD63" s="12"/>
      <c r="SXE63" s="12"/>
      <c r="SXF63" s="12"/>
      <c r="SXG63" s="12"/>
      <c r="SXH63" s="12"/>
      <c r="SXI63" s="12"/>
      <c r="SXJ63" s="12"/>
      <c r="SXK63" s="12"/>
      <c r="SXL63" s="12"/>
      <c r="SXM63" s="12"/>
      <c r="SXN63" s="12"/>
      <c r="SXO63" s="12"/>
      <c r="SXP63" s="12"/>
      <c r="SXQ63" s="12"/>
      <c r="SXR63" s="12"/>
      <c r="SXS63" s="12"/>
      <c r="SXT63" s="12"/>
      <c r="SXU63" s="12"/>
      <c r="SXV63" s="12"/>
      <c r="SXW63" s="12"/>
      <c r="SXX63" s="12"/>
      <c r="SXY63" s="12"/>
      <c r="SXZ63" s="12"/>
      <c r="SYA63" s="12"/>
      <c r="SYB63" s="12"/>
      <c r="SYC63" s="12"/>
      <c r="SYD63" s="12"/>
      <c r="SYE63" s="12"/>
      <c r="SYF63" s="12"/>
      <c r="SYG63" s="12"/>
      <c r="SYH63" s="12"/>
      <c r="SYI63" s="12"/>
      <c r="SYJ63" s="12"/>
      <c r="SYK63" s="12"/>
      <c r="SYL63" s="12"/>
      <c r="SYM63" s="12"/>
      <c r="SYN63" s="12"/>
      <c r="SYO63" s="12"/>
      <c r="SYP63" s="12"/>
      <c r="SYQ63" s="12"/>
      <c r="SYR63" s="12"/>
      <c r="SYS63" s="12"/>
      <c r="SYT63" s="12"/>
      <c r="SYU63" s="12"/>
      <c r="SYV63" s="12"/>
      <c r="SYW63" s="12"/>
      <c r="SYX63" s="12"/>
      <c r="SYY63" s="12"/>
      <c r="SYZ63" s="12"/>
      <c r="SZA63" s="12"/>
      <c r="SZB63" s="12"/>
      <c r="SZC63" s="12"/>
      <c r="SZD63" s="12"/>
      <c r="SZE63" s="12"/>
      <c r="SZF63" s="12"/>
      <c r="SZG63" s="12"/>
      <c r="SZH63" s="12"/>
      <c r="SZI63" s="12"/>
      <c r="SZJ63" s="12"/>
      <c r="SZK63" s="12"/>
      <c r="SZL63" s="12"/>
      <c r="SZM63" s="12"/>
      <c r="SZN63" s="12"/>
      <c r="SZO63" s="12"/>
      <c r="SZP63" s="12"/>
      <c r="SZQ63" s="12"/>
      <c r="SZR63" s="12"/>
      <c r="SZS63" s="12"/>
      <c r="SZT63" s="12"/>
      <c r="SZU63" s="12"/>
      <c r="SZV63" s="12"/>
      <c r="SZW63" s="12"/>
      <c r="SZX63" s="12"/>
      <c r="SZY63" s="12"/>
      <c r="SZZ63" s="12"/>
      <c r="TAA63" s="12"/>
      <c r="TAB63" s="12"/>
      <c r="TAC63" s="12"/>
      <c r="TAD63" s="12"/>
      <c r="TAE63" s="12"/>
      <c r="TAF63" s="12"/>
      <c r="TAG63" s="12"/>
      <c r="TAH63" s="12"/>
      <c r="TAI63" s="12"/>
      <c r="TAJ63" s="12"/>
      <c r="TAK63" s="12"/>
      <c r="TAL63" s="12"/>
      <c r="TAM63" s="12"/>
      <c r="TAN63" s="12"/>
      <c r="TAO63" s="12"/>
      <c r="TAP63" s="12"/>
      <c r="TAQ63" s="12"/>
      <c r="TAR63" s="12"/>
      <c r="TAS63" s="12"/>
      <c r="TAT63" s="12"/>
      <c r="TAU63" s="12"/>
      <c r="TAV63" s="12"/>
      <c r="TAW63" s="12"/>
      <c r="TAX63" s="12"/>
      <c r="TAY63" s="12"/>
      <c r="TAZ63" s="12"/>
      <c r="TBA63" s="12"/>
      <c r="TBB63" s="12"/>
      <c r="TBC63" s="12"/>
      <c r="TBD63" s="12"/>
      <c r="TBE63" s="12"/>
      <c r="TBF63" s="12"/>
      <c r="TBG63" s="12"/>
      <c r="TBH63" s="12"/>
      <c r="TBI63" s="12"/>
      <c r="TBJ63" s="12"/>
      <c r="TBK63" s="12"/>
      <c r="TBL63" s="12"/>
      <c r="TBM63" s="12"/>
      <c r="TBN63" s="12"/>
      <c r="TBO63" s="12"/>
      <c r="TBP63" s="12"/>
      <c r="TBQ63" s="12"/>
      <c r="TBR63" s="12"/>
      <c r="TBS63" s="12"/>
      <c r="TBT63" s="12"/>
      <c r="TBU63" s="12"/>
      <c r="TBV63" s="12"/>
      <c r="TBW63" s="12"/>
      <c r="TBX63" s="12"/>
      <c r="TBY63" s="12"/>
      <c r="TBZ63" s="12"/>
      <c r="TCA63" s="12"/>
      <c r="TCB63" s="12"/>
      <c r="TCC63" s="12"/>
      <c r="TCD63" s="12"/>
      <c r="TCE63" s="12"/>
      <c r="TCF63" s="12"/>
      <c r="TCG63" s="12"/>
      <c r="TCH63" s="12"/>
      <c r="TCI63" s="12"/>
      <c r="TCJ63" s="12"/>
      <c r="TCK63" s="12"/>
      <c r="TCL63" s="12"/>
      <c r="TCM63" s="12"/>
      <c r="TCN63" s="12"/>
      <c r="TCO63" s="12"/>
      <c r="TCP63" s="12"/>
      <c r="TCQ63" s="12"/>
      <c r="TCR63" s="12"/>
      <c r="TCS63" s="12"/>
      <c r="TCT63" s="12"/>
      <c r="TCU63" s="12"/>
      <c r="TCV63" s="12"/>
      <c r="TCW63" s="12"/>
      <c r="TCX63" s="12"/>
      <c r="TCY63" s="12"/>
      <c r="TCZ63" s="12"/>
      <c r="TDA63" s="12"/>
      <c r="TDB63" s="12"/>
      <c r="TDC63" s="12"/>
      <c r="TDD63" s="12"/>
      <c r="TDE63" s="12"/>
      <c r="TDF63" s="12"/>
      <c r="TDG63" s="12"/>
      <c r="TDH63" s="12"/>
      <c r="TDI63" s="12"/>
      <c r="TDJ63" s="12"/>
      <c r="TDK63" s="12"/>
      <c r="TDL63" s="12"/>
      <c r="TDM63" s="12"/>
      <c r="TDN63" s="12"/>
      <c r="TDO63" s="12"/>
      <c r="TDP63" s="12"/>
      <c r="TDQ63" s="12"/>
      <c r="TDR63" s="12"/>
      <c r="TDS63" s="12"/>
      <c r="TDT63" s="12"/>
      <c r="TDU63" s="12"/>
      <c r="TDV63" s="12"/>
      <c r="TDW63" s="12"/>
      <c r="TDX63" s="12"/>
      <c r="TDY63" s="12"/>
      <c r="TDZ63" s="12"/>
      <c r="TEA63" s="12"/>
      <c r="TEB63" s="12"/>
      <c r="TEC63" s="12"/>
      <c r="TED63" s="12"/>
      <c r="TEE63" s="12"/>
      <c r="TEF63" s="12"/>
      <c r="TEG63" s="12"/>
      <c r="TEH63" s="12"/>
      <c r="TEI63" s="12"/>
      <c r="TEJ63" s="12"/>
      <c r="TEK63" s="12"/>
      <c r="TEL63" s="12"/>
      <c r="TEM63" s="12"/>
      <c r="TEN63" s="12"/>
      <c r="TEO63" s="12"/>
      <c r="TEP63" s="12"/>
      <c r="TEQ63" s="12"/>
      <c r="TER63" s="12"/>
      <c r="TES63" s="12"/>
      <c r="TET63" s="12"/>
      <c r="TEU63" s="12"/>
      <c r="TEV63" s="12"/>
      <c r="TEW63" s="12"/>
      <c r="TEX63" s="12"/>
      <c r="TEY63" s="12"/>
      <c r="TEZ63" s="12"/>
      <c r="TFA63" s="12"/>
      <c r="TFB63" s="12"/>
      <c r="TFC63" s="12"/>
      <c r="TFD63" s="12"/>
      <c r="TFE63" s="12"/>
      <c r="TFF63" s="12"/>
      <c r="TFG63" s="12"/>
      <c r="TFH63" s="12"/>
      <c r="TFI63" s="12"/>
      <c r="TFJ63" s="12"/>
      <c r="TFK63" s="12"/>
      <c r="TFL63" s="12"/>
      <c r="TFM63" s="12"/>
      <c r="TFN63" s="12"/>
      <c r="TFO63" s="12"/>
      <c r="TFP63" s="12"/>
      <c r="TFQ63" s="12"/>
      <c r="TFR63" s="12"/>
      <c r="TFS63" s="12"/>
      <c r="TFT63" s="12"/>
      <c r="TFU63" s="12"/>
      <c r="TFV63" s="12"/>
      <c r="TFW63" s="12"/>
      <c r="TFX63" s="12"/>
      <c r="TFY63" s="12"/>
      <c r="TFZ63" s="12"/>
      <c r="TGA63" s="12"/>
      <c r="TGB63" s="12"/>
      <c r="TGC63" s="12"/>
      <c r="TGD63" s="12"/>
      <c r="TGE63" s="12"/>
      <c r="TGF63" s="12"/>
      <c r="TGG63" s="12"/>
      <c r="TGH63" s="12"/>
      <c r="TGI63" s="12"/>
      <c r="TGJ63" s="12"/>
      <c r="TGK63" s="12"/>
      <c r="TGL63" s="12"/>
      <c r="TGM63" s="12"/>
      <c r="TGN63" s="12"/>
      <c r="TGO63" s="12"/>
      <c r="TGP63" s="12"/>
      <c r="TGQ63" s="12"/>
      <c r="TGR63" s="12"/>
      <c r="TGS63" s="12"/>
      <c r="TGT63" s="12"/>
      <c r="TGU63" s="12"/>
      <c r="TGV63" s="12"/>
      <c r="TGW63" s="12"/>
      <c r="TGX63" s="12"/>
      <c r="TGY63" s="12"/>
      <c r="TGZ63" s="12"/>
      <c r="THA63" s="12"/>
      <c r="THB63" s="12"/>
      <c r="THC63" s="12"/>
      <c r="THD63" s="12"/>
      <c r="THE63" s="12"/>
      <c r="THF63" s="12"/>
      <c r="THG63" s="12"/>
      <c r="THH63" s="12"/>
      <c r="THI63" s="12"/>
      <c r="THJ63" s="12"/>
      <c r="THK63" s="12"/>
      <c r="THL63" s="12"/>
      <c r="THM63" s="12"/>
      <c r="THN63" s="12"/>
      <c r="THO63" s="12"/>
      <c r="THP63" s="12"/>
      <c r="THQ63" s="12"/>
      <c r="THR63" s="12"/>
      <c r="THS63" s="12"/>
      <c r="THT63" s="12"/>
      <c r="THU63" s="12"/>
      <c r="THV63" s="12"/>
      <c r="THW63" s="12"/>
      <c r="THX63" s="12"/>
      <c r="THY63" s="12"/>
      <c r="THZ63" s="12"/>
      <c r="TIA63" s="12"/>
      <c r="TIB63" s="12"/>
      <c r="TIC63" s="12"/>
      <c r="TID63" s="12"/>
      <c r="TIE63" s="12"/>
      <c r="TIF63" s="12"/>
      <c r="TIG63" s="12"/>
      <c r="TIH63" s="12"/>
      <c r="TII63" s="12"/>
      <c r="TIJ63" s="12"/>
      <c r="TIK63" s="12"/>
      <c r="TIL63" s="12"/>
      <c r="TIM63" s="12"/>
      <c r="TIN63" s="12"/>
      <c r="TIO63" s="12"/>
      <c r="TIP63" s="12"/>
      <c r="TIQ63" s="12"/>
      <c r="TIR63" s="12"/>
      <c r="TIS63" s="12"/>
      <c r="TIT63" s="12"/>
      <c r="TIU63" s="12"/>
      <c r="TIV63" s="12"/>
      <c r="TIW63" s="12"/>
      <c r="TIX63" s="12"/>
      <c r="TIY63" s="12"/>
      <c r="TIZ63" s="12"/>
      <c r="TJA63" s="12"/>
      <c r="TJB63" s="12"/>
      <c r="TJC63" s="12"/>
      <c r="TJD63" s="12"/>
      <c r="TJE63" s="12"/>
      <c r="TJF63" s="12"/>
      <c r="TJG63" s="12"/>
      <c r="TJH63" s="12"/>
      <c r="TJI63" s="12"/>
      <c r="TJJ63" s="12"/>
      <c r="TJK63" s="12"/>
      <c r="TJL63" s="12"/>
      <c r="TJM63" s="12"/>
      <c r="TJN63" s="12"/>
      <c r="TJO63" s="12"/>
      <c r="TJP63" s="12"/>
      <c r="TJQ63" s="12"/>
      <c r="TJR63" s="12"/>
      <c r="TJS63" s="12"/>
      <c r="TJT63" s="12"/>
      <c r="TJU63" s="12"/>
      <c r="TJV63" s="12"/>
      <c r="TJW63" s="12"/>
      <c r="TJX63" s="12"/>
      <c r="TJY63" s="12"/>
      <c r="TJZ63" s="12"/>
      <c r="TKA63" s="12"/>
      <c r="TKB63" s="12"/>
      <c r="TKC63" s="12"/>
      <c r="TKD63" s="12"/>
      <c r="TKE63" s="12"/>
      <c r="TKF63" s="12"/>
      <c r="TKG63" s="12"/>
      <c r="TKH63" s="12"/>
      <c r="TKI63" s="12"/>
      <c r="TKJ63" s="12"/>
      <c r="TKK63" s="12"/>
      <c r="TKL63" s="12"/>
      <c r="TKM63" s="12"/>
      <c r="TKN63" s="12"/>
      <c r="TKO63" s="12"/>
      <c r="TKP63" s="12"/>
      <c r="TKQ63" s="12"/>
      <c r="TKR63" s="12"/>
      <c r="TKS63" s="12"/>
      <c r="TKT63" s="12"/>
      <c r="TKU63" s="12"/>
      <c r="TKV63" s="12"/>
      <c r="TKW63" s="12"/>
      <c r="TKX63" s="12"/>
      <c r="TKY63" s="12"/>
      <c r="TKZ63" s="12"/>
      <c r="TLA63" s="12"/>
      <c r="TLB63" s="12"/>
      <c r="TLC63" s="12"/>
      <c r="TLD63" s="12"/>
      <c r="TLE63" s="12"/>
      <c r="TLF63" s="12"/>
      <c r="TLG63" s="12"/>
      <c r="TLH63" s="12"/>
      <c r="TLI63" s="12"/>
      <c r="TLJ63" s="12"/>
      <c r="TLK63" s="12"/>
      <c r="TLL63" s="12"/>
      <c r="TLM63" s="12"/>
      <c r="TLN63" s="12"/>
      <c r="TLO63" s="12"/>
      <c r="TLP63" s="12"/>
      <c r="TLQ63" s="12"/>
      <c r="TLR63" s="12"/>
      <c r="TLS63" s="12"/>
      <c r="TLT63" s="12"/>
      <c r="TLU63" s="12"/>
      <c r="TLV63" s="12"/>
      <c r="TLW63" s="12"/>
      <c r="TLX63" s="12"/>
      <c r="TLY63" s="12"/>
      <c r="TLZ63" s="12"/>
      <c r="TMA63" s="12"/>
      <c r="TMB63" s="12"/>
      <c r="TMC63" s="12"/>
      <c r="TMD63" s="12"/>
      <c r="TME63" s="12"/>
      <c r="TMF63" s="12"/>
      <c r="TMG63" s="12"/>
      <c r="TMH63" s="12"/>
      <c r="TMI63" s="12"/>
      <c r="TMJ63" s="12"/>
      <c r="TMK63" s="12"/>
      <c r="TML63" s="12"/>
      <c r="TMM63" s="12"/>
      <c r="TMN63" s="12"/>
      <c r="TMO63" s="12"/>
      <c r="TMP63" s="12"/>
      <c r="TMQ63" s="12"/>
      <c r="TMR63" s="12"/>
      <c r="TMS63" s="12"/>
      <c r="TMT63" s="12"/>
      <c r="TMU63" s="12"/>
      <c r="TMV63" s="12"/>
      <c r="TMW63" s="12"/>
      <c r="TMX63" s="12"/>
      <c r="TMY63" s="12"/>
      <c r="TMZ63" s="12"/>
      <c r="TNA63" s="12"/>
      <c r="TNB63" s="12"/>
      <c r="TNC63" s="12"/>
      <c r="TND63" s="12"/>
      <c r="TNE63" s="12"/>
      <c r="TNF63" s="12"/>
      <c r="TNG63" s="12"/>
      <c r="TNH63" s="12"/>
      <c r="TNI63" s="12"/>
      <c r="TNJ63" s="12"/>
      <c r="TNK63" s="12"/>
      <c r="TNL63" s="12"/>
      <c r="TNM63" s="12"/>
      <c r="TNN63" s="12"/>
      <c r="TNO63" s="12"/>
      <c r="TNP63" s="12"/>
      <c r="TNQ63" s="12"/>
      <c r="TNR63" s="12"/>
      <c r="TNS63" s="12"/>
      <c r="TNT63" s="12"/>
      <c r="TNU63" s="12"/>
      <c r="TNV63" s="12"/>
      <c r="TNW63" s="12"/>
      <c r="TNX63" s="12"/>
      <c r="TNY63" s="12"/>
      <c r="TNZ63" s="12"/>
      <c r="TOA63" s="12"/>
      <c r="TOB63" s="12"/>
      <c r="TOC63" s="12"/>
      <c r="TOD63" s="12"/>
      <c r="TOE63" s="12"/>
      <c r="TOF63" s="12"/>
      <c r="TOG63" s="12"/>
      <c r="TOH63" s="12"/>
      <c r="TOI63" s="12"/>
      <c r="TOJ63" s="12"/>
      <c r="TOK63" s="12"/>
      <c r="TOL63" s="12"/>
      <c r="TOM63" s="12"/>
      <c r="TON63" s="12"/>
      <c r="TOO63" s="12"/>
      <c r="TOP63" s="12"/>
      <c r="TOQ63" s="12"/>
      <c r="TOR63" s="12"/>
      <c r="TOS63" s="12"/>
      <c r="TOT63" s="12"/>
      <c r="TOU63" s="12"/>
      <c r="TOV63" s="12"/>
      <c r="TOW63" s="12"/>
      <c r="TOX63" s="12"/>
      <c r="TOY63" s="12"/>
      <c r="TOZ63" s="12"/>
      <c r="TPA63" s="12"/>
      <c r="TPB63" s="12"/>
      <c r="TPC63" s="12"/>
      <c r="TPD63" s="12"/>
      <c r="TPE63" s="12"/>
      <c r="TPF63" s="12"/>
      <c r="TPG63" s="12"/>
      <c r="TPH63" s="12"/>
      <c r="TPI63" s="12"/>
      <c r="TPJ63" s="12"/>
      <c r="TPK63" s="12"/>
      <c r="TPL63" s="12"/>
      <c r="TPM63" s="12"/>
      <c r="TPN63" s="12"/>
      <c r="TPO63" s="12"/>
      <c r="TPP63" s="12"/>
      <c r="TPQ63" s="12"/>
      <c r="TPR63" s="12"/>
      <c r="TPS63" s="12"/>
      <c r="TPT63" s="12"/>
      <c r="TPU63" s="12"/>
      <c r="TPV63" s="12"/>
      <c r="TPW63" s="12"/>
      <c r="TPX63" s="12"/>
      <c r="TPY63" s="12"/>
      <c r="TPZ63" s="12"/>
      <c r="TQA63" s="12"/>
      <c r="TQB63" s="12"/>
      <c r="TQC63" s="12"/>
      <c r="TQD63" s="12"/>
      <c r="TQE63" s="12"/>
      <c r="TQF63" s="12"/>
      <c r="TQG63" s="12"/>
      <c r="TQH63" s="12"/>
      <c r="TQI63" s="12"/>
      <c r="TQJ63" s="12"/>
      <c r="TQK63" s="12"/>
      <c r="TQL63" s="12"/>
      <c r="TQM63" s="12"/>
      <c r="TQN63" s="12"/>
      <c r="TQO63" s="12"/>
      <c r="TQP63" s="12"/>
      <c r="TQQ63" s="12"/>
      <c r="TQR63" s="12"/>
      <c r="TQS63" s="12"/>
      <c r="TQT63" s="12"/>
      <c r="TQU63" s="12"/>
      <c r="TQV63" s="12"/>
      <c r="TQW63" s="12"/>
      <c r="TQX63" s="12"/>
      <c r="TQY63" s="12"/>
      <c r="TQZ63" s="12"/>
      <c r="TRA63" s="12"/>
      <c r="TRB63" s="12"/>
      <c r="TRC63" s="12"/>
      <c r="TRD63" s="12"/>
      <c r="TRE63" s="12"/>
      <c r="TRF63" s="12"/>
      <c r="TRG63" s="12"/>
      <c r="TRH63" s="12"/>
      <c r="TRI63" s="12"/>
      <c r="TRJ63" s="12"/>
      <c r="TRK63" s="12"/>
      <c r="TRL63" s="12"/>
      <c r="TRM63" s="12"/>
      <c r="TRN63" s="12"/>
      <c r="TRO63" s="12"/>
      <c r="TRP63" s="12"/>
      <c r="TRQ63" s="12"/>
      <c r="TRR63" s="12"/>
      <c r="TRS63" s="12"/>
      <c r="TRT63" s="12"/>
      <c r="TRU63" s="12"/>
      <c r="TRV63" s="12"/>
      <c r="TRW63" s="12"/>
      <c r="TRX63" s="12"/>
      <c r="TRY63" s="12"/>
      <c r="TRZ63" s="12"/>
      <c r="TSA63" s="12"/>
      <c r="TSB63" s="12"/>
      <c r="TSC63" s="12"/>
      <c r="TSD63" s="12"/>
      <c r="TSE63" s="12"/>
      <c r="TSF63" s="12"/>
      <c r="TSG63" s="12"/>
      <c r="TSH63" s="12"/>
      <c r="TSI63" s="12"/>
      <c r="TSJ63" s="12"/>
      <c r="TSK63" s="12"/>
      <c r="TSL63" s="12"/>
      <c r="TSM63" s="12"/>
      <c r="TSN63" s="12"/>
      <c r="TSO63" s="12"/>
      <c r="TSP63" s="12"/>
      <c r="TSQ63" s="12"/>
      <c r="TSR63" s="12"/>
      <c r="TSS63" s="12"/>
      <c r="TST63" s="12"/>
      <c r="TSU63" s="12"/>
      <c r="TSV63" s="12"/>
      <c r="TSW63" s="12"/>
      <c r="TSX63" s="12"/>
      <c r="TSY63" s="12"/>
      <c r="TSZ63" s="12"/>
      <c r="TTA63" s="12"/>
      <c r="TTB63" s="12"/>
      <c r="TTC63" s="12"/>
      <c r="TTD63" s="12"/>
      <c r="TTE63" s="12"/>
      <c r="TTF63" s="12"/>
      <c r="TTG63" s="12"/>
      <c r="TTH63" s="12"/>
      <c r="TTI63" s="12"/>
      <c r="TTJ63" s="12"/>
      <c r="TTK63" s="12"/>
      <c r="TTL63" s="12"/>
      <c r="TTM63" s="12"/>
      <c r="TTN63" s="12"/>
      <c r="TTO63" s="12"/>
      <c r="TTP63" s="12"/>
      <c r="TTQ63" s="12"/>
      <c r="TTR63" s="12"/>
      <c r="TTS63" s="12"/>
      <c r="TTT63" s="12"/>
      <c r="TTU63" s="12"/>
      <c r="TTV63" s="12"/>
      <c r="TTW63" s="12"/>
      <c r="TTX63" s="12"/>
      <c r="TTY63" s="12"/>
      <c r="TTZ63" s="12"/>
      <c r="TUA63" s="12"/>
      <c r="TUB63" s="12"/>
      <c r="TUC63" s="12"/>
      <c r="TUD63" s="12"/>
      <c r="TUE63" s="12"/>
      <c r="TUF63" s="12"/>
      <c r="TUG63" s="12"/>
      <c r="TUH63" s="12"/>
      <c r="TUI63" s="12"/>
      <c r="TUJ63" s="12"/>
      <c r="TUK63" s="12"/>
      <c r="TUL63" s="12"/>
      <c r="TUM63" s="12"/>
      <c r="TUN63" s="12"/>
      <c r="TUO63" s="12"/>
      <c r="TUP63" s="12"/>
      <c r="TUQ63" s="12"/>
      <c r="TUR63" s="12"/>
      <c r="TUS63" s="12"/>
      <c r="TUT63" s="12"/>
      <c r="TUU63" s="12"/>
      <c r="TUV63" s="12"/>
      <c r="TUW63" s="12"/>
      <c r="TUX63" s="12"/>
      <c r="TUY63" s="12"/>
      <c r="TUZ63" s="12"/>
      <c r="TVA63" s="12"/>
      <c r="TVB63" s="12"/>
      <c r="TVC63" s="12"/>
      <c r="TVD63" s="12"/>
      <c r="TVE63" s="12"/>
      <c r="TVF63" s="12"/>
      <c r="TVG63" s="12"/>
      <c r="TVH63" s="12"/>
      <c r="TVI63" s="12"/>
      <c r="TVJ63" s="12"/>
      <c r="TVK63" s="12"/>
      <c r="TVL63" s="12"/>
      <c r="TVM63" s="12"/>
      <c r="TVN63" s="12"/>
      <c r="TVO63" s="12"/>
      <c r="TVP63" s="12"/>
      <c r="TVQ63" s="12"/>
      <c r="TVR63" s="12"/>
      <c r="TVS63" s="12"/>
      <c r="TVT63" s="12"/>
      <c r="TVU63" s="12"/>
      <c r="TVV63" s="12"/>
      <c r="TVW63" s="12"/>
      <c r="TVX63" s="12"/>
      <c r="TVY63" s="12"/>
      <c r="TVZ63" s="12"/>
      <c r="TWA63" s="12"/>
      <c r="TWB63" s="12"/>
      <c r="TWC63" s="12"/>
      <c r="TWD63" s="12"/>
      <c r="TWE63" s="12"/>
      <c r="TWF63" s="12"/>
      <c r="TWG63" s="12"/>
      <c r="TWH63" s="12"/>
      <c r="TWI63" s="12"/>
      <c r="TWJ63" s="12"/>
      <c r="TWK63" s="12"/>
      <c r="TWL63" s="12"/>
      <c r="TWM63" s="12"/>
      <c r="TWN63" s="12"/>
      <c r="TWO63" s="12"/>
      <c r="TWP63" s="12"/>
      <c r="TWQ63" s="12"/>
      <c r="TWR63" s="12"/>
      <c r="TWS63" s="12"/>
      <c r="TWT63" s="12"/>
      <c r="TWU63" s="12"/>
      <c r="TWV63" s="12"/>
      <c r="TWW63" s="12"/>
      <c r="TWX63" s="12"/>
      <c r="TWY63" s="12"/>
      <c r="TWZ63" s="12"/>
      <c r="TXA63" s="12"/>
      <c r="TXB63" s="12"/>
      <c r="TXC63" s="12"/>
      <c r="TXD63" s="12"/>
      <c r="TXE63" s="12"/>
      <c r="TXF63" s="12"/>
      <c r="TXG63" s="12"/>
      <c r="TXH63" s="12"/>
      <c r="TXI63" s="12"/>
      <c r="TXJ63" s="12"/>
      <c r="TXK63" s="12"/>
      <c r="TXL63" s="12"/>
      <c r="TXM63" s="12"/>
      <c r="TXN63" s="12"/>
      <c r="TXO63" s="12"/>
      <c r="TXP63" s="12"/>
      <c r="TXQ63" s="12"/>
      <c r="TXR63" s="12"/>
      <c r="TXS63" s="12"/>
      <c r="TXT63" s="12"/>
      <c r="TXU63" s="12"/>
      <c r="TXV63" s="12"/>
      <c r="TXW63" s="12"/>
      <c r="TXX63" s="12"/>
      <c r="TXY63" s="12"/>
      <c r="TXZ63" s="12"/>
      <c r="TYA63" s="12"/>
      <c r="TYB63" s="12"/>
      <c r="TYC63" s="12"/>
      <c r="TYD63" s="12"/>
      <c r="TYE63" s="12"/>
      <c r="TYF63" s="12"/>
      <c r="TYG63" s="12"/>
      <c r="TYH63" s="12"/>
      <c r="TYI63" s="12"/>
      <c r="TYJ63" s="12"/>
      <c r="TYK63" s="12"/>
      <c r="TYL63" s="12"/>
      <c r="TYM63" s="12"/>
      <c r="TYN63" s="12"/>
      <c r="TYO63" s="12"/>
      <c r="TYP63" s="12"/>
      <c r="TYQ63" s="12"/>
      <c r="TYR63" s="12"/>
      <c r="TYS63" s="12"/>
      <c r="TYT63" s="12"/>
      <c r="TYU63" s="12"/>
      <c r="TYV63" s="12"/>
      <c r="TYW63" s="12"/>
      <c r="TYX63" s="12"/>
      <c r="TYY63" s="12"/>
      <c r="TYZ63" s="12"/>
      <c r="TZA63" s="12"/>
      <c r="TZB63" s="12"/>
      <c r="TZC63" s="12"/>
      <c r="TZD63" s="12"/>
      <c r="TZE63" s="12"/>
      <c r="TZF63" s="12"/>
      <c r="TZG63" s="12"/>
      <c r="TZH63" s="12"/>
      <c r="TZI63" s="12"/>
      <c r="TZJ63" s="12"/>
      <c r="TZK63" s="12"/>
      <c r="TZL63" s="12"/>
      <c r="TZM63" s="12"/>
      <c r="TZN63" s="12"/>
      <c r="TZO63" s="12"/>
      <c r="TZP63" s="12"/>
      <c r="TZQ63" s="12"/>
      <c r="TZR63" s="12"/>
      <c r="TZS63" s="12"/>
      <c r="TZT63" s="12"/>
      <c r="TZU63" s="12"/>
      <c r="TZV63" s="12"/>
      <c r="TZW63" s="12"/>
      <c r="TZX63" s="12"/>
      <c r="TZY63" s="12"/>
      <c r="TZZ63" s="12"/>
      <c r="UAA63" s="12"/>
      <c r="UAB63" s="12"/>
      <c r="UAC63" s="12"/>
      <c r="UAD63" s="12"/>
      <c r="UAE63" s="12"/>
      <c r="UAF63" s="12"/>
      <c r="UAG63" s="12"/>
      <c r="UAH63" s="12"/>
      <c r="UAI63" s="12"/>
      <c r="UAJ63" s="12"/>
      <c r="UAK63" s="12"/>
      <c r="UAL63" s="12"/>
      <c r="UAM63" s="12"/>
      <c r="UAN63" s="12"/>
      <c r="UAO63" s="12"/>
      <c r="UAP63" s="12"/>
      <c r="UAQ63" s="12"/>
      <c r="UAR63" s="12"/>
      <c r="UAS63" s="12"/>
      <c r="UAT63" s="12"/>
      <c r="UAU63" s="12"/>
      <c r="UAV63" s="12"/>
      <c r="UAW63" s="12"/>
      <c r="UAX63" s="12"/>
      <c r="UAY63" s="12"/>
      <c r="UAZ63" s="12"/>
      <c r="UBA63" s="12"/>
      <c r="UBB63" s="12"/>
      <c r="UBC63" s="12"/>
      <c r="UBD63" s="12"/>
      <c r="UBE63" s="12"/>
      <c r="UBF63" s="12"/>
      <c r="UBG63" s="12"/>
      <c r="UBH63" s="12"/>
      <c r="UBI63" s="12"/>
      <c r="UBJ63" s="12"/>
      <c r="UBK63" s="12"/>
      <c r="UBL63" s="12"/>
      <c r="UBM63" s="12"/>
      <c r="UBN63" s="12"/>
      <c r="UBO63" s="12"/>
      <c r="UBP63" s="12"/>
      <c r="UBQ63" s="12"/>
      <c r="UBR63" s="12"/>
      <c r="UBS63" s="12"/>
      <c r="UBT63" s="12"/>
      <c r="UBU63" s="12"/>
      <c r="UBV63" s="12"/>
      <c r="UBW63" s="12"/>
      <c r="UBX63" s="12"/>
      <c r="UBY63" s="12"/>
      <c r="UBZ63" s="12"/>
      <c r="UCA63" s="12"/>
      <c r="UCB63" s="12"/>
      <c r="UCC63" s="12"/>
      <c r="UCD63" s="12"/>
      <c r="UCE63" s="12"/>
      <c r="UCF63" s="12"/>
      <c r="UCG63" s="12"/>
      <c r="UCH63" s="12"/>
      <c r="UCI63" s="12"/>
      <c r="UCJ63" s="12"/>
      <c r="UCK63" s="12"/>
      <c r="UCL63" s="12"/>
      <c r="UCM63" s="12"/>
      <c r="UCN63" s="12"/>
      <c r="UCO63" s="12"/>
      <c r="UCP63" s="12"/>
      <c r="UCQ63" s="12"/>
      <c r="UCR63" s="12"/>
      <c r="UCS63" s="12"/>
      <c r="UCT63" s="12"/>
      <c r="UCU63" s="12"/>
      <c r="UCV63" s="12"/>
      <c r="UCW63" s="12"/>
      <c r="UCX63" s="12"/>
      <c r="UCY63" s="12"/>
      <c r="UCZ63" s="12"/>
      <c r="UDA63" s="12"/>
      <c r="UDB63" s="12"/>
      <c r="UDC63" s="12"/>
      <c r="UDD63" s="12"/>
      <c r="UDE63" s="12"/>
      <c r="UDF63" s="12"/>
      <c r="UDG63" s="12"/>
      <c r="UDH63" s="12"/>
      <c r="UDI63" s="12"/>
      <c r="UDJ63" s="12"/>
      <c r="UDK63" s="12"/>
      <c r="UDL63" s="12"/>
      <c r="UDM63" s="12"/>
      <c r="UDN63" s="12"/>
      <c r="UDO63" s="12"/>
      <c r="UDP63" s="12"/>
      <c r="UDQ63" s="12"/>
      <c r="UDR63" s="12"/>
      <c r="UDS63" s="12"/>
      <c r="UDT63" s="12"/>
      <c r="UDU63" s="12"/>
      <c r="UDV63" s="12"/>
      <c r="UDW63" s="12"/>
      <c r="UDX63" s="12"/>
      <c r="UDY63" s="12"/>
      <c r="UDZ63" s="12"/>
      <c r="UEA63" s="12"/>
      <c r="UEB63" s="12"/>
      <c r="UEC63" s="12"/>
      <c r="UED63" s="12"/>
      <c r="UEE63" s="12"/>
      <c r="UEF63" s="12"/>
      <c r="UEG63" s="12"/>
      <c r="UEH63" s="12"/>
      <c r="UEI63" s="12"/>
      <c r="UEJ63" s="12"/>
      <c r="UEK63" s="12"/>
      <c r="UEL63" s="12"/>
      <c r="UEM63" s="12"/>
      <c r="UEN63" s="12"/>
      <c r="UEO63" s="12"/>
      <c r="UEP63" s="12"/>
      <c r="UEQ63" s="12"/>
      <c r="UER63" s="12"/>
      <c r="UES63" s="12"/>
      <c r="UET63" s="12"/>
      <c r="UEU63" s="12"/>
      <c r="UEV63" s="12"/>
      <c r="UEW63" s="12"/>
      <c r="UEX63" s="12"/>
      <c r="UEY63" s="12"/>
      <c r="UEZ63" s="12"/>
      <c r="UFA63" s="12"/>
      <c r="UFB63" s="12"/>
      <c r="UFC63" s="12"/>
      <c r="UFD63" s="12"/>
      <c r="UFE63" s="12"/>
      <c r="UFF63" s="12"/>
      <c r="UFG63" s="12"/>
      <c r="UFH63" s="12"/>
      <c r="UFI63" s="12"/>
      <c r="UFJ63" s="12"/>
      <c r="UFK63" s="12"/>
      <c r="UFL63" s="12"/>
      <c r="UFM63" s="12"/>
      <c r="UFN63" s="12"/>
      <c r="UFO63" s="12"/>
      <c r="UFP63" s="12"/>
      <c r="UFQ63" s="12"/>
      <c r="UFR63" s="12"/>
      <c r="UFS63" s="12"/>
      <c r="UFT63" s="12"/>
      <c r="UFU63" s="12"/>
      <c r="UFV63" s="12"/>
      <c r="UFW63" s="12"/>
      <c r="UFX63" s="12"/>
      <c r="UFY63" s="12"/>
      <c r="UFZ63" s="12"/>
      <c r="UGA63" s="12"/>
      <c r="UGB63" s="12"/>
      <c r="UGC63" s="12"/>
      <c r="UGD63" s="12"/>
      <c r="UGE63" s="12"/>
      <c r="UGF63" s="12"/>
      <c r="UGG63" s="12"/>
      <c r="UGH63" s="12"/>
      <c r="UGI63" s="12"/>
      <c r="UGJ63" s="12"/>
      <c r="UGK63" s="12"/>
      <c r="UGL63" s="12"/>
      <c r="UGM63" s="12"/>
      <c r="UGN63" s="12"/>
      <c r="UGO63" s="12"/>
      <c r="UGP63" s="12"/>
      <c r="UGQ63" s="12"/>
      <c r="UGR63" s="12"/>
      <c r="UGS63" s="12"/>
      <c r="UGT63" s="12"/>
      <c r="UGU63" s="12"/>
      <c r="UGV63" s="12"/>
      <c r="UGW63" s="12"/>
      <c r="UGX63" s="12"/>
      <c r="UGY63" s="12"/>
      <c r="UGZ63" s="12"/>
      <c r="UHA63" s="12"/>
      <c r="UHB63" s="12"/>
      <c r="UHC63" s="12"/>
      <c r="UHD63" s="12"/>
      <c r="UHE63" s="12"/>
      <c r="UHF63" s="12"/>
      <c r="UHG63" s="12"/>
      <c r="UHH63" s="12"/>
      <c r="UHI63" s="12"/>
      <c r="UHJ63" s="12"/>
      <c r="UHK63" s="12"/>
      <c r="UHL63" s="12"/>
      <c r="UHM63" s="12"/>
      <c r="UHN63" s="12"/>
      <c r="UHO63" s="12"/>
      <c r="UHP63" s="12"/>
      <c r="UHQ63" s="12"/>
      <c r="UHR63" s="12"/>
      <c r="UHS63" s="12"/>
      <c r="UHT63" s="12"/>
      <c r="UHU63" s="12"/>
      <c r="UHV63" s="12"/>
      <c r="UHW63" s="12"/>
      <c r="UHX63" s="12"/>
      <c r="UHY63" s="12"/>
      <c r="UHZ63" s="12"/>
      <c r="UIA63" s="12"/>
      <c r="UIB63" s="12"/>
      <c r="UIC63" s="12"/>
      <c r="UID63" s="12"/>
      <c r="UIE63" s="12"/>
      <c r="UIF63" s="12"/>
      <c r="UIG63" s="12"/>
      <c r="UIH63" s="12"/>
      <c r="UII63" s="12"/>
      <c r="UIJ63" s="12"/>
      <c r="UIK63" s="12"/>
      <c r="UIL63" s="12"/>
      <c r="UIM63" s="12"/>
      <c r="UIN63" s="12"/>
      <c r="UIO63" s="12"/>
      <c r="UIP63" s="12"/>
      <c r="UIQ63" s="12"/>
      <c r="UIR63" s="12"/>
      <c r="UIS63" s="12"/>
      <c r="UIT63" s="12"/>
      <c r="UIU63" s="12"/>
      <c r="UIV63" s="12"/>
      <c r="UIW63" s="12"/>
      <c r="UIX63" s="12"/>
      <c r="UIY63" s="12"/>
      <c r="UIZ63" s="12"/>
      <c r="UJA63" s="12"/>
      <c r="UJB63" s="12"/>
      <c r="UJC63" s="12"/>
      <c r="UJD63" s="12"/>
      <c r="UJE63" s="12"/>
      <c r="UJF63" s="12"/>
      <c r="UJG63" s="12"/>
      <c r="UJH63" s="12"/>
      <c r="UJI63" s="12"/>
      <c r="UJJ63" s="12"/>
      <c r="UJK63" s="12"/>
      <c r="UJL63" s="12"/>
      <c r="UJM63" s="12"/>
      <c r="UJN63" s="12"/>
      <c r="UJO63" s="12"/>
      <c r="UJP63" s="12"/>
      <c r="UJQ63" s="12"/>
      <c r="UJR63" s="12"/>
      <c r="UJS63" s="12"/>
      <c r="UJT63" s="12"/>
      <c r="UJU63" s="12"/>
      <c r="UJV63" s="12"/>
      <c r="UJW63" s="12"/>
      <c r="UJX63" s="12"/>
      <c r="UJY63" s="12"/>
      <c r="UJZ63" s="12"/>
      <c r="UKA63" s="12"/>
      <c r="UKB63" s="12"/>
      <c r="UKC63" s="12"/>
      <c r="UKD63" s="12"/>
      <c r="UKE63" s="12"/>
      <c r="UKF63" s="12"/>
      <c r="UKG63" s="12"/>
      <c r="UKH63" s="12"/>
      <c r="UKI63" s="12"/>
      <c r="UKJ63" s="12"/>
      <c r="UKK63" s="12"/>
      <c r="UKL63" s="12"/>
      <c r="UKM63" s="12"/>
      <c r="UKN63" s="12"/>
      <c r="UKO63" s="12"/>
      <c r="UKP63" s="12"/>
      <c r="UKQ63" s="12"/>
      <c r="UKR63" s="12"/>
      <c r="UKS63" s="12"/>
      <c r="UKT63" s="12"/>
      <c r="UKU63" s="12"/>
      <c r="UKV63" s="12"/>
      <c r="UKW63" s="12"/>
      <c r="UKX63" s="12"/>
      <c r="UKY63" s="12"/>
      <c r="UKZ63" s="12"/>
      <c r="ULA63" s="12"/>
      <c r="ULB63" s="12"/>
      <c r="ULC63" s="12"/>
      <c r="ULD63" s="12"/>
      <c r="ULE63" s="12"/>
      <c r="ULF63" s="12"/>
      <c r="ULG63" s="12"/>
      <c r="ULH63" s="12"/>
      <c r="ULI63" s="12"/>
      <c r="ULJ63" s="12"/>
      <c r="ULK63" s="12"/>
      <c r="ULL63" s="12"/>
      <c r="ULM63" s="12"/>
      <c r="ULN63" s="12"/>
      <c r="ULO63" s="12"/>
      <c r="ULP63" s="12"/>
      <c r="ULQ63" s="12"/>
      <c r="ULR63" s="12"/>
      <c r="ULS63" s="12"/>
      <c r="ULT63" s="12"/>
      <c r="ULU63" s="12"/>
      <c r="ULV63" s="12"/>
      <c r="ULW63" s="12"/>
      <c r="ULX63" s="12"/>
      <c r="ULY63" s="12"/>
      <c r="ULZ63" s="12"/>
      <c r="UMA63" s="12"/>
      <c r="UMB63" s="12"/>
      <c r="UMC63" s="12"/>
      <c r="UMD63" s="12"/>
      <c r="UME63" s="12"/>
      <c r="UMF63" s="12"/>
      <c r="UMG63" s="12"/>
      <c r="UMH63" s="12"/>
      <c r="UMI63" s="12"/>
      <c r="UMJ63" s="12"/>
      <c r="UMK63" s="12"/>
      <c r="UML63" s="12"/>
      <c r="UMM63" s="12"/>
      <c r="UMN63" s="12"/>
      <c r="UMO63" s="12"/>
      <c r="UMP63" s="12"/>
      <c r="UMQ63" s="12"/>
      <c r="UMR63" s="12"/>
      <c r="UMS63" s="12"/>
      <c r="UMT63" s="12"/>
      <c r="UMU63" s="12"/>
      <c r="UMV63" s="12"/>
      <c r="UMW63" s="12"/>
      <c r="UMX63" s="12"/>
      <c r="UMY63" s="12"/>
      <c r="UMZ63" s="12"/>
      <c r="UNA63" s="12"/>
      <c r="UNB63" s="12"/>
      <c r="UNC63" s="12"/>
      <c r="UND63" s="12"/>
      <c r="UNE63" s="12"/>
      <c r="UNF63" s="12"/>
      <c r="UNG63" s="12"/>
      <c r="UNH63" s="12"/>
      <c r="UNI63" s="12"/>
      <c r="UNJ63" s="12"/>
      <c r="UNK63" s="12"/>
      <c r="UNL63" s="12"/>
      <c r="UNM63" s="12"/>
      <c r="UNN63" s="12"/>
      <c r="UNO63" s="12"/>
      <c r="UNP63" s="12"/>
      <c r="UNQ63" s="12"/>
      <c r="UNR63" s="12"/>
      <c r="UNS63" s="12"/>
      <c r="UNT63" s="12"/>
      <c r="UNU63" s="12"/>
      <c r="UNV63" s="12"/>
      <c r="UNW63" s="12"/>
      <c r="UNX63" s="12"/>
      <c r="UNY63" s="12"/>
      <c r="UNZ63" s="12"/>
      <c r="UOA63" s="12"/>
      <c r="UOB63" s="12"/>
      <c r="UOC63" s="12"/>
      <c r="UOD63" s="12"/>
      <c r="UOE63" s="12"/>
      <c r="UOF63" s="12"/>
      <c r="UOG63" s="12"/>
      <c r="UOH63" s="12"/>
      <c r="UOI63" s="12"/>
      <c r="UOJ63" s="12"/>
      <c r="UOK63" s="12"/>
      <c r="UOL63" s="12"/>
      <c r="UOM63" s="12"/>
      <c r="UON63" s="12"/>
      <c r="UOO63" s="12"/>
      <c r="UOP63" s="12"/>
      <c r="UOQ63" s="12"/>
      <c r="UOR63" s="12"/>
      <c r="UOS63" s="12"/>
      <c r="UOT63" s="12"/>
      <c r="UOU63" s="12"/>
      <c r="UOV63" s="12"/>
      <c r="UOW63" s="12"/>
      <c r="UOX63" s="12"/>
      <c r="UOY63" s="12"/>
      <c r="UOZ63" s="12"/>
      <c r="UPA63" s="12"/>
      <c r="UPB63" s="12"/>
      <c r="UPC63" s="12"/>
      <c r="UPD63" s="12"/>
      <c r="UPE63" s="12"/>
      <c r="UPF63" s="12"/>
      <c r="UPG63" s="12"/>
      <c r="UPH63" s="12"/>
      <c r="UPI63" s="12"/>
      <c r="UPJ63" s="12"/>
      <c r="UPK63" s="12"/>
      <c r="UPL63" s="12"/>
      <c r="UPM63" s="12"/>
      <c r="UPN63" s="12"/>
      <c r="UPO63" s="12"/>
      <c r="UPP63" s="12"/>
      <c r="UPQ63" s="12"/>
      <c r="UPR63" s="12"/>
      <c r="UPS63" s="12"/>
      <c r="UPT63" s="12"/>
      <c r="UPU63" s="12"/>
      <c r="UPV63" s="12"/>
      <c r="UPW63" s="12"/>
      <c r="UPX63" s="12"/>
      <c r="UPY63" s="12"/>
      <c r="UPZ63" s="12"/>
      <c r="UQA63" s="12"/>
      <c r="UQB63" s="12"/>
      <c r="UQC63" s="12"/>
      <c r="UQD63" s="12"/>
      <c r="UQE63" s="12"/>
      <c r="UQF63" s="12"/>
      <c r="UQG63" s="12"/>
      <c r="UQH63" s="12"/>
      <c r="UQI63" s="12"/>
      <c r="UQJ63" s="12"/>
      <c r="UQK63" s="12"/>
      <c r="UQL63" s="12"/>
      <c r="UQM63" s="12"/>
      <c r="UQN63" s="12"/>
      <c r="UQO63" s="12"/>
      <c r="UQP63" s="12"/>
      <c r="UQQ63" s="12"/>
      <c r="UQR63" s="12"/>
      <c r="UQS63" s="12"/>
      <c r="UQT63" s="12"/>
      <c r="UQU63" s="12"/>
      <c r="UQV63" s="12"/>
      <c r="UQW63" s="12"/>
      <c r="UQX63" s="12"/>
      <c r="UQY63" s="12"/>
      <c r="UQZ63" s="12"/>
      <c r="URA63" s="12"/>
      <c r="URB63" s="12"/>
      <c r="URC63" s="12"/>
      <c r="URD63" s="12"/>
      <c r="URE63" s="12"/>
      <c r="URF63" s="12"/>
      <c r="URG63" s="12"/>
      <c r="URH63" s="12"/>
      <c r="URI63" s="12"/>
      <c r="URJ63" s="12"/>
      <c r="URK63" s="12"/>
      <c r="URL63" s="12"/>
      <c r="URM63" s="12"/>
      <c r="URN63" s="12"/>
      <c r="URO63" s="12"/>
      <c r="URP63" s="12"/>
      <c r="URQ63" s="12"/>
      <c r="URR63" s="12"/>
      <c r="URS63" s="12"/>
      <c r="URT63" s="12"/>
      <c r="URU63" s="12"/>
      <c r="URV63" s="12"/>
      <c r="URW63" s="12"/>
      <c r="URX63" s="12"/>
      <c r="URY63" s="12"/>
      <c r="URZ63" s="12"/>
      <c r="USA63" s="12"/>
      <c r="USB63" s="12"/>
      <c r="USC63" s="12"/>
      <c r="USD63" s="12"/>
      <c r="USE63" s="12"/>
      <c r="USF63" s="12"/>
      <c r="USG63" s="12"/>
      <c r="USH63" s="12"/>
      <c r="USI63" s="12"/>
      <c r="USJ63" s="12"/>
      <c r="USK63" s="12"/>
      <c r="USL63" s="12"/>
      <c r="USM63" s="12"/>
      <c r="USN63" s="12"/>
      <c r="USO63" s="12"/>
      <c r="USP63" s="12"/>
      <c r="USQ63" s="12"/>
      <c r="USR63" s="12"/>
      <c r="USS63" s="12"/>
      <c r="UST63" s="12"/>
      <c r="USU63" s="12"/>
      <c r="USV63" s="12"/>
      <c r="USW63" s="12"/>
      <c r="USX63" s="12"/>
      <c r="USY63" s="12"/>
      <c r="USZ63" s="12"/>
      <c r="UTA63" s="12"/>
      <c r="UTB63" s="12"/>
      <c r="UTC63" s="12"/>
      <c r="UTD63" s="12"/>
      <c r="UTE63" s="12"/>
      <c r="UTF63" s="12"/>
      <c r="UTG63" s="12"/>
      <c r="UTH63" s="12"/>
      <c r="UTI63" s="12"/>
      <c r="UTJ63" s="12"/>
      <c r="UTK63" s="12"/>
      <c r="UTL63" s="12"/>
      <c r="UTM63" s="12"/>
      <c r="UTN63" s="12"/>
      <c r="UTO63" s="12"/>
      <c r="UTP63" s="12"/>
      <c r="UTQ63" s="12"/>
      <c r="UTR63" s="12"/>
      <c r="UTS63" s="12"/>
      <c r="UTT63" s="12"/>
      <c r="UTU63" s="12"/>
      <c r="UTV63" s="12"/>
      <c r="UTW63" s="12"/>
      <c r="UTX63" s="12"/>
      <c r="UTY63" s="12"/>
      <c r="UTZ63" s="12"/>
      <c r="UUA63" s="12"/>
      <c r="UUB63" s="12"/>
      <c r="UUC63" s="12"/>
      <c r="UUD63" s="12"/>
      <c r="UUE63" s="12"/>
      <c r="UUF63" s="12"/>
      <c r="UUG63" s="12"/>
      <c r="UUH63" s="12"/>
      <c r="UUI63" s="12"/>
      <c r="UUJ63" s="12"/>
      <c r="UUK63" s="12"/>
      <c r="UUL63" s="12"/>
      <c r="UUM63" s="12"/>
      <c r="UUN63" s="12"/>
      <c r="UUO63" s="12"/>
      <c r="UUP63" s="12"/>
      <c r="UUQ63" s="12"/>
      <c r="UUR63" s="12"/>
      <c r="UUS63" s="12"/>
      <c r="UUT63" s="12"/>
      <c r="UUU63" s="12"/>
      <c r="UUV63" s="12"/>
      <c r="UUW63" s="12"/>
      <c r="UUX63" s="12"/>
      <c r="UUY63" s="12"/>
      <c r="UUZ63" s="12"/>
      <c r="UVA63" s="12"/>
      <c r="UVB63" s="12"/>
      <c r="UVC63" s="12"/>
      <c r="UVD63" s="12"/>
      <c r="UVE63" s="12"/>
      <c r="UVF63" s="12"/>
      <c r="UVG63" s="12"/>
      <c r="UVH63" s="12"/>
      <c r="UVI63" s="12"/>
      <c r="UVJ63" s="12"/>
      <c r="UVK63" s="12"/>
      <c r="UVL63" s="12"/>
      <c r="UVM63" s="12"/>
      <c r="UVN63" s="12"/>
      <c r="UVO63" s="12"/>
      <c r="UVP63" s="12"/>
      <c r="UVQ63" s="12"/>
      <c r="UVR63" s="12"/>
      <c r="UVS63" s="12"/>
      <c r="UVT63" s="12"/>
      <c r="UVU63" s="12"/>
      <c r="UVV63" s="12"/>
      <c r="UVW63" s="12"/>
      <c r="UVX63" s="12"/>
      <c r="UVY63" s="12"/>
      <c r="UVZ63" s="12"/>
      <c r="UWA63" s="12"/>
      <c r="UWB63" s="12"/>
      <c r="UWC63" s="12"/>
      <c r="UWD63" s="12"/>
      <c r="UWE63" s="12"/>
      <c r="UWF63" s="12"/>
      <c r="UWG63" s="12"/>
      <c r="UWH63" s="12"/>
      <c r="UWI63" s="12"/>
      <c r="UWJ63" s="12"/>
      <c r="UWK63" s="12"/>
      <c r="UWL63" s="12"/>
      <c r="UWM63" s="12"/>
      <c r="UWN63" s="12"/>
      <c r="UWO63" s="12"/>
      <c r="UWP63" s="12"/>
      <c r="UWQ63" s="12"/>
      <c r="UWR63" s="12"/>
      <c r="UWS63" s="12"/>
      <c r="UWT63" s="12"/>
      <c r="UWU63" s="12"/>
      <c r="UWV63" s="12"/>
      <c r="UWW63" s="12"/>
      <c r="UWX63" s="12"/>
      <c r="UWY63" s="12"/>
      <c r="UWZ63" s="12"/>
      <c r="UXA63" s="12"/>
      <c r="UXB63" s="12"/>
      <c r="UXC63" s="12"/>
      <c r="UXD63" s="12"/>
      <c r="UXE63" s="12"/>
      <c r="UXF63" s="12"/>
      <c r="UXG63" s="12"/>
      <c r="UXH63" s="12"/>
      <c r="UXI63" s="12"/>
      <c r="UXJ63" s="12"/>
      <c r="UXK63" s="12"/>
      <c r="UXL63" s="12"/>
      <c r="UXM63" s="12"/>
      <c r="UXN63" s="12"/>
      <c r="UXO63" s="12"/>
      <c r="UXP63" s="12"/>
      <c r="UXQ63" s="12"/>
      <c r="UXR63" s="12"/>
      <c r="UXS63" s="12"/>
      <c r="UXT63" s="12"/>
      <c r="UXU63" s="12"/>
      <c r="UXV63" s="12"/>
      <c r="UXW63" s="12"/>
      <c r="UXX63" s="12"/>
      <c r="UXY63" s="12"/>
      <c r="UXZ63" s="12"/>
      <c r="UYA63" s="12"/>
      <c r="UYB63" s="12"/>
      <c r="UYC63" s="12"/>
      <c r="UYD63" s="12"/>
      <c r="UYE63" s="12"/>
      <c r="UYF63" s="12"/>
      <c r="UYG63" s="12"/>
      <c r="UYH63" s="12"/>
      <c r="UYI63" s="12"/>
      <c r="UYJ63" s="12"/>
      <c r="UYK63" s="12"/>
      <c r="UYL63" s="12"/>
      <c r="UYM63" s="12"/>
      <c r="UYN63" s="12"/>
      <c r="UYO63" s="12"/>
      <c r="UYP63" s="12"/>
      <c r="UYQ63" s="12"/>
      <c r="UYR63" s="12"/>
      <c r="UYS63" s="12"/>
      <c r="UYT63" s="12"/>
      <c r="UYU63" s="12"/>
      <c r="UYV63" s="12"/>
      <c r="UYW63" s="12"/>
      <c r="UYX63" s="12"/>
      <c r="UYY63" s="12"/>
      <c r="UYZ63" s="12"/>
      <c r="UZA63" s="12"/>
      <c r="UZB63" s="12"/>
      <c r="UZC63" s="12"/>
      <c r="UZD63" s="12"/>
      <c r="UZE63" s="12"/>
      <c r="UZF63" s="12"/>
      <c r="UZG63" s="12"/>
      <c r="UZH63" s="12"/>
      <c r="UZI63" s="12"/>
      <c r="UZJ63" s="12"/>
      <c r="UZK63" s="12"/>
      <c r="UZL63" s="12"/>
      <c r="UZM63" s="12"/>
      <c r="UZN63" s="12"/>
      <c r="UZO63" s="12"/>
      <c r="UZP63" s="12"/>
      <c r="UZQ63" s="12"/>
      <c r="UZR63" s="12"/>
      <c r="UZS63" s="12"/>
      <c r="UZT63" s="12"/>
      <c r="UZU63" s="12"/>
      <c r="UZV63" s="12"/>
      <c r="UZW63" s="12"/>
      <c r="UZX63" s="12"/>
      <c r="UZY63" s="12"/>
      <c r="UZZ63" s="12"/>
      <c r="VAA63" s="12"/>
      <c r="VAB63" s="12"/>
      <c r="VAC63" s="12"/>
      <c r="VAD63" s="12"/>
      <c r="VAE63" s="12"/>
      <c r="VAF63" s="12"/>
      <c r="VAG63" s="12"/>
      <c r="VAH63" s="12"/>
      <c r="VAI63" s="12"/>
      <c r="VAJ63" s="12"/>
      <c r="VAK63" s="12"/>
      <c r="VAL63" s="12"/>
      <c r="VAM63" s="12"/>
      <c r="VAN63" s="12"/>
      <c r="VAO63" s="12"/>
      <c r="VAP63" s="12"/>
      <c r="VAQ63" s="12"/>
      <c r="VAR63" s="12"/>
      <c r="VAS63" s="12"/>
      <c r="VAT63" s="12"/>
      <c r="VAU63" s="12"/>
      <c r="VAV63" s="12"/>
      <c r="VAW63" s="12"/>
      <c r="VAX63" s="12"/>
      <c r="VAY63" s="12"/>
      <c r="VAZ63" s="12"/>
      <c r="VBA63" s="12"/>
      <c r="VBB63" s="12"/>
      <c r="VBC63" s="12"/>
      <c r="VBD63" s="12"/>
      <c r="VBE63" s="12"/>
      <c r="VBF63" s="12"/>
      <c r="VBG63" s="12"/>
      <c r="VBH63" s="12"/>
      <c r="VBI63" s="12"/>
      <c r="VBJ63" s="12"/>
      <c r="VBK63" s="12"/>
      <c r="VBL63" s="12"/>
      <c r="VBM63" s="12"/>
      <c r="VBN63" s="12"/>
      <c r="VBO63" s="12"/>
      <c r="VBP63" s="12"/>
      <c r="VBQ63" s="12"/>
      <c r="VBR63" s="12"/>
      <c r="VBS63" s="12"/>
      <c r="VBT63" s="12"/>
      <c r="VBU63" s="12"/>
      <c r="VBV63" s="12"/>
      <c r="VBW63" s="12"/>
      <c r="VBX63" s="12"/>
      <c r="VBY63" s="12"/>
      <c r="VBZ63" s="12"/>
      <c r="VCA63" s="12"/>
      <c r="VCB63" s="12"/>
      <c r="VCC63" s="12"/>
      <c r="VCD63" s="12"/>
      <c r="VCE63" s="12"/>
      <c r="VCF63" s="12"/>
      <c r="VCG63" s="12"/>
      <c r="VCH63" s="12"/>
      <c r="VCI63" s="12"/>
      <c r="VCJ63" s="12"/>
      <c r="VCK63" s="12"/>
      <c r="VCL63" s="12"/>
      <c r="VCM63" s="12"/>
      <c r="VCN63" s="12"/>
      <c r="VCO63" s="12"/>
      <c r="VCP63" s="12"/>
      <c r="VCQ63" s="12"/>
      <c r="VCR63" s="12"/>
      <c r="VCS63" s="12"/>
      <c r="VCT63" s="12"/>
      <c r="VCU63" s="12"/>
      <c r="VCV63" s="12"/>
      <c r="VCW63" s="12"/>
      <c r="VCX63" s="12"/>
      <c r="VCY63" s="12"/>
      <c r="VCZ63" s="12"/>
      <c r="VDA63" s="12"/>
      <c r="VDB63" s="12"/>
      <c r="VDC63" s="12"/>
      <c r="VDD63" s="12"/>
      <c r="VDE63" s="12"/>
      <c r="VDF63" s="12"/>
      <c r="VDG63" s="12"/>
      <c r="VDH63" s="12"/>
      <c r="VDI63" s="12"/>
      <c r="VDJ63" s="12"/>
      <c r="VDK63" s="12"/>
      <c r="VDL63" s="12"/>
      <c r="VDM63" s="12"/>
      <c r="VDN63" s="12"/>
      <c r="VDO63" s="12"/>
      <c r="VDP63" s="12"/>
      <c r="VDQ63" s="12"/>
      <c r="VDR63" s="12"/>
      <c r="VDS63" s="12"/>
      <c r="VDT63" s="12"/>
      <c r="VDU63" s="12"/>
      <c r="VDV63" s="12"/>
      <c r="VDW63" s="12"/>
      <c r="VDX63" s="12"/>
      <c r="VDY63" s="12"/>
      <c r="VDZ63" s="12"/>
      <c r="VEA63" s="12"/>
      <c r="VEB63" s="12"/>
      <c r="VEC63" s="12"/>
      <c r="VED63" s="12"/>
      <c r="VEE63" s="12"/>
      <c r="VEF63" s="12"/>
      <c r="VEG63" s="12"/>
      <c r="VEH63" s="12"/>
      <c r="VEI63" s="12"/>
      <c r="VEJ63" s="12"/>
      <c r="VEK63" s="12"/>
      <c r="VEL63" s="12"/>
      <c r="VEM63" s="12"/>
      <c r="VEN63" s="12"/>
      <c r="VEO63" s="12"/>
      <c r="VEP63" s="12"/>
      <c r="VEQ63" s="12"/>
      <c r="VER63" s="12"/>
      <c r="VES63" s="12"/>
      <c r="VET63" s="12"/>
      <c r="VEU63" s="12"/>
      <c r="VEV63" s="12"/>
      <c r="VEW63" s="12"/>
      <c r="VEX63" s="12"/>
      <c r="VEY63" s="12"/>
      <c r="VEZ63" s="12"/>
      <c r="VFA63" s="12"/>
      <c r="VFB63" s="12"/>
      <c r="VFC63" s="12"/>
      <c r="VFD63" s="12"/>
      <c r="VFE63" s="12"/>
      <c r="VFF63" s="12"/>
      <c r="VFG63" s="12"/>
      <c r="VFH63" s="12"/>
      <c r="VFI63" s="12"/>
      <c r="VFJ63" s="12"/>
      <c r="VFK63" s="12"/>
      <c r="VFL63" s="12"/>
      <c r="VFM63" s="12"/>
      <c r="VFN63" s="12"/>
      <c r="VFO63" s="12"/>
      <c r="VFP63" s="12"/>
      <c r="VFQ63" s="12"/>
      <c r="VFR63" s="12"/>
      <c r="VFS63" s="12"/>
      <c r="VFT63" s="12"/>
      <c r="VFU63" s="12"/>
      <c r="VFV63" s="12"/>
      <c r="VFW63" s="12"/>
      <c r="VFX63" s="12"/>
      <c r="VFY63" s="12"/>
      <c r="VFZ63" s="12"/>
      <c r="VGA63" s="12"/>
      <c r="VGB63" s="12"/>
      <c r="VGC63" s="12"/>
      <c r="VGD63" s="12"/>
      <c r="VGE63" s="12"/>
      <c r="VGF63" s="12"/>
      <c r="VGG63" s="12"/>
      <c r="VGH63" s="12"/>
      <c r="VGI63" s="12"/>
      <c r="VGJ63" s="12"/>
      <c r="VGK63" s="12"/>
      <c r="VGL63" s="12"/>
      <c r="VGM63" s="12"/>
      <c r="VGN63" s="12"/>
      <c r="VGO63" s="12"/>
      <c r="VGP63" s="12"/>
      <c r="VGQ63" s="12"/>
      <c r="VGR63" s="12"/>
      <c r="VGS63" s="12"/>
      <c r="VGT63" s="12"/>
      <c r="VGU63" s="12"/>
      <c r="VGV63" s="12"/>
      <c r="VGW63" s="12"/>
      <c r="VGX63" s="12"/>
      <c r="VGY63" s="12"/>
      <c r="VGZ63" s="12"/>
      <c r="VHA63" s="12"/>
      <c r="VHB63" s="12"/>
      <c r="VHC63" s="12"/>
      <c r="VHD63" s="12"/>
      <c r="VHE63" s="12"/>
      <c r="VHF63" s="12"/>
      <c r="VHG63" s="12"/>
      <c r="VHH63" s="12"/>
      <c r="VHI63" s="12"/>
      <c r="VHJ63" s="12"/>
      <c r="VHK63" s="12"/>
      <c r="VHL63" s="12"/>
      <c r="VHM63" s="12"/>
      <c r="VHN63" s="12"/>
      <c r="VHO63" s="12"/>
      <c r="VHP63" s="12"/>
      <c r="VHQ63" s="12"/>
      <c r="VHR63" s="12"/>
      <c r="VHS63" s="12"/>
      <c r="VHT63" s="12"/>
      <c r="VHU63" s="12"/>
      <c r="VHV63" s="12"/>
      <c r="VHW63" s="12"/>
      <c r="VHX63" s="12"/>
      <c r="VHY63" s="12"/>
      <c r="VHZ63" s="12"/>
      <c r="VIA63" s="12"/>
      <c r="VIB63" s="12"/>
      <c r="VIC63" s="12"/>
      <c r="VID63" s="12"/>
      <c r="VIE63" s="12"/>
      <c r="VIF63" s="12"/>
      <c r="VIG63" s="12"/>
      <c r="VIH63" s="12"/>
      <c r="VII63" s="12"/>
      <c r="VIJ63" s="12"/>
      <c r="VIK63" s="12"/>
      <c r="VIL63" s="12"/>
      <c r="VIM63" s="12"/>
      <c r="VIN63" s="12"/>
      <c r="VIO63" s="12"/>
      <c r="VIP63" s="12"/>
      <c r="VIQ63" s="12"/>
      <c r="VIR63" s="12"/>
      <c r="VIS63" s="12"/>
      <c r="VIT63" s="12"/>
      <c r="VIU63" s="12"/>
      <c r="VIV63" s="12"/>
      <c r="VIW63" s="12"/>
      <c r="VIX63" s="12"/>
      <c r="VIY63" s="12"/>
      <c r="VIZ63" s="12"/>
      <c r="VJA63" s="12"/>
      <c r="VJB63" s="12"/>
      <c r="VJC63" s="12"/>
      <c r="VJD63" s="12"/>
      <c r="VJE63" s="12"/>
      <c r="VJF63" s="12"/>
      <c r="VJG63" s="12"/>
      <c r="VJH63" s="12"/>
      <c r="VJI63" s="12"/>
      <c r="VJJ63" s="12"/>
      <c r="VJK63" s="12"/>
      <c r="VJL63" s="12"/>
      <c r="VJM63" s="12"/>
      <c r="VJN63" s="12"/>
      <c r="VJO63" s="12"/>
      <c r="VJP63" s="12"/>
      <c r="VJQ63" s="12"/>
      <c r="VJR63" s="12"/>
      <c r="VJS63" s="12"/>
      <c r="VJT63" s="12"/>
      <c r="VJU63" s="12"/>
      <c r="VJV63" s="12"/>
      <c r="VJW63" s="12"/>
      <c r="VJX63" s="12"/>
      <c r="VJY63" s="12"/>
      <c r="VJZ63" s="12"/>
      <c r="VKA63" s="12"/>
      <c r="VKB63" s="12"/>
      <c r="VKC63" s="12"/>
      <c r="VKD63" s="12"/>
      <c r="VKE63" s="12"/>
      <c r="VKF63" s="12"/>
      <c r="VKG63" s="12"/>
      <c r="VKH63" s="12"/>
      <c r="VKI63" s="12"/>
      <c r="VKJ63" s="12"/>
      <c r="VKK63" s="12"/>
      <c r="VKL63" s="12"/>
      <c r="VKM63" s="12"/>
      <c r="VKN63" s="12"/>
      <c r="VKO63" s="12"/>
      <c r="VKP63" s="12"/>
      <c r="VKQ63" s="12"/>
      <c r="VKR63" s="12"/>
      <c r="VKS63" s="12"/>
      <c r="VKT63" s="12"/>
      <c r="VKU63" s="12"/>
      <c r="VKV63" s="12"/>
      <c r="VKW63" s="12"/>
      <c r="VKX63" s="12"/>
      <c r="VKY63" s="12"/>
      <c r="VKZ63" s="12"/>
      <c r="VLA63" s="12"/>
      <c r="VLB63" s="12"/>
      <c r="VLC63" s="12"/>
      <c r="VLD63" s="12"/>
      <c r="VLE63" s="12"/>
      <c r="VLF63" s="12"/>
      <c r="VLG63" s="12"/>
      <c r="VLH63" s="12"/>
      <c r="VLI63" s="12"/>
      <c r="VLJ63" s="12"/>
      <c r="VLK63" s="12"/>
      <c r="VLL63" s="12"/>
      <c r="VLM63" s="12"/>
      <c r="VLN63" s="12"/>
      <c r="VLO63" s="12"/>
      <c r="VLP63" s="12"/>
      <c r="VLQ63" s="12"/>
      <c r="VLR63" s="12"/>
      <c r="VLS63" s="12"/>
      <c r="VLT63" s="12"/>
      <c r="VLU63" s="12"/>
      <c r="VLV63" s="12"/>
      <c r="VLW63" s="12"/>
      <c r="VLX63" s="12"/>
      <c r="VLY63" s="12"/>
      <c r="VLZ63" s="12"/>
      <c r="VMA63" s="12"/>
      <c r="VMB63" s="12"/>
      <c r="VMC63" s="12"/>
      <c r="VMD63" s="12"/>
      <c r="VME63" s="12"/>
      <c r="VMF63" s="12"/>
      <c r="VMG63" s="12"/>
      <c r="VMH63" s="12"/>
      <c r="VMI63" s="12"/>
      <c r="VMJ63" s="12"/>
      <c r="VMK63" s="12"/>
      <c r="VML63" s="12"/>
      <c r="VMM63" s="12"/>
      <c r="VMN63" s="12"/>
      <c r="VMO63" s="12"/>
      <c r="VMP63" s="12"/>
      <c r="VMQ63" s="12"/>
      <c r="VMR63" s="12"/>
      <c r="VMS63" s="12"/>
      <c r="VMT63" s="12"/>
      <c r="VMU63" s="12"/>
      <c r="VMV63" s="12"/>
      <c r="VMW63" s="12"/>
      <c r="VMX63" s="12"/>
      <c r="VMY63" s="12"/>
      <c r="VMZ63" s="12"/>
      <c r="VNA63" s="12"/>
      <c r="VNB63" s="12"/>
      <c r="VNC63" s="12"/>
      <c r="VND63" s="12"/>
      <c r="VNE63" s="12"/>
      <c r="VNF63" s="12"/>
      <c r="VNG63" s="12"/>
      <c r="VNH63" s="12"/>
      <c r="VNI63" s="12"/>
      <c r="VNJ63" s="12"/>
      <c r="VNK63" s="12"/>
      <c r="VNL63" s="12"/>
      <c r="VNM63" s="12"/>
      <c r="VNN63" s="12"/>
      <c r="VNO63" s="12"/>
      <c r="VNP63" s="12"/>
      <c r="VNQ63" s="12"/>
      <c r="VNR63" s="12"/>
      <c r="VNS63" s="12"/>
      <c r="VNT63" s="12"/>
      <c r="VNU63" s="12"/>
      <c r="VNV63" s="12"/>
      <c r="VNW63" s="12"/>
      <c r="VNX63" s="12"/>
      <c r="VNY63" s="12"/>
      <c r="VNZ63" s="12"/>
      <c r="VOA63" s="12"/>
      <c r="VOB63" s="12"/>
      <c r="VOC63" s="12"/>
      <c r="VOD63" s="12"/>
      <c r="VOE63" s="12"/>
      <c r="VOF63" s="12"/>
      <c r="VOG63" s="12"/>
      <c r="VOH63" s="12"/>
      <c r="VOI63" s="12"/>
      <c r="VOJ63" s="12"/>
      <c r="VOK63" s="12"/>
      <c r="VOL63" s="12"/>
      <c r="VOM63" s="12"/>
      <c r="VON63" s="12"/>
      <c r="VOO63" s="12"/>
      <c r="VOP63" s="12"/>
      <c r="VOQ63" s="12"/>
      <c r="VOR63" s="12"/>
      <c r="VOS63" s="12"/>
      <c r="VOT63" s="12"/>
      <c r="VOU63" s="12"/>
      <c r="VOV63" s="12"/>
      <c r="VOW63" s="12"/>
      <c r="VOX63" s="12"/>
      <c r="VOY63" s="12"/>
      <c r="VOZ63" s="12"/>
      <c r="VPA63" s="12"/>
      <c r="VPB63" s="12"/>
      <c r="VPC63" s="12"/>
      <c r="VPD63" s="12"/>
      <c r="VPE63" s="12"/>
      <c r="VPF63" s="12"/>
      <c r="VPG63" s="12"/>
      <c r="VPH63" s="12"/>
      <c r="VPI63" s="12"/>
      <c r="VPJ63" s="12"/>
      <c r="VPK63" s="12"/>
      <c r="VPL63" s="12"/>
      <c r="VPM63" s="12"/>
      <c r="VPN63" s="12"/>
      <c r="VPO63" s="12"/>
      <c r="VPP63" s="12"/>
      <c r="VPQ63" s="12"/>
      <c r="VPR63" s="12"/>
      <c r="VPS63" s="12"/>
      <c r="VPT63" s="12"/>
      <c r="VPU63" s="12"/>
      <c r="VPV63" s="12"/>
      <c r="VPW63" s="12"/>
      <c r="VPX63" s="12"/>
      <c r="VPY63" s="12"/>
      <c r="VPZ63" s="12"/>
      <c r="VQA63" s="12"/>
      <c r="VQB63" s="12"/>
      <c r="VQC63" s="12"/>
      <c r="VQD63" s="12"/>
      <c r="VQE63" s="12"/>
      <c r="VQF63" s="12"/>
      <c r="VQG63" s="12"/>
      <c r="VQH63" s="12"/>
      <c r="VQI63" s="12"/>
      <c r="VQJ63" s="12"/>
      <c r="VQK63" s="12"/>
      <c r="VQL63" s="12"/>
      <c r="VQM63" s="12"/>
      <c r="VQN63" s="12"/>
      <c r="VQO63" s="12"/>
      <c r="VQP63" s="12"/>
      <c r="VQQ63" s="12"/>
      <c r="VQR63" s="12"/>
      <c r="VQS63" s="12"/>
      <c r="VQT63" s="12"/>
      <c r="VQU63" s="12"/>
      <c r="VQV63" s="12"/>
      <c r="VQW63" s="12"/>
      <c r="VQX63" s="12"/>
      <c r="VQY63" s="12"/>
      <c r="VQZ63" s="12"/>
      <c r="VRA63" s="12"/>
      <c r="VRB63" s="12"/>
      <c r="VRC63" s="12"/>
      <c r="VRD63" s="12"/>
      <c r="VRE63" s="12"/>
      <c r="VRF63" s="12"/>
      <c r="VRG63" s="12"/>
      <c r="VRH63" s="12"/>
      <c r="VRI63" s="12"/>
      <c r="VRJ63" s="12"/>
      <c r="VRK63" s="12"/>
      <c r="VRL63" s="12"/>
      <c r="VRM63" s="12"/>
      <c r="VRN63" s="12"/>
      <c r="VRO63" s="12"/>
      <c r="VRP63" s="12"/>
      <c r="VRQ63" s="12"/>
      <c r="VRR63" s="12"/>
      <c r="VRS63" s="12"/>
      <c r="VRT63" s="12"/>
      <c r="VRU63" s="12"/>
      <c r="VRV63" s="12"/>
      <c r="VRW63" s="12"/>
      <c r="VRX63" s="12"/>
      <c r="VRY63" s="12"/>
      <c r="VRZ63" s="12"/>
      <c r="VSA63" s="12"/>
      <c r="VSB63" s="12"/>
      <c r="VSC63" s="12"/>
      <c r="VSD63" s="12"/>
      <c r="VSE63" s="12"/>
      <c r="VSF63" s="12"/>
      <c r="VSG63" s="12"/>
      <c r="VSH63" s="12"/>
      <c r="VSI63" s="12"/>
      <c r="VSJ63" s="12"/>
      <c r="VSK63" s="12"/>
      <c r="VSL63" s="12"/>
      <c r="VSM63" s="12"/>
      <c r="VSN63" s="12"/>
      <c r="VSO63" s="12"/>
      <c r="VSP63" s="12"/>
      <c r="VSQ63" s="12"/>
      <c r="VSR63" s="12"/>
      <c r="VSS63" s="12"/>
      <c r="VST63" s="12"/>
      <c r="VSU63" s="12"/>
      <c r="VSV63" s="12"/>
      <c r="VSW63" s="12"/>
      <c r="VSX63" s="12"/>
      <c r="VSY63" s="12"/>
      <c r="VSZ63" s="12"/>
      <c r="VTA63" s="12"/>
      <c r="VTB63" s="12"/>
      <c r="VTC63" s="12"/>
      <c r="VTD63" s="12"/>
      <c r="VTE63" s="12"/>
      <c r="VTF63" s="12"/>
      <c r="VTG63" s="12"/>
      <c r="VTH63" s="12"/>
      <c r="VTI63" s="12"/>
      <c r="VTJ63" s="12"/>
      <c r="VTK63" s="12"/>
      <c r="VTL63" s="12"/>
      <c r="VTM63" s="12"/>
      <c r="VTN63" s="12"/>
      <c r="VTO63" s="12"/>
      <c r="VTP63" s="12"/>
      <c r="VTQ63" s="12"/>
      <c r="VTR63" s="12"/>
      <c r="VTS63" s="12"/>
      <c r="VTT63" s="12"/>
      <c r="VTU63" s="12"/>
      <c r="VTV63" s="12"/>
      <c r="VTW63" s="12"/>
      <c r="VTX63" s="12"/>
      <c r="VTY63" s="12"/>
      <c r="VTZ63" s="12"/>
      <c r="VUA63" s="12"/>
      <c r="VUB63" s="12"/>
      <c r="VUC63" s="12"/>
      <c r="VUD63" s="12"/>
      <c r="VUE63" s="12"/>
      <c r="VUF63" s="12"/>
      <c r="VUG63" s="12"/>
      <c r="VUH63" s="12"/>
      <c r="VUI63" s="12"/>
      <c r="VUJ63" s="12"/>
      <c r="VUK63" s="12"/>
      <c r="VUL63" s="12"/>
      <c r="VUM63" s="12"/>
      <c r="VUN63" s="12"/>
      <c r="VUO63" s="12"/>
      <c r="VUP63" s="12"/>
      <c r="VUQ63" s="12"/>
      <c r="VUR63" s="12"/>
      <c r="VUS63" s="12"/>
      <c r="VUT63" s="12"/>
      <c r="VUU63" s="12"/>
      <c r="VUV63" s="12"/>
      <c r="VUW63" s="12"/>
      <c r="VUX63" s="12"/>
      <c r="VUY63" s="12"/>
      <c r="VUZ63" s="12"/>
      <c r="VVA63" s="12"/>
      <c r="VVB63" s="12"/>
      <c r="VVC63" s="12"/>
      <c r="VVD63" s="12"/>
      <c r="VVE63" s="12"/>
      <c r="VVF63" s="12"/>
      <c r="VVG63" s="12"/>
      <c r="VVH63" s="12"/>
      <c r="VVI63" s="12"/>
      <c r="VVJ63" s="12"/>
      <c r="VVK63" s="12"/>
      <c r="VVL63" s="12"/>
      <c r="VVM63" s="12"/>
      <c r="VVN63" s="12"/>
      <c r="VVO63" s="12"/>
      <c r="VVP63" s="12"/>
      <c r="VVQ63" s="12"/>
      <c r="VVR63" s="12"/>
      <c r="VVS63" s="12"/>
      <c r="VVT63" s="12"/>
      <c r="VVU63" s="12"/>
      <c r="VVV63" s="12"/>
      <c r="VVW63" s="12"/>
      <c r="VVX63" s="12"/>
      <c r="VVY63" s="12"/>
      <c r="VVZ63" s="12"/>
      <c r="VWA63" s="12"/>
      <c r="VWB63" s="12"/>
      <c r="VWC63" s="12"/>
      <c r="VWD63" s="12"/>
      <c r="VWE63" s="12"/>
      <c r="VWF63" s="12"/>
      <c r="VWG63" s="12"/>
      <c r="VWH63" s="12"/>
      <c r="VWI63" s="12"/>
      <c r="VWJ63" s="12"/>
      <c r="VWK63" s="12"/>
      <c r="VWL63" s="12"/>
      <c r="VWM63" s="12"/>
      <c r="VWN63" s="12"/>
      <c r="VWO63" s="12"/>
      <c r="VWP63" s="12"/>
      <c r="VWQ63" s="12"/>
      <c r="VWR63" s="12"/>
      <c r="VWS63" s="12"/>
      <c r="VWT63" s="12"/>
      <c r="VWU63" s="12"/>
      <c r="VWV63" s="12"/>
      <c r="VWW63" s="12"/>
      <c r="VWX63" s="12"/>
      <c r="VWY63" s="12"/>
      <c r="VWZ63" s="12"/>
      <c r="VXA63" s="12"/>
      <c r="VXB63" s="12"/>
      <c r="VXC63" s="12"/>
      <c r="VXD63" s="12"/>
      <c r="VXE63" s="12"/>
      <c r="VXF63" s="12"/>
      <c r="VXG63" s="12"/>
      <c r="VXH63" s="12"/>
      <c r="VXI63" s="12"/>
      <c r="VXJ63" s="12"/>
      <c r="VXK63" s="12"/>
      <c r="VXL63" s="12"/>
      <c r="VXM63" s="12"/>
      <c r="VXN63" s="12"/>
      <c r="VXO63" s="12"/>
      <c r="VXP63" s="12"/>
      <c r="VXQ63" s="12"/>
      <c r="VXR63" s="12"/>
      <c r="VXS63" s="12"/>
      <c r="VXT63" s="12"/>
      <c r="VXU63" s="12"/>
      <c r="VXV63" s="12"/>
      <c r="VXW63" s="12"/>
      <c r="VXX63" s="12"/>
      <c r="VXY63" s="12"/>
      <c r="VXZ63" s="12"/>
      <c r="VYA63" s="12"/>
      <c r="VYB63" s="12"/>
      <c r="VYC63" s="12"/>
      <c r="VYD63" s="12"/>
      <c r="VYE63" s="12"/>
      <c r="VYF63" s="12"/>
      <c r="VYG63" s="12"/>
      <c r="VYH63" s="12"/>
      <c r="VYI63" s="12"/>
      <c r="VYJ63" s="12"/>
      <c r="VYK63" s="12"/>
      <c r="VYL63" s="12"/>
      <c r="VYM63" s="12"/>
      <c r="VYN63" s="12"/>
      <c r="VYO63" s="12"/>
      <c r="VYP63" s="12"/>
      <c r="VYQ63" s="12"/>
      <c r="VYR63" s="12"/>
      <c r="VYS63" s="12"/>
      <c r="VYT63" s="12"/>
      <c r="VYU63" s="12"/>
      <c r="VYV63" s="12"/>
      <c r="VYW63" s="12"/>
      <c r="VYX63" s="12"/>
      <c r="VYY63" s="12"/>
      <c r="VYZ63" s="12"/>
      <c r="VZA63" s="12"/>
      <c r="VZB63" s="12"/>
      <c r="VZC63" s="12"/>
      <c r="VZD63" s="12"/>
      <c r="VZE63" s="12"/>
      <c r="VZF63" s="12"/>
      <c r="VZG63" s="12"/>
      <c r="VZH63" s="12"/>
      <c r="VZI63" s="12"/>
      <c r="VZJ63" s="12"/>
      <c r="VZK63" s="12"/>
      <c r="VZL63" s="12"/>
      <c r="VZM63" s="12"/>
      <c r="VZN63" s="12"/>
      <c r="VZO63" s="12"/>
      <c r="VZP63" s="12"/>
      <c r="VZQ63" s="12"/>
      <c r="VZR63" s="12"/>
      <c r="VZS63" s="12"/>
      <c r="VZT63" s="12"/>
      <c r="VZU63" s="12"/>
      <c r="VZV63" s="12"/>
      <c r="VZW63" s="12"/>
      <c r="VZX63" s="12"/>
      <c r="VZY63" s="12"/>
      <c r="VZZ63" s="12"/>
      <c r="WAA63" s="12"/>
      <c r="WAB63" s="12"/>
      <c r="WAC63" s="12"/>
      <c r="WAD63" s="12"/>
      <c r="WAE63" s="12"/>
      <c r="WAF63" s="12"/>
      <c r="WAG63" s="12"/>
      <c r="WAH63" s="12"/>
      <c r="WAI63" s="12"/>
      <c r="WAJ63" s="12"/>
      <c r="WAK63" s="12"/>
      <c r="WAL63" s="12"/>
      <c r="WAM63" s="12"/>
      <c r="WAN63" s="12"/>
      <c r="WAO63" s="12"/>
      <c r="WAP63" s="12"/>
      <c r="WAQ63" s="12"/>
      <c r="WAR63" s="12"/>
      <c r="WAS63" s="12"/>
      <c r="WAT63" s="12"/>
      <c r="WAU63" s="12"/>
      <c r="WAV63" s="12"/>
      <c r="WAW63" s="12"/>
      <c r="WAX63" s="12"/>
      <c r="WAY63" s="12"/>
      <c r="WAZ63" s="12"/>
      <c r="WBA63" s="12"/>
      <c r="WBB63" s="12"/>
      <c r="WBC63" s="12"/>
      <c r="WBD63" s="12"/>
      <c r="WBE63" s="12"/>
      <c r="WBF63" s="12"/>
      <c r="WBG63" s="12"/>
      <c r="WBH63" s="12"/>
      <c r="WBI63" s="12"/>
      <c r="WBJ63" s="12"/>
      <c r="WBK63" s="12"/>
      <c r="WBL63" s="12"/>
      <c r="WBM63" s="12"/>
      <c r="WBN63" s="12"/>
      <c r="WBO63" s="12"/>
      <c r="WBP63" s="12"/>
      <c r="WBQ63" s="12"/>
      <c r="WBR63" s="12"/>
      <c r="WBS63" s="12"/>
      <c r="WBT63" s="12"/>
      <c r="WBU63" s="12"/>
      <c r="WBV63" s="12"/>
      <c r="WBW63" s="12"/>
      <c r="WBX63" s="12"/>
      <c r="WBY63" s="12"/>
      <c r="WBZ63" s="12"/>
      <c r="WCA63" s="12"/>
      <c r="WCB63" s="12"/>
      <c r="WCC63" s="12"/>
      <c r="WCD63" s="12"/>
      <c r="WCE63" s="12"/>
      <c r="WCF63" s="12"/>
      <c r="WCG63" s="12"/>
      <c r="WCH63" s="12"/>
      <c r="WCI63" s="12"/>
      <c r="WCJ63" s="12"/>
      <c r="WCK63" s="12"/>
      <c r="WCL63" s="12"/>
      <c r="WCM63" s="12"/>
      <c r="WCN63" s="12"/>
      <c r="WCO63" s="12"/>
      <c r="WCP63" s="12"/>
      <c r="WCQ63" s="12"/>
      <c r="WCR63" s="12"/>
      <c r="WCS63" s="12"/>
      <c r="WCT63" s="12"/>
      <c r="WCU63" s="12"/>
      <c r="WCV63" s="12"/>
      <c r="WCW63" s="12"/>
      <c r="WCX63" s="12"/>
      <c r="WCY63" s="12"/>
      <c r="WCZ63" s="12"/>
      <c r="WDA63" s="12"/>
      <c r="WDB63" s="12"/>
      <c r="WDC63" s="12"/>
      <c r="WDD63" s="12"/>
      <c r="WDE63" s="12"/>
      <c r="WDF63" s="12"/>
      <c r="WDG63" s="12"/>
      <c r="WDH63" s="12"/>
      <c r="WDI63" s="12"/>
      <c r="WDJ63" s="12"/>
      <c r="WDK63" s="12"/>
      <c r="WDL63" s="12"/>
      <c r="WDM63" s="12"/>
      <c r="WDN63" s="12"/>
      <c r="WDO63" s="12"/>
      <c r="WDP63" s="12"/>
      <c r="WDQ63" s="12"/>
      <c r="WDR63" s="12"/>
      <c r="WDS63" s="12"/>
      <c r="WDT63" s="12"/>
      <c r="WDU63" s="12"/>
      <c r="WDV63" s="12"/>
      <c r="WDW63" s="12"/>
      <c r="WDX63" s="12"/>
      <c r="WDY63" s="12"/>
      <c r="WDZ63" s="12"/>
      <c r="WEA63" s="12"/>
      <c r="WEB63" s="12"/>
      <c r="WEC63" s="12"/>
      <c r="WED63" s="12"/>
      <c r="WEE63" s="12"/>
      <c r="WEF63" s="12"/>
      <c r="WEG63" s="12"/>
      <c r="WEH63" s="12"/>
      <c r="WEI63" s="12"/>
      <c r="WEJ63" s="12"/>
      <c r="WEK63" s="12"/>
      <c r="WEL63" s="12"/>
      <c r="WEM63" s="12"/>
      <c r="WEN63" s="12"/>
      <c r="WEO63" s="12"/>
      <c r="WEP63" s="12"/>
      <c r="WEQ63" s="12"/>
      <c r="WER63" s="12"/>
      <c r="WES63" s="12"/>
      <c r="WET63" s="12"/>
      <c r="WEU63" s="12"/>
      <c r="WEV63" s="12"/>
      <c r="WEW63" s="12"/>
      <c r="WEX63" s="12"/>
      <c r="WEY63" s="12"/>
      <c r="WEZ63" s="12"/>
      <c r="WFA63" s="12"/>
      <c r="WFB63" s="12"/>
      <c r="WFC63" s="12"/>
      <c r="WFD63" s="12"/>
      <c r="WFE63" s="12"/>
      <c r="WFF63" s="12"/>
      <c r="WFG63" s="12"/>
      <c r="WFH63" s="12"/>
      <c r="WFI63" s="12"/>
      <c r="WFJ63" s="12"/>
      <c r="WFK63" s="12"/>
      <c r="WFL63" s="12"/>
      <c r="WFM63" s="12"/>
      <c r="WFN63" s="12"/>
      <c r="WFO63" s="12"/>
      <c r="WFP63" s="12"/>
      <c r="WFQ63" s="12"/>
      <c r="WFR63" s="12"/>
      <c r="WFS63" s="12"/>
      <c r="WFT63" s="12"/>
      <c r="WFU63" s="12"/>
      <c r="WFV63" s="12"/>
      <c r="WFW63" s="12"/>
      <c r="WFX63" s="12"/>
      <c r="WFY63" s="12"/>
      <c r="WFZ63" s="12"/>
      <c r="WGA63" s="12"/>
      <c r="WGB63" s="12"/>
      <c r="WGC63" s="12"/>
      <c r="WGD63" s="12"/>
      <c r="WGE63" s="12"/>
      <c r="WGF63" s="12"/>
      <c r="WGG63" s="12"/>
      <c r="WGH63" s="12"/>
      <c r="WGI63" s="12"/>
      <c r="WGJ63" s="12"/>
      <c r="WGK63" s="12"/>
      <c r="WGL63" s="12"/>
      <c r="WGM63" s="12"/>
      <c r="WGN63" s="12"/>
      <c r="WGO63" s="12"/>
      <c r="WGP63" s="12"/>
      <c r="WGQ63" s="12"/>
      <c r="WGR63" s="12"/>
      <c r="WGS63" s="12"/>
      <c r="WGT63" s="12"/>
      <c r="WGU63" s="12"/>
      <c r="WGV63" s="12"/>
      <c r="WGW63" s="12"/>
      <c r="WGX63" s="12"/>
      <c r="WGY63" s="12"/>
      <c r="WGZ63" s="12"/>
      <c r="WHA63" s="12"/>
      <c r="WHB63" s="12"/>
      <c r="WHC63" s="12"/>
      <c r="WHD63" s="12"/>
      <c r="WHE63" s="12"/>
      <c r="WHF63" s="12"/>
      <c r="WHG63" s="12"/>
      <c r="WHH63" s="12"/>
      <c r="WHI63" s="12"/>
      <c r="WHJ63" s="12"/>
      <c r="WHK63" s="12"/>
      <c r="WHL63" s="12"/>
      <c r="WHM63" s="12"/>
      <c r="WHN63" s="12"/>
      <c r="WHO63" s="12"/>
      <c r="WHP63" s="12"/>
      <c r="WHQ63" s="12"/>
      <c r="WHR63" s="12"/>
      <c r="WHS63" s="12"/>
      <c r="WHT63" s="12"/>
      <c r="WHU63" s="12"/>
      <c r="WHV63" s="12"/>
      <c r="WHW63" s="12"/>
      <c r="WHX63" s="12"/>
      <c r="WHY63" s="12"/>
      <c r="WHZ63" s="12"/>
      <c r="WIA63" s="12"/>
      <c r="WIB63" s="12"/>
      <c r="WIC63" s="12"/>
      <c r="WID63" s="12"/>
      <c r="WIE63" s="12"/>
      <c r="WIF63" s="12"/>
      <c r="WIG63" s="12"/>
      <c r="WIH63" s="12"/>
      <c r="WII63" s="12"/>
      <c r="WIJ63" s="12"/>
      <c r="WIK63" s="12"/>
      <c r="WIL63" s="12"/>
      <c r="WIM63" s="12"/>
      <c r="WIN63" s="12"/>
      <c r="WIO63" s="12"/>
      <c r="WIP63" s="12"/>
      <c r="WIQ63" s="12"/>
      <c r="WIR63" s="12"/>
      <c r="WIS63" s="12"/>
      <c r="WIT63" s="12"/>
      <c r="WIU63" s="12"/>
      <c r="WIV63" s="12"/>
      <c r="WIW63" s="12"/>
      <c r="WIX63" s="12"/>
      <c r="WIY63" s="12"/>
      <c r="WIZ63" s="12"/>
      <c r="WJA63" s="12"/>
      <c r="WJB63" s="12"/>
      <c r="WJC63" s="12"/>
      <c r="WJD63" s="12"/>
      <c r="WJE63" s="12"/>
      <c r="WJF63" s="12"/>
      <c r="WJG63" s="12"/>
      <c r="WJH63" s="12"/>
      <c r="WJI63" s="12"/>
      <c r="WJJ63" s="12"/>
      <c r="WJK63" s="12"/>
      <c r="WJL63" s="12"/>
      <c r="WJM63" s="12"/>
      <c r="WJN63" s="12"/>
      <c r="WJO63" s="12"/>
      <c r="WJP63" s="12"/>
      <c r="WJQ63" s="12"/>
      <c r="WJR63" s="12"/>
      <c r="WJS63" s="12"/>
      <c r="WJT63" s="12"/>
      <c r="WJU63" s="12"/>
      <c r="WJV63" s="12"/>
      <c r="WJW63" s="12"/>
      <c r="WJX63" s="12"/>
      <c r="WJY63" s="12"/>
      <c r="WJZ63" s="12"/>
      <c r="WKA63" s="12"/>
      <c r="WKB63" s="12"/>
      <c r="WKC63" s="12"/>
      <c r="WKD63" s="12"/>
      <c r="WKE63" s="12"/>
      <c r="WKF63" s="12"/>
      <c r="WKG63" s="12"/>
      <c r="WKH63" s="12"/>
      <c r="WKI63" s="12"/>
      <c r="WKJ63" s="12"/>
      <c r="WKK63" s="12"/>
      <c r="WKL63" s="12"/>
      <c r="WKM63" s="12"/>
      <c r="WKN63" s="12"/>
      <c r="WKO63" s="12"/>
      <c r="WKP63" s="12"/>
      <c r="WKQ63" s="12"/>
      <c r="WKR63" s="12"/>
      <c r="WKS63" s="12"/>
      <c r="WKT63" s="12"/>
      <c r="WKU63" s="12"/>
      <c r="WKV63" s="12"/>
      <c r="WKW63" s="12"/>
      <c r="WKX63" s="12"/>
      <c r="WKY63" s="12"/>
      <c r="WKZ63" s="12"/>
      <c r="WLA63" s="12"/>
      <c r="WLB63" s="12"/>
      <c r="WLC63" s="12"/>
      <c r="WLD63" s="12"/>
      <c r="WLE63" s="12"/>
      <c r="WLF63" s="12"/>
      <c r="WLG63" s="12"/>
      <c r="WLH63" s="12"/>
      <c r="WLI63" s="12"/>
      <c r="WLJ63" s="12"/>
      <c r="WLK63" s="12"/>
      <c r="WLL63" s="12"/>
      <c r="WLM63" s="12"/>
      <c r="WLN63" s="12"/>
      <c r="WLO63" s="12"/>
      <c r="WLP63" s="12"/>
      <c r="WLQ63" s="12"/>
      <c r="WLR63" s="12"/>
      <c r="WLS63" s="12"/>
      <c r="WLT63" s="12"/>
      <c r="WLU63" s="12"/>
      <c r="WLV63" s="12"/>
      <c r="WLW63" s="12"/>
      <c r="WLX63" s="12"/>
      <c r="WLY63" s="12"/>
      <c r="WLZ63" s="12"/>
      <c r="WMA63" s="12"/>
      <c r="WMB63" s="12"/>
      <c r="WMC63" s="12"/>
      <c r="WMD63" s="12"/>
      <c r="WME63" s="12"/>
      <c r="WMF63" s="12"/>
      <c r="WMG63" s="12"/>
      <c r="WMH63" s="12"/>
      <c r="WMI63" s="12"/>
      <c r="WMJ63" s="12"/>
      <c r="WMK63" s="12"/>
      <c r="WML63" s="12"/>
      <c r="WMM63" s="12"/>
      <c r="WMN63" s="12"/>
      <c r="WMO63" s="12"/>
      <c r="WMP63" s="12"/>
      <c r="WMQ63" s="12"/>
      <c r="WMR63" s="12"/>
      <c r="WMS63" s="12"/>
      <c r="WMT63" s="12"/>
      <c r="WMU63" s="12"/>
      <c r="WMV63" s="12"/>
      <c r="WMW63" s="12"/>
      <c r="WMX63" s="12"/>
      <c r="WMY63" s="12"/>
      <c r="WMZ63" s="12"/>
      <c r="WNA63" s="12"/>
      <c r="WNB63" s="12"/>
      <c r="WNC63" s="12"/>
      <c r="WND63" s="12"/>
      <c r="WNE63" s="12"/>
      <c r="WNF63" s="12"/>
      <c r="WNG63" s="12"/>
      <c r="WNH63" s="12"/>
      <c r="WNI63" s="12"/>
      <c r="WNJ63" s="12"/>
      <c r="WNK63" s="12"/>
      <c r="WNL63" s="12"/>
      <c r="WNM63" s="12"/>
      <c r="WNN63" s="12"/>
      <c r="WNO63" s="12"/>
      <c r="WNP63" s="12"/>
      <c r="WNQ63" s="12"/>
      <c r="WNR63" s="12"/>
      <c r="WNS63" s="12"/>
      <c r="WNT63" s="12"/>
      <c r="WNU63" s="12"/>
      <c r="WNV63" s="12"/>
      <c r="WNW63" s="12"/>
      <c r="WNX63" s="12"/>
      <c r="WNY63" s="12"/>
      <c r="WNZ63" s="12"/>
      <c r="WOA63" s="12"/>
      <c r="WOB63" s="12"/>
      <c r="WOC63" s="12"/>
      <c r="WOD63" s="12"/>
      <c r="WOE63" s="12"/>
      <c r="WOF63" s="12"/>
      <c r="WOG63" s="12"/>
      <c r="WOH63" s="12"/>
      <c r="WOI63" s="12"/>
      <c r="WOJ63" s="12"/>
      <c r="WOK63" s="12"/>
      <c r="WOL63" s="12"/>
      <c r="WOM63" s="12"/>
      <c r="WON63" s="12"/>
      <c r="WOO63" s="12"/>
      <c r="WOP63" s="12"/>
      <c r="WOQ63" s="12"/>
      <c r="WOR63" s="12"/>
      <c r="WOS63" s="12"/>
      <c r="WOT63" s="12"/>
      <c r="WOU63" s="12"/>
      <c r="WOV63" s="12"/>
      <c r="WOW63" s="12"/>
      <c r="WOX63" s="12"/>
      <c r="WOY63" s="12"/>
      <c r="WOZ63" s="12"/>
      <c r="WPA63" s="12"/>
      <c r="WPB63" s="12"/>
      <c r="WPC63" s="12"/>
      <c r="WPD63" s="12"/>
      <c r="WPE63" s="12"/>
      <c r="WPF63" s="12"/>
      <c r="WPG63" s="12"/>
      <c r="WPH63" s="12"/>
      <c r="WPI63" s="12"/>
      <c r="WPJ63" s="12"/>
      <c r="WPK63" s="12"/>
      <c r="WPL63" s="12"/>
      <c r="WPM63" s="12"/>
      <c r="WPN63" s="12"/>
      <c r="WPO63" s="12"/>
      <c r="WPP63" s="12"/>
      <c r="WPQ63" s="12"/>
      <c r="WPR63" s="12"/>
      <c r="WPS63" s="12"/>
      <c r="WPT63" s="12"/>
      <c r="WPU63" s="12"/>
      <c r="WPV63" s="12"/>
      <c r="WPW63" s="12"/>
      <c r="WPX63" s="12"/>
      <c r="WPY63" s="12"/>
      <c r="WPZ63" s="12"/>
      <c r="WQA63" s="12"/>
      <c r="WQB63" s="12"/>
      <c r="WQC63" s="12"/>
      <c r="WQD63" s="12"/>
      <c r="WQE63" s="12"/>
      <c r="WQF63" s="12"/>
      <c r="WQG63" s="12"/>
      <c r="WQH63" s="12"/>
      <c r="WQI63" s="12"/>
      <c r="WQJ63" s="12"/>
      <c r="WQK63" s="12"/>
      <c r="WQL63" s="12"/>
      <c r="WQM63" s="12"/>
      <c r="WQN63" s="12"/>
      <c r="WQO63" s="12"/>
      <c r="WQP63" s="12"/>
      <c r="WQQ63" s="12"/>
      <c r="WQR63" s="12"/>
      <c r="WQS63" s="12"/>
      <c r="WQT63" s="12"/>
      <c r="WQU63" s="12"/>
      <c r="WQV63" s="12"/>
      <c r="WQW63" s="12"/>
      <c r="WQX63" s="12"/>
      <c r="WQY63" s="12"/>
      <c r="WQZ63" s="12"/>
      <c r="WRA63" s="12"/>
      <c r="WRB63" s="12"/>
      <c r="WRC63" s="12"/>
      <c r="WRD63" s="12"/>
      <c r="WRE63" s="12"/>
      <c r="WRF63" s="12"/>
      <c r="WRG63" s="12"/>
      <c r="WRH63" s="12"/>
      <c r="WRI63" s="12"/>
      <c r="WRJ63" s="12"/>
      <c r="WRK63" s="12"/>
      <c r="WRL63" s="12"/>
      <c r="WRM63" s="12"/>
      <c r="WRN63" s="12"/>
      <c r="WRO63" s="12"/>
      <c r="WRP63" s="12"/>
      <c r="WRQ63" s="12"/>
      <c r="WRR63" s="12"/>
      <c r="WRS63" s="12"/>
      <c r="WRT63" s="12"/>
      <c r="WRU63" s="12"/>
      <c r="WRV63" s="12"/>
      <c r="WRW63" s="12"/>
      <c r="WRX63" s="12"/>
      <c r="WRY63" s="12"/>
      <c r="WRZ63" s="12"/>
      <c r="WSA63" s="12"/>
      <c r="WSB63" s="12"/>
      <c r="WSC63" s="12"/>
      <c r="WSD63" s="12"/>
      <c r="WSE63" s="12"/>
      <c r="WSF63" s="12"/>
      <c r="WSG63" s="12"/>
      <c r="WSH63" s="12"/>
      <c r="WSI63" s="12"/>
      <c r="WSJ63" s="12"/>
      <c r="WSK63" s="12"/>
      <c r="WSL63" s="12"/>
      <c r="WSM63" s="12"/>
      <c r="WSN63" s="12"/>
      <c r="WSO63" s="12"/>
      <c r="WSP63" s="12"/>
      <c r="WSQ63" s="12"/>
      <c r="WSR63" s="12"/>
      <c r="WSS63" s="12"/>
      <c r="WST63" s="12"/>
      <c r="WSU63" s="12"/>
      <c r="WSV63" s="12"/>
      <c r="WSW63" s="12"/>
      <c r="WSX63" s="12"/>
      <c r="WSY63" s="12"/>
      <c r="WSZ63" s="12"/>
      <c r="WTA63" s="12"/>
      <c r="WTB63" s="12"/>
      <c r="WTC63" s="12"/>
      <c r="WTD63" s="12"/>
      <c r="WTE63" s="12"/>
      <c r="WTF63" s="12"/>
      <c r="WTG63" s="12"/>
      <c r="WTH63" s="12"/>
      <c r="WTI63" s="12"/>
      <c r="WTJ63" s="12"/>
      <c r="WTK63" s="12"/>
      <c r="WTL63" s="12"/>
      <c r="WTM63" s="12"/>
      <c r="WTN63" s="12"/>
      <c r="WTO63" s="12"/>
      <c r="WTP63" s="12"/>
      <c r="WTQ63" s="12"/>
      <c r="WTR63" s="12"/>
      <c r="WTS63" s="12"/>
      <c r="WTT63" s="12"/>
      <c r="WTU63" s="12"/>
      <c r="WTV63" s="12"/>
      <c r="WTW63" s="12"/>
      <c r="WTX63" s="12"/>
      <c r="WTY63" s="12"/>
      <c r="WTZ63" s="12"/>
      <c r="WUA63" s="12"/>
      <c r="WUB63" s="12"/>
      <c r="WUC63" s="12"/>
      <c r="WUD63" s="12"/>
      <c r="WUE63" s="12"/>
      <c r="WUF63" s="12"/>
      <c r="WUG63" s="12"/>
      <c r="WUH63" s="12"/>
      <c r="WUI63" s="12"/>
      <c r="WUJ63" s="12"/>
      <c r="WUK63" s="12"/>
      <c r="WUL63" s="12"/>
      <c r="WUM63" s="12"/>
      <c r="WUN63" s="12"/>
      <c r="WUO63" s="12"/>
      <c r="WUP63" s="12"/>
      <c r="WUQ63" s="12"/>
      <c r="WUR63" s="12"/>
      <c r="WUS63" s="12"/>
      <c r="WUT63" s="12"/>
      <c r="WUU63" s="12"/>
      <c r="WUV63" s="12"/>
      <c r="WUW63" s="12"/>
      <c r="WUX63" s="12"/>
      <c r="WUY63" s="12"/>
      <c r="WUZ63" s="12"/>
      <c r="WVA63" s="12"/>
      <c r="WVB63" s="12"/>
      <c r="WVC63" s="12"/>
      <c r="WVD63" s="12"/>
      <c r="WVE63" s="12"/>
      <c r="WVF63" s="12"/>
      <c r="WVG63" s="12"/>
      <c r="WVH63" s="12"/>
      <c r="WVI63" s="12"/>
      <c r="WVJ63" s="12"/>
      <c r="WVK63" s="12"/>
      <c r="WVL63" s="12"/>
      <c r="WVM63" s="12"/>
      <c r="WVN63" s="12"/>
      <c r="WVO63" s="12"/>
      <c r="WVP63" s="12"/>
      <c r="WVQ63" s="12"/>
      <c r="WVR63" s="12"/>
      <c r="WVS63" s="12"/>
      <c r="WVT63" s="12"/>
      <c r="WVU63" s="12"/>
      <c r="WVV63" s="12"/>
      <c r="WVW63" s="12"/>
      <c r="WVX63" s="12"/>
      <c r="WVY63" s="12"/>
      <c r="WVZ63" s="12"/>
      <c r="WWA63" s="12"/>
      <c r="WWB63" s="12"/>
      <c r="WWC63" s="12"/>
      <c r="WWD63" s="12"/>
      <c r="WWE63" s="12"/>
      <c r="WWF63" s="12"/>
      <c r="WWG63" s="12"/>
      <c r="WWH63" s="12"/>
      <c r="WWI63" s="12"/>
      <c r="WWJ63" s="12"/>
      <c r="WWK63" s="12"/>
      <c r="WWL63" s="12"/>
      <c r="WWM63" s="12"/>
      <c r="WWN63" s="12"/>
      <c r="WWO63" s="12"/>
      <c r="WWP63" s="12"/>
      <c r="WWQ63" s="12"/>
      <c r="WWR63" s="12"/>
      <c r="WWS63" s="12"/>
      <c r="WWT63" s="12"/>
      <c r="WWU63" s="12"/>
      <c r="WWV63" s="12"/>
      <c r="WWW63" s="12"/>
      <c r="WWX63" s="12"/>
      <c r="WWY63" s="12"/>
      <c r="WWZ63" s="12"/>
      <c r="WXA63" s="12"/>
      <c r="WXB63" s="12"/>
      <c r="WXC63" s="12"/>
      <c r="WXD63" s="12"/>
      <c r="WXE63" s="12"/>
      <c r="WXF63" s="12"/>
      <c r="WXG63" s="12"/>
      <c r="WXH63" s="12"/>
      <c r="WXI63" s="12"/>
      <c r="WXJ63" s="12"/>
      <c r="WXK63" s="12"/>
      <c r="WXL63" s="12"/>
      <c r="WXM63" s="12"/>
      <c r="WXN63" s="12"/>
      <c r="WXO63" s="12"/>
      <c r="WXP63" s="12"/>
      <c r="WXQ63" s="12"/>
      <c r="WXR63" s="12"/>
      <c r="WXS63" s="12"/>
      <c r="WXT63" s="12"/>
      <c r="WXU63" s="12"/>
      <c r="WXV63" s="12"/>
      <c r="WXW63" s="12"/>
      <c r="WXX63" s="12"/>
      <c r="WXY63" s="12"/>
      <c r="WXZ63" s="12"/>
      <c r="WYA63" s="12"/>
      <c r="WYB63" s="12"/>
      <c r="WYC63" s="12"/>
      <c r="WYD63" s="12"/>
      <c r="WYE63" s="12"/>
      <c r="WYF63" s="12"/>
      <c r="WYG63" s="12"/>
      <c r="WYH63" s="12"/>
      <c r="WYI63" s="12"/>
      <c r="WYJ63" s="12"/>
      <c r="WYK63" s="12"/>
      <c r="WYL63" s="12"/>
      <c r="WYM63" s="12"/>
      <c r="WYN63" s="12"/>
      <c r="WYO63" s="12"/>
      <c r="WYP63" s="12"/>
      <c r="WYQ63" s="12"/>
      <c r="WYR63" s="12"/>
      <c r="WYS63" s="12"/>
      <c r="WYT63" s="12"/>
      <c r="WYU63" s="12"/>
      <c r="WYV63" s="12"/>
      <c r="WYW63" s="12"/>
      <c r="WYX63" s="12"/>
      <c r="WYY63" s="12"/>
      <c r="WYZ63" s="12"/>
      <c r="WZA63" s="12"/>
      <c r="WZB63" s="12"/>
      <c r="WZC63" s="12"/>
      <c r="WZD63" s="12"/>
      <c r="WZE63" s="12"/>
      <c r="WZF63" s="12"/>
      <c r="WZG63" s="12"/>
      <c r="WZH63" s="12"/>
      <c r="WZI63" s="12"/>
      <c r="WZJ63" s="12"/>
      <c r="WZK63" s="12"/>
      <c r="WZL63" s="12"/>
      <c r="WZM63" s="12"/>
      <c r="WZN63" s="12"/>
      <c r="WZO63" s="12"/>
      <c r="WZP63" s="12"/>
      <c r="WZQ63" s="12"/>
      <c r="WZR63" s="12"/>
      <c r="WZS63" s="12"/>
      <c r="WZT63" s="12"/>
      <c r="WZU63" s="12"/>
      <c r="WZV63" s="12"/>
      <c r="WZW63" s="12"/>
      <c r="WZX63" s="12"/>
      <c r="WZY63" s="12"/>
      <c r="WZZ63" s="12"/>
      <c r="XAA63" s="12"/>
      <c r="XAB63" s="12"/>
      <c r="XAC63" s="12"/>
      <c r="XAD63" s="12"/>
      <c r="XAE63" s="12"/>
      <c r="XAF63" s="12"/>
      <c r="XAG63" s="12"/>
      <c r="XAH63" s="12"/>
      <c r="XAI63" s="12"/>
      <c r="XAJ63" s="12"/>
      <c r="XAK63" s="12"/>
      <c r="XAL63" s="12"/>
      <c r="XAM63" s="12"/>
      <c r="XAN63" s="12"/>
      <c r="XAO63" s="12"/>
      <c r="XAP63" s="12"/>
      <c r="XAQ63" s="12"/>
      <c r="XAR63" s="12"/>
      <c r="XAS63" s="12"/>
      <c r="XAT63" s="12"/>
      <c r="XAU63" s="12"/>
      <c r="XAV63" s="12"/>
      <c r="XAW63" s="12"/>
      <c r="XAX63" s="12"/>
      <c r="XAY63" s="12"/>
      <c r="XAZ63" s="12"/>
      <c r="XBA63" s="12"/>
      <c r="XBB63" s="12"/>
      <c r="XBC63" s="12"/>
      <c r="XBD63" s="12"/>
      <c r="XBE63" s="12"/>
      <c r="XBF63" s="12"/>
      <c r="XBG63" s="12"/>
      <c r="XBH63" s="12"/>
      <c r="XBI63" s="12"/>
      <c r="XBJ63" s="12"/>
      <c r="XBK63" s="12"/>
      <c r="XBL63" s="12"/>
      <c r="XBM63" s="12"/>
      <c r="XBN63" s="12"/>
      <c r="XBO63" s="12"/>
      <c r="XBP63" s="12"/>
      <c r="XBQ63" s="12"/>
      <c r="XBR63" s="12"/>
      <c r="XBS63" s="12"/>
      <c r="XBT63" s="12"/>
      <c r="XBU63" s="12"/>
      <c r="XBV63" s="12"/>
      <c r="XBW63" s="12"/>
      <c r="XBX63" s="12"/>
      <c r="XBY63" s="12"/>
      <c r="XBZ63" s="12"/>
      <c r="XCA63" s="12"/>
      <c r="XCB63" s="12"/>
      <c r="XCC63" s="12"/>
      <c r="XCD63" s="12"/>
      <c r="XCE63" s="12"/>
      <c r="XCF63" s="12"/>
      <c r="XCG63" s="12"/>
      <c r="XCH63" s="12"/>
      <c r="XCI63" s="12"/>
      <c r="XCJ63" s="12"/>
      <c r="XCK63" s="12"/>
      <c r="XCL63" s="12"/>
      <c r="XCM63" s="12"/>
      <c r="XCN63" s="12"/>
      <c r="XCO63" s="12"/>
      <c r="XCP63" s="12"/>
      <c r="XCQ63" s="12"/>
      <c r="XCR63" s="12"/>
      <c r="XCS63" s="12"/>
      <c r="XCT63" s="12"/>
      <c r="XCU63" s="12"/>
      <c r="XCV63" s="12"/>
      <c r="XCW63" s="12"/>
      <c r="XCX63" s="12"/>
      <c r="XCY63" s="12"/>
      <c r="XCZ63" s="12"/>
      <c r="XDA63" s="12"/>
      <c r="XDB63" s="12"/>
      <c r="XDC63" s="12"/>
      <c r="XDD63" s="12"/>
      <c r="XDE63" s="12"/>
      <c r="XDF63" s="12"/>
      <c r="XDG63" s="12"/>
      <c r="XDH63" s="12"/>
      <c r="XDI63" s="12"/>
      <c r="XDJ63" s="12"/>
      <c r="XDK63" s="12"/>
      <c r="XDL63" s="12"/>
      <c r="XDM63" s="12"/>
      <c r="XDN63" s="12"/>
      <c r="XDO63" s="12"/>
      <c r="XDP63" s="12"/>
      <c r="XDQ63" s="12"/>
      <c r="XDR63" s="12"/>
      <c r="XDS63" s="12"/>
      <c r="XDT63" s="12"/>
      <c r="XDU63" s="12"/>
    </row>
    <row r="64" spans="1:16349" ht="33" customHeight="1" thickBot="1">
      <c r="A64" s="235" t="s">
        <v>603</v>
      </c>
      <c r="B64" s="236"/>
      <c r="C64" s="236"/>
      <c r="D64" s="7"/>
      <c r="E64" s="7"/>
      <c r="F64" s="237" t="s">
        <v>621</v>
      </c>
      <c r="L64" s="222"/>
      <c r="P64" s="221"/>
      <c r="Q64" s="221"/>
    </row>
    <row r="65" spans="1:24" s="6" customFormat="1" ht="39.950000000000003" customHeight="1">
      <c r="A65" s="138" t="s">
        <v>622</v>
      </c>
      <c r="B65" s="138" t="s">
        <v>623</v>
      </c>
      <c r="C65" s="138" t="s">
        <v>624</v>
      </c>
      <c r="D65" s="15" t="s">
        <v>325</v>
      </c>
      <c r="E65" s="15" t="s">
        <v>326</v>
      </c>
      <c r="F65" s="107" t="s">
        <v>625</v>
      </c>
      <c r="G65" s="238"/>
      <c r="H65" s="239"/>
      <c r="L65" s="222"/>
      <c r="M65" s="240"/>
      <c r="N65" s="141" t="s">
        <v>630</v>
      </c>
      <c r="O65" s="142" t="s">
        <v>631</v>
      </c>
      <c r="P65" s="226" t="s">
        <v>632</v>
      </c>
      <c r="Q65" s="227" t="s">
        <v>702</v>
      </c>
      <c r="U65" s="324" t="s">
        <v>630</v>
      </c>
      <c r="V65" s="324" t="s">
        <v>631</v>
      </c>
      <c r="W65" s="324" t="s">
        <v>632</v>
      </c>
      <c r="X65" s="324" t="s">
        <v>884</v>
      </c>
    </row>
    <row r="66" spans="1:24" s="6" customFormat="1" ht="51.75" customHeight="1">
      <c r="A66" s="172" t="s">
        <v>703</v>
      </c>
      <c r="B66" s="124"/>
      <c r="C66" s="124"/>
      <c r="D66" s="176" t="s">
        <v>606</v>
      </c>
      <c r="E66" s="228" t="s">
        <v>704</v>
      </c>
      <c r="F66" s="110">
        <v>87996</v>
      </c>
      <c r="G66" s="238"/>
      <c r="H66" s="239"/>
      <c r="L66" s="222"/>
      <c r="M66" s="240"/>
      <c r="N66" s="167">
        <f>F66+O66</f>
        <v>86225</v>
      </c>
      <c r="O66" s="232">
        <v>-1771</v>
      </c>
      <c r="P66" s="169">
        <f>ROUND(N66/F66,4)</f>
        <v>0.97989999999999999</v>
      </c>
      <c r="Q66" s="170">
        <f>ROUND(N66/F66,4)</f>
        <v>0.97989999999999999</v>
      </c>
      <c r="U66" s="324">
        <v>86225</v>
      </c>
      <c r="V66" s="324">
        <v>-1771</v>
      </c>
      <c r="W66" s="324">
        <v>0.97989999999999999</v>
      </c>
      <c r="X66" s="324">
        <v>0.97989999999999999</v>
      </c>
    </row>
    <row r="67" spans="1:24" ht="71.25" customHeight="1" thickBot="1">
      <c r="A67" s="172" t="s">
        <v>705</v>
      </c>
      <c r="B67" s="124"/>
      <c r="C67" s="124"/>
      <c r="D67" s="176" t="s">
        <v>706</v>
      </c>
      <c r="E67" s="175" t="s">
        <v>587</v>
      </c>
      <c r="F67" s="110">
        <v>4952</v>
      </c>
      <c r="K67" s="241"/>
      <c r="L67" s="230"/>
      <c r="M67" s="234"/>
      <c r="N67" s="167">
        <f>F67+O67</f>
        <v>4040</v>
      </c>
      <c r="O67" s="232">
        <v>-912</v>
      </c>
      <c r="P67" s="181">
        <f>ROUND(N67/F67,4)</f>
        <v>0.81579999999999997</v>
      </c>
      <c r="Q67" s="182">
        <f>ROUND(N67/F67,4)</f>
        <v>0.81579999999999997</v>
      </c>
      <c r="U67" s="324">
        <v>4040</v>
      </c>
      <c r="V67" s="324">
        <v>-912</v>
      </c>
      <c r="W67" s="324">
        <v>0.81579999999999997</v>
      </c>
      <c r="X67" s="324">
        <v>0.81579999999999997</v>
      </c>
    </row>
    <row r="68" spans="1:24">
      <c r="A68" s="242"/>
    </row>
    <row r="69" spans="1:24">
      <c r="A69" s="243"/>
    </row>
    <row r="70" spans="1:24">
      <c r="A70" s="7"/>
    </row>
  </sheetData>
  <mergeCells count="1">
    <mergeCell ref="A55:E55"/>
  </mergeCells>
  <phoneticPr fontId="17"/>
  <printOptions horizontalCentered="1"/>
  <pageMargins left="0.39370078740157483" right="0.39370078740157483" top="0.59055118110236227" bottom="0.78740157480314965" header="0.31496062992125984" footer="0.51181102362204722"/>
  <pageSetup paperSize="9" scale="52" firstPageNumber="13" fitToHeight="0" orientation="landscape" useFirstPageNumber="1" r:id="rId1"/>
  <rowBreaks count="1" manualBreakCount="1">
    <brk id="34" max="1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0"/>
  <sheetViews>
    <sheetView view="pageBreakPreview" zoomScale="85" zoomScaleNormal="70" zoomScaleSheetLayoutView="85" zoomScalePageLayoutView="70" workbookViewId="0">
      <pane xSplit="3" ySplit="7" topLeftCell="D8" activePane="bottomRight" state="frozen"/>
      <selection pane="topRight" activeCell="D1" sqref="D1"/>
      <selection pane="bottomLeft" activeCell="A8" sqref="A8"/>
      <selection pane="bottomRight" activeCell="C14" sqref="C14"/>
    </sheetView>
  </sheetViews>
  <sheetFormatPr defaultRowHeight="13.5"/>
  <cols>
    <col min="1" max="1" width="0.625" style="245" customWidth="1"/>
    <col min="2" max="2" width="3.75" style="245" customWidth="1"/>
    <col min="3" max="3" width="26.75" style="245" customWidth="1"/>
    <col min="4" max="4" width="7.875" style="245" customWidth="1"/>
    <col min="5" max="5" width="12.75" style="245" hidden="1" customWidth="1"/>
    <col min="6" max="7" width="8.625" style="245" hidden="1" customWidth="1"/>
    <col min="8" max="8" width="10.25" style="245" bestFit="1" customWidth="1"/>
    <col min="9" max="11" width="9.125" style="245" customWidth="1"/>
    <col min="12" max="12" width="10.5" style="245" customWidth="1"/>
    <col min="13" max="14" width="9.125" style="245" customWidth="1"/>
    <col min="15" max="15" width="10.25" style="245" hidden="1" customWidth="1"/>
    <col min="16" max="18" width="9.875" style="245" hidden="1" customWidth="1"/>
    <col min="19" max="20" width="9.875" style="245" customWidth="1"/>
    <col min="21" max="21" width="7.375" style="245" customWidth="1"/>
    <col min="22" max="24" width="5.75" style="245" customWidth="1"/>
    <col min="25" max="25" width="20.5" style="245" customWidth="1"/>
    <col min="26" max="26" width="22" style="245" customWidth="1"/>
    <col min="27" max="27" width="29.625" style="245" customWidth="1"/>
    <col min="28" max="28" width="6.625" style="245" customWidth="1"/>
    <col min="29" max="29" width="7.125" style="245" customWidth="1"/>
    <col min="30" max="16384" width="9" style="245"/>
  </cols>
  <sheetData>
    <row r="1" spans="1:33" ht="18.75">
      <c r="A1" s="244"/>
      <c r="AA1" s="246"/>
      <c r="AB1" s="247"/>
      <c r="AC1" s="248" t="s">
        <v>707</v>
      </c>
      <c r="AD1" s="246"/>
      <c r="AE1" s="246"/>
      <c r="AF1" s="246"/>
      <c r="AG1" s="246"/>
    </row>
    <row r="2" spans="1:33" ht="17.25">
      <c r="B2" s="249" t="s">
        <v>708</v>
      </c>
      <c r="C2" s="250"/>
      <c r="D2" s="250"/>
      <c r="E2" s="250"/>
      <c r="F2" s="250"/>
      <c r="G2" s="250"/>
      <c r="H2" s="250"/>
      <c r="I2" s="250"/>
      <c r="J2" s="250"/>
      <c r="K2" s="250"/>
      <c r="L2" s="250"/>
      <c r="M2" s="250"/>
      <c r="N2" s="250"/>
      <c r="O2" s="250"/>
      <c r="P2" s="250"/>
      <c r="Q2" s="250"/>
      <c r="R2" s="250"/>
      <c r="S2" s="250"/>
      <c r="T2" s="250"/>
      <c r="AA2" s="246"/>
      <c r="AB2" s="246"/>
      <c r="AC2" s="246"/>
      <c r="AD2" s="246"/>
      <c r="AE2" s="246"/>
      <c r="AF2" s="246"/>
      <c r="AG2" s="246"/>
    </row>
    <row r="3" spans="1:33">
      <c r="E3" s="245" t="s">
        <v>709</v>
      </c>
      <c r="AA3" s="247" t="s">
        <v>710</v>
      </c>
      <c r="AB3" s="675" t="s">
        <v>21</v>
      </c>
      <c r="AC3" s="675"/>
      <c r="AD3" s="246"/>
      <c r="AE3" s="246"/>
      <c r="AF3" s="246"/>
      <c r="AG3" s="246"/>
    </row>
    <row r="4" spans="1:33" ht="24.75" customHeight="1">
      <c r="B4" s="676" t="s">
        <v>711</v>
      </c>
      <c r="C4" s="679" t="s">
        <v>712</v>
      </c>
      <c r="D4" s="676" t="s">
        <v>713</v>
      </c>
      <c r="E4" s="682" t="s">
        <v>714</v>
      </c>
      <c r="F4" s="685" t="s">
        <v>715</v>
      </c>
      <c r="G4" s="685" t="s">
        <v>716</v>
      </c>
      <c r="H4" s="688" t="s">
        <v>717</v>
      </c>
      <c r="I4" s="688"/>
      <c r="J4" s="688"/>
      <c r="K4" s="688"/>
      <c r="L4" s="688"/>
      <c r="M4" s="689" t="s">
        <v>718</v>
      </c>
      <c r="N4" s="690"/>
      <c r="O4" s="690"/>
      <c r="P4" s="693"/>
      <c r="Q4" s="693"/>
      <c r="R4" s="694"/>
      <c r="S4" s="661" t="s">
        <v>719</v>
      </c>
      <c r="T4" s="661" t="s">
        <v>720</v>
      </c>
      <c r="U4" s="251"/>
      <c r="V4" s="251"/>
      <c r="W4" s="251"/>
      <c r="X4" s="251"/>
      <c r="Y4" s="251"/>
      <c r="Z4" s="251"/>
      <c r="AA4" s="251"/>
      <c r="AB4" s="251"/>
      <c r="AC4" s="664" t="s">
        <v>721</v>
      </c>
      <c r="AD4" s="246"/>
      <c r="AE4" s="246"/>
      <c r="AF4" s="246"/>
      <c r="AG4" s="246"/>
    </row>
    <row r="5" spans="1:33" ht="23.25" customHeight="1">
      <c r="B5" s="677"/>
      <c r="C5" s="680"/>
      <c r="D5" s="677"/>
      <c r="E5" s="683"/>
      <c r="F5" s="686"/>
      <c r="G5" s="686"/>
      <c r="H5" s="667" t="s">
        <v>722</v>
      </c>
      <c r="I5" s="670" t="s">
        <v>723</v>
      </c>
      <c r="J5" s="670"/>
      <c r="K5" s="671"/>
      <c r="L5" s="667" t="s">
        <v>724</v>
      </c>
      <c r="M5" s="691"/>
      <c r="N5" s="692"/>
      <c r="O5" s="692"/>
      <c r="P5" s="672" t="s">
        <v>725</v>
      </c>
      <c r="Q5" s="673"/>
      <c r="R5" s="674"/>
      <c r="S5" s="662"/>
      <c r="T5" s="662"/>
      <c r="U5" s="252" t="s">
        <v>726</v>
      </c>
      <c r="V5" s="252" t="s">
        <v>727</v>
      </c>
      <c r="W5" s="252" t="s">
        <v>728</v>
      </c>
      <c r="X5" s="252" t="s">
        <v>729</v>
      </c>
      <c r="Y5" s="252" t="s">
        <v>3</v>
      </c>
      <c r="Z5" s="252" t="s">
        <v>730</v>
      </c>
      <c r="AA5" s="252" t="s">
        <v>731</v>
      </c>
      <c r="AB5" s="252" t="s">
        <v>732</v>
      </c>
      <c r="AC5" s="665"/>
      <c r="AD5" s="246"/>
      <c r="AE5" s="246"/>
      <c r="AF5" s="246"/>
      <c r="AG5" s="246"/>
    </row>
    <row r="6" spans="1:33">
      <c r="B6" s="677"/>
      <c r="C6" s="680"/>
      <c r="D6" s="677"/>
      <c r="E6" s="683"/>
      <c r="F6" s="686"/>
      <c r="G6" s="686"/>
      <c r="H6" s="668"/>
      <c r="I6" s="667" t="s">
        <v>733</v>
      </c>
      <c r="J6" s="667" t="s">
        <v>734</v>
      </c>
      <c r="K6" s="667" t="s">
        <v>735</v>
      </c>
      <c r="L6" s="668"/>
      <c r="M6" s="253"/>
      <c r="N6" s="254"/>
      <c r="O6" s="255"/>
      <c r="P6" s="256"/>
      <c r="Q6" s="257"/>
      <c r="R6" s="255"/>
      <c r="S6" s="662"/>
      <c r="T6" s="662"/>
      <c r="U6" s="258" t="s">
        <v>732</v>
      </c>
      <c r="V6" s="258"/>
      <c r="W6" s="258"/>
      <c r="X6" s="258"/>
      <c r="Y6" s="258"/>
      <c r="Z6" s="258"/>
      <c r="AA6" s="258"/>
      <c r="AB6" s="258" t="s">
        <v>736</v>
      </c>
      <c r="AC6" s="665"/>
      <c r="AD6" s="246"/>
      <c r="AE6" s="246"/>
      <c r="AF6" s="246"/>
      <c r="AG6" s="246"/>
    </row>
    <row r="7" spans="1:33" ht="22.5">
      <c r="B7" s="678"/>
      <c r="C7" s="681"/>
      <c r="D7" s="678"/>
      <c r="E7" s="684"/>
      <c r="F7" s="687"/>
      <c r="G7" s="687"/>
      <c r="H7" s="669"/>
      <c r="I7" s="669"/>
      <c r="J7" s="669"/>
      <c r="K7" s="669"/>
      <c r="L7" s="669"/>
      <c r="M7" s="259" t="s">
        <v>737</v>
      </c>
      <c r="N7" s="260" t="s">
        <v>738</v>
      </c>
      <c r="O7" s="261" t="s">
        <v>739</v>
      </c>
      <c r="P7" s="262" t="s">
        <v>737</v>
      </c>
      <c r="Q7" s="263" t="s">
        <v>738</v>
      </c>
      <c r="R7" s="261" t="s">
        <v>739</v>
      </c>
      <c r="S7" s="663"/>
      <c r="T7" s="663"/>
      <c r="U7" s="264" t="s">
        <v>740</v>
      </c>
      <c r="V7" s="264"/>
      <c r="W7" s="264"/>
      <c r="X7" s="264"/>
      <c r="Y7" s="264"/>
      <c r="Z7" s="265"/>
      <c r="AA7" s="265"/>
      <c r="AB7" s="264"/>
      <c r="AC7" s="666"/>
      <c r="AD7" s="246"/>
      <c r="AE7" s="246"/>
      <c r="AF7" s="246"/>
      <c r="AG7" s="246"/>
    </row>
    <row r="8" spans="1:33" s="266" customFormat="1" ht="57.75" customHeight="1">
      <c r="B8" s="267">
        <v>1</v>
      </c>
      <c r="C8" s="268" t="s">
        <v>741</v>
      </c>
      <c r="D8" s="269" t="s">
        <v>742</v>
      </c>
      <c r="E8" s="270"/>
      <c r="F8" s="270"/>
      <c r="G8" s="270"/>
      <c r="H8" s="271">
        <f>K8+L8</f>
        <v>3453698</v>
      </c>
      <c r="I8" s="271">
        <f>ROUND(K8*2/3,0)</f>
        <v>1151233</v>
      </c>
      <c r="J8" s="271">
        <f>K8-I8</f>
        <v>575616</v>
      </c>
      <c r="K8" s="271">
        <v>1726849</v>
      </c>
      <c r="L8" s="271">
        <v>1726849</v>
      </c>
      <c r="M8" s="272">
        <v>108812</v>
      </c>
      <c r="N8" s="272">
        <v>1042421</v>
      </c>
      <c r="O8" s="273"/>
      <c r="P8" s="273"/>
      <c r="Q8" s="273"/>
      <c r="R8" s="273"/>
      <c r="S8" s="274">
        <v>1726849</v>
      </c>
      <c r="T8" s="272"/>
      <c r="U8" s="269"/>
      <c r="V8" s="269"/>
      <c r="W8" s="269" t="s">
        <v>1</v>
      </c>
      <c r="X8" s="269"/>
      <c r="Y8" s="275" t="s">
        <v>743</v>
      </c>
      <c r="Z8" s="268" t="s">
        <v>744</v>
      </c>
      <c r="AA8" s="268" t="s">
        <v>745</v>
      </c>
      <c r="AB8" s="276">
        <v>0.5</v>
      </c>
      <c r="AC8" s="277">
        <v>5</v>
      </c>
      <c r="AD8" s="278"/>
      <c r="AE8" s="278"/>
      <c r="AF8" s="278"/>
      <c r="AG8" s="278"/>
    </row>
    <row r="9" spans="1:33" s="266" customFormat="1" ht="48.75" customHeight="1">
      <c r="B9" s="267">
        <v>2</v>
      </c>
      <c r="C9" s="268" t="s">
        <v>746</v>
      </c>
      <c r="D9" s="269" t="s">
        <v>747</v>
      </c>
      <c r="E9" s="270"/>
      <c r="F9" s="270"/>
      <c r="G9" s="270"/>
      <c r="H9" s="271">
        <f t="shared" ref="H9:H49" si="0">K9+L9</f>
        <v>600000</v>
      </c>
      <c r="I9" s="271">
        <f t="shared" ref="I9:I49" si="1">ROUND(K9*2/3,0)</f>
        <v>200000</v>
      </c>
      <c r="J9" s="271">
        <f t="shared" ref="J9:J49" si="2">K9-I9</f>
        <v>100000</v>
      </c>
      <c r="K9" s="271">
        <v>300000</v>
      </c>
      <c r="L9" s="271">
        <v>300000</v>
      </c>
      <c r="M9" s="272">
        <v>0</v>
      </c>
      <c r="N9" s="272">
        <v>200000</v>
      </c>
      <c r="O9" s="273"/>
      <c r="P9" s="273"/>
      <c r="Q9" s="273"/>
      <c r="R9" s="273"/>
      <c r="S9" s="274">
        <v>300000</v>
      </c>
      <c r="T9" s="272"/>
      <c r="U9" s="269"/>
      <c r="V9" s="269"/>
      <c r="W9" s="269" t="s">
        <v>1</v>
      </c>
      <c r="X9" s="269"/>
      <c r="Y9" s="275" t="s">
        <v>616</v>
      </c>
      <c r="Z9" s="268" t="s">
        <v>748</v>
      </c>
      <c r="AA9" s="268" t="s">
        <v>749</v>
      </c>
      <c r="AB9" s="276">
        <v>0.5</v>
      </c>
      <c r="AC9" s="277">
        <v>1</v>
      </c>
      <c r="AD9" s="278"/>
      <c r="AE9" s="278"/>
      <c r="AF9" s="278"/>
      <c r="AG9" s="278"/>
    </row>
    <row r="10" spans="1:33" s="266" customFormat="1" ht="87" customHeight="1">
      <c r="B10" s="267">
        <v>3</v>
      </c>
      <c r="C10" s="268" t="s">
        <v>750</v>
      </c>
      <c r="D10" s="269" t="s">
        <v>747</v>
      </c>
      <c r="E10" s="270"/>
      <c r="F10" s="270"/>
      <c r="G10" s="270"/>
      <c r="H10" s="271">
        <f>K10+L10</f>
        <v>12322542</v>
      </c>
      <c r="I10" s="271">
        <f>ROUND(K10*2/3,0)</f>
        <v>470508</v>
      </c>
      <c r="J10" s="271">
        <f t="shared" si="2"/>
        <v>235254</v>
      </c>
      <c r="K10" s="271">
        <v>705762</v>
      </c>
      <c r="L10" s="271">
        <v>11616780</v>
      </c>
      <c r="M10" s="272">
        <v>0</v>
      </c>
      <c r="N10" s="272">
        <v>448457</v>
      </c>
      <c r="O10" s="273"/>
      <c r="P10" s="273"/>
      <c r="Q10" s="273"/>
      <c r="R10" s="273"/>
      <c r="S10" s="274">
        <v>705762</v>
      </c>
      <c r="T10" s="272"/>
      <c r="U10" s="269"/>
      <c r="V10" s="269" t="s">
        <v>1</v>
      </c>
      <c r="W10" s="269" t="s">
        <v>1</v>
      </c>
      <c r="X10" s="269"/>
      <c r="Y10" s="275" t="s">
        <v>751</v>
      </c>
      <c r="Z10" s="268" t="s">
        <v>752</v>
      </c>
      <c r="AA10" s="268" t="s">
        <v>753</v>
      </c>
      <c r="AB10" s="276" t="s">
        <v>754</v>
      </c>
      <c r="AC10" s="277">
        <v>5</v>
      </c>
      <c r="AD10" s="278"/>
      <c r="AE10" s="278"/>
      <c r="AF10" s="278"/>
      <c r="AG10" s="278"/>
    </row>
    <row r="11" spans="1:33" s="266" customFormat="1" ht="54">
      <c r="B11" s="267">
        <v>4</v>
      </c>
      <c r="C11" s="268" t="s">
        <v>353</v>
      </c>
      <c r="D11" s="269" t="s">
        <v>747</v>
      </c>
      <c r="E11" s="270"/>
      <c r="F11" s="270"/>
      <c r="G11" s="270"/>
      <c r="H11" s="271">
        <f t="shared" si="0"/>
        <v>40762</v>
      </c>
      <c r="I11" s="271">
        <f t="shared" si="1"/>
        <v>22841</v>
      </c>
      <c r="J11" s="271">
        <f t="shared" si="2"/>
        <v>11421</v>
      </c>
      <c r="K11" s="271">
        <v>34262</v>
      </c>
      <c r="L11" s="271">
        <v>6500</v>
      </c>
      <c r="M11" s="272">
        <v>0</v>
      </c>
      <c r="N11" s="272">
        <v>22841</v>
      </c>
      <c r="O11" s="273"/>
      <c r="P11" s="273"/>
      <c r="Q11" s="273"/>
      <c r="R11" s="273"/>
      <c r="S11" s="274">
        <v>34262</v>
      </c>
      <c r="T11" s="272"/>
      <c r="U11" s="269"/>
      <c r="V11" s="269"/>
      <c r="W11" s="269" t="s">
        <v>1</v>
      </c>
      <c r="X11" s="269" t="s">
        <v>755</v>
      </c>
      <c r="Y11" s="275" t="s">
        <v>756</v>
      </c>
      <c r="Z11" s="268" t="s">
        <v>757</v>
      </c>
      <c r="AA11" s="268" t="s">
        <v>758</v>
      </c>
      <c r="AB11" s="279" t="s">
        <v>759</v>
      </c>
      <c r="AC11" s="277">
        <v>1</v>
      </c>
      <c r="AD11" s="278"/>
      <c r="AE11" s="278"/>
      <c r="AF11" s="278"/>
      <c r="AG11" s="278"/>
    </row>
    <row r="12" spans="1:33" s="266" customFormat="1" ht="57.75" customHeight="1">
      <c r="B12" s="267">
        <v>5</v>
      </c>
      <c r="C12" s="268" t="s">
        <v>760</v>
      </c>
      <c r="D12" s="269" t="s">
        <v>747</v>
      </c>
      <c r="E12" s="280"/>
      <c r="F12" s="280"/>
      <c r="G12" s="280"/>
      <c r="H12" s="271">
        <f t="shared" si="0"/>
        <v>648000</v>
      </c>
      <c r="I12" s="271">
        <f t="shared" si="1"/>
        <v>144000</v>
      </c>
      <c r="J12" s="271">
        <f t="shared" si="2"/>
        <v>72000</v>
      </c>
      <c r="K12" s="271">
        <v>216000</v>
      </c>
      <c r="L12" s="271">
        <v>432000</v>
      </c>
      <c r="M12" s="272">
        <v>0</v>
      </c>
      <c r="N12" s="272">
        <v>144000</v>
      </c>
      <c r="O12" s="272"/>
      <c r="P12" s="281"/>
      <c r="Q12" s="281"/>
      <c r="R12" s="281"/>
      <c r="S12" s="282">
        <v>216000</v>
      </c>
      <c r="T12" s="281"/>
      <c r="U12" s="269" t="s">
        <v>1</v>
      </c>
      <c r="V12" s="283"/>
      <c r="W12" s="269" t="s">
        <v>1</v>
      </c>
      <c r="X12" s="269"/>
      <c r="Y12" s="275" t="s">
        <v>616</v>
      </c>
      <c r="Z12" s="268" t="s">
        <v>761</v>
      </c>
      <c r="AA12" s="268" t="s">
        <v>762</v>
      </c>
      <c r="AB12" s="276">
        <v>0.33333333333333331</v>
      </c>
      <c r="AC12" s="277">
        <v>3</v>
      </c>
      <c r="AD12" s="278"/>
      <c r="AE12" s="278"/>
      <c r="AF12" s="278"/>
      <c r="AG12" s="278"/>
    </row>
    <row r="13" spans="1:33" s="266" customFormat="1" ht="57.75" customHeight="1">
      <c r="B13" s="267">
        <v>6</v>
      </c>
      <c r="C13" s="268" t="s">
        <v>763</v>
      </c>
      <c r="D13" s="269" t="s">
        <v>747</v>
      </c>
      <c r="E13" s="280"/>
      <c r="F13" s="280"/>
      <c r="G13" s="280"/>
      <c r="H13" s="271">
        <f t="shared" si="0"/>
        <v>239237</v>
      </c>
      <c r="I13" s="271">
        <f t="shared" si="1"/>
        <v>159491</v>
      </c>
      <c r="J13" s="271">
        <f t="shared" si="2"/>
        <v>79746</v>
      </c>
      <c r="K13" s="271">
        <v>239237</v>
      </c>
      <c r="L13" s="271">
        <v>0</v>
      </c>
      <c r="M13" s="272">
        <v>0</v>
      </c>
      <c r="N13" s="272">
        <v>159491</v>
      </c>
      <c r="O13" s="272"/>
      <c r="P13" s="281"/>
      <c r="Q13" s="281"/>
      <c r="R13" s="281"/>
      <c r="S13" s="282">
        <v>239237</v>
      </c>
      <c r="T13" s="281"/>
      <c r="U13" s="269"/>
      <c r="V13" s="269" t="s">
        <v>1</v>
      </c>
      <c r="W13" s="269"/>
      <c r="X13" s="269"/>
      <c r="Y13" s="275" t="s">
        <v>764</v>
      </c>
      <c r="Z13" s="268" t="s">
        <v>765</v>
      </c>
      <c r="AA13" s="268" t="s">
        <v>766</v>
      </c>
      <c r="AB13" s="276" t="s">
        <v>754</v>
      </c>
      <c r="AC13" s="277">
        <v>5</v>
      </c>
      <c r="AD13" s="278"/>
      <c r="AE13" s="278"/>
      <c r="AF13" s="278"/>
      <c r="AG13" s="278"/>
    </row>
    <row r="14" spans="1:33" s="266" customFormat="1" ht="48.75" customHeight="1">
      <c r="B14" s="267">
        <v>7</v>
      </c>
      <c r="C14" s="268" t="s">
        <v>997</v>
      </c>
      <c r="D14" s="269" t="s">
        <v>767</v>
      </c>
      <c r="E14" s="270"/>
      <c r="F14" s="270"/>
      <c r="G14" s="270"/>
      <c r="H14" s="271">
        <f t="shared" si="0"/>
        <v>4800</v>
      </c>
      <c r="I14" s="271">
        <f t="shared" si="1"/>
        <v>3200</v>
      </c>
      <c r="J14" s="271">
        <f t="shared" si="2"/>
        <v>1600</v>
      </c>
      <c r="K14" s="271">
        <v>4800</v>
      </c>
      <c r="L14" s="271">
        <v>0</v>
      </c>
      <c r="M14" s="272">
        <v>0</v>
      </c>
      <c r="N14" s="272">
        <v>3200</v>
      </c>
      <c r="O14" s="273"/>
      <c r="P14" s="273"/>
      <c r="Q14" s="273"/>
      <c r="R14" s="273"/>
      <c r="S14" s="274">
        <v>4800</v>
      </c>
      <c r="T14" s="272"/>
      <c r="U14" s="269"/>
      <c r="V14" s="269" t="s">
        <v>1</v>
      </c>
      <c r="W14" s="269"/>
      <c r="X14" s="269"/>
      <c r="Y14" s="275" t="s">
        <v>768</v>
      </c>
      <c r="Z14" s="268" t="s">
        <v>769</v>
      </c>
      <c r="AA14" s="268" t="s">
        <v>770</v>
      </c>
      <c r="AB14" s="276" t="s">
        <v>754</v>
      </c>
      <c r="AC14" s="277">
        <v>10</v>
      </c>
      <c r="AD14" s="278"/>
      <c r="AE14" s="278"/>
      <c r="AF14" s="278"/>
      <c r="AG14" s="278"/>
    </row>
    <row r="15" spans="1:33" s="266" customFormat="1" ht="48.75" customHeight="1">
      <c r="B15" s="267">
        <v>8</v>
      </c>
      <c r="C15" s="268" t="s">
        <v>771</v>
      </c>
      <c r="D15" s="269" t="s">
        <v>767</v>
      </c>
      <c r="E15" s="270"/>
      <c r="F15" s="270"/>
      <c r="G15" s="270"/>
      <c r="H15" s="271">
        <f t="shared" si="0"/>
        <v>45906</v>
      </c>
      <c r="I15" s="271">
        <f t="shared" si="1"/>
        <v>15511</v>
      </c>
      <c r="J15" s="271">
        <f t="shared" si="2"/>
        <v>7755</v>
      </c>
      <c r="K15" s="271">
        <v>23266</v>
      </c>
      <c r="L15" s="271">
        <f>640+22000</f>
        <v>22640</v>
      </c>
      <c r="M15" s="272">
        <v>0</v>
      </c>
      <c r="N15" s="272">
        <v>15511</v>
      </c>
      <c r="O15" s="273"/>
      <c r="P15" s="273"/>
      <c r="Q15" s="273"/>
      <c r="R15" s="273"/>
      <c r="S15" s="274">
        <v>23266</v>
      </c>
      <c r="T15" s="272"/>
      <c r="U15" s="269"/>
      <c r="V15" s="269" t="s">
        <v>1</v>
      </c>
      <c r="W15" s="269"/>
      <c r="X15" s="269"/>
      <c r="Y15" s="275" t="s">
        <v>772</v>
      </c>
      <c r="Z15" s="284" t="s">
        <v>773</v>
      </c>
      <c r="AA15" s="268" t="s">
        <v>774</v>
      </c>
      <c r="AB15" s="276">
        <v>0.5</v>
      </c>
      <c r="AC15" s="277">
        <v>8</v>
      </c>
      <c r="AD15" s="278"/>
      <c r="AE15" s="278"/>
      <c r="AF15" s="278"/>
      <c r="AG15" s="278"/>
    </row>
    <row r="16" spans="1:33" s="266" customFormat="1" ht="48.75" customHeight="1">
      <c r="B16" s="267">
        <v>9</v>
      </c>
      <c r="C16" s="268" t="s">
        <v>775</v>
      </c>
      <c r="D16" s="269" t="s">
        <v>767</v>
      </c>
      <c r="E16" s="270"/>
      <c r="F16" s="270"/>
      <c r="G16" s="270"/>
      <c r="H16" s="271">
        <f t="shared" si="0"/>
        <v>246</v>
      </c>
      <c r="I16" s="271">
        <f t="shared" si="1"/>
        <v>164</v>
      </c>
      <c r="J16" s="271">
        <f t="shared" si="2"/>
        <v>82</v>
      </c>
      <c r="K16" s="271">
        <v>246</v>
      </c>
      <c r="L16" s="271">
        <v>0</v>
      </c>
      <c r="M16" s="272">
        <v>164</v>
      </c>
      <c r="N16" s="272">
        <v>0</v>
      </c>
      <c r="O16" s="273"/>
      <c r="P16" s="273"/>
      <c r="Q16" s="273"/>
      <c r="R16" s="273"/>
      <c r="S16" s="274">
        <v>246</v>
      </c>
      <c r="T16" s="272"/>
      <c r="U16" s="269"/>
      <c r="V16" s="269" t="s">
        <v>1</v>
      </c>
      <c r="W16" s="269"/>
      <c r="X16" s="269"/>
      <c r="Y16" s="275" t="s">
        <v>776</v>
      </c>
      <c r="Z16" s="268" t="s">
        <v>777</v>
      </c>
      <c r="AA16" s="268" t="s">
        <v>778</v>
      </c>
      <c r="AB16" s="276" t="s">
        <v>754</v>
      </c>
      <c r="AC16" s="277">
        <v>9</v>
      </c>
      <c r="AD16" s="278"/>
      <c r="AE16" s="278"/>
      <c r="AF16" s="278"/>
      <c r="AG16" s="278"/>
    </row>
    <row r="17" spans="2:33" s="266" customFormat="1" ht="48.75" customHeight="1">
      <c r="B17" s="267">
        <v>10</v>
      </c>
      <c r="C17" s="268" t="s">
        <v>779</v>
      </c>
      <c r="D17" s="269" t="s">
        <v>767</v>
      </c>
      <c r="E17" s="270"/>
      <c r="F17" s="270"/>
      <c r="G17" s="270"/>
      <c r="H17" s="271">
        <f t="shared" si="0"/>
        <v>67625</v>
      </c>
      <c r="I17" s="271">
        <f t="shared" si="1"/>
        <v>45083</v>
      </c>
      <c r="J17" s="271">
        <f t="shared" si="2"/>
        <v>22542</v>
      </c>
      <c r="K17" s="271">
        <v>67625</v>
      </c>
      <c r="L17" s="271">
        <v>0</v>
      </c>
      <c r="M17" s="272">
        <v>0</v>
      </c>
      <c r="N17" s="272">
        <v>45083</v>
      </c>
      <c r="O17" s="273"/>
      <c r="P17" s="273"/>
      <c r="Q17" s="273"/>
      <c r="R17" s="273"/>
      <c r="S17" s="274">
        <v>67625</v>
      </c>
      <c r="T17" s="272"/>
      <c r="U17" s="269"/>
      <c r="V17" s="269" t="s">
        <v>1</v>
      </c>
      <c r="W17" s="269"/>
      <c r="X17" s="269"/>
      <c r="Y17" s="275" t="s">
        <v>780</v>
      </c>
      <c r="Z17" s="268" t="s">
        <v>781</v>
      </c>
      <c r="AA17" s="268" t="s">
        <v>782</v>
      </c>
      <c r="AB17" s="276" t="s">
        <v>754</v>
      </c>
      <c r="AC17" s="277">
        <v>17</v>
      </c>
      <c r="AD17" s="278"/>
      <c r="AE17" s="278"/>
      <c r="AF17" s="278"/>
      <c r="AG17" s="278"/>
    </row>
    <row r="18" spans="2:33" s="266" customFormat="1" ht="48.75" customHeight="1">
      <c r="B18" s="267">
        <v>11</v>
      </c>
      <c r="C18" s="268" t="s">
        <v>783</v>
      </c>
      <c r="D18" s="269" t="s">
        <v>767</v>
      </c>
      <c r="E18" s="270"/>
      <c r="F18" s="270"/>
      <c r="G18" s="270"/>
      <c r="H18" s="271">
        <f t="shared" si="0"/>
        <v>3929</v>
      </c>
      <c r="I18" s="271">
        <f t="shared" si="1"/>
        <v>2619</v>
      </c>
      <c r="J18" s="271">
        <f t="shared" si="2"/>
        <v>1310</v>
      </c>
      <c r="K18" s="271">
        <v>3929</v>
      </c>
      <c r="L18" s="271">
        <v>0</v>
      </c>
      <c r="M18" s="272">
        <v>0</v>
      </c>
      <c r="N18" s="272">
        <v>2619</v>
      </c>
      <c r="O18" s="273"/>
      <c r="P18" s="273"/>
      <c r="Q18" s="273"/>
      <c r="R18" s="273"/>
      <c r="S18" s="274">
        <v>3929</v>
      </c>
      <c r="T18" s="272"/>
      <c r="U18" s="269"/>
      <c r="V18" s="269" t="s">
        <v>1</v>
      </c>
      <c r="W18" s="269"/>
      <c r="X18" s="269"/>
      <c r="Y18" s="275" t="s">
        <v>780</v>
      </c>
      <c r="Z18" s="268" t="s">
        <v>784</v>
      </c>
      <c r="AA18" s="268" t="s">
        <v>785</v>
      </c>
      <c r="AB18" s="276" t="s">
        <v>754</v>
      </c>
      <c r="AC18" s="277">
        <v>21</v>
      </c>
      <c r="AD18" s="278"/>
      <c r="AE18" s="278"/>
      <c r="AF18" s="278"/>
      <c r="AG18" s="278"/>
    </row>
    <row r="19" spans="2:33" s="266" customFormat="1" ht="48.75" customHeight="1">
      <c r="B19" s="267">
        <v>12</v>
      </c>
      <c r="C19" s="268" t="s">
        <v>786</v>
      </c>
      <c r="D19" s="269" t="s">
        <v>767</v>
      </c>
      <c r="E19" s="270"/>
      <c r="F19" s="270"/>
      <c r="G19" s="270"/>
      <c r="H19" s="271">
        <f t="shared" si="0"/>
        <v>2795</v>
      </c>
      <c r="I19" s="271">
        <f t="shared" si="1"/>
        <v>1863</v>
      </c>
      <c r="J19" s="271">
        <f t="shared" si="2"/>
        <v>932</v>
      </c>
      <c r="K19" s="271">
        <v>2795</v>
      </c>
      <c r="L19" s="271">
        <v>0</v>
      </c>
      <c r="M19" s="272">
        <v>0</v>
      </c>
      <c r="N19" s="272">
        <v>1863</v>
      </c>
      <c r="O19" s="273"/>
      <c r="P19" s="273"/>
      <c r="Q19" s="273"/>
      <c r="R19" s="273"/>
      <c r="S19" s="274">
        <v>2795</v>
      </c>
      <c r="T19" s="272"/>
      <c r="U19" s="269"/>
      <c r="V19" s="269" t="s">
        <v>1</v>
      </c>
      <c r="W19" s="269"/>
      <c r="X19" s="269"/>
      <c r="Y19" s="275" t="s">
        <v>787</v>
      </c>
      <c r="Z19" s="268" t="s">
        <v>788</v>
      </c>
      <c r="AA19" s="268" t="s">
        <v>789</v>
      </c>
      <c r="AB19" s="276" t="s">
        <v>754</v>
      </c>
      <c r="AC19" s="277">
        <v>18</v>
      </c>
      <c r="AD19" s="278"/>
      <c r="AE19" s="278"/>
      <c r="AF19" s="278"/>
      <c r="AG19" s="278"/>
    </row>
    <row r="20" spans="2:33" s="266" customFormat="1" ht="57.75" customHeight="1">
      <c r="B20" s="267">
        <v>13</v>
      </c>
      <c r="C20" s="268" t="s">
        <v>790</v>
      </c>
      <c r="D20" s="269" t="s">
        <v>767</v>
      </c>
      <c r="E20" s="280"/>
      <c r="F20" s="280"/>
      <c r="G20" s="280"/>
      <c r="H20" s="271">
        <f t="shared" si="0"/>
        <v>3275</v>
      </c>
      <c r="I20" s="271">
        <f t="shared" si="1"/>
        <v>2183</v>
      </c>
      <c r="J20" s="271">
        <f t="shared" si="2"/>
        <v>1092</v>
      </c>
      <c r="K20" s="271">
        <v>3275</v>
      </c>
      <c r="L20" s="271">
        <v>0</v>
      </c>
      <c r="M20" s="272">
        <v>0</v>
      </c>
      <c r="N20" s="272">
        <v>2183</v>
      </c>
      <c r="O20" s="272"/>
      <c r="P20" s="281"/>
      <c r="Q20" s="281"/>
      <c r="R20" s="281"/>
      <c r="S20" s="282">
        <v>3275</v>
      </c>
      <c r="T20" s="281"/>
      <c r="U20" s="269"/>
      <c r="V20" s="269" t="s">
        <v>1</v>
      </c>
      <c r="W20" s="269"/>
      <c r="X20" s="269"/>
      <c r="Y20" s="275" t="s">
        <v>791</v>
      </c>
      <c r="Z20" s="268" t="s">
        <v>792</v>
      </c>
      <c r="AA20" s="268" t="s">
        <v>793</v>
      </c>
      <c r="AB20" s="276" t="s">
        <v>754</v>
      </c>
      <c r="AC20" s="277">
        <v>18</v>
      </c>
      <c r="AD20" s="278"/>
      <c r="AE20" s="278"/>
      <c r="AF20" s="278"/>
      <c r="AG20" s="278"/>
    </row>
    <row r="21" spans="2:33" s="266" customFormat="1" ht="57.75" customHeight="1">
      <c r="B21" s="267">
        <v>14</v>
      </c>
      <c r="C21" s="268" t="s">
        <v>794</v>
      </c>
      <c r="D21" s="269" t="s">
        <v>767</v>
      </c>
      <c r="E21" s="280"/>
      <c r="F21" s="280"/>
      <c r="G21" s="280"/>
      <c r="H21" s="271">
        <f t="shared" si="0"/>
        <v>5175</v>
      </c>
      <c r="I21" s="271">
        <f t="shared" si="1"/>
        <v>3450</v>
      </c>
      <c r="J21" s="271">
        <f t="shared" si="2"/>
        <v>1725</v>
      </c>
      <c r="K21" s="271">
        <v>5175</v>
      </c>
      <c r="L21" s="271">
        <v>0</v>
      </c>
      <c r="M21" s="272">
        <v>0</v>
      </c>
      <c r="N21" s="272">
        <f>I21</f>
        <v>3450</v>
      </c>
      <c r="O21" s="272"/>
      <c r="P21" s="281"/>
      <c r="Q21" s="281"/>
      <c r="R21" s="281"/>
      <c r="S21" s="282">
        <v>5175</v>
      </c>
      <c r="T21" s="282"/>
      <c r="U21" s="269"/>
      <c r="V21" s="269" t="s">
        <v>1</v>
      </c>
      <c r="W21" s="269"/>
      <c r="X21" s="269"/>
      <c r="Y21" s="275" t="s">
        <v>22</v>
      </c>
      <c r="Z21" s="268" t="s">
        <v>795</v>
      </c>
      <c r="AA21" s="268" t="s">
        <v>796</v>
      </c>
      <c r="AB21" s="276" t="s">
        <v>754</v>
      </c>
      <c r="AC21" s="277">
        <v>22</v>
      </c>
      <c r="AD21" s="278"/>
      <c r="AE21" s="278"/>
      <c r="AF21" s="278"/>
      <c r="AG21" s="278"/>
    </row>
    <row r="22" spans="2:33" s="266" customFormat="1" ht="48.75" customHeight="1">
      <c r="B22" s="267">
        <v>15</v>
      </c>
      <c r="C22" s="268" t="s">
        <v>797</v>
      </c>
      <c r="D22" s="269" t="s">
        <v>767</v>
      </c>
      <c r="E22" s="270"/>
      <c r="F22" s="270"/>
      <c r="G22" s="270"/>
      <c r="H22" s="271">
        <f t="shared" si="0"/>
        <v>5000</v>
      </c>
      <c r="I22" s="271">
        <f t="shared" si="1"/>
        <v>1667</v>
      </c>
      <c r="J22" s="271">
        <f t="shared" si="2"/>
        <v>833</v>
      </c>
      <c r="K22" s="271">
        <v>2500</v>
      </c>
      <c r="L22" s="271">
        <v>2500</v>
      </c>
      <c r="M22" s="272">
        <v>0</v>
      </c>
      <c r="N22" s="272">
        <v>1677</v>
      </c>
      <c r="O22" s="273"/>
      <c r="P22" s="273"/>
      <c r="Q22" s="273"/>
      <c r="R22" s="273"/>
      <c r="S22" s="274">
        <v>2500</v>
      </c>
      <c r="T22" s="272"/>
      <c r="U22" s="269"/>
      <c r="V22" s="269"/>
      <c r="W22" s="269" t="s">
        <v>1</v>
      </c>
      <c r="X22" s="269"/>
      <c r="Y22" s="275" t="s">
        <v>798</v>
      </c>
      <c r="Z22" s="268" t="s">
        <v>799</v>
      </c>
      <c r="AA22" s="268" t="s">
        <v>800</v>
      </c>
      <c r="AB22" s="276">
        <v>0.5</v>
      </c>
      <c r="AC22" s="277">
        <v>15</v>
      </c>
      <c r="AD22" s="278"/>
      <c r="AE22" s="278"/>
      <c r="AF22" s="278"/>
      <c r="AG22" s="278"/>
    </row>
    <row r="23" spans="2:33" s="266" customFormat="1" ht="48.75" customHeight="1">
      <c r="B23" s="267">
        <v>16</v>
      </c>
      <c r="C23" s="268" t="s">
        <v>801</v>
      </c>
      <c r="D23" s="269" t="s">
        <v>767</v>
      </c>
      <c r="E23" s="270"/>
      <c r="F23" s="270"/>
      <c r="G23" s="270"/>
      <c r="H23" s="271">
        <f t="shared" si="0"/>
        <v>39053</v>
      </c>
      <c r="I23" s="271">
        <f t="shared" si="1"/>
        <v>26035</v>
      </c>
      <c r="J23" s="271">
        <f t="shared" si="2"/>
        <v>13018</v>
      </c>
      <c r="K23" s="271">
        <v>39053</v>
      </c>
      <c r="L23" s="271">
        <v>0</v>
      </c>
      <c r="M23" s="272">
        <v>0</v>
      </c>
      <c r="N23" s="272">
        <v>26035</v>
      </c>
      <c r="O23" s="273"/>
      <c r="P23" s="273"/>
      <c r="Q23" s="273"/>
      <c r="R23" s="273"/>
      <c r="S23" s="274">
        <v>39053</v>
      </c>
      <c r="T23" s="272"/>
      <c r="U23" s="269"/>
      <c r="V23" s="269" t="s">
        <v>1</v>
      </c>
      <c r="W23" s="269"/>
      <c r="X23" s="269"/>
      <c r="Y23" s="275" t="s">
        <v>802</v>
      </c>
      <c r="Z23" s="268" t="s">
        <v>803</v>
      </c>
      <c r="AA23" s="268" t="s">
        <v>804</v>
      </c>
      <c r="AB23" s="276" t="s">
        <v>754</v>
      </c>
      <c r="AC23" s="277">
        <v>8</v>
      </c>
      <c r="AD23" s="278"/>
      <c r="AE23" s="278"/>
      <c r="AF23" s="278"/>
      <c r="AG23" s="278"/>
    </row>
    <row r="24" spans="2:33" s="266" customFormat="1" ht="75.75" customHeight="1">
      <c r="B24" s="267">
        <v>17</v>
      </c>
      <c r="C24" s="268" t="s">
        <v>805</v>
      </c>
      <c r="D24" s="269" t="s">
        <v>767</v>
      </c>
      <c r="E24" s="270"/>
      <c r="F24" s="270"/>
      <c r="G24" s="270"/>
      <c r="H24" s="271">
        <f t="shared" si="0"/>
        <v>112116</v>
      </c>
      <c r="I24" s="271">
        <f t="shared" si="1"/>
        <v>54877</v>
      </c>
      <c r="J24" s="271">
        <f t="shared" si="2"/>
        <v>27439</v>
      </c>
      <c r="K24" s="271">
        <v>82316</v>
      </c>
      <c r="L24" s="271">
        <v>29800</v>
      </c>
      <c r="M24" s="272">
        <v>418</v>
      </c>
      <c r="N24" s="272">
        <v>54459</v>
      </c>
      <c r="O24" s="273"/>
      <c r="P24" s="273"/>
      <c r="Q24" s="273"/>
      <c r="R24" s="273"/>
      <c r="S24" s="274">
        <v>82316</v>
      </c>
      <c r="T24" s="272"/>
      <c r="U24" s="269"/>
      <c r="V24" s="269" t="s">
        <v>1</v>
      </c>
      <c r="W24" s="269"/>
      <c r="X24" s="269"/>
      <c r="Y24" s="275" t="s">
        <v>806</v>
      </c>
      <c r="Z24" s="268" t="s">
        <v>807</v>
      </c>
      <c r="AA24" s="268" t="s">
        <v>808</v>
      </c>
      <c r="AB24" s="276" t="s">
        <v>754</v>
      </c>
      <c r="AC24" s="277">
        <v>12</v>
      </c>
      <c r="AD24" s="278"/>
      <c r="AE24" s="278"/>
      <c r="AF24" s="278"/>
      <c r="AG24" s="278"/>
    </row>
    <row r="25" spans="2:33" s="266" customFormat="1" ht="48.75" customHeight="1">
      <c r="B25" s="267">
        <v>18</v>
      </c>
      <c r="C25" s="268" t="s">
        <v>809</v>
      </c>
      <c r="D25" s="269" t="s">
        <v>767</v>
      </c>
      <c r="E25" s="270"/>
      <c r="F25" s="270"/>
      <c r="G25" s="270"/>
      <c r="H25" s="271">
        <f t="shared" si="0"/>
        <v>1951</v>
      </c>
      <c r="I25" s="271">
        <f t="shared" si="1"/>
        <v>1301</v>
      </c>
      <c r="J25" s="271">
        <f t="shared" si="2"/>
        <v>650</v>
      </c>
      <c r="K25" s="271">
        <v>1951</v>
      </c>
      <c r="L25" s="271">
        <v>0</v>
      </c>
      <c r="M25" s="272">
        <v>33</v>
      </c>
      <c r="N25" s="272">
        <v>1268</v>
      </c>
      <c r="O25" s="273"/>
      <c r="P25" s="273"/>
      <c r="Q25" s="273"/>
      <c r="R25" s="273"/>
      <c r="S25" s="274">
        <v>1951</v>
      </c>
      <c r="T25" s="272"/>
      <c r="U25" s="269"/>
      <c r="V25" s="269" t="s">
        <v>1</v>
      </c>
      <c r="W25" s="269"/>
      <c r="X25" s="269"/>
      <c r="Y25" s="275" t="s">
        <v>810</v>
      </c>
      <c r="Z25" s="268" t="s">
        <v>811</v>
      </c>
      <c r="AA25" s="268" t="s">
        <v>812</v>
      </c>
      <c r="AB25" s="276" t="s">
        <v>754</v>
      </c>
      <c r="AC25" s="277">
        <v>11</v>
      </c>
      <c r="AD25" s="278"/>
      <c r="AE25" s="278"/>
      <c r="AF25" s="278"/>
      <c r="AG25" s="278"/>
    </row>
    <row r="26" spans="2:33" s="266" customFormat="1" ht="54">
      <c r="B26" s="267">
        <v>19</v>
      </c>
      <c r="C26" s="268" t="s">
        <v>813</v>
      </c>
      <c r="D26" s="269" t="s">
        <v>767</v>
      </c>
      <c r="E26" s="280"/>
      <c r="F26" s="280"/>
      <c r="G26" s="280"/>
      <c r="H26" s="271">
        <f t="shared" si="0"/>
        <v>31710</v>
      </c>
      <c r="I26" s="271">
        <f t="shared" si="1"/>
        <v>21140</v>
      </c>
      <c r="J26" s="271">
        <f t="shared" si="2"/>
        <v>10570</v>
      </c>
      <c r="K26" s="271">
        <v>31710</v>
      </c>
      <c r="L26" s="271">
        <v>0</v>
      </c>
      <c r="M26" s="272">
        <v>9305</v>
      </c>
      <c r="N26" s="272">
        <v>11835</v>
      </c>
      <c r="O26" s="272"/>
      <c r="P26" s="281"/>
      <c r="Q26" s="281"/>
      <c r="R26" s="281"/>
      <c r="S26" s="282">
        <v>31710</v>
      </c>
      <c r="T26" s="281"/>
      <c r="U26" s="269"/>
      <c r="V26" s="269" t="s">
        <v>1</v>
      </c>
      <c r="W26" s="269"/>
      <c r="X26" s="269"/>
      <c r="Y26" s="275" t="s">
        <v>814</v>
      </c>
      <c r="Z26" s="268" t="s">
        <v>815</v>
      </c>
      <c r="AA26" s="268" t="s">
        <v>816</v>
      </c>
      <c r="AB26" s="276" t="s">
        <v>754</v>
      </c>
      <c r="AC26" s="277">
        <v>10</v>
      </c>
      <c r="AD26" s="278"/>
      <c r="AE26" s="278"/>
      <c r="AF26" s="278"/>
      <c r="AG26" s="278"/>
    </row>
    <row r="27" spans="2:33" s="266" customFormat="1" ht="59.25" customHeight="1">
      <c r="B27" s="267">
        <v>20</v>
      </c>
      <c r="C27" s="268" t="s">
        <v>817</v>
      </c>
      <c r="D27" s="269" t="s">
        <v>767</v>
      </c>
      <c r="E27" s="270"/>
      <c r="F27" s="270"/>
      <c r="G27" s="270"/>
      <c r="H27" s="271">
        <f t="shared" si="0"/>
        <v>5606</v>
      </c>
      <c r="I27" s="271">
        <f t="shared" si="1"/>
        <v>3737</v>
      </c>
      <c r="J27" s="271">
        <f t="shared" si="2"/>
        <v>1869</v>
      </c>
      <c r="K27" s="271">
        <v>5606</v>
      </c>
      <c r="L27" s="271">
        <v>0</v>
      </c>
      <c r="M27" s="272">
        <v>630</v>
      </c>
      <c r="N27" s="272">
        <v>3107</v>
      </c>
      <c r="O27" s="273"/>
      <c r="P27" s="273"/>
      <c r="Q27" s="273"/>
      <c r="R27" s="273"/>
      <c r="S27" s="274">
        <v>5606</v>
      </c>
      <c r="T27" s="272"/>
      <c r="U27" s="269"/>
      <c r="V27" s="269" t="s">
        <v>1</v>
      </c>
      <c r="W27" s="269"/>
      <c r="X27" s="269"/>
      <c r="Y27" s="275" t="s">
        <v>818</v>
      </c>
      <c r="Z27" s="268" t="s">
        <v>819</v>
      </c>
      <c r="AA27" s="268" t="s">
        <v>820</v>
      </c>
      <c r="AB27" s="276" t="s">
        <v>754</v>
      </c>
      <c r="AC27" s="285">
        <v>10</v>
      </c>
      <c r="AD27" s="278"/>
      <c r="AE27" s="278"/>
      <c r="AF27" s="278"/>
      <c r="AG27" s="278"/>
    </row>
    <row r="28" spans="2:33" s="266" customFormat="1" ht="48.75" customHeight="1">
      <c r="B28" s="267">
        <v>21</v>
      </c>
      <c r="C28" s="268" t="s">
        <v>821</v>
      </c>
      <c r="D28" s="269" t="s">
        <v>767</v>
      </c>
      <c r="E28" s="270"/>
      <c r="F28" s="270"/>
      <c r="G28" s="270"/>
      <c r="H28" s="271">
        <f t="shared" si="0"/>
        <v>23450</v>
      </c>
      <c r="I28" s="271">
        <f t="shared" si="1"/>
        <v>12633</v>
      </c>
      <c r="J28" s="271">
        <f t="shared" si="2"/>
        <v>6317</v>
      </c>
      <c r="K28" s="271">
        <v>18950</v>
      </c>
      <c r="L28" s="271">
        <v>4500</v>
      </c>
      <c r="M28" s="272">
        <v>3727</v>
      </c>
      <c r="N28" s="272">
        <v>8906</v>
      </c>
      <c r="O28" s="273"/>
      <c r="P28" s="273"/>
      <c r="Q28" s="273"/>
      <c r="R28" s="273"/>
      <c r="S28" s="274">
        <v>18950</v>
      </c>
      <c r="T28" s="272"/>
      <c r="U28" s="269"/>
      <c r="V28" s="269" t="s">
        <v>1</v>
      </c>
      <c r="W28" s="269"/>
      <c r="X28" s="269"/>
      <c r="Y28" s="275" t="s">
        <v>810</v>
      </c>
      <c r="Z28" s="268" t="s">
        <v>822</v>
      </c>
      <c r="AA28" s="268" t="s">
        <v>823</v>
      </c>
      <c r="AB28" s="276" t="s">
        <v>754</v>
      </c>
      <c r="AC28" s="277">
        <v>8</v>
      </c>
      <c r="AD28" s="278"/>
      <c r="AE28" s="278"/>
      <c r="AF28" s="278"/>
      <c r="AG28" s="278"/>
    </row>
    <row r="29" spans="2:33" s="266" customFormat="1" ht="48.75" customHeight="1">
      <c r="B29" s="267">
        <v>22</v>
      </c>
      <c r="C29" s="268" t="s">
        <v>824</v>
      </c>
      <c r="D29" s="269" t="s">
        <v>767</v>
      </c>
      <c r="E29" s="270"/>
      <c r="F29" s="270"/>
      <c r="G29" s="270"/>
      <c r="H29" s="271">
        <f t="shared" si="0"/>
        <v>8000</v>
      </c>
      <c r="I29" s="271">
        <f t="shared" si="1"/>
        <v>5333</v>
      </c>
      <c r="J29" s="271">
        <f t="shared" si="2"/>
        <v>2667</v>
      </c>
      <c r="K29" s="271">
        <v>8000</v>
      </c>
      <c r="L29" s="271">
        <v>0</v>
      </c>
      <c r="M29" s="272">
        <v>0</v>
      </c>
      <c r="N29" s="272">
        <v>5333</v>
      </c>
      <c r="O29" s="273"/>
      <c r="P29" s="273"/>
      <c r="Q29" s="273"/>
      <c r="R29" s="273"/>
      <c r="S29" s="274">
        <v>8000</v>
      </c>
      <c r="T29" s="272"/>
      <c r="U29" s="269"/>
      <c r="V29" s="269" t="s">
        <v>1</v>
      </c>
      <c r="W29" s="269"/>
      <c r="X29" s="269"/>
      <c r="Y29" s="275" t="s">
        <v>21</v>
      </c>
      <c r="Z29" s="268" t="s">
        <v>825</v>
      </c>
      <c r="AA29" s="268" t="s">
        <v>826</v>
      </c>
      <c r="AB29" s="276" t="s">
        <v>754</v>
      </c>
      <c r="AC29" s="277">
        <v>8</v>
      </c>
      <c r="AD29" s="278"/>
      <c r="AE29" s="278"/>
      <c r="AF29" s="278"/>
      <c r="AG29" s="278"/>
    </row>
    <row r="30" spans="2:33" s="266" customFormat="1" ht="48.75" customHeight="1">
      <c r="B30" s="267">
        <v>23</v>
      </c>
      <c r="C30" s="268" t="s">
        <v>827</v>
      </c>
      <c r="D30" s="269" t="s">
        <v>767</v>
      </c>
      <c r="E30" s="270"/>
      <c r="F30" s="270"/>
      <c r="G30" s="270"/>
      <c r="H30" s="271">
        <f t="shared" si="0"/>
        <v>6250</v>
      </c>
      <c r="I30" s="271">
        <f>ROUND(K30*2/3,0)</f>
        <v>4167</v>
      </c>
      <c r="J30" s="271">
        <f>K30-I30</f>
        <v>2083</v>
      </c>
      <c r="K30" s="271">
        <v>6250</v>
      </c>
      <c r="L30" s="271">
        <v>0</v>
      </c>
      <c r="M30" s="272">
        <v>0</v>
      </c>
      <c r="N30" s="272">
        <v>4167</v>
      </c>
      <c r="O30" s="273"/>
      <c r="P30" s="273"/>
      <c r="Q30" s="273"/>
      <c r="R30" s="273"/>
      <c r="S30" s="274">
        <v>6250</v>
      </c>
      <c r="T30" s="272"/>
      <c r="U30" s="269"/>
      <c r="V30" s="269" t="s">
        <v>1</v>
      </c>
      <c r="W30" s="269"/>
      <c r="X30" s="269"/>
      <c r="Y30" s="275" t="s">
        <v>828</v>
      </c>
      <c r="Z30" s="268" t="s">
        <v>829</v>
      </c>
      <c r="AA30" s="268" t="s">
        <v>830</v>
      </c>
      <c r="AB30" s="276" t="s">
        <v>754</v>
      </c>
      <c r="AC30" s="277">
        <v>18</v>
      </c>
      <c r="AD30" s="278"/>
      <c r="AE30" s="278"/>
      <c r="AF30" s="278"/>
      <c r="AG30" s="278"/>
    </row>
    <row r="31" spans="2:33" s="266" customFormat="1" ht="66.75" customHeight="1">
      <c r="B31" s="267">
        <v>24</v>
      </c>
      <c r="C31" s="268" t="s">
        <v>831</v>
      </c>
      <c r="D31" s="269" t="s">
        <v>767</v>
      </c>
      <c r="E31" s="270"/>
      <c r="F31" s="270"/>
      <c r="G31" s="270"/>
      <c r="H31" s="271">
        <f t="shared" si="0"/>
        <v>29134</v>
      </c>
      <c r="I31" s="271">
        <f>ROUND(K31*2/3,0)</f>
        <v>17179</v>
      </c>
      <c r="J31" s="271">
        <f>K31-I31</f>
        <v>8589</v>
      </c>
      <c r="K31" s="271">
        <v>25768</v>
      </c>
      <c r="L31" s="271">
        <v>3366</v>
      </c>
      <c r="M31" s="272">
        <v>15717</v>
      </c>
      <c r="N31" s="272">
        <v>1462</v>
      </c>
      <c r="O31" s="273"/>
      <c r="P31" s="273"/>
      <c r="Q31" s="273"/>
      <c r="R31" s="273"/>
      <c r="S31" s="274">
        <v>25768</v>
      </c>
      <c r="T31" s="272"/>
      <c r="U31" s="269"/>
      <c r="V31" s="269" t="s">
        <v>1</v>
      </c>
      <c r="W31" s="269"/>
      <c r="X31" s="269"/>
      <c r="Y31" s="275" t="s">
        <v>832</v>
      </c>
      <c r="Z31" s="268" t="s">
        <v>833</v>
      </c>
      <c r="AA31" s="268" t="s">
        <v>834</v>
      </c>
      <c r="AB31" s="276" t="s">
        <v>754</v>
      </c>
      <c r="AC31" s="277">
        <v>15</v>
      </c>
      <c r="AD31" s="278"/>
      <c r="AE31" s="278"/>
      <c r="AF31" s="278"/>
      <c r="AG31" s="278"/>
    </row>
    <row r="32" spans="2:33" s="266" customFormat="1" ht="57.75" customHeight="1">
      <c r="B32" s="267">
        <v>25</v>
      </c>
      <c r="C32" s="268" t="s">
        <v>835</v>
      </c>
      <c r="D32" s="269" t="s">
        <v>836</v>
      </c>
      <c r="E32" s="280"/>
      <c r="F32" s="280"/>
      <c r="G32" s="280"/>
      <c r="H32" s="271">
        <f t="shared" si="0"/>
        <v>24510</v>
      </c>
      <c r="I32" s="271">
        <f t="shared" si="1"/>
        <v>16340</v>
      </c>
      <c r="J32" s="271">
        <f t="shared" si="2"/>
        <v>8170</v>
      </c>
      <c r="K32" s="271">
        <v>24510</v>
      </c>
      <c r="L32" s="271">
        <v>0</v>
      </c>
      <c r="M32" s="272">
        <v>0</v>
      </c>
      <c r="N32" s="272">
        <v>16340</v>
      </c>
      <c r="O32" s="272"/>
      <c r="P32" s="281"/>
      <c r="Q32" s="281"/>
      <c r="R32" s="281"/>
      <c r="S32" s="282">
        <v>24510</v>
      </c>
      <c r="T32" s="281"/>
      <c r="U32" s="269"/>
      <c r="V32" s="269" t="s">
        <v>1</v>
      </c>
      <c r="W32" s="269"/>
      <c r="X32" s="269"/>
      <c r="Y32" s="275" t="s">
        <v>837</v>
      </c>
      <c r="Z32" s="268" t="s">
        <v>838</v>
      </c>
      <c r="AA32" s="268" t="s">
        <v>762</v>
      </c>
      <c r="AB32" s="276" t="s">
        <v>754</v>
      </c>
      <c r="AC32" s="277">
        <v>49</v>
      </c>
      <c r="AD32" s="278"/>
      <c r="AE32" s="278"/>
      <c r="AF32" s="278"/>
      <c r="AG32" s="278"/>
    </row>
    <row r="33" spans="2:33" s="266" customFormat="1" ht="57.75" customHeight="1">
      <c r="B33" s="267">
        <v>26</v>
      </c>
      <c r="C33" s="268" t="s">
        <v>839</v>
      </c>
      <c r="D33" s="269" t="s">
        <v>836</v>
      </c>
      <c r="E33" s="280"/>
      <c r="F33" s="280"/>
      <c r="G33" s="280"/>
      <c r="H33" s="271">
        <f t="shared" si="0"/>
        <v>124711</v>
      </c>
      <c r="I33" s="271">
        <f t="shared" si="1"/>
        <v>9212</v>
      </c>
      <c r="J33" s="271">
        <f t="shared" si="2"/>
        <v>4606</v>
      </c>
      <c r="K33" s="271">
        <v>13818</v>
      </c>
      <c r="L33" s="271">
        <v>110893</v>
      </c>
      <c r="M33" s="272"/>
      <c r="N33" s="272"/>
      <c r="O33" s="272"/>
      <c r="P33" s="281"/>
      <c r="Q33" s="281"/>
      <c r="R33" s="281"/>
      <c r="S33" s="282">
        <v>13818</v>
      </c>
      <c r="T33" s="281"/>
      <c r="U33" s="269" t="s">
        <v>1</v>
      </c>
      <c r="V33" s="269"/>
      <c r="W33" s="269" t="s">
        <v>1</v>
      </c>
      <c r="X33" s="269" t="s">
        <v>1</v>
      </c>
      <c r="Y33" s="275" t="s">
        <v>754</v>
      </c>
      <c r="Z33" s="268" t="s">
        <v>840</v>
      </c>
      <c r="AA33" s="268" t="s">
        <v>762</v>
      </c>
      <c r="AB33" s="276" t="s">
        <v>754</v>
      </c>
      <c r="AC33" s="277">
        <v>50</v>
      </c>
      <c r="AD33" s="278"/>
      <c r="AE33" s="278"/>
      <c r="AF33" s="278"/>
      <c r="AG33" s="278"/>
    </row>
    <row r="34" spans="2:33" s="266" customFormat="1" ht="48.75" customHeight="1">
      <c r="B34" s="267">
        <v>27</v>
      </c>
      <c r="C34" s="268" t="s">
        <v>841</v>
      </c>
      <c r="D34" s="269" t="s">
        <v>836</v>
      </c>
      <c r="E34" s="270"/>
      <c r="F34" s="270"/>
      <c r="G34" s="270"/>
      <c r="H34" s="271">
        <f t="shared" si="0"/>
        <v>3659739</v>
      </c>
      <c r="I34" s="271">
        <f t="shared" si="1"/>
        <v>306141</v>
      </c>
      <c r="J34" s="271">
        <f t="shared" si="2"/>
        <v>153070</v>
      </c>
      <c r="K34" s="271">
        <v>459211</v>
      </c>
      <c r="L34" s="271">
        <v>3200528</v>
      </c>
      <c r="M34" s="272">
        <v>21157</v>
      </c>
      <c r="N34" s="272">
        <v>284984</v>
      </c>
      <c r="O34" s="273"/>
      <c r="P34" s="273"/>
      <c r="Q34" s="273"/>
      <c r="R34" s="273"/>
      <c r="S34" s="274">
        <v>459211</v>
      </c>
      <c r="T34" s="272"/>
      <c r="U34" s="269" t="s">
        <v>1</v>
      </c>
      <c r="V34" s="269" t="s">
        <v>1</v>
      </c>
      <c r="W34" s="269"/>
      <c r="X34" s="269"/>
      <c r="Y34" s="275" t="s">
        <v>754</v>
      </c>
      <c r="Z34" s="268" t="s">
        <v>842</v>
      </c>
      <c r="AA34" s="268" t="s">
        <v>762</v>
      </c>
      <c r="AB34" s="276" t="s">
        <v>754</v>
      </c>
      <c r="AC34" s="277">
        <v>50</v>
      </c>
      <c r="AD34" s="278"/>
      <c r="AE34" s="278"/>
      <c r="AF34" s="278"/>
      <c r="AG34" s="278"/>
    </row>
    <row r="35" spans="2:33" s="266" customFormat="1" ht="48.75" customHeight="1">
      <c r="B35" s="267">
        <v>28</v>
      </c>
      <c r="C35" s="268" t="s">
        <v>843</v>
      </c>
      <c r="D35" s="269" t="s">
        <v>836</v>
      </c>
      <c r="E35" s="270"/>
      <c r="F35" s="270"/>
      <c r="G35" s="270"/>
      <c r="H35" s="271">
        <f t="shared" si="0"/>
        <v>52777</v>
      </c>
      <c r="I35" s="271">
        <f t="shared" si="1"/>
        <v>35185</v>
      </c>
      <c r="J35" s="271">
        <f t="shared" si="2"/>
        <v>17592</v>
      </c>
      <c r="K35" s="271">
        <v>52777</v>
      </c>
      <c r="L35" s="271">
        <v>0</v>
      </c>
      <c r="M35" s="272">
        <v>35185</v>
      </c>
      <c r="N35" s="272">
        <v>0</v>
      </c>
      <c r="O35" s="273"/>
      <c r="P35" s="273"/>
      <c r="Q35" s="273"/>
      <c r="R35" s="273"/>
      <c r="S35" s="274">
        <v>52777</v>
      </c>
      <c r="T35" s="272"/>
      <c r="U35" s="269" t="s">
        <v>1</v>
      </c>
      <c r="V35" s="269" t="s">
        <v>1</v>
      </c>
      <c r="W35" s="269"/>
      <c r="X35" s="269"/>
      <c r="Y35" s="275" t="s">
        <v>754</v>
      </c>
      <c r="Z35" s="268" t="s">
        <v>844</v>
      </c>
      <c r="AA35" s="268" t="s">
        <v>762</v>
      </c>
      <c r="AB35" s="276" t="s">
        <v>754</v>
      </c>
      <c r="AC35" s="277">
        <v>25</v>
      </c>
      <c r="AD35" s="278"/>
      <c r="AE35" s="278"/>
      <c r="AF35" s="278"/>
      <c r="AG35" s="278"/>
    </row>
    <row r="36" spans="2:33" s="266" customFormat="1" ht="48.75" customHeight="1">
      <c r="B36" s="267">
        <v>29</v>
      </c>
      <c r="C36" s="268" t="s">
        <v>33</v>
      </c>
      <c r="D36" s="269" t="s">
        <v>836</v>
      </c>
      <c r="E36" s="270"/>
      <c r="F36" s="270"/>
      <c r="G36" s="270"/>
      <c r="H36" s="271">
        <f t="shared" si="0"/>
        <v>71696</v>
      </c>
      <c r="I36" s="271">
        <f t="shared" si="1"/>
        <v>47797</v>
      </c>
      <c r="J36" s="271">
        <f t="shared" si="2"/>
        <v>23899</v>
      </c>
      <c r="K36" s="271">
        <v>71696</v>
      </c>
      <c r="L36" s="271">
        <v>0</v>
      </c>
      <c r="M36" s="272">
        <v>0</v>
      </c>
      <c r="N36" s="272">
        <v>47797</v>
      </c>
      <c r="O36" s="273"/>
      <c r="P36" s="273"/>
      <c r="Q36" s="273"/>
      <c r="R36" s="273"/>
      <c r="S36" s="274">
        <v>71696</v>
      </c>
      <c r="T36" s="272"/>
      <c r="U36" s="269"/>
      <c r="V36" s="269" t="s">
        <v>1</v>
      </c>
      <c r="W36" s="269"/>
      <c r="X36" s="269"/>
      <c r="Y36" s="275" t="s">
        <v>754</v>
      </c>
      <c r="Z36" s="268" t="s">
        <v>845</v>
      </c>
      <c r="AA36" s="268" t="s">
        <v>846</v>
      </c>
      <c r="AB36" s="276"/>
      <c r="AC36" s="277">
        <v>25</v>
      </c>
      <c r="AD36" s="278"/>
      <c r="AE36" s="278"/>
      <c r="AF36" s="278"/>
      <c r="AG36" s="278"/>
    </row>
    <row r="37" spans="2:33" s="266" customFormat="1" ht="48.75" customHeight="1">
      <c r="B37" s="267">
        <v>30</v>
      </c>
      <c r="C37" s="268" t="s">
        <v>847</v>
      </c>
      <c r="D37" s="269" t="s">
        <v>836</v>
      </c>
      <c r="E37" s="270"/>
      <c r="F37" s="270"/>
      <c r="G37" s="270"/>
      <c r="H37" s="271">
        <f t="shared" si="0"/>
        <v>514578</v>
      </c>
      <c r="I37" s="271">
        <f t="shared" si="1"/>
        <v>84128</v>
      </c>
      <c r="J37" s="271">
        <f t="shared" si="2"/>
        <v>42064</v>
      </c>
      <c r="K37" s="271">
        <v>126192</v>
      </c>
      <c r="L37" s="271">
        <v>388386</v>
      </c>
      <c r="M37" s="272">
        <v>4748</v>
      </c>
      <c r="N37" s="272">
        <v>79380</v>
      </c>
      <c r="O37" s="273"/>
      <c r="P37" s="273"/>
      <c r="Q37" s="273"/>
      <c r="R37" s="273"/>
      <c r="S37" s="274">
        <v>126192</v>
      </c>
      <c r="T37" s="272"/>
      <c r="U37" s="269" t="s">
        <v>1</v>
      </c>
      <c r="V37" s="269" t="s">
        <v>1</v>
      </c>
      <c r="W37" s="269"/>
      <c r="X37" s="269"/>
      <c r="Y37" s="275" t="s">
        <v>754</v>
      </c>
      <c r="Z37" s="268" t="s">
        <v>848</v>
      </c>
      <c r="AA37" s="268" t="s">
        <v>762</v>
      </c>
      <c r="AB37" s="276" t="s">
        <v>754</v>
      </c>
      <c r="AC37" s="277">
        <v>28</v>
      </c>
      <c r="AD37" s="278"/>
      <c r="AE37" s="278"/>
      <c r="AF37" s="278"/>
      <c r="AG37" s="278"/>
    </row>
    <row r="38" spans="2:33" s="266" customFormat="1" ht="48.75" customHeight="1">
      <c r="B38" s="267">
        <v>31</v>
      </c>
      <c r="C38" s="268" t="s">
        <v>849</v>
      </c>
      <c r="D38" s="269" t="s">
        <v>836</v>
      </c>
      <c r="E38" s="270"/>
      <c r="F38" s="270"/>
      <c r="G38" s="270"/>
      <c r="H38" s="271">
        <f t="shared" si="0"/>
        <v>2744</v>
      </c>
      <c r="I38" s="271">
        <f t="shared" si="1"/>
        <v>1829</v>
      </c>
      <c r="J38" s="271">
        <f t="shared" si="2"/>
        <v>915</v>
      </c>
      <c r="K38" s="271">
        <v>2744</v>
      </c>
      <c r="L38" s="271">
        <v>0</v>
      </c>
      <c r="M38" s="272">
        <v>0</v>
      </c>
      <c r="N38" s="272">
        <v>1829</v>
      </c>
      <c r="O38" s="273"/>
      <c r="P38" s="273"/>
      <c r="Q38" s="273"/>
      <c r="R38" s="273"/>
      <c r="S38" s="274">
        <v>2744</v>
      </c>
      <c r="T38" s="272"/>
      <c r="U38" s="269"/>
      <c r="V38" s="269" t="s">
        <v>1</v>
      </c>
      <c r="W38" s="269"/>
      <c r="X38" s="269"/>
      <c r="Y38" s="275" t="s">
        <v>850</v>
      </c>
      <c r="Z38" s="268" t="s">
        <v>851</v>
      </c>
      <c r="AA38" s="284" t="s">
        <v>852</v>
      </c>
      <c r="AB38" s="276"/>
      <c r="AC38" s="277">
        <v>28</v>
      </c>
      <c r="AD38" s="278"/>
      <c r="AE38" s="278"/>
      <c r="AF38" s="278"/>
      <c r="AG38" s="278"/>
    </row>
    <row r="39" spans="2:33" s="266" customFormat="1" ht="57.75" customHeight="1">
      <c r="B39" s="267">
        <v>32</v>
      </c>
      <c r="C39" s="268" t="s">
        <v>853</v>
      </c>
      <c r="D39" s="269" t="s">
        <v>836</v>
      </c>
      <c r="E39" s="280"/>
      <c r="F39" s="280"/>
      <c r="G39" s="280"/>
      <c r="H39" s="271">
        <f t="shared" si="0"/>
        <v>421074</v>
      </c>
      <c r="I39" s="271">
        <f t="shared" si="1"/>
        <v>82705</v>
      </c>
      <c r="J39" s="271">
        <f t="shared" si="2"/>
        <v>41352</v>
      </c>
      <c r="K39" s="271">
        <v>124057</v>
      </c>
      <c r="L39" s="271">
        <v>297017</v>
      </c>
      <c r="M39" s="271">
        <v>15472</v>
      </c>
      <c r="N39" s="271">
        <v>67233</v>
      </c>
      <c r="O39" s="272"/>
      <c r="P39" s="281"/>
      <c r="Q39" s="281"/>
      <c r="R39" s="281"/>
      <c r="S39" s="282">
        <v>124057</v>
      </c>
      <c r="T39" s="281"/>
      <c r="U39" s="269" t="s">
        <v>1</v>
      </c>
      <c r="V39" s="269" t="s">
        <v>1</v>
      </c>
      <c r="W39" s="269"/>
      <c r="X39" s="269"/>
      <c r="Y39" s="275" t="s">
        <v>754</v>
      </c>
      <c r="Z39" s="268" t="s">
        <v>854</v>
      </c>
      <c r="AA39" s="268" t="s">
        <v>762</v>
      </c>
      <c r="AB39" s="276" t="s">
        <v>754</v>
      </c>
      <c r="AC39" s="277">
        <v>32</v>
      </c>
      <c r="AD39" s="278"/>
      <c r="AE39" s="278"/>
      <c r="AF39" s="278"/>
      <c r="AG39" s="278"/>
    </row>
    <row r="40" spans="2:33" s="266" customFormat="1" ht="57.75" customHeight="1">
      <c r="B40" s="267">
        <v>33</v>
      </c>
      <c r="C40" s="268" t="s">
        <v>855</v>
      </c>
      <c r="D40" s="269" t="s">
        <v>836</v>
      </c>
      <c r="E40" s="280"/>
      <c r="F40" s="280"/>
      <c r="G40" s="280"/>
      <c r="H40" s="271">
        <f t="shared" si="0"/>
        <v>297022</v>
      </c>
      <c r="I40" s="271">
        <f t="shared" si="1"/>
        <v>99559</v>
      </c>
      <c r="J40" s="271">
        <f t="shared" si="2"/>
        <v>49780</v>
      </c>
      <c r="K40" s="271">
        <v>149339</v>
      </c>
      <c r="L40" s="271">
        <v>147683</v>
      </c>
      <c r="M40" s="272">
        <v>22619</v>
      </c>
      <c r="N40" s="272">
        <v>76940</v>
      </c>
      <c r="O40" s="272"/>
      <c r="P40" s="281"/>
      <c r="Q40" s="281"/>
      <c r="R40" s="281"/>
      <c r="S40" s="282">
        <v>149339</v>
      </c>
      <c r="T40" s="281"/>
      <c r="U40" s="269" t="s">
        <v>1</v>
      </c>
      <c r="V40" s="269" t="s">
        <v>1</v>
      </c>
      <c r="W40" s="269"/>
      <c r="X40" s="269"/>
      <c r="Y40" s="275" t="s">
        <v>754</v>
      </c>
      <c r="Z40" s="268" t="s">
        <v>856</v>
      </c>
      <c r="AA40" s="268" t="s">
        <v>762</v>
      </c>
      <c r="AB40" s="276" t="s">
        <v>754</v>
      </c>
      <c r="AC40" s="277">
        <v>35</v>
      </c>
      <c r="AD40" s="278"/>
      <c r="AE40" s="278"/>
      <c r="AF40" s="278"/>
      <c r="AG40" s="278"/>
    </row>
    <row r="41" spans="2:33" s="266" customFormat="1" ht="57.75" customHeight="1">
      <c r="B41" s="267">
        <v>34</v>
      </c>
      <c r="C41" s="268" t="s">
        <v>857</v>
      </c>
      <c r="D41" s="269" t="s">
        <v>836</v>
      </c>
      <c r="E41" s="280"/>
      <c r="F41" s="280"/>
      <c r="G41" s="280"/>
      <c r="H41" s="271">
        <f t="shared" si="0"/>
        <v>39229</v>
      </c>
      <c r="I41" s="271">
        <f t="shared" si="1"/>
        <v>9365</v>
      </c>
      <c r="J41" s="271">
        <f t="shared" si="2"/>
        <v>4682</v>
      </c>
      <c r="K41" s="271">
        <v>14047</v>
      </c>
      <c r="L41" s="271">
        <v>25182</v>
      </c>
      <c r="M41" s="272">
        <v>0</v>
      </c>
      <c r="N41" s="272">
        <v>9365</v>
      </c>
      <c r="O41" s="272"/>
      <c r="P41" s="281"/>
      <c r="Q41" s="281"/>
      <c r="R41" s="281"/>
      <c r="S41" s="282">
        <v>14047</v>
      </c>
      <c r="T41" s="281"/>
      <c r="U41" s="269" t="s">
        <v>1</v>
      </c>
      <c r="V41" s="269" t="s">
        <v>1</v>
      </c>
      <c r="W41" s="269"/>
      <c r="X41" s="269"/>
      <c r="Y41" s="275" t="s">
        <v>754</v>
      </c>
      <c r="Z41" s="268" t="s">
        <v>858</v>
      </c>
      <c r="AA41" s="268" t="s">
        <v>762</v>
      </c>
      <c r="AB41" s="276" t="s">
        <v>754</v>
      </c>
      <c r="AC41" s="277">
        <v>36</v>
      </c>
      <c r="AD41" s="278"/>
      <c r="AE41" s="278"/>
      <c r="AF41" s="278"/>
      <c r="AG41" s="278"/>
    </row>
    <row r="42" spans="2:33" s="266" customFormat="1" ht="48.75" customHeight="1">
      <c r="B42" s="267">
        <v>35</v>
      </c>
      <c r="C42" s="268" t="s">
        <v>859</v>
      </c>
      <c r="D42" s="269" t="s">
        <v>836</v>
      </c>
      <c r="E42" s="270"/>
      <c r="F42" s="270"/>
      <c r="G42" s="270"/>
      <c r="H42" s="271">
        <f t="shared" si="0"/>
        <v>1518382</v>
      </c>
      <c r="I42" s="271">
        <f>ROUND(K42*2/3,0)</f>
        <v>193341</v>
      </c>
      <c r="J42" s="271">
        <f>K42-I42</f>
        <v>96670</v>
      </c>
      <c r="K42" s="271">
        <v>290011</v>
      </c>
      <c r="L42" s="271">
        <v>1228371</v>
      </c>
      <c r="M42" s="272">
        <v>0</v>
      </c>
      <c r="N42" s="272">
        <v>193341</v>
      </c>
      <c r="O42" s="273"/>
      <c r="P42" s="273"/>
      <c r="Q42" s="273"/>
      <c r="R42" s="273"/>
      <c r="S42" s="274">
        <v>290011</v>
      </c>
      <c r="T42" s="272"/>
      <c r="U42" s="269" t="s">
        <v>1</v>
      </c>
      <c r="V42" s="269"/>
      <c r="W42" s="269" t="s">
        <v>1</v>
      </c>
      <c r="X42" s="269" t="s">
        <v>1</v>
      </c>
      <c r="Y42" s="275" t="s">
        <v>754</v>
      </c>
      <c r="Z42" s="268" t="s">
        <v>860</v>
      </c>
      <c r="AA42" s="268" t="s">
        <v>762</v>
      </c>
      <c r="AB42" s="276" t="s">
        <v>754</v>
      </c>
      <c r="AC42" s="277">
        <v>42</v>
      </c>
      <c r="AD42" s="278"/>
      <c r="AE42" s="278"/>
      <c r="AF42" s="278"/>
      <c r="AG42" s="278"/>
    </row>
    <row r="43" spans="2:33" s="266" customFormat="1" ht="48.75" customHeight="1">
      <c r="B43" s="267">
        <v>36</v>
      </c>
      <c r="C43" s="286" t="s">
        <v>861</v>
      </c>
      <c r="D43" s="287" t="s">
        <v>836</v>
      </c>
      <c r="E43" s="288"/>
      <c r="F43" s="288"/>
      <c r="G43" s="288"/>
      <c r="H43" s="271">
        <f t="shared" si="0"/>
        <v>9168213</v>
      </c>
      <c r="I43" s="289">
        <f t="shared" si="1"/>
        <v>745681</v>
      </c>
      <c r="J43" s="289">
        <f t="shared" si="2"/>
        <v>372841</v>
      </c>
      <c r="K43" s="289">
        <v>1118522</v>
      </c>
      <c r="L43" s="289">
        <v>8049691</v>
      </c>
      <c r="M43" s="290">
        <v>94701</v>
      </c>
      <c r="N43" s="290">
        <v>650980</v>
      </c>
      <c r="O43" s="291"/>
      <c r="P43" s="291"/>
      <c r="Q43" s="291"/>
      <c r="R43" s="291"/>
      <c r="S43" s="292">
        <v>1118522</v>
      </c>
      <c r="T43" s="290"/>
      <c r="U43" s="269" t="s">
        <v>1</v>
      </c>
      <c r="V43" s="269" t="s">
        <v>1</v>
      </c>
      <c r="W43" s="269"/>
      <c r="X43" s="269"/>
      <c r="Y43" s="275" t="s">
        <v>754</v>
      </c>
      <c r="Z43" s="268" t="s">
        <v>862</v>
      </c>
      <c r="AA43" s="268" t="s">
        <v>762</v>
      </c>
      <c r="AB43" s="276" t="s">
        <v>754</v>
      </c>
      <c r="AC43" s="277">
        <v>39</v>
      </c>
      <c r="AD43" s="278"/>
      <c r="AE43" s="278"/>
      <c r="AF43" s="278"/>
      <c r="AG43" s="278"/>
    </row>
    <row r="44" spans="2:33" s="266" customFormat="1" ht="48.75" customHeight="1">
      <c r="B44" s="267">
        <v>37</v>
      </c>
      <c r="C44" s="268" t="s">
        <v>863</v>
      </c>
      <c r="D44" s="269" t="s">
        <v>836</v>
      </c>
      <c r="E44" s="270"/>
      <c r="F44" s="270"/>
      <c r="G44" s="270"/>
      <c r="H44" s="271">
        <f t="shared" si="0"/>
        <v>39964</v>
      </c>
      <c r="I44" s="271">
        <f t="shared" si="1"/>
        <v>26643</v>
      </c>
      <c r="J44" s="271">
        <f t="shared" si="2"/>
        <v>13321</v>
      </c>
      <c r="K44" s="271">
        <f>50807-10843</f>
        <v>39964</v>
      </c>
      <c r="L44" s="271">
        <v>0</v>
      </c>
      <c r="M44" s="272">
        <v>0</v>
      </c>
      <c r="N44" s="272">
        <v>26643</v>
      </c>
      <c r="O44" s="273"/>
      <c r="P44" s="273"/>
      <c r="Q44" s="273"/>
      <c r="R44" s="273"/>
      <c r="S44" s="274">
        <v>39964</v>
      </c>
      <c r="T44" s="272"/>
      <c r="U44" s="269" t="s">
        <v>1</v>
      </c>
      <c r="V44" s="269" t="s">
        <v>1</v>
      </c>
      <c r="W44" s="269" t="s">
        <v>1</v>
      </c>
      <c r="X44" s="269"/>
      <c r="Y44" s="275" t="s">
        <v>754</v>
      </c>
      <c r="Z44" s="268" t="s">
        <v>864</v>
      </c>
      <c r="AA44" s="268" t="s">
        <v>762</v>
      </c>
      <c r="AB44" s="276" t="s">
        <v>754</v>
      </c>
      <c r="AC44" s="277">
        <v>38</v>
      </c>
      <c r="AD44" s="278"/>
      <c r="AE44" s="278"/>
      <c r="AF44" s="278"/>
      <c r="AG44" s="278"/>
    </row>
    <row r="45" spans="2:33" s="266" customFormat="1" ht="48.75" customHeight="1">
      <c r="B45" s="267">
        <v>38</v>
      </c>
      <c r="C45" s="268" t="s">
        <v>82</v>
      </c>
      <c r="D45" s="269" t="s">
        <v>836</v>
      </c>
      <c r="E45" s="270"/>
      <c r="F45" s="270"/>
      <c r="G45" s="270"/>
      <c r="H45" s="271">
        <f t="shared" si="0"/>
        <v>608</v>
      </c>
      <c r="I45" s="271">
        <f>ROUND(K45*2/3,0)</f>
        <v>405</v>
      </c>
      <c r="J45" s="271">
        <f>K45-I45</f>
        <v>203</v>
      </c>
      <c r="K45" s="271">
        <v>608</v>
      </c>
      <c r="L45" s="271">
        <v>0</v>
      </c>
      <c r="M45" s="272">
        <v>405</v>
      </c>
      <c r="N45" s="272">
        <v>0</v>
      </c>
      <c r="O45" s="273"/>
      <c r="P45" s="273"/>
      <c r="Q45" s="273"/>
      <c r="R45" s="273"/>
      <c r="S45" s="274">
        <v>608</v>
      </c>
      <c r="T45" s="272"/>
      <c r="U45" s="269"/>
      <c r="V45" s="269" t="s">
        <v>1</v>
      </c>
      <c r="W45" s="269"/>
      <c r="X45" s="269"/>
      <c r="Y45" s="275" t="s">
        <v>865</v>
      </c>
      <c r="Z45" s="268" t="s">
        <v>777</v>
      </c>
      <c r="AA45" s="268" t="s">
        <v>866</v>
      </c>
      <c r="AB45" s="276"/>
      <c r="AC45" s="277">
        <v>27</v>
      </c>
      <c r="AD45" s="278"/>
      <c r="AE45" s="278"/>
      <c r="AF45" s="278"/>
      <c r="AG45" s="278"/>
    </row>
    <row r="46" spans="2:33" s="266" customFormat="1" ht="48.75" customHeight="1">
      <c r="B46" s="267">
        <v>39</v>
      </c>
      <c r="C46" s="268" t="s">
        <v>867</v>
      </c>
      <c r="D46" s="269" t="s">
        <v>836</v>
      </c>
      <c r="E46" s="270"/>
      <c r="F46" s="270"/>
      <c r="G46" s="270"/>
      <c r="H46" s="271">
        <f t="shared" si="0"/>
        <v>52684</v>
      </c>
      <c r="I46" s="271">
        <f t="shared" si="1"/>
        <v>35123</v>
      </c>
      <c r="J46" s="271">
        <f t="shared" si="2"/>
        <v>17561</v>
      </c>
      <c r="K46" s="271">
        <v>52684</v>
      </c>
      <c r="L46" s="271">
        <v>0</v>
      </c>
      <c r="M46" s="272">
        <v>0</v>
      </c>
      <c r="N46" s="272">
        <v>35123</v>
      </c>
      <c r="O46" s="273"/>
      <c r="P46" s="273"/>
      <c r="Q46" s="273"/>
      <c r="R46" s="273"/>
      <c r="S46" s="274">
        <v>52684</v>
      </c>
      <c r="T46" s="272"/>
      <c r="U46" s="269" t="s">
        <v>1</v>
      </c>
      <c r="V46" s="269" t="s">
        <v>1</v>
      </c>
      <c r="W46" s="269"/>
      <c r="X46" s="269"/>
      <c r="Y46" s="275" t="s">
        <v>754</v>
      </c>
      <c r="Z46" s="268" t="s">
        <v>868</v>
      </c>
      <c r="AA46" s="268" t="s">
        <v>762</v>
      </c>
      <c r="AB46" s="276" t="s">
        <v>754</v>
      </c>
      <c r="AC46" s="277">
        <v>53</v>
      </c>
      <c r="AD46" s="278"/>
      <c r="AE46" s="278"/>
      <c r="AF46" s="278"/>
      <c r="AG46" s="278"/>
    </row>
    <row r="47" spans="2:33" s="266" customFormat="1" ht="48.75" customHeight="1">
      <c r="B47" s="267">
        <v>40</v>
      </c>
      <c r="C47" s="268" t="s">
        <v>869</v>
      </c>
      <c r="D47" s="269" t="s">
        <v>836</v>
      </c>
      <c r="E47" s="270"/>
      <c r="F47" s="270"/>
      <c r="G47" s="270"/>
      <c r="H47" s="271">
        <f t="shared" si="0"/>
        <v>1011400</v>
      </c>
      <c r="I47" s="271">
        <f t="shared" si="1"/>
        <v>112007</v>
      </c>
      <c r="J47" s="271">
        <f t="shared" si="2"/>
        <v>56003</v>
      </c>
      <c r="K47" s="271">
        <v>168010</v>
      </c>
      <c r="L47" s="271">
        <v>843390</v>
      </c>
      <c r="M47" s="272">
        <v>112007</v>
      </c>
      <c r="N47" s="272">
        <v>0</v>
      </c>
      <c r="O47" s="273"/>
      <c r="P47" s="273"/>
      <c r="Q47" s="273"/>
      <c r="R47" s="273"/>
      <c r="S47" s="274">
        <v>168010</v>
      </c>
      <c r="T47" s="272"/>
      <c r="U47" s="269" t="s">
        <v>1</v>
      </c>
      <c r="V47" s="269" t="s">
        <v>1</v>
      </c>
      <c r="W47" s="269"/>
      <c r="X47" s="269"/>
      <c r="Y47" s="275" t="s">
        <v>754</v>
      </c>
      <c r="Z47" s="268" t="s">
        <v>870</v>
      </c>
      <c r="AA47" s="268" t="s">
        <v>762</v>
      </c>
      <c r="AB47" s="276" t="s">
        <v>754</v>
      </c>
      <c r="AC47" s="277">
        <v>52</v>
      </c>
      <c r="AD47" s="278"/>
      <c r="AE47" s="278"/>
      <c r="AF47" s="278"/>
      <c r="AG47" s="278"/>
    </row>
    <row r="48" spans="2:33" s="266" customFormat="1" ht="64.5" customHeight="1">
      <c r="B48" s="267">
        <v>41</v>
      </c>
      <c r="C48" s="268" t="s">
        <v>23</v>
      </c>
      <c r="D48" s="269" t="s">
        <v>836</v>
      </c>
      <c r="E48" s="280"/>
      <c r="F48" s="280"/>
      <c r="G48" s="280"/>
      <c r="H48" s="271">
        <f t="shared" si="0"/>
        <v>13426</v>
      </c>
      <c r="I48" s="271">
        <f>ROUND(K48*2/3,0)</f>
        <v>8951</v>
      </c>
      <c r="J48" s="271">
        <f>K48-I48</f>
        <v>4475</v>
      </c>
      <c r="K48" s="271">
        <v>13426</v>
      </c>
      <c r="L48" s="271">
        <v>0</v>
      </c>
      <c r="M48" s="272">
        <v>0</v>
      </c>
      <c r="N48" s="272">
        <v>8951</v>
      </c>
      <c r="O48" s="272"/>
      <c r="P48" s="281"/>
      <c r="Q48" s="281"/>
      <c r="R48" s="281"/>
      <c r="S48" s="282">
        <v>13426</v>
      </c>
      <c r="T48" s="281"/>
      <c r="U48" s="269"/>
      <c r="V48" s="269" t="s">
        <v>1</v>
      </c>
      <c r="W48" s="269"/>
      <c r="X48" s="269"/>
      <c r="Y48" s="275" t="s">
        <v>871</v>
      </c>
      <c r="Z48" s="268" t="s">
        <v>872</v>
      </c>
      <c r="AA48" s="268" t="s">
        <v>873</v>
      </c>
      <c r="AB48" s="276" t="s">
        <v>754</v>
      </c>
      <c r="AC48" s="277">
        <v>54</v>
      </c>
      <c r="AD48" s="278"/>
      <c r="AE48" s="278"/>
      <c r="AF48" s="278"/>
      <c r="AG48" s="278"/>
    </row>
    <row r="49" spans="2:33" s="266" customFormat="1" ht="58.5" customHeight="1" thickBot="1">
      <c r="B49" s="293">
        <v>42</v>
      </c>
      <c r="C49" s="294" t="s">
        <v>25</v>
      </c>
      <c r="D49" s="295" t="s">
        <v>836</v>
      </c>
      <c r="E49" s="296"/>
      <c r="F49" s="296"/>
      <c r="G49" s="296"/>
      <c r="H49" s="297">
        <f t="shared" si="0"/>
        <v>9315</v>
      </c>
      <c r="I49" s="297">
        <f t="shared" si="1"/>
        <v>6210</v>
      </c>
      <c r="J49" s="297">
        <f t="shared" si="2"/>
        <v>3105</v>
      </c>
      <c r="K49" s="297">
        <v>9315</v>
      </c>
      <c r="L49" s="297">
        <v>0</v>
      </c>
      <c r="M49" s="298">
        <v>0</v>
      </c>
      <c r="N49" s="298">
        <v>6210</v>
      </c>
      <c r="O49" s="299"/>
      <c r="P49" s="299"/>
      <c r="Q49" s="299"/>
      <c r="R49" s="299"/>
      <c r="S49" s="300">
        <v>9315</v>
      </c>
      <c r="T49" s="298"/>
      <c r="U49" s="295"/>
      <c r="V49" s="269" t="s">
        <v>755</v>
      </c>
      <c r="W49" s="269"/>
      <c r="X49" s="269"/>
      <c r="Y49" s="275" t="s">
        <v>874</v>
      </c>
      <c r="Z49" s="268" t="s">
        <v>875</v>
      </c>
      <c r="AA49" s="268" t="s">
        <v>762</v>
      </c>
      <c r="AB49" s="276" t="s">
        <v>754</v>
      </c>
      <c r="AC49" s="277">
        <v>50</v>
      </c>
      <c r="AD49" s="278"/>
      <c r="AE49" s="278"/>
      <c r="AF49" s="278"/>
      <c r="AG49" s="278"/>
    </row>
    <row r="50" spans="2:33" s="266" customFormat="1" ht="26.25" customHeight="1" thickTop="1">
      <c r="B50" s="658" t="s">
        <v>876</v>
      </c>
      <c r="C50" s="659"/>
      <c r="D50" s="659"/>
      <c r="E50" s="659"/>
      <c r="F50" s="659"/>
      <c r="G50" s="660"/>
      <c r="H50" s="301">
        <f>SUM(H8:H49)</f>
        <v>34722332</v>
      </c>
      <c r="I50" s="301">
        <f>SUM(I8:I49)</f>
        <v>4190837</v>
      </c>
      <c r="J50" s="301">
        <f>SUM(J8:J49)</f>
        <v>2095419</v>
      </c>
      <c r="K50" s="301">
        <f>SUM(K8:K49)</f>
        <v>6286256</v>
      </c>
      <c r="L50" s="301">
        <f>SUM(L8:L49)</f>
        <v>28436076</v>
      </c>
      <c r="M50" s="289"/>
      <c r="N50" s="289"/>
      <c r="O50" s="289"/>
      <c r="P50" s="302"/>
      <c r="Q50" s="302"/>
      <c r="R50" s="302"/>
      <c r="S50" s="301">
        <f>SUM(S8:S49)</f>
        <v>6286256</v>
      </c>
      <c r="T50" s="302"/>
      <c r="U50" s="287"/>
      <c r="V50" s="303"/>
      <c r="W50" s="303"/>
      <c r="X50" s="303"/>
      <c r="Y50" s="303"/>
      <c r="Z50" s="304"/>
      <c r="AA50" s="304"/>
      <c r="AB50" s="305"/>
      <c r="AC50" s="306"/>
      <c r="AD50" s="278"/>
      <c r="AE50" s="278"/>
      <c r="AF50" s="278"/>
      <c r="AG50" s="278"/>
    </row>
    <row r="51" spans="2:33" s="309" customFormat="1" ht="25.5" customHeight="1">
      <c r="B51" s="307" t="s">
        <v>877</v>
      </c>
      <c r="C51" s="307"/>
      <c r="D51" s="307"/>
      <c r="E51" s="307"/>
      <c r="F51" s="307"/>
      <c r="G51" s="307"/>
      <c r="H51" s="307"/>
      <c r="I51" s="307"/>
      <c r="J51" s="307"/>
      <c r="K51" s="307"/>
      <c r="L51" s="307"/>
      <c r="M51" s="307"/>
      <c r="N51" s="307"/>
      <c r="O51" s="307"/>
      <c r="P51" s="307"/>
      <c r="Q51" s="307"/>
      <c r="R51" s="307"/>
      <c r="S51" s="308"/>
      <c r="T51" s="308"/>
      <c r="AA51" s="308"/>
      <c r="AB51" s="308"/>
      <c r="AC51" s="310"/>
      <c r="AD51" s="308"/>
      <c r="AE51" s="308"/>
      <c r="AF51" s="308"/>
      <c r="AG51" s="308"/>
    </row>
    <row r="52" spans="2:33" s="309" customFormat="1">
      <c r="B52" s="308" t="s">
        <v>878</v>
      </c>
      <c r="AA52" s="308"/>
      <c r="AB52" s="308"/>
      <c r="AC52" s="310"/>
      <c r="AD52" s="308"/>
      <c r="AE52" s="308"/>
      <c r="AF52" s="308"/>
      <c r="AG52" s="308"/>
    </row>
    <row r="53" spans="2:33" s="309" customFormat="1">
      <c r="B53" s="311"/>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10"/>
      <c r="AD53" s="308"/>
      <c r="AE53" s="308"/>
      <c r="AF53" s="308"/>
      <c r="AG53" s="308"/>
    </row>
    <row r="54" spans="2:33">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312"/>
      <c r="AD54" s="246"/>
      <c r="AE54" s="246"/>
      <c r="AF54" s="246"/>
      <c r="AG54" s="246"/>
    </row>
    <row r="55" spans="2:33">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312"/>
      <c r="AD55" s="246"/>
      <c r="AE55" s="246"/>
      <c r="AF55" s="246"/>
      <c r="AG55" s="246"/>
    </row>
    <row r="56" spans="2:33">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312"/>
      <c r="AD56" s="246"/>
      <c r="AE56" s="246"/>
      <c r="AF56" s="246"/>
      <c r="AG56" s="246"/>
    </row>
    <row r="57" spans="2:33">
      <c r="B57" s="246"/>
      <c r="C57" s="313" t="s">
        <v>879</v>
      </c>
      <c r="D57" s="314" t="s">
        <v>747</v>
      </c>
      <c r="E57" s="246"/>
      <c r="F57" s="246"/>
      <c r="G57" s="246"/>
      <c r="H57" s="315">
        <f>SUM(H8:H13)</f>
        <v>17304239</v>
      </c>
      <c r="I57" s="315">
        <f>SUM(I8:I13)</f>
        <v>2148073</v>
      </c>
      <c r="J57" s="315">
        <f>SUM(J8:J13)</f>
        <v>1074037</v>
      </c>
      <c r="K57" s="315">
        <f>SUM(K8:K13)</f>
        <v>3222110</v>
      </c>
      <c r="L57" s="315">
        <f>SUM(L8:L13)</f>
        <v>14082129</v>
      </c>
      <c r="M57" s="246"/>
      <c r="N57" s="246"/>
      <c r="O57" s="246"/>
      <c r="P57" s="246"/>
      <c r="Q57" s="246"/>
      <c r="R57" s="246"/>
      <c r="S57" s="246"/>
      <c r="T57" s="246"/>
      <c r="U57" s="246"/>
      <c r="V57" s="246"/>
      <c r="W57" s="246"/>
      <c r="X57" s="246"/>
      <c r="Y57" s="246"/>
      <c r="Z57" s="246"/>
      <c r="AA57" s="246"/>
      <c r="AC57" s="316"/>
    </row>
    <row r="58" spans="2:33">
      <c r="B58" s="246"/>
      <c r="C58" s="317" t="s">
        <v>880</v>
      </c>
      <c r="D58" s="318" t="s">
        <v>767</v>
      </c>
      <c r="E58" s="246"/>
      <c r="F58" s="246"/>
      <c r="G58" s="246"/>
      <c r="H58" s="315">
        <f>SUM(H14:H31)</f>
        <v>396021</v>
      </c>
      <c r="I58" s="315">
        <f>SUM(I14:I31)</f>
        <v>222142</v>
      </c>
      <c r="J58" s="315">
        <f>SUM(J14:J31)</f>
        <v>111073</v>
      </c>
      <c r="K58" s="315">
        <f>SUM(K14:K31)</f>
        <v>333215</v>
      </c>
      <c r="L58" s="315">
        <f>SUM(L14:L31)</f>
        <v>62806</v>
      </c>
      <c r="M58" s="246"/>
      <c r="N58" s="246"/>
      <c r="O58" s="246"/>
      <c r="P58" s="246"/>
      <c r="Q58" s="246"/>
      <c r="R58" s="246"/>
      <c r="S58" s="246"/>
      <c r="T58" s="246"/>
      <c r="U58" s="246"/>
      <c r="V58" s="246"/>
      <c r="W58" s="246"/>
      <c r="X58" s="246"/>
      <c r="Y58" s="246"/>
      <c r="Z58" s="246"/>
      <c r="AA58" s="246"/>
      <c r="AC58" s="316"/>
    </row>
    <row r="59" spans="2:33" ht="14.25" thickBot="1">
      <c r="B59" s="246"/>
      <c r="C59" s="319" t="s">
        <v>881</v>
      </c>
      <c r="D59" s="320" t="s">
        <v>836</v>
      </c>
      <c r="E59" s="321"/>
      <c r="F59" s="321"/>
      <c r="G59" s="321"/>
      <c r="H59" s="322">
        <f>SUM(H32:H49)</f>
        <v>17022072</v>
      </c>
      <c r="I59" s="322">
        <f>SUM(I32:I49)</f>
        <v>1820622</v>
      </c>
      <c r="J59" s="322">
        <f>SUM(J32:J49)</f>
        <v>910309</v>
      </c>
      <c r="K59" s="322">
        <f>SUM(K32:K49)</f>
        <v>2730931</v>
      </c>
      <c r="L59" s="322">
        <f>SUM(L32:L49)</f>
        <v>14291141</v>
      </c>
      <c r="M59" s="246"/>
      <c r="N59" s="246"/>
      <c r="O59" s="246"/>
      <c r="P59" s="246"/>
      <c r="Q59" s="246"/>
      <c r="R59" s="246"/>
      <c r="S59" s="246"/>
      <c r="T59" s="246"/>
      <c r="U59" s="246"/>
      <c r="V59" s="246"/>
      <c r="W59" s="246"/>
      <c r="X59" s="246"/>
      <c r="Y59" s="246"/>
      <c r="Z59" s="246"/>
      <c r="AA59" s="246"/>
      <c r="AC59" s="316"/>
    </row>
    <row r="60" spans="2:33" ht="14.25" thickTop="1">
      <c r="B60" s="246"/>
      <c r="C60" s="317" t="s">
        <v>876</v>
      </c>
      <c r="D60" s="318"/>
      <c r="E60" s="246"/>
      <c r="F60" s="246"/>
      <c r="G60" s="246"/>
      <c r="H60" s="323">
        <f>SUM(H57:H59)</f>
        <v>34722332</v>
      </c>
      <c r="I60" s="323">
        <f>SUM(I57:I59)</f>
        <v>4190837</v>
      </c>
      <c r="J60" s="323">
        <f>SUM(J57:J59)</f>
        <v>2095419</v>
      </c>
      <c r="K60" s="323">
        <f>SUM(K57:K59)</f>
        <v>6286256</v>
      </c>
      <c r="L60" s="323">
        <f>SUM(L57:L59)</f>
        <v>28436076</v>
      </c>
      <c r="M60" s="246"/>
      <c r="N60" s="246"/>
      <c r="O60" s="246"/>
      <c r="P60" s="246"/>
      <c r="Q60" s="246"/>
      <c r="R60" s="246"/>
      <c r="S60" s="246"/>
      <c r="T60" s="246"/>
      <c r="U60" s="246"/>
      <c r="V60" s="246"/>
      <c r="W60" s="246"/>
      <c r="X60" s="246"/>
      <c r="Y60" s="246"/>
      <c r="Z60" s="246"/>
      <c r="AA60" s="246"/>
      <c r="AC60" s="316"/>
    </row>
    <row r="61" spans="2:33">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C61" s="316"/>
    </row>
    <row r="62" spans="2:33">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C62" s="316"/>
    </row>
    <row r="63" spans="2:33">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C63" s="316"/>
    </row>
    <row r="64" spans="2:33">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C64" s="316"/>
    </row>
    <row r="65" spans="2:27">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row>
    <row r="66" spans="2:27">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row>
    <row r="67" spans="2:27">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row>
    <row r="68" spans="2:27">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row>
    <row r="69" spans="2:27">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row>
    <row r="70" spans="2:27">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row>
  </sheetData>
  <autoFilter ref="A7:AG52"/>
  <mergeCells count="21">
    <mergeCell ref="AB3:AC3"/>
    <mergeCell ref="B4:B7"/>
    <mergeCell ref="C4:C7"/>
    <mergeCell ref="D4:D7"/>
    <mergeCell ref="E4:E7"/>
    <mergeCell ref="F4:F7"/>
    <mergeCell ref="G4:G7"/>
    <mergeCell ref="H4:L4"/>
    <mergeCell ref="M4:O5"/>
    <mergeCell ref="P4:R4"/>
    <mergeCell ref="B50:G50"/>
    <mergeCell ref="S4:S7"/>
    <mergeCell ref="T4:T7"/>
    <mergeCell ref="AC4:AC7"/>
    <mergeCell ref="H5:H7"/>
    <mergeCell ref="I5:K5"/>
    <mergeCell ref="L5:L7"/>
    <mergeCell ref="P5:R5"/>
    <mergeCell ref="I6:I7"/>
    <mergeCell ref="J6:J7"/>
    <mergeCell ref="K6:K7"/>
  </mergeCells>
  <phoneticPr fontId="17"/>
  <pageMargins left="0.43307086614173229" right="0.27559055118110237" top="0.55118110236220474" bottom="0.31496062992125984" header="0.31496062992125984" footer="0.31496062992125984"/>
  <pageSetup paperSize="9" scale="6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B110735879EE44AC0DA5AE7D61CC8B" ma:contentTypeVersion="0" ma:contentTypeDescription="新しいドキュメントを作成します。" ma:contentTypeScope="" ma:versionID="52cf278b219930cbe3bdae6bc175c2b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038C14-73D0-481A-BADF-590BED8D0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438478-253C-4EF5-A20C-301DFD48FFE1}">
  <ds:schemaRefs>
    <ds:schemaRef ds:uri="http://schemas.microsoft.com/sharepoint/v3/contenttype/forms"/>
  </ds:schemaRefs>
</ds:datastoreItem>
</file>

<file path=customXml/itemProps3.xml><?xml version="1.0" encoding="utf-8"?>
<ds:datastoreItem xmlns:ds="http://schemas.openxmlformats.org/officeDocument/2006/customXml" ds:itemID="{27FEBC87-FA29-428A-87C3-002F9D4055F0}">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医療計画</vt:lpstr>
      <vt:lpstr>H30-R1基金事業一覧</vt:lpstr>
      <vt:lpstr>平成27年度基金事業一覧</vt:lpstr>
      <vt:lpstr>H28基金事業一覧</vt:lpstr>
      <vt:lpstr>H28基金計画事業一覧</vt:lpstr>
      <vt:lpstr>一覧（医療分）</vt:lpstr>
      <vt:lpstr>H28基金計画事業一覧!Print_Area</vt:lpstr>
      <vt:lpstr>H28基金事業一覧!Print_Area</vt:lpstr>
      <vt:lpstr>'H30-R1基金事業一覧'!Print_Area</vt:lpstr>
      <vt:lpstr>'一覧（医療分）'!Print_Area</vt:lpstr>
      <vt:lpstr>平成27年度基金事業一覧!Print_Area</vt:lpstr>
      <vt:lpstr>H28基金計画事業一覧!Print_Titles</vt:lpstr>
      <vt:lpstr>H28基金事業一覧!Print_Titles</vt:lpstr>
      <vt:lpstr>'H30-R1基金事業一覧'!Print_Titles</vt:lpstr>
      <vt:lpstr>'一覧（医療分）'!Print_Titles</vt:lpstr>
      <vt:lpstr>平成27年度基金事業一覧!Print_Titles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2019-08-05T06:57:11Z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0x0101002CB110735879EE44AC0DA5AE7D61CC8B</vt:lpwstr>
  </property>
</Properties>
</file>