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840" yWindow="360" windowWidth="19155" windowHeight="7770"/>
  </bookViews>
  <sheets>
    <sheet name="保財共試算（案３）" sheetId="1" r:id="rId1"/>
  </sheets>
  <definedNames>
    <definedName name="_xlnm.Print_Area" localSheetId="0">'保財共試算（案３）'!$A$1:$AB$55</definedName>
  </definedNames>
  <calcPr calcId="145621"/>
</workbook>
</file>

<file path=xl/calcChain.xml><?xml version="1.0" encoding="utf-8"?>
<calcChain xmlns="http://schemas.openxmlformats.org/spreadsheetml/2006/main">
  <c r="Z8" i="1" l="1"/>
  <c r="W8" i="1"/>
  <c r="T8" i="1"/>
  <c r="L8" i="1"/>
  <c r="I8" i="1"/>
  <c r="F8" i="1"/>
  <c r="Z9" i="1" l="1"/>
  <c r="AB9" i="1" s="1"/>
  <c r="Z10" i="1"/>
  <c r="AB10" i="1" s="1"/>
  <c r="AJ10" i="1" s="1"/>
  <c r="Z11" i="1"/>
  <c r="AB11" i="1" s="1"/>
  <c r="AJ11" i="1" s="1"/>
  <c r="Z12" i="1"/>
  <c r="AB12" i="1" s="1"/>
  <c r="AJ12" i="1" s="1"/>
  <c r="Z13" i="1"/>
  <c r="AB13" i="1" s="1"/>
  <c r="AJ13" i="1" s="1"/>
  <c r="Z14" i="1"/>
  <c r="AB14" i="1" s="1"/>
  <c r="AJ14" i="1" s="1"/>
  <c r="Z15" i="1"/>
  <c r="AB15" i="1" s="1"/>
  <c r="AJ15" i="1" s="1"/>
  <c r="Z16" i="1"/>
  <c r="AB16" i="1" s="1"/>
  <c r="AJ16" i="1" s="1"/>
  <c r="Z17" i="1"/>
  <c r="AB17" i="1" s="1"/>
  <c r="AJ17" i="1" s="1"/>
  <c r="Z18" i="1"/>
  <c r="AB18" i="1" s="1"/>
  <c r="AJ18" i="1" s="1"/>
  <c r="Z19" i="1"/>
  <c r="AB19" i="1" s="1"/>
  <c r="AJ19" i="1" s="1"/>
  <c r="Z20" i="1"/>
  <c r="AB20" i="1" s="1"/>
  <c r="AJ20" i="1" s="1"/>
  <c r="Z21" i="1"/>
  <c r="AB21" i="1" s="1"/>
  <c r="AJ21" i="1" s="1"/>
  <c r="Z22" i="1"/>
  <c r="AB22" i="1" s="1"/>
  <c r="AJ22" i="1" s="1"/>
  <c r="Z23" i="1"/>
  <c r="AB23" i="1" s="1"/>
  <c r="AJ23" i="1" s="1"/>
  <c r="Z24" i="1"/>
  <c r="AB24" i="1" s="1"/>
  <c r="AJ24" i="1" s="1"/>
  <c r="Z25" i="1"/>
  <c r="AB25" i="1" s="1"/>
  <c r="AJ25" i="1" s="1"/>
  <c r="Z26" i="1"/>
  <c r="AB26" i="1" s="1"/>
  <c r="AJ26" i="1" s="1"/>
  <c r="Z27" i="1"/>
  <c r="AB27" i="1" s="1"/>
  <c r="AJ27" i="1" s="1"/>
  <c r="Z28" i="1"/>
  <c r="AB28" i="1" s="1"/>
  <c r="AJ28" i="1" s="1"/>
  <c r="Z29" i="1"/>
  <c r="AB29" i="1" s="1"/>
  <c r="AJ29" i="1" s="1"/>
  <c r="Z30" i="1"/>
  <c r="AB30" i="1" s="1"/>
  <c r="AJ30" i="1" s="1"/>
  <c r="Z31" i="1"/>
  <c r="AB31" i="1" s="1"/>
  <c r="AJ31" i="1" s="1"/>
  <c r="Z32" i="1"/>
  <c r="AB32" i="1" s="1"/>
  <c r="AJ32" i="1" s="1"/>
  <c r="Z33" i="1"/>
  <c r="AB33" i="1" s="1"/>
  <c r="AJ33" i="1" s="1"/>
  <c r="Z34" i="1"/>
  <c r="AB34" i="1" s="1"/>
  <c r="AJ34" i="1" s="1"/>
  <c r="Z35" i="1"/>
  <c r="AB35" i="1" s="1"/>
  <c r="AJ35" i="1" s="1"/>
  <c r="Z36" i="1"/>
  <c r="AB36" i="1" s="1"/>
  <c r="AJ36" i="1" s="1"/>
  <c r="Z37" i="1"/>
  <c r="AB37" i="1" s="1"/>
  <c r="AJ37" i="1" s="1"/>
  <c r="Z38" i="1"/>
  <c r="AB38" i="1" s="1"/>
  <c r="AJ38" i="1" s="1"/>
  <c r="Z39" i="1"/>
  <c r="AB39" i="1" s="1"/>
  <c r="AJ39" i="1" s="1"/>
  <c r="Z40" i="1"/>
  <c r="AB40" i="1" s="1"/>
  <c r="AJ40" i="1" s="1"/>
  <c r="Z41" i="1"/>
  <c r="AB41" i="1" s="1"/>
  <c r="AJ41" i="1" s="1"/>
  <c r="Z42" i="1"/>
  <c r="AB42" i="1" s="1"/>
  <c r="AJ42" i="1" s="1"/>
  <c r="Z43" i="1"/>
  <c r="AB43" i="1" s="1"/>
  <c r="AJ43" i="1" s="1"/>
  <c r="Z44" i="1"/>
  <c r="AB44" i="1" s="1"/>
  <c r="AJ44" i="1" s="1"/>
  <c r="Z45" i="1"/>
  <c r="AB45" i="1" s="1"/>
  <c r="AJ45" i="1" s="1"/>
  <c r="Z46" i="1"/>
  <c r="AB46" i="1" s="1"/>
  <c r="AJ46" i="1" s="1"/>
  <c r="Z47" i="1"/>
  <c r="AB47" i="1" s="1"/>
  <c r="AJ47" i="1" s="1"/>
  <c r="Z48" i="1"/>
  <c r="AB48" i="1" s="1"/>
  <c r="AJ48" i="1" s="1"/>
  <c r="Z49" i="1"/>
  <c r="AB49" i="1" s="1"/>
  <c r="AJ49" i="1" s="1"/>
  <c r="Z50" i="1"/>
  <c r="AB50" i="1" s="1"/>
  <c r="AJ50" i="1" s="1"/>
  <c r="Z51" i="1"/>
  <c r="AB51" i="1" s="1"/>
  <c r="AJ51" i="1" s="1"/>
  <c r="AJ9" i="1" l="1"/>
  <c r="AB53" i="1"/>
  <c r="AB52" i="1"/>
  <c r="Z53" i="1"/>
  <c r="Z52" i="1"/>
  <c r="R53" i="1"/>
  <c r="Q53" i="1"/>
  <c r="R52" i="1"/>
  <c r="Q52" i="1"/>
  <c r="E51" i="1" l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S51" i="1"/>
  <c r="S50" i="1"/>
  <c r="W50" i="1" s="1"/>
  <c r="S49" i="1"/>
  <c r="S48" i="1"/>
  <c r="AA48" i="1" s="1"/>
  <c r="S47" i="1"/>
  <c r="S46" i="1"/>
  <c r="W46" i="1" s="1"/>
  <c r="S45" i="1"/>
  <c r="S44" i="1"/>
  <c r="AA44" i="1" s="1"/>
  <c r="S43" i="1"/>
  <c r="S42" i="1"/>
  <c r="W42" i="1" s="1"/>
  <c r="S41" i="1"/>
  <c r="S40" i="1"/>
  <c r="AA40" i="1" s="1"/>
  <c r="S39" i="1"/>
  <c r="S38" i="1"/>
  <c r="W38" i="1" s="1"/>
  <c r="S37" i="1"/>
  <c r="S36" i="1"/>
  <c r="AA36" i="1" s="1"/>
  <c r="S35" i="1"/>
  <c r="S34" i="1"/>
  <c r="W34" i="1" s="1"/>
  <c r="S33" i="1"/>
  <c r="S32" i="1"/>
  <c r="AA32" i="1" s="1"/>
  <c r="S31" i="1"/>
  <c r="S30" i="1"/>
  <c r="W30" i="1" s="1"/>
  <c r="S29" i="1"/>
  <c r="S28" i="1"/>
  <c r="AA28" i="1" s="1"/>
  <c r="S27" i="1"/>
  <c r="S26" i="1"/>
  <c r="AA26" i="1" s="1"/>
  <c r="S25" i="1"/>
  <c r="S24" i="1"/>
  <c r="W24" i="1" s="1"/>
  <c r="S23" i="1"/>
  <c r="S22" i="1"/>
  <c r="AA22" i="1" s="1"/>
  <c r="S21" i="1"/>
  <c r="S20" i="1"/>
  <c r="AA20" i="1" s="1"/>
  <c r="S19" i="1"/>
  <c r="AA19" i="1" s="1"/>
  <c r="S18" i="1"/>
  <c r="W18" i="1" s="1"/>
  <c r="S17" i="1"/>
  <c r="W17" i="1" s="1"/>
  <c r="S16" i="1"/>
  <c r="T16" i="1" s="1"/>
  <c r="V16" i="1" s="1"/>
  <c r="AH16" i="1" s="1"/>
  <c r="S15" i="1"/>
  <c r="T15" i="1" s="1"/>
  <c r="V15" i="1" s="1"/>
  <c r="AH15" i="1" s="1"/>
  <c r="S14" i="1"/>
  <c r="AA14" i="1" s="1"/>
  <c r="S13" i="1"/>
  <c r="S12" i="1"/>
  <c r="W12" i="1" s="1"/>
  <c r="S11" i="1"/>
  <c r="W11" i="1" s="1"/>
  <c r="S10" i="1"/>
  <c r="T10" i="1" s="1"/>
  <c r="V10" i="1" s="1"/>
  <c r="AH10" i="1" s="1"/>
  <c r="S9" i="1"/>
  <c r="X11" i="1" l="1"/>
  <c r="Y11" i="1"/>
  <c r="AI11" i="1" s="1"/>
  <c r="X12" i="1"/>
  <c r="Y12" i="1"/>
  <c r="AI12" i="1" s="1"/>
  <c r="X24" i="1"/>
  <c r="Y24" i="1"/>
  <c r="AI24" i="1" s="1"/>
  <c r="X17" i="1"/>
  <c r="Y17" i="1"/>
  <c r="AI17" i="1" s="1"/>
  <c r="X18" i="1"/>
  <c r="Y18" i="1"/>
  <c r="AI18" i="1" s="1"/>
  <c r="X30" i="1"/>
  <c r="Y30" i="1"/>
  <c r="AI30" i="1" s="1"/>
  <c r="X34" i="1"/>
  <c r="Y34" i="1"/>
  <c r="AI34" i="1" s="1"/>
  <c r="X38" i="1"/>
  <c r="Y38" i="1"/>
  <c r="AI38" i="1" s="1"/>
  <c r="X42" i="1"/>
  <c r="Y42" i="1"/>
  <c r="AI42" i="1" s="1"/>
  <c r="X46" i="1"/>
  <c r="Y46" i="1"/>
  <c r="AI46" i="1" s="1"/>
  <c r="X50" i="1"/>
  <c r="Y50" i="1"/>
  <c r="AI50" i="1" s="1"/>
  <c r="U16" i="1"/>
  <c r="U15" i="1"/>
  <c r="U10" i="1"/>
  <c r="F12" i="1"/>
  <c r="H12" i="1" s="1"/>
  <c r="AD12" i="1" s="1"/>
  <c r="I12" i="1"/>
  <c r="K12" i="1" s="1"/>
  <c r="AE12" i="1" s="1"/>
  <c r="L12" i="1"/>
  <c r="N12" i="1" s="1"/>
  <c r="AF12" i="1" s="1"/>
  <c r="F16" i="1"/>
  <c r="H16" i="1" s="1"/>
  <c r="AD16" i="1" s="1"/>
  <c r="L16" i="1"/>
  <c r="N16" i="1" s="1"/>
  <c r="AF16" i="1" s="1"/>
  <c r="I16" i="1"/>
  <c r="K16" i="1" s="1"/>
  <c r="AE16" i="1" s="1"/>
  <c r="F20" i="1"/>
  <c r="H20" i="1" s="1"/>
  <c r="AD20" i="1" s="1"/>
  <c r="L20" i="1"/>
  <c r="N20" i="1" s="1"/>
  <c r="AF20" i="1" s="1"/>
  <c r="I20" i="1"/>
  <c r="K20" i="1" s="1"/>
  <c r="AE20" i="1" s="1"/>
  <c r="F24" i="1"/>
  <c r="H24" i="1" s="1"/>
  <c r="AD24" i="1" s="1"/>
  <c r="L24" i="1"/>
  <c r="N24" i="1" s="1"/>
  <c r="AF24" i="1" s="1"/>
  <c r="I24" i="1"/>
  <c r="K24" i="1" s="1"/>
  <c r="AE24" i="1" s="1"/>
  <c r="F28" i="1"/>
  <c r="H28" i="1" s="1"/>
  <c r="AD28" i="1" s="1"/>
  <c r="L28" i="1"/>
  <c r="N28" i="1" s="1"/>
  <c r="AF28" i="1" s="1"/>
  <c r="I28" i="1"/>
  <c r="K28" i="1" s="1"/>
  <c r="AE28" i="1" s="1"/>
  <c r="F32" i="1"/>
  <c r="H32" i="1" s="1"/>
  <c r="AD32" i="1" s="1"/>
  <c r="L32" i="1"/>
  <c r="N32" i="1" s="1"/>
  <c r="AF32" i="1" s="1"/>
  <c r="I32" i="1"/>
  <c r="K32" i="1" s="1"/>
  <c r="AE32" i="1" s="1"/>
  <c r="F36" i="1"/>
  <c r="H36" i="1" s="1"/>
  <c r="AD36" i="1" s="1"/>
  <c r="L36" i="1"/>
  <c r="N36" i="1" s="1"/>
  <c r="AF36" i="1" s="1"/>
  <c r="I36" i="1"/>
  <c r="K36" i="1" s="1"/>
  <c r="AE36" i="1" s="1"/>
  <c r="F40" i="1"/>
  <c r="H40" i="1" s="1"/>
  <c r="AD40" i="1" s="1"/>
  <c r="I40" i="1"/>
  <c r="K40" i="1" s="1"/>
  <c r="AE40" i="1" s="1"/>
  <c r="L40" i="1"/>
  <c r="N40" i="1" s="1"/>
  <c r="AF40" i="1" s="1"/>
  <c r="F44" i="1"/>
  <c r="H44" i="1" s="1"/>
  <c r="AD44" i="1" s="1"/>
  <c r="L44" i="1"/>
  <c r="N44" i="1" s="1"/>
  <c r="AF44" i="1" s="1"/>
  <c r="I44" i="1"/>
  <c r="K44" i="1" s="1"/>
  <c r="AE44" i="1" s="1"/>
  <c r="L48" i="1"/>
  <c r="N48" i="1" s="1"/>
  <c r="AF48" i="1" s="1"/>
  <c r="I48" i="1"/>
  <c r="K48" i="1" s="1"/>
  <c r="AE48" i="1" s="1"/>
  <c r="F48" i="1"/>
  <c r="H48" i="1" s="1"/>
  <c r="AD48" i="1" s="1"/>
  <c r="F9" i="1"/>
  <c r="H9" i="1" s="1"/>
  <c r="AD9" i="1" s="1"/>
  <c r="L9" i="1"/>
  <c r="N9" i="1" s="1"/>
  <c r="AF9" i="1" s="1"/>
  <c r="I9" i="1"/>
  <c r="K9" i="1" s="1"/>
  <c r="AE9" i="1" s="1"/>
  <c r="F13" i="1"/>
  <c r="H13" i="1" s="1"/>
  <c r="AD13" i="1" s="1"/>
  <c r="I13" i="1"/>
  <c r="K13" i="1" s="1"/>
  <c r="AE13" i="1" s="1"/>
  <c r="L13" i="1"/>
  <c r="N13" i="1" s="1"/>
  <c r="AF13" i="1" s="1"/>
  <c r="I17" i="1"/>
  <c r="K17" i="1" s="1"/>
  <c r="AE17" i="1" s="1"/>
  <c r="F17" i="1"/>
  <c r="H17" i="1" s="1"/>
  <c r="AD17" i="1" s="1"/>
  <c r="L17" i="1"/>
  <c r="N17" i="1" s="1"/>
  <c r="AF17" i="1" s="1"/>
  <c r="I21" i="1"/>
  <c r="K21" i="1" s="1"/>
  <c r="AE21" i="1" s="1"/>
  <c r="F21" i="1"/>
  <c r="H21" i="1" s="1"/>
  <c r="AD21" i="1" s="1"/>
  <c r="L21" i="1"/>
  <c r="N21" i="1" s="1"/>
  <c r="AF21" i="1" s="1"/>
  <c r="I25" i="1"/>
  <c r="K25" i="1" s="1"/>
  <c r="AE25" i="1" s="1"/>
  <c r="L25" i="1"/>
  <c r="N25" i="1" s="1"/>
  <c r="AF25" i="1" s="1"/>
  <c r="F25" i="1"/>
  <c r="H25" i="1" s="1"/>
  <c r="AD25" i="1" s="1"/>
  <c r="I29" i="1"/>
  <c r="K29" i="1" s="1"/>
  <c r="AE29" i="1" s="1"/>
  <c r="L29" i="1"/>
  <c r="N29" i="1" s="1"/>
  <c r="AF29" i="1" s="1"/>
  <c r="F29" i="1"/>
  <c r="H29" i="1" s="1"/>
  <c r="AD29" i="1" s="1"/>
  <c r="I33" i="1"/>
  <c r="K33" i="1" s="1"/>
  <c r="AE33" i="1" s="1"/>
  <c r="L33" i="1"/>
  <c r="N33" i="1" s="1"/>
  <c r="AF33" i="1" s="1"/>
  <c r="F33" i="1"/>
  <c r="H33" i="1" s="1"/>
  <c r="AD33" i="1" s="1"/>
  <c r="I37" i="1"/>
  <c r="K37" i="1" s="1"/>
  <c r="AE37" i="1" s="1"/>
  <c r="F37" i="1"/>
  <c r="H37" i="1" s="1"/>
  <c r="AD37" i="1" s="1"/>
  <c r="L37" i="1"/>
  <c r="N37" i="1" s="1"/>
  <c r="AF37" i="1" s="1"/>
  <c r="I41" i="1"/>
  <c r="K41" i="1" s="1"/>
  <c r="AE41" i="1" s="1"/>
  <c r="F41" i="1"/>
  <c r="H41" i="1" s="1"/>
  <c r="AD41" i="1" s="1"/>
  <c r="L41" i="1"/>
  <c r="N41" i="1" s="1"/>
  <c r="AF41" i="1" s="1"/>
  <c r="I45" i="1"/>
  <c r="K45" i="1" s="1"/>
  <c r="AE45" i="1" s="1"/>
  <c r="L45" i="1"/>
  <c r="N45" i="1" s="1"/>
  <c r="AF45" i="1" s="1"/>
  <c r="F45" i="1"/>
  <c r="H45" i="1" s="1"/>
  <c r="AD45" i="1" s="1"/>
  <c r="I49" i="1"/>
  <c r="K49" i="1" s="1"/>
  <c r="AE49" i="1" s="1"/>
  <c r="F49" i="1"/>
  <c r="H49" i="1" s="1"/>
  <c r="AD49" i="1" s="1"/>
  <c r="L49" i="1"/>
  <c r="N49" i="1" s="1"/>
  <c r="AF49" i="1" s="1"/>
  <c r="L10" i="1"/>
  <c r="N10" i="1" s="1"/>
  <c r="AF10" i="1" s="1"/>
  <c r="I10" i="1"/>
  <c r="K10" i="1" s="1"/>
  <c r="AE10" i="1" s="1"/>
  <c r="F10" i="1"/>
  <c r="H10" i="1" s="1"/>
  <c r="AD10" i="1" s="1"/>
  <c r="F14" i="1"/>
  <c r="H14" i="1" s="1"/>
  <c r="AD14" i="1" s="1"/>
  <c r="L14" i="1"/>
  <c r="N14" i="1" s="1"/>
  <c r="AF14" i="1" s="1"/>
  <c r="I14" i="1"/>
  <c r="K14" i="1" s="1"/>
  <c r="AE14" i="1" s="1"/>
  <c r="L18" i="1"/>
  <c r="N18" i="1" s="1"/>
  <c r="AF18" i="1" s="1"/>
  <c r="I18" i="1"/>
  <c r="K18" i="1" s="1"/>
  <c r="AE18" i="1" s="1"/>
  <c r="F18" i="1"/>
  <c r="H18" i="1" s="1"/>
  <c r="AD18" i="1" s="1"/>
  <c r="L22" i="1"/>
  <c r="N22" i="1" s="1"/>
  <c r="AF22" i="1" s="1"/>
  <c r="I22" i="1"/>
  <c r="K22" i="1" s="1"/>
  <c r="AE22" i="1" s="1"/>
  <c r="F22" i="1"/>
  <c r="H22" i="1" s="1"/>
  <c r="AD22" i="1" s="1"/>
  <c r="L26" i="1"/>
  <c r="N26" i="1" s="1"/>
  <c r="AF26" i="1" s="1"/>
  <c r="F26" i="1"/>
  <c r="H26" i="1" s="1"/>
  <c r="AD26" i="1" s="1"/>
  <c r="I26" i="1"/>
  <c r="K26" i="1" s="1"/>
  <c r="AE26" i="1" s="1"/>
  <c r="L30" i="1"/>
  <c r="N30" i="1" s="1"/>
  <c r="AF30" i="1" s="1"/>
  <c r="F30" i="1"/>
  <c r="H30" i="1" s="1"/>
  <c r="AD30" i="1" s="1"/>
  <c r="I30" i="1"/>
  <c r="K30" i="1" s="1"/>
  <c r="AE30" i="1" s="1"/>
  <c r="L34" i="1"/>
  <c r="N34" i="1" s="1"/>
  <c r="AF34" i="1" s="1"/>
  <c r="I34" i="1"/>
  <c r="K34" i="1" s="1"/>
  <c r="AE34" i="1" s="1"/>
  <c r="F34" i="1"/>
  <c r="H34" i="1" s="1"/>
  <c r="AD34" i="1" s="1"/>
  <c r="L38" i="1"/>
  <c r="N38" i="1" s="1"/>
  <c r="AF38" i="1" s="1"/>
  <c r="I38" i="1"/>
  <c r="K38" i="1" s="1"/>
  <c r="AE38" i="1" s="1"/>
  <c r="F38" i="1"/>
  <c r="H38" i="1" s="1"/>
  <c r="AD38" i="1" s="1"/>
  <c r="L42" i="1"/>
  <c r="N42" i="1" s="1"/>
  <c r="AF42" i="1" s="1"/>
  <c r="I42" i="1"/>
  <c r="K42" i="1" s="1"/>
  <c r="AE42" i="1" s="1"/>
  <c r="F42" i="1"/>
  <c r="H42" i="1" s="1"/>
  <c r="AD42" i="1" s="1"/>
  <c r="L46" i="1"/>
  <c r="N46" i="1" s="1"/>
  <c r="AF46" i="1" s="1"/>
  <c r="I46" i="1"/>
  <c r="K46" i="1" s="1"/>
  <c r="AE46" i="1" s="1"/>
  <c r="F46" i="1"/>
  <c r="H46" i="1" s="1"/>
  <c r="AD46" i="1" s="1"/>
  <c r="I50" i="1"/>
  <c r="K50" i="1" s="1"/>
  <c r="AE50" i="1" s="1"/>
  <c r="L50" i="1"/>
  <c r="N50" i="1" s="1"/>
  <c r="AF50" i="1" s="1"/>
  <c r="F50" i="1"/>
  <c r="H50" i="1" s="1"/>
  <c r="AD50" i="1" s="1"/>
  <c r="I11" i="1"/>
  <c r="K11" i="1" s="1"/>
  <c r="AE11" i="1" s="1"/>
  <c r="F11" i="1"/>
  <c r="H11" i="1" s="1"/>
  <c r="AD11" i="1" s="1"/>
  <c r="L11" i="1"/>
  <c r="N11" i="1" s="1"/>
  <c r="AF11" i="1" s="1"/>
  <c r="F15" i="1"/>
  <c r="H15" i="1" s="1"/>
  <c r="AD15" i="1" s="1"/>
  <c r="L15" i="1"/>
  <c r="N15" i="1" s="1"/>
  <c r="AF15" i="1" s="1"/>
  <c r="I15" i="1"/>
  <c r="K15" i="1" s="1"/>
  <c r="AE15" i="1" s="1"/>
  <c r="I19" i="1"/>
  <c r="K19" i="1" s="1"/>
  <c r="AE19" i="1" s="1"/>
  <c r="F19" i="1"/>
  <c r="H19" i="1" s="1"/>
  <c r="AD19" i="1" s="1"/>
  <c r="L19" i="1"/>
  <c r="N19" i="1" s="1"/>
  <c r="AF19" i="1" s="1"/>
  <c r="I23" i="1"/>
  <c r="K23" i="1" s="1"/>
  <c r="AE23" i="1" s="1"/>
  <c r="F23" i="1"/>
  <c r="H23" i="1" s="1"/>
  <c r="AD23" i="1" s="1"/>
  <c r="L23" i="1"/>
  <c r="N23" i="1" s="1"/>
  <c r="AF23" i="1" s="1"/>
  <c r="F27" i="1"/>
  <c r="H27" i="1" s="1"/>
  <c r="AD27" i="1" s="1"/>
  <c r="L27" i="1"/>
  <c r="N27" i="1" s="1"/>
  <c r="AF27" i="1" s="1"/>
  <c r="I27" i="1"/>
  <c r="K27" i="1" s="1"/>
  <c r="AE27" i="1" s="1"/>
  <c r="L31" i="1"/>
  <c r="N31" i="1" s="1"/>
  <c r="AF31" i="1" s="1"/>
  <c r="I31" i="1"/>
  <c r="K31" i="1" s="1"/>
  <c r="AE31" i="1" s="1"/>
  <c r="F31" i="1"/>
  <c r="H31" i="1" s="1"/>
  <c r="AD31" i="1" s="1"/>
  <c r="L35" i="1"/>
  <c r="N35" i="1" s="1"/>
  <c r="AF35" i="1" s="1"/>
  <c r="I35" i="1"/>
  <c r="K35" i="1" s="1"/>
  <c r="AE35" i="1" s="1"/>
  <c r="F35" i="1"/>
  <c r="H35" i="1" s="1"/>
  <c r="AD35" i="1" s="1"/>
  <c r="F39" i="1"/>
  <c r="H39" i="1" s="1"/>
  <c r="AD39" i="1" s="1"/>
  <c r="L39" i="1"/>
  <c r="N39" i="1" s="1"/>
  <c r="AF39" i="1" s="1"/>
  <c r="I39" i="1"/>
  <c r="K39" i="1" s="1"/>
  <c r="AE39" i="1" s="1"/>
  <c r="F43" i="1"/>
  <c r="H43" i="1" s="1"/>
  <c r="AD43" i="1" s="1"/>
  <c r="L43" i="1"/>
  <c r="N43" i="1" s="1"/>
  <c r="AF43" i="1" s="1"/>
  <c r="I43" i="1"/>
  <c r="K43" i="1" s="1"/>
  <c r="AE43" i="1" s="1"/>
  <c r="L47" i="1"/>
  <c r="N47" i="1" s="1"/>
  <c r="AF47" i="1" s="1"/>
  <c r="I47" i="1"/>
  <c r="K47" i="1" s="1"/>
  <c r="AE47" i="1" s="1"/>
  <c r="F47" i="1"/>
  <c r="H47" i="1" s="1"/>
  <c r="AD47" i="1" s="1"/>
  <c r="I51" i="1"/>
  <c r="K51" i="1" s="1"/>
  <c r="AE51" i="1" s="1"/>
  <c r="F51" i="1"/>
  <c r="H51" i="1" s="1"/>
  <c r="AD51" i="1" s="1"/>
  <c r="L51" i="1"/>
  <c r="N51" i="1" s="1"/>
  <c r="AF51" i="1" s="1"/>
  <c r="S53" i="1"/>
  <c r="S52" i="1"/>
  <c r="AA12" i="1"/>
  <c r="T22" i="1"/>
  <c r="V22" i="1" s="1"/>
  <c r="AH22" i="1" s="1"/>
  <c r="T28" i="1"/>
  <c r="V28" i="1" s="1"/>
  <c r="AH28" i="1" s="1"/>
  <c r="W32" i="1"/>
  <c r="AA38" i="1"/>
  <c r="T44" i="1"/>
  <c r="V44" i="1" s="1"/>
  <c r="AH44" i="1" s="1"/>
  <c r="W48" i="1"/>
  <c r="W10" i="1"/>
  <c r="T14" i="1"/>
  <c r="V14" i="1" s="1"/>
  <c r="AH14" i="1" s="1"/>
  <c r="AA18" i="1"/>
  <c r="W22" i="1"/>
  <c r="W28" i="1"/>
  <c r="AA34" i="1"/>
  <c r="T40" i="1"/>
  <c r="V40" i="1" s="1"/>
  <c r="AH40" i="1" s="1"/>
  <c r="W44" i="1"/>
  <c r="AA50" i="1"/>
  <c r="T9" i="1"/>
  <c r="V9" i="1" s="1"/>
  <c r="AA10" i="1"/>
  <c r="AA24" i="1"/>
  <c r="AA30" i="1"/>
  <c r="T36" i="1"/>
  <c r="V36" i="1" s="1"/>
  <c r="AH36" i="1" s="1"/>
  <c r="W40" i="1"/>
  <c r="AA46" i="1"/>
  <c r="W16" i="1"/>
  <c r="T20" i="1"/>
  <c r="V20" i="1" s="1"/>
  <c r="AH20" i="1" s="1"/>
  <c r="T26" i="1"/>
  <c r="V26" i="1" s="1"/>
  <c r="AH26" i="1" s="1"/>
  <c r="T32" i="1"/>
  <c r="V32" i="1" s="1"/>
  <c r="AH32" i="1" s="1"/>
  <c r="W36" i="1"/>
  <c r="AA42" i="1"/>
  <c r="T48" i="1"/>
  <c r="V48" i="1" s="1"/>
  <c r="AH48" i="1" s="1"/>
  <c r="W9" i="1"/>
  <c r="Y9" i="1" s="1"/>
  <c r="T11" i="1"/>
  <c r="V11" i="1" s="1"/>
  <c r="AH11" i="1" s="1"/>
  <c r="AA11" i="1"/>
  <c r="AA13" i="1"/>
  <c r="W13" i="1"/>
  <c r="T13" i="1"/>
  <c r="V13" i="1" s="1"/>
  <c r="AH13" i="1" s="1"/>
  <c r="AA15" i="1"/>
  <c r="W15" i="1"/>
  <c r="T17" i="1"/>
  <c r="V17" i="1" s="1"/>
  <c r="AH17" i="1" s="1"/>
  <c r="AA17" i="1"/>
  <c r="W19" i="1"/>
  <c r="T19" i="1"/>
  <c r="V19" i="1" s="1"/>
  <c r="AH19" i="1" s="1"/>
  <c r="AA21" i="1"/>
  <c r="W21" i="1"/>
  <c r="T21" i="1"/>
  <c r="V21" i="1" s="1"/>
  <c r="AH21" i="1" s="1"/>
  <c r="T23" i="1"/>
  <c r="V23" i="1" s="1"/>
  <c r="AH23" i="1" s="1"/>
  <c r="AA23" i="1"/>
  <c r="W23" i="1"/>
  <c r="W25" i="1"/>
  <c r="T25" i="1"/>
  <c r="V25" i="1" s="1"/>
  <c r="AH25" i="1" s="1"/>
  <c r="AA25" i="1"/>
  <c r="AA27" i="1"/>
  <c r="W27" i="1"/>
  <c r="T27" i="1"/>
  <c r="V27" i="1" s="1"/>
  <c r="AH27" i="1" s="1"/>
  <c r="T29" i="1"/>
  <c r="V29" i="1" s="1"/>
  <c r="AH29" i="1" s="1"/>
  <c r="AA29" i="1"/>
  <c r="W29" i="1"/>
  <c r="AA31" i="1"/>
  <c r="W31" i="1"/>
  <c r="T31" i="1"/>
  <c r="V31" i="1" s="1"/>
  <c r="AH31" i="1" s="1"/>
  <c r="T33" i="1"/>
  <c r="V33" i="1" s="1"/>
  <c r="AH33" i="1" s="1"/>
  <c r="AA33" i="1"/>
  <c r="W33" i="1"/>
  <c r="AA35" i="1"/>
  <c r="W35" i="1"/>
  <c r="T35" i="1"/>
  <c r="V35" i="1" s="1"/>
  <c r="AH35" i="1" s="1"/>
  <c r="T37" i="1"/>
  <c r="V37" i="1" s="1"/>
  <c r="AH37" i="1" s="1"/>
  <c r="AA37" i="1"/>
  <c r="W37" i="1"/>
  <c r="AA39" i="1"/>
  <c r="W39" i="1"/>
  <c r="T39" i="1"/>
  <c r="V39" i="1" s="1"/>
  <c r="AH39" i="1" s="1"/>
  <c r="T41" i="1"/>
  <c r="V41" i="1" s="1"/>
  <c r="AH41" i="1" s="1"/>
  <c r="AA41" i="1"/>
  <c r="W41" i="1"/>
  <c r="AA43" i="1"/>
  <c r="W43" i="1"/>
  <c r="T43" i="1"/>
  <c r="V43" i="1" s="1"/>
  <c r="AH43" i="1" s="1"/>
  <c r="T45" i="1"/>
  <c r="V45" i="1" s="1"/>
  <c r="AH45" i="1" s="1"/>
  <c r="AA45" i="1"/>
  <c r="W45" i="1"/>
  <c r="AA47" i="1"/>
  <c r="W47" i="1"/>
  <c r="T47" i="1"/>
  <c r="V47" i="1" s="1"/>
  <c r="AH47" i="1" s="1"/>
  <c r="T49" i="1"/>
  <c r="V49" i="1" s="1"/>
  <c r="AH49" i="1" s="1"/>
  <c r="AA49" i="1"/>
  <c r="W49" i="1"/>
  <c r="AA51" i="1"/>
  <c r="T51" i="1"/>
  <c r="V51" i="1" s="1"/>
  <c r="AH51" i="1" s="1"/>
  <c r="W51" i="1"/>
  <c r="T12" i="1"/>
  <c r="V12" i="1" s="1"/>
  <c r="AH12" i="1" s="1"/>
  <c r="W14" i="1"/>
  <c r="AA16" i="1"/>
  <c r="T18" i="1"/>
  <c r="V18" i="1" s="1"/>
  <c r="AH18" i="1" s="1"/>
  <c r="W20" i="1"/>
  <c r="T24" i="1"/>
  <c r="V24" i="1" s="1"/>
  <c r="AH24" i="1" s="1"/>
  <c r="W26" i="1"/>
  <c r="T30" i="1"/>
  <c r="V30" i="1" s="1"/>
  <c r="AH30" i="1" s="1"/>
  <c r="T34" i="1"/>
  <c r="V34" i="1" s="1"/>
  <c r="AH34" i="1" s="1"/>
  <c r="T38" i="1"/>
  <c r="V38" i="1" s="1"/>
  <c r="AH38" i="1" s="1"/>
  <c r="T42" i="1"/>
  <c r="V42" i="1" s="1"/>
  <c r="AH42" i="1" s="1"/>
  <c r="T46" i="1"/>
  <c r="V46" i="1" s="1"/>
  <c r="AH46" i="1" s="1"/>
  <c r="T50" i="1"/>
  <c r="V50" i="1" s="1"/>
  <c r="AH50" i="1" s="1"/>
  <c r="AI9" i="1" l="1"/>
  <c r="AH9" i="1"/>
  <c r="V52" i="1"/>
  <c r="V53" i="1"/>
  <c r="X26" i="1"/>
  <c r="Y26" i="1"/>
  <c r="AI26" i="1" s="1"/>
  <c r="X45" i="1"/>
  <c r="Y45" i="1"/>
  <c r="AI45" i="1" s="1"/>
  <c r="X43" i="1"/>
  <c r="Y43" i="1"/>
  <c r="AI43" i="1" s="1"/>
  <c r="X37" i="1"/>
  <c r="Y37" i="1"/>
  <c r="AI37" i="1" s="1"/>
  <c r="X35" i="1"/>
  <c r="Y35" i="1"/>
  <c r="AI35" i="1" s="1"/>
  <c r="X29" i="1"/>
  <c r="Y29" i="1"/>
  <c r="AI29" i="1" s="1"/>
  <c r="X27" i="1"/>
  <c r="Y27" i="1"/>
  <c r="AI27" i="1" s="1"/>
  <c r="X25" i="1"/>
  <c r="Y25" i="1"/>
  <c r="AI25" i="1" s="1"/>
  <c r="X19" i="1"/>
  <c r="Y19" i="1"/>
  <c r="AI19" i="1" s="1"/>
  <c r="X14" i="1"/>
  <c r="Y14" i="1"/>
  <c r="AI14" i="1" s="1"/>
  <c r="X23" i="1"/>
  <c r="Y23" i="1"/>
  <c r="AI23" i="1" s="1"/>
  <c r="X21" i="1"/>
  <c r="Y21" i="1"/>
  <c r="AI21" i="1" s="1"/>
  <c r="X36" i="1"/>
  <c r="Y36" i="1"/>
  <c r="AI36" i="1" s="1"/>
  <c r="X16" i="1"/>
  <c r="Y16" i="1"/>
  <c r="AI16" i="1" s="1"/>
  <c r="X28" i="1"/>
  <c r="Y28" i="1"/>
  <c r="AI28" i="1" s="1"/>
  <c r="X10" i="1"/>
  <c r="Y10" i="1"/>
  <c r="AI10" i="1" s="1"/>
  <c r="X32" i="1"/>
  <c r="Y32" i="1"/>
  <c r="AI32" i="1" s="1"/>
  <c r="X20" i="1"/>
  <c r="Y20" i="1"/>
  <c r="AI20" i="1" s="1"/>
  <c r="X49" i="1"/>
  <c r="Y49" i="1"/>
  <c r="AI49" i="1" s="1"/>
  <c r="X47" i="1"/>
  <c r="Y47" i="1"/>
  <c r="AI47" i="1" s="1"/>
  <c r="X41" i="1"/>
  <c r="Y41" i="1"/>
  <c r="AI41" i="1" s="1"/>
  <c r="X39" i="1"/>
  <c r="Y39" i="1"/>
  <c r="AI39" i="1" s="1"/>
  <c r="X33" i="1"/>
  <c r="Y33" i="1"/>
  <c r="AI33" i="1" s="1"/>
  <c r="X31" i="1"/>
  <c r="Y31" i="1"/>
  <c r="AI31" i="1" s="1"/>
  <c r="X13" i="1"/>
  <c r="Y13" i="1"/>
  <c r="AI13" i="1" s="1"/>
  <c r="X44" i="1"/>
  <c r="Y44" i="1"/>
  <c r="AI44" i="1" s="1"/>
  <c r="X22" i="1"/>
  <c r="Y22" i="1"/>
  <c r="AI22" i="1" s="1"/>
  <c r="X48" i="1"/>
  <c r="Y48" i="1"/>
  <c r="AI48" i="1" s="1"/>
  <c r="X51" i="1"/>
  <c r="Y51" i="1"/>
  <c r="AI51" i="1" s="1"/>
  <c r="X15" i="1"/>
  <c r="Y15" i="1"/>
  <c r="AI15" i="1" s="1"/>
  <c r="X40" i="1"/>
  <c r="Y40" i="1"/>
  <c r="AI40" i="1" s="1"/>
  <c r="U9" i="1"/>
  <c r="U38" i="1"/>
  <c r="U24" i="1"/>
  <c r="U39" i="1"/>
  <c r="U13" i="1"/>
  <c r="U11" i="1"/>
  <c r="U20" i="1"/>
  <c r="U36" i="1"/>
  <c r="U50" i="1"/>
  <c r="U34" i="1"/>
  <c r="U12" i="1"/>
  <c r="U37" i="1"/>
  <c r="U17" i="1"/>
  <c r="U46" i="1"/>
  <c r="U35" i="1"/>
  <c r="U23" i="1"/>
  <c r="U32" i="1"/>
  <c r="U28" i="1"/>
  <c r="U47" i="1"/>
  <c r="U31" i="1"/>
  <c r="U14" i="1"/>
  <c r="U45" i="1"/>
  <c r="U29" i="1"/>
  <c r="U30" i="1"/>
  <c r="U18" i="1"/>
  <c r="U43" i="1"/>
  <c r="U27" i="1"/>
  <c r="U25" i="1"/>
  <c r="U19" i="1"/>
  <c r="U42" i="1"/>
  <c r="U51" i="1"/>
  <c r="U49" i="1"/>
  <c r="U41" i="1"/>
  <c r="U33" i="1"/>
  <c r="U21" i="1"/>
  <c r="U48" i="1"/>
  <c r="U26" i="1"/>
  <c r="U40" i="1"/>
  <c r="U44" i="1"/>
  <c r="U22" i="1"/>
  <c r="M43" i="1"/>
  <c r="M34" i="1"/>
  <c r="M18" i="1"/>
  <c r="M37" i="1"/>
  <c r="M33" i="1"/>
  <c r="M21" i="1"/>
  <c r="M44" i="1"/>
  <c r="M28" i="1"/>
  <c r="M51" i="1"/>
  <c r="M19" i="1"/>
  <c r="M47" i="1"/>
  <c r="M31" i="1"/>
  <c r="M23" i="1"/>
  <c r="M42" i="1"/>
  <c r="M26" i="1"/>
  <c r="M14" i="1"/>
  <c r="M10" i="1"/>
  <c r="M25" i="1"/>
  <c r="M13" i="1"/>
  <c r="M9" i="1"/>
  <c r="M48" i="1"/>
  <c r="M40" i="1"/>
  <c r="M36" i="1"/>
  <c r="M20" i="1"/>
  <c r="M39" i="1"/>
  <c r="M35" i="1"/>
  <c r="M11" i="1"/>
  <c r="M50" i="1"/>
  <c r="M46" i="1"/>
  <c r="M30" i="1"/>
  <c r="M49" i="1"/>
  <c r="M45" i="1"/>
  <c r="M29" i="1"/>
  <c r="M17" i="1"/>
  <c r="M24" i="1"/>
  <c r="M12" i="1"/>
  <c r="M27" i="1"/>
  <c r="M15" i="1"/>
  <c r="M38" i="1"/>
  <c r="M22" i="1"/>
  <c r="M41" i="1"/>
  <c r="M32" i="1"/>
  <c r="M16" i="1"/>
  <c r="J39" i="1"/>
  <c r="J46" i="1"/>
  <c r="J37" i="1"/>
  <c r="J21" i="1"/>
  <c r="J24" i="1"/>
  <c r="J51" i="1"/>
  <c r="J43" i="1"/>
  <c r="J27" i="1"/>
  <c r="J19" i="1"/>
  <c r="J34" i="1"/>
  <c r="J18" i="1"/>
  <c r="J41" i="1"/>
  <c r="J25" i="1"/>
  <c r="J13" i="1"/>
  <c r="J44" i="1"/>
  <c r="J40" i="1"/>
  <c r="J28" i="1"/>
  <c r="J23" i="1"/>
  <c r="J15" i="1"/>
  <c r="J50" i="1"/>
  <c r="J38" i="1"/>
  <c r="J26" i="1"/>
  <c r="J22" i="1"/>
  <c r="J45" i="1"/>
  <c r="J29" i="1"/>
  <c r="J32" i="1"/>
  <c r="J16" i="1"/>
  <c r="J12" i="1"/>
  <c r="J35" i="1"/>
  <c r="J47" i="1"/>
  <c r="J31" i="1"/>
  <c r="J11" i="1"/>
  <c r="J42" i="1"/>
  <c r="J30" i="1"/>
  <c r="J14" i="1"/>
  <c r="J10" i="1"/>
  <c r="J49" i="1"/>
  <c r="J33" i="1"/>
  <c r="J17" i="1"/>
  <c r="J9" i="1"/>
  <c r="J48" i="1"/>
  <c r="J36" i="1"/>
  <c r="J20" i="1"/>
  <c r="G19" i="1"/>
  <c r="G15" i="1"/>
  <c r="G34" i="1"/>
  <c r="G18" i="1"/>
  <c r="G41" i="1"/>
  <c r="G32" i="1"/>
  <c r="G16" i="1"/>
  <c r="G38" i="1"/>
  <c r="G22" i="1"/>
  <c r="G33" i="1"/>
  <c r="G36" i="1"/>
  <c r="G47" i="1"/>
  <c r="G39" i="1"/>
  <c r="G31" i="1"/>
  <c r="G11" i="1"/>
  <c r="G42" i="1"/>
  <c r="G10" i="1"/>
  <c r="G49" i="1"/>
  <c r="G17" i="1"/>
  <c r="G13" i="1"/>
  <c r="G48" i="1"/>
  <c r="G40" i="1"/>
  <c r="G24" i="1"/>
  <c r="G51" i="1"/>
  <c r="G50" i="1"/>
  <c r="G30" i="1"/>
  <c r="G45" i="1"/>
  <c r="G29" i="1"/>
  <c r="G23" i="1"/>
  <c r="G14" i="1"/>
  <c r="G9" i="1"/>
  <c r="G20" i="1"/>
  <c r="G43" i="1"/>
  <c r="G35" i="1"/>
  <c r="G27" i="1"/>
  <c r="G46" i="1"/>
  <c r="G26" i="1"/>
  <c r="G37" i="1"/>
  <c r="G25" i="1"/>
  <c r="G21" i="1"/>
  <c r="G44" i="1"/>
  <c r="G28" i="1"/>
  <c r="G12" i="1"/>
  <c r="T52" i="1"/>
  <c r="T53" i="1"/>
  <c r="W53" i="1"/>
  <c r="W52" i="1"/>
  <c r="AA9" i="1"/>
  <c r="X9" i="1"/>
  <c r="Y53" i="1" l="1"/>
  <c r="Y52" i="1"/>
  <c r="U53" i="1"/>
  <c r="U52" i="1"/>
  <c r="X53" i="1"/>
  <c r="X52" i="1"/>
  <c r="AA53" i="1"/>
  <c r="AA52" i="1"/>
</calcChain>
</file>

<file path=xl/sharedStrings.xml><?xml version="1.0" encoding="utf-8"?>
<sst xmlns="http://schemas.openxmlformats.org/spreadsheetml/2006/main" count="161" uniqueCount="78">
  <si>
    <t>単位：円</t>
    <rPh sb="0" eb="2">
      <t>タンイ</t>
    </rPh>
    <rPh sb="3" eb="4">
      <t>エン</t>
    </rPh>
    <phoneticPr fontId="5"/>
  </si>
  <si>
    <t>単位：千円</t>
    <rPh sb="0" eb="2">
      <t>タンイ</t>
    </rPh>
    <rPh sb="3" eb="4">
      <t>セン</t>
    </rPh>
    <rPh sb="4" eb="5">
      <t>エン</t>
    </rPh>
    <phoneticPr fontId="5"/>
  </si>
  <si>
    <t>対象医療費</t>
    <rPh sb="0" eb="2">
      <t>タイショウ</t>
    </rPh>
    <rPh sb="2" eb="5">
      <t>イリョウヒ</t>
    </rPh>
    <phoneticPr fontId="5"/>
  </si>
  <si>
    <t>30万円以上</t>
    <rPh sb="2" eb="3">
      <t>マン</t>
    </rPh>
    <rPh sb="3" eb="4">
      <t>エン</t>
    </rPh>
    <rPh sb="4" eb="6">
      <t>イジョウ</t>
    </rPh>
    <phoneticPr fontId="5"/>
  </si>
  <si>
    <t>１円以上</t>
    <phoneticPr fontId="5"/>
  </si>
  <si>
    <t>拠出割合</t>
    <rPh sb="0" eb="2">
      <t>キョシュツ</t>
    </rPh>
    <rPh sb="2" eb="4">
      <t>ワリアイ</t>
    </rPh>
    <phoneticPr fontId="5"/>
  </si>
  <si>
    <t>所得割25：
被保割50：
実績割25</t>
    <rPh sb="0" eb="2">
      <t>ショトク</t>
    </rPh>
    <rPh sb="2" eb="3">
      <t>ワリ</t>
    </rPh>
    <rPh sb="7" eb="8">
      <t>ヒ</t>
    </rPh>
    <rPh sb="8" eb="9">
      <t>ホ</t>
    </rPh>
    <rPh sb="9" eb="10">
      <t>ワリ</t>
    </rPh>
    <rPh sb="14" eb="16">
      <t>ジッセキ</t>
    </rPh>
    <rPh sb="16" eb="17">
      <t>ワリ</t>
    </rPh>
    <phoneticPr fontId="5"/>
  </si>
  <si>
    <t>所得割25：
被保険者割50：
医療費実績割25</t>
    <rPh sb="0" eb="2">
      <t>ショトク</t>
    </rPh>
    <rPh sb="2" eb="3">
      <t>ワリ</t>
    </rPh>
    <rPh sb="7" eb="11">
      <t>ヒホケンシャ</t>
    </rPh>
    <rPh sb="11" eb="12">
      <t>ワリ</t>
    </rPh>
    <rPh sb="16" eb="19">
      <t>イリョウヒ</t>
    </rPh>
    <rPh sb="19" eb="21">
      <t>ジッセキ</t>
    </rPh>
    <rPh sb="21" eb="22">
      <t>ワリ</t>
    </rPh>
    <phoneticPr fontId="5"/>
  </si>
  <si>
    <t>保険者名</t>
    <rPh sb="0" eb="3">
      <t>ホケンシャ</t>
    </rPh>
    <rPh sb="3" eb="4">
      <t>メイ</t>
    </rPh>
    <phoneticPr fontId="5"/>
  </si>
  <si>
    <t>1人当たり
年額</t>
    <rPh sb="0" eb="2">
      <t>ヒトリ</t>
    </rPh>
    <rPh sb="2" eb="3">
      <t>ア</t>
    </rPh>
    <rPh sb="6" eb="8">
      <t>ネンガク</t>
    </rPh>
    <phoneticPr fontId="5"/>
  </si>
  <si>
    <t>年額</t>
    <rPh sb="0" eb="2">
      <t>ネンガク</t>
    </rPh>
    <phoneticPr fontId="5"/>
  </si>
  <si>
    <t>影響額</t>
    <rPh sb="0" eb="3">
      <t>エイキョウガク</t>
    </rPh>
    <phoneticPr fontId="5"/>
  </si>
  <si>
    <t>大阪市</t>
  </si>
  <si>
    <t>堺市</t>
  </si>
  <si>
    <t>岸和田市</t>
  </si>
  <si>
    <t>豊中市</t>
  </si>
  <si>
    <t>池田市</t>
  </si>
  <si>
    <t>吹田市</t>
  </si>
  <si>
    <t>泉大津市</t>
  </si>
  <si>
    <t>高槻市</t>
  </si>
  <si>
    <t>貝塚市</t>
  </si>
  <si>
    <t>守口市</t>
  </si>
  <si>
    <t>枚方市</t>
  </si>
  <si>
    <t>茨木市</t>
  </si>
  <si>
    <t>八尾市</t>
  </si>
  <si>
    <t>泉佐野市</t>
  </si>
  <si>
    <t>富田林市</t>
  </si>
  <si>
    <t>寝屋川市</t>
  </si>
  <si>
    <t>河内長野市</t>
  </si>
  <si>
    <t>松原市</t>
  </si>
  <si>
    <t>大東市</t>
  </si>
  <si>
    <t>和泉市</t>
  </si>
  <si>
    <t>箕面市</t>
  </si>
  <si>
    <t>柏原市</t>
  </si>
  <si>
    <t>羽曳野市</t>
  </si>
  <si>
    <t>門真市</t>
  </si>
  <si>
    <t>摂津市</t>
  </si>
  <si>
    <t>高石市</t>
  </si>
  <si>
    <t>藤井寺市</t>
  </si>
  <si>
    <t>東大阪市</t>
  </si>
  <si>
    <t>泉南市</t>
  </si>
  <si>
    <t>四條畷市</t>
  </si>
  <si>
    <t>交野市</t>
  </si>
  <si>
    <t>島本町</t>
  </si>
  <si>
    <t>豊能町</t>
  </si>
  <si>
    <t>能勢町</t>
  </si>
  <si>
    <t>忠岡町</t>
  </si>
  <si>
    <t>熊取町</t>
  </si>
  <si>
    <t>田尻町</t>
  </si>
  <si>
    <t>阪南市</t>
  </si>
  <si>
    <t>岬町</t>
  </si>
  <si>
    <t>太子町</t>
  </si>
  <si>
    <t>河南町</t>
  </si>
  <si>
    <t>千早赤阪村</t>
  </si>
  <si>
    <t>大阪狭山市</t>
  </si>
  <si>
    <t>・数値は保財共事業における保険者ごとの拠出・交付総額で、プラスは交付・マイナスは拠出を表す</t>
    <rPh sb="1" eb="3">
      <t>スウチ</t>
    </rPh>
    <rPh sb="4" eb="5">
      <t>ホ</t>
    </rPh>
    <rPh sb="5" eb="6">
      <t>ザイ</t>
    </rPh>
    <rPh sb="6" eb="7">
      <t>キョウ</t>
    </rPh>
    <rPh sb="7" eb="9">
      <t>ジギョウ</t>
    </rPh>
    <rPh sb="13" eb="15">
      <t>ホケン</t>
    </rPh>
    <rPh sb="15" eb="16">
      <t>ジャ</t>
    </rPh>
    <rPh sb="19" eb="21">
      <t>キョシュツ</t>
    </rPh>
    <rPh sb="22" eb="24">
      <t>コウフ</t>
    </rPh>
    <rPh sb="24" eb="25">
      <t>ソウ</t>
    </rPh>
    <rPh sb="25" eb="26">
      <t>ガク</t>
    </rPh>
    <rPh sb="32" eb="34">
      <t>コウフ</t>
    </rPh>
    <rPh sb="40" eb="42">
      <t>キョシュツ</t>
    </rPh>
    <rPh sb="43" eb="44">
      <t>アラワ</t>
    </rPh>
    <phoneticPr fontId="5"/>
  </si>
  <si>
    <t>激変緩和措置</t>
    <rPh sb="0" eb="2">
      <t>ゲキヘン</t>
    </rPh>
    <rPh sb="2" eb="4">
      <t>カンワ</t>
    </rPh>
    <rPh sb="4" eb="6">
      <t>ソチ</t>
    </rPh>
    <phoneticPr fontId="4"/>
  </si>
  <si>
    <t>年額</t>
    <rPh sb="0" eb="2">
      <t>ネンガク</t>
    </rPh>
    <phoneticPr fontId="4"/>
  </si>
  <si>
    <t>激変緩和後の</t>
    <rPh sb="0" eb="2">
      <t>ゲキヘン</t>
    </rPh>
    <rPh sb="2" eb="4">
      <t>カンワ</t>
    </rPh>
    <rPh sb="4" eb="5">
      <t>ゴ</t>
    </rPh>
    <phoneticPr fontId="4"/>
  </si>
  <si>
    <t>調整交付金による激変緩和後の保財共収支</t>
    <rPh sb="0" eb="2">
      <t>チョウセイ</t>
    </rPh>
    <rPh sb="2" eb="5">
      <t>コウフキン</t>
    </rPh>
    <rPh sb="8" eb="10">
      <t>ゲキヘン</t>
    </rPh>
    <rPh sb="10" eb="12">
      <t>カンワ</t>
    </rPh>
    <rPh sb="12" eb="13">
      <t>ゴ</t>
    </rPh>
    <rPh sb="14" eb="15">
      <t>ホ</t>
    </rPh>
    <rPh sb="15" eb="16">
      <t>ザイ</t>
    </rPh>
    <rPh sb="16" eb="17">
      <t>キョウ</t>
    </rPh>
    <rPh sb="17" eb="19">
      <t>シュウシ</t>
    </rPh>
    <phoneticPr fontId="4"/>
  </si>
  <si>
    <t>現在</t>
    <rPh sb="0" eb="2">
      <t>ゲンザイ</t>
    </rPh>
    <phoneticPr fontId="4"/>
  </si>
  <si>
    <t>改正後</t>
    <rPh sb="0" eb="2">
      <t>カイセイ</t>
    </rPh>
    <rPh sb="2" eb="3">
      <t>ゴ</t>
    </rPh>
    <phoneticPr fontId="4"/>
  </si>
  <si>
    <t>激変緩和</t>
    <rPh sb="0" eb="2">
      <t>ゲキヘン</t>
    </rPh>
    <rPh sb="2" eb="4">
      <t>カンワ</t>
    </rPh>
    <phoneticPr fontId="4"/>
  </si>
  <si>
    <r>
      <rPr>
        <b/>
        <sz val="10"/>
        <color theme="1"/>
        <rFont val="ＭＳ Ｐゴシック"/>
        <family val="3"/>
        <charset val="128"/>
        <scheme val="minor"/>
      </rPr>
      <t>所得割25：</t>
    </r>
    <r>
      <rPr>
        <sz val="10"/>
        <color theme="1"/>
        <rFont val="ＭＳ Ｐゴシック"/>
        <family val="3"/>
        <charset val="128"/>
        <scheme val="minor"/>
      </rPr>
      <t xml:space="preserve">
被保険者割50：
医療費実績割25</t>
    </r>
    <rPh sb="0" eb="2">
      <t>ショトク</t>
    </rPh>
    <rPh sb="2" eb="3">
      <t>ワリ</t>
    </rPh>
    <rPh sb="7" eb="11">
      <t>ヒホケンシャ</t>
    </rPh>
    <rPh sb="11" eb="12">
      <t>ワリ</t>
    </rPh>
    <rPh sb="16" eb="19">
      <t>イリョウヒ</t>
    </rPh>
    <rPh sb="19" eb="21">
      <t>ジッセキ</t>
    </rPh>
    <rPh sb="21" eb="22">
      <t>ワリ</t>
    </rPh>
    <phoneticPr fontId="5"/>
  </si>
  <si>
    <t>30万円超</t>
    <rPh sb="2" eb="3">
      <t>マン</t>
    </rPh>
    <rPh sb="3" eb="4">
      <t>エン</t>
    </rPh>
    <rPh sb="4" eb="5">
      <t>チョウ</t>
    </rPh>
    <phoneticPr fontId="5"/>
  </si>
  <si>
    <t>合計</t>
    <rPh sb="0" eb="2">
      <t>ゴウケイ</t>
    </rPh>
    <phoneticPr fontId="4"/>
  </si>
  <si>
    <t>（拠出超過）</t>
    <rPh sb="1" eb="3">
      <t>キョシュツ</t>
    </rPh>
    <rPh sb="3" eb="5">
      <t>チョウカ</t>
    </rPh>
    <phoneticPr fontId="5"/>
  </si>
  <si>
    <t>・拠出超過は、各区分ごとの拠出（マイナス）の影響額の合計で、財政調整規模を示す金額</t>
    <rPh sb="1" eb="3">
      <t>キョシュツ</t>
    </rPh>
    <rPh sb="3" eb="5">
      <t>チョウカ</t>
    </rPh>
    <rPh sb="7" eb="8">
      <t>カク</t>
    </rPh>
    <rPh sb="8" eb="10">
      <t>クブン</t>
    </rPh>
    <rPh sb="13" eb="15">
      <t>キョシュツ</t>
    </rPh>
    <rPh sb="22" eb="25">
      <t>エイキョウガク</t>
    </rPh>
    <rPh sb="26" eb="28">
      <t>ゴウケイ</t>
    </rPh>
    <rPh sb="30" eb="32">
      <t>ザイセイ</t>
    </rPh>
    <rPh sb="32" eb="34">
      <t>チョウセイ</t>
    </rPh>
    <rPh sb="34" eb="36">
      <t>キボ</t>
    </rPh>
    <rPh sb="37" eb="38">
      <t>シメ</t>
    </rPh>
    <rPh sb="39" eb="41">
      <t>キンガク</t>
    </rPh>
    <phoneticPr fontId="5"/>
  </si>
  <si>
    <t>保険財政共同安定化事業シミュレーション（平成25年度実績ベース）【案３】　</t>
    <rPh sb="0" eb="2">
      <t>ホケン</t>
    </rPh>
    <rPh sb="2" eb="4">
      <t>ザイセイ</t>
    </rPh>
    <rPh sb="4" eb="6">
      <t>キョウドウ</t>
    </rPh>
    <rPh sb="6" eb="9">
      <t>アンテイカ</t>
    </rPh>
    <rPh sb="9" eb="11">
      <t>ジギョウ</t>
    </rPh>
    <rPh sb="20" eb="22">
      <t>ヘイセイ</t>
    </rPh>
    <rPh sb="24" eb="26">
      <t>ネンド</t>
    </rPh>
    <rPh sb="26" eb="28">
      <t>ジッセキ</t>
    </rPh>
    <rPh sb="33" eb="34">
      <t>アン</t>
    </rPh>
    <phoneticPr fontId="5"/>
  </si>
  <si>
    <t>一人当たり年額</t>
    <rPh sb="0" eb="2">
      <t>ヒトリ</t>
    </rPh>
    <rPh sb="2" eb="3">
      <t>ア</t>
    </rPh>
    <rPh sb="5" eb="7">
      <t>ネンガク</t>
    </rPh>
    <phoneticPr fontId="4"/>
  </si>
  <si>
    <t>調整交付金による激変緩和後の一人当たり保財共収支</t>
    <rPh sb="0" eb="2">
      <t>チョウセイ</t>
    </rPh>
    <rPh sb="2" eb="5">
      <t>コウフキン</t>
    </rPh>
    <rPh sb="8" eb="10">
      <t>ゲキヘン</t>
    </rPh>
    <rPh sb="10" eb="12">
      <t>カンワ</t>
    </rPh>
    <rPh sb="12" eb="13">
      <t>ゴ</t>
    </rPh>
    <rPh sb="14" eb="16">
      <t>ヒトリ</t>
    </rPh>
    <rPh sb="16" eb="17">
      <t>ア</t>
    </rPh>
    <rPh sb="19" eb="20">
      <t>ホ</t>
    </rPh>
    <rPh sb="20" eb="21">
      <t>ザイ</t>
    </rPh>
    <rPh sb="21" eb="22">
      <t>キョウ</t>
    </rPh>
    <rPh sb="22" eb="24">
      <t>シュウシ</t>
    </rPh>
    <phoneticPr fontId="4"/>
  </si>
  <si>
    <t>・数値は保財共事業における被保険者1人当たりの拠出・交付額で、プラスは交付・マイナスは拠出を表す</t>
    <rPh sb="1" eb="3">
      <t>スウチ</t>
    </rPh>
    <rPh sb="4" eb="5">
      <t>ホ</t>
    </rPh>
    <rPh sb="5" eb="6">
      <t>ザイ</t>
    </rPh>
    <rPh sb="6" eb="7">
      <t>キョウ</t>
    </rPh>
    <rPh sb="7" eb="9">
      <t>ジギョウ</t>
    </rPh>
    <rPh sb="13" eb="17">
      <t>ヒホケンシャ</t>
    </rPh>
    <rPh sb="17" eb="19">
      <t>ヒトリ</t>
    </rPh>
    <rPh sb="19" eb="20">
      <t>ア</t>
    </rPh>
    <rPh sb="23" eb="25">
      <t>キョシュツ</t>
    </rPh>
    <rPh sb="26" eb="28">
      <t>コウフ</t>
    </rPh>
    <rPh sb="28" eb="29">
      <t>ガク</t>
    </rPh>
    <rPh sb="35" eb="37">
      <t>コウフ</t>
    </rPh>
    <rPh sb="43" eb="45">
      <t>キョシュツ</t>
    </rPh>
    <rPh sb="46" eb="47">
      <t>アラワ</t>
    </rPh>
    <phoneticPr fontId="5"/>
  </si>
  <si>
    <t>一人当たり額</t>
    <rPh sb="0" eb="2">
      <t>ヒトリ</t>
    </rPh>
    <rPh sb="2" eb="3">
      <t>ア</t>
    </rPh>
    <rPh sb="5" eb="6">
      <t>ガク</t>
    </rPh>
    <phoneticPr fontId="4"/>
  </si>
  <si>
    <t>財政影響額</t>
    <rPh sb="0" eb="2">
      <t>ザイセイ</t>
    </rPh>
    <rPh sb="2" eb="4">
      <t>エイキョウ</t>
    </rPh>
    <rPh sb="4" eb="5">
      <t>ガク</t>
    </rPh>
    <phoneticPr fontId="4"/>
  </si>
  <si>
    <t>（H29）
〔都道府県化〕</t>
    <rPh sb="7" eb="11">
      <t>トドウフケン</t>
    </rPh>
    <rPh sb="11" eb="12">
      <t>カ</t>
    </rPh>
    <phoneticPr fontId="4"/>
  </si>
  <si>
    <t>H27</t>
    <phoneticPr fontId="4"/>
  </si>
  <si>
    <t>H28</t>
    <phoneticPr fontId="4"/>
  </si>
  <si>
    <t>激変緩和</t>
    <rPh sb="0" eb="2">
      <t>ゲキヘン</t>
    </rPh>
    <rPh sb="2" eb="4">
      <t>カンワ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</si>
</sst>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;&quot;▲ &quot;#,##0"/>
  </numFmts>
  <fonts count="27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8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0" borderId="21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2" fillId="22" borderId="22" applyNumberFormat="0" applyFont="0" applyAlignment="0" applyProtection="0">
      <alignment vertical="center"/>
    </xf>
    <xf numFmtId="0" fontId="13" fillId="0" borderId="23" applyNumberFormat="0" applyFill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23" borderId="2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38" fontId="12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17" fillId="0" borderId="25" applyNumberFormat="0" applyFill="0" applyAlignment="0" applyProtection="0">
      <alignment vertical="center"/>
    </xf>
    <xf numFmtId="0" fontId="18" fillId="0" borderId="26" applyNumberFormat="0" applyFill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1" fillId="23" borderId="29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7" borderId="24" applyNumberFormat="0" applyAlignment="0" applyProtection="0">
      <alignment vertical="center"/>
    </xf>
    <xf numFmtId="0" fontId="12" fillId="0" borderId="0"/>
    <xf numFmtId="0" fontId="1" fillId="0" borderId="0">
      <alignment vertical="center"/>
    </xf>
    <xf numFmtId="0" fontId="24" fillId="4" borderId="0" applyNumberFormat="0" applyBorder="0" applyAlignment="0" applyProtection="0">
      <alignment vertical="center"/>
    </xf>
  </cellStyleXfs>
  <cellXfs count="86">
    <xf numFmtId="0" fontId="0" fillId="0" borderId="0" xfId="0">
      <alignment vertical="center"/>
    </xf>
    <xf numFmtId="0" fontId="3" fillId="0" borderId="0" xfId="2" applyFont="1">
      <alignment vertical="center"/>
    </xf>
    <xf numFmtId="0" fontId="6" fillId="0" borderId="0" xfId="2" applyFont="1">
      <alignment vertical="center"/>
    </xf>
    <xf numFmtId="0" fontId="6" fillId="0" borderId="0" xfId="2" applyFont="1" applyAlignment="1">
      <alignment horizontal="right" vertical="center"/>
    </xf>
    <xf numFmtId="0" fontId="6" fillId="0" borderId="0" xfId="2" applyFont="1" applyBorder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6" fillId="0" borderId="1" xfId="2" applyFont="1" applyBorder="1" applyAlignment="1">
      <alignment horizontal="center" vertical="center"/>
    </xf>
    <xf numFmtId="0" fontId="6" fillId="0" borderId="11" xfId="2" applyFont="1" applyBorder="1" applyAlignment="1">
      <alignment horizontal="center" vertical="center"/>
    </xf>
    <xf numFmtId="0" fontId="6" fillId="0" borderId="12" xfId="2" applyFont="1" applyBorder="1" applyAlignment="1">
      <alignment horizontal="center" vertical="center"/>
    </xf>
    <xf numFmtId="176" fontId="6" fillId="0" borderId="13" xfId="2" applyNumberFormat="1" applyFont="1" applyBorder="1" applyAlignment="1">
      <alignment horizontal="right" vertical="center"/>
    </xf>
    <xf numFmtId="176" fontId="6" fillId="0" borderId="11" xfId="2" applyNumberFormat="1" applyFont="1" applyBorder="1" applyAlignment="1">
      <alignment horizontal="right" vertical="center"/>
    </xf>
    <xf numFmtId="176" fontId="6" fillId="0" borderId="12" xfId="2" applyNumberFormat="1" applyFont="1" applyBorder="1">
      <alignment vertical="center"/>
    </xf>
    <xf numFmtId="176" fontId="6" fillId="0" borderId="13" xfId="2" applyNumberFormat="1" applyFont="1" applyBorder="1" applyAlignment="1">
      <alignment horizontal="right" vertical="center" shrinkToFit="1"/>
    </xf>
    <xf numFmtId="176" fontId="6" fillId="0" borderId="11" xfId="2" applyNumberFormat="1" applyFont="1" applyBorder="1" applyAlignment="1">
      <alignment horizontal="right" vertical="center" shrinkToFit="1"/>
    </xf>
    <xf numFmtId="176" fontId="6" fillId="0" borderId="12" xfId="2" applyNumberFormat="1" applyFont="1" applyBorder="1" applyAlignment="1">
      <alignment horizontal="right" vertical="center" shrinkToFit="1"/>
    </xf>
    <xf numFmtId="176" fontId="6" fillId="0" borderId="12" xfId="2" applyNumberFormat="1" applyFont="1" applyBorder="1" applyAlignment="1">
      <alignment vertical="center" shrinkToFit="1"/>
    </xf>
    <xf numFmtId="0" fontId="6" fillId="0" borderId="14" xfId="2" applyFont="1" applyBorder="1" applyAlignment="1">
      <alignment horizontal="center" vertical="center"/>
    </xf>
    <xf numFmtId="0" fontId="6" fillId="0" borderId="15" xfId="2" applyFont="1" applyBorder="1" applyAlignment="1">
      <alignment horizontal="center" vertical="center"/>
    </xf>
    <xf numFmtId="176" fontId="6" fillId="0" borderId="16" xfId="2" applyNumberFormat="1" applyFont="1" applyBorder="1" applyAlignment="1">
      <alignment horizontal="right" vertical="center"/>
    </xf>
    <xf numFmtId="176" fontId="6" fillId="0" borderId="14" xfId="2" applyNumberFormat="1" applyFont="1" applyBorder="1" applyAlignment="1">
      <alignment horizontal="right" vertical="center"/>
    </xf>
    <xf numFmtId="176" fontId="6" fillId="0" borderId="15" xfId="2" applyNumberFormat="1" applyFont="1" applyBorder="1">
      <alignment vertical="center"/>
    </xf>
    <xf numFmtId="176" fontId="6" fillId="0" borderId="16" xfId="2" applyNumberFormat="1" applyFont="1" applyBorder="1" applyAlignment="1">
      <alignment horizontal="right" vertical="center" shrinkToFit="1"/>
    </xf>
    <xf numFmtId="176" fontId="6" fillId="0" borderId="14" xfId="2" applyNumberFormat="1" applyFont="1" applyBorder="1" applyAlignment="1">
      <alignment horizontal="right" vertical="center" shrinkToFit="1"/>
    </xf>
    <xf numFmtId="176" fontId="6" fillId="0" borderId="15" xfId="2" applyNumberFormat="1" applyFont="1" applyBorder="1" applyAlignment="1">
      <alignment horizontal="right" vertical="center" shrinkToFit="1"/>
    </xf>
    <xf numFmtId="176" fontId="6" fillId="0" borderId="15" xfId="2" applyNumberFormat="1" applyFont="1" applyBorder="1" applyAlignment="1">
      <alignment vertical="center" shrinkToFit="1"/>
    </xf>
    <xf numFmtId="0" fontId="6" fillId="0" borderId="17" xfId="2" applyFont="1" applyBorder="1" applyAlignment="1">
      <alignment horizontal="center" vertical="center"/>
    </xf>
    <xf numFmtId="0" fontId="6" fillId="0" borderId="10" xfId="2" applyFont="1" applyBorder="1" applyAlignment="1">
      <alignment horizontal="center" vertical="center"/>
    </xf>
    <xf numFmtId="176" fontId="6" fillId="0" borderId="18" xfId="2" applyNumberFormat="1" applyFont="1" applyBorder="1" applyAlignment="1">
      <alignment horizontal="right" vertical="center"/>
    </xf>
    <xf numFmtId="176" fontId="6" fillId="0" borderId="17" xfId="2" applyNumberFormat="1" applyFont="1" applyBorder="1" applyAlignment="1">
      <alignment horizontal="right" vertical="center"/>
    </xf>
    <xf numFmtId="176" fontId="6" fillId="0" borderId="10" xfId="2" applyNumberFormat="1" applyFont="1" applyBorder="1">
      <alignment vertical="center"/>
    </xf>
    <xf numFmtId="176" fontId="6" fillId="0" borderId="18" xfId="2" applyNumberFormat="1" applyFont="1" applyBorder="1" applyAlignment="1">
      <alignment horizontal="right" vertical="center" shrinkToFit="1"/>
    </xf>
    <xf numFmtId="176" fontId="6" fillId="0" borderId="17" xfId="2" applyNumberFormat="1" applyFont="1" applyBorder="1" applyAlignment="1">
      <alignment horizontal="right" vertical="center" shrinkToFit="1"/>
    </xf>
    <xf numFmtId="176" fontId="6" fillId="0" borderId="10" xfId="2" applyNumberFormat="1" applyFont="1" applyBorder="1" applyAlignment="1">
      <alignment horizontal="right" vertical="center" shrinkToFit="1"/>
    </xf>
    <xf numFmtId="176" fontId="6" fillId="0" borderId="10" xfId="2" applyNumberFormat="1" applyFont="1" applyBorder="1" applyAlignment="1">
      <alignment vertical="center" shrinkToFit="1"/>
    </xf>
    <xf numFmtId="176" fontId="6" fillId="0" borderId="37" xfId="2" applyNumberFormat="1" applyFont="1" applyBorder="1" applyAlignment="1">
      <alignment horizontal="right" vertical="center" shrinkToFit="1"/>
    </xf>
    <xf numFmtId="176" fontId="6" fillId="0" borderId="38" xfId="2" applyNumberFormat="1" applyFont="1" applyBorder="1" applyAlignment="1">
      <alignment horizontal="right" vertical="center" shrinkToFit="1"/>
    </xf>
    <xf numFmtId="176" fontId="6" fillId="0" borderId="39" xfId="2" applyNumberFormat="1" applyFont="1" applyBorder="1" applyAlignment="1">
      <alignment horizontal="right" vertical="center" shrinkToFit="1"/>
    </xf>
    <xf numFmtId="0" fontId="6" fillId="0" borderId="0" xfId="2" applyFont="1" applyFill="1">
      <alignment vertical="center"/>
    </xf>
    <xf numFmtId="46" fontId="6" fillId="0" borderId="5" xfId="2" applyNumberFormat="1" applyFont="1" applyFill="1" applyBorder="1" applyAlignment="1">
      <alignment horizontal="center" vertical="center" shrinkToFit="1"/>
    </xf>
    <xf numFmtId="9" fontId="6" fillId="0" borderId="34" xfId="2" applyNumberFormat="1" applyFont="1" applyFill="1" applyBorder="1" applyAlignment="1">
      <alignment horizontal="center" vertical="center" shrinkToFit="1"/>
    </xf>
    <xf numFmtId="46" fontId="6" fillId="0" borderId="10" xfId="2" applyNumberFormat="1" applyFont="1" applyFill="1" applyBorder="1" applyAlignment="1">
      <alignment horizontal="center" vertical="center" shrinkToFit="1"/>
    </xf>
    <xf numFmtId="9" fontId="6" fillId="0" borderId="9" xfId="2" applyNumberFormat="1" applyFont="1" applyFill="1" applyBorder="1" applyAlignment="1">
      <alignment horizontal="center" vertical="center" shrinkToFit="1"/>
    </xf>
    <xf numFmtId="176" fontId="6" fillId="0" borderId="0" xfId="2" applyNumberFormat="1" applyFont="1">
      <alignment vertical="center"/>
    </xf>
    <xf numFmtId="0" fontId="6" fillId="0" borderId="32" xfId="2" applyFont="1" applyBorder="1" applyAlignment="1">
      <alignment horizontal="center" vertical="center" shrinkToFit="1"/>
    </xf>
    <xf numFmtId="0" fontId="6" fillId="0" borderId="33" xfId="2" applyFont="1" applyBorder="1" applyAlignment="1">
      <alignment horizontal="center" vertical="center" shrinkToFit="1"/>
    </xf>
    <xf numFmtId="46" fontId="6" fillId="0" borderId="2" xfId="2" applyNumberFormat="1" applyFont="1" applyFill="1" applyBorder="1" applyAlignment="1">
      <alignment horizontal="center" vertical="center" wrapText="1" shrinkToFit="1"/>
    </xf>
    <xf numFmtId="46" fontId="6" fillId="0" borderId="9" xfId="2" applyNumberFormat="1" applyFont="1" applyFill="1" applyBorder="1" applyAlignment="1">
      <alignment horizontal="center" vertical="center" shrinkToFit="1"/>
    </xf>
    <xf numFmtId="0" fontId="6" fillId="0" borderId="31" xfId="2" applyFont="1" applyBorder="1" applyAlignment="1">
      <alignment horizontal="center" vertical="center"/>
    </xf>
    <xf numFmtId="0" fontId="6" fillId="0" borderId="19" xfId="2" applyFont="1" applyBorder="1" applyAlignment="1">
      <alignment horizontal="center" vertical="center"/>
    </xf>
    <xf numFmtId="0" fontId="6" fillId="0" borderId="30" xfId="2" applyFont="1" applyBorder="1" applyAlignment="1">
      <alignment horizontal="center" vertical="center"/>
    </xf>
    <xf numFmtId="0" fontId="6" fillId="0" borderId="20" xfId="2" applyFont="1" applyBorder="1" applyAlignment="1">
      <alignment horizontal="center" vertical="center"/>
    </xf>
    <xf numFmtId="0" fontId="6" fillId="0" borderId="36" xfId="2" applyFont="1" applyBorder="1" applyAlignment="1">
      <alignment horizontal="center" vertical="center"/>
    </xf>
    <xf numFmtId="0" fontId="6" fillId="0" borderId="5" xfId="2" applyFont="1" applyBorder="1" applyAlignment="1">
      <alignment horizontal="center" vertical="center"/>
    </xf>
    <xf numFmtId="0" fontId="6" fillId="0" borderId="2" xfId="2" applyFont="1" applyFill="1" applyBorder="1" applyAlignment="1">
      <alignment horizontal="center" vertical="center"/>
    </xf>
    <xf numFmtId="0" fontId="6" fillId="0" borderId="3" xfId="2" applyFont="1" applyFill="1" applyBorder="1" applyAlignment="1">
      <alignment horizontal="center" vertical="center"/>
    </xf>
    <xf numFmtId="0" fontId="6" fillId="0" borderId="6" xfId="2" applyFont="1" applyFill="1" applyBorder="1" applyAlignment="1">
      <alignment horizontal="center" vertical="center"/>
    </xf>
    <xf numFmtId="0" fontId="6" fillId="0" borderId="7" xfId="2" applyFont="1" applyFill="1" applyBorder="1" applyAlignment="1">
      <alignment horizontal="center" vertical="center"/>
    </xf>
    <xf numFmtId="46" fontId="6" fillId="0" borderId="4" xfId="2" applyNumberFormat="1" applyFont="1" applyFill="1" applyBorder="1" applyAlignment="1">
      <alignment horizontal="center" vertical="center" wrapText="1" shrinkToFit="1"/>
    </xf>
    <xf numFmtId="46" fontId="6" fillId="0" borderId="8" xfId="2" applyNumberFormat="1" applyFont="1" applyFill="1" applyBorder="1" applyAlignment="1">
      <alignment horizontal="center" vertical="center" shrinkToFit="1"/>
    </xf>
    <xf numFmtId="176" fontId="6" fillId="0" borderId="41" xfId="2" applyNumberFormat="1" applyFont="1" applyBorder="1" applyAlignment="1">
      <alignment horizontal="right" vertical="center" shrinkToFit="1"/>
    </xf>
    <xf numFmtId="176" fontId="6" fillId="0" borderId="42" xfId="2" applyNumberFormat="1" applyFont="1" applyBorder="1" applyAlignment="1">
      <alignment horizontal="right" vertical="center" shrinkToFit="1"/>
    </xf>
    <xf numFmtId="176" fontId="6" fillId="0" borderId="35" xfId="2" applyNumberFormat="1" applyFont="1" applyBorder="1" applyAlignment="1">
      <alignment horizontal="right" vertical="center" shrinkToFit="1"/>
    </xf>
    <xf numFmtId="46" fontId="6" fillId="0" borderId="43" xfId="2" applyNumberFormat="1" applyFont="1" applyFill="1" applyBorder="1" applyAlignment="1">
      <alignment horizontal="center" vertical="center" shrinkToFit="1"/>
    </xf>
    <xf numFmtId="176" fontId="6" fillId="0" borderId="44" xfId="2" applyNumberFormat="1" applyFont="1" applyBorder="1" applyAlignment="1">
      <alignment horizontal="right" vertical="center" shrinkToFit="1"/>
    </xf>
    <xf numFmtId="176" fontId="6" fillId="0" borderId="45" xfId="2" applyNumberFormat="1" applyFont="1" applyBorder="1" applyAlignment="1">
      <alignment horizontal="right" vertical="center" shrinkToFit="1"/>
    </xf>
    <xf numFmtId="176" fontId="6" fillId="0" borderId="32" xfId="2" applyNumberFormat="1" applyFont="1" applyBorder="1" applyAlignment="1">
      <alignment horizontal="right" vertical="center" shrinkToFit="1"/>
    </xf>
    <xf numFmtId="46" fontId="6" fillId="0" borderId="46" xfId="2" applyNumberFormat="1" applyFont="1" applyFill="1" applyBorder="1" applyAlignment="1">
      <alignment horizontal="center" vertical="center" shrinkToFit="1"/>
    </xf>
    <xf numFmtId="176" fontId="6" fillId="0" borderId="47" xfId="2" applyNumberFormat="1" applyFont="1" applyBorder="1" applyAlignment="1">
      <alignment horizontal="right" vertical="center" shrinkToFit="1"/>
    </xf>
    <xf numFmtId="176" fontId="6" fillId="0" borderId="48" xfId="2" applyNumberFormat="1" applyFont="1" applyBorder="1" applyAlignment="1">
      <alignment horizontal="right" vertical="center" shrinkToFit="1"/>
    </xf>
    <xf numFmtId="176" fontId="6" fillId="0" borderId="49" xfId="2" applyNumberFormat="1" applyFont="1" applyBorder="1" applyAlignment="1">
      <alignment horizontal="right" vertical="center" shrinkToFit="1"/>
    </xf>
    <xf numFmtId="0" fontId="6" fillId="0" borderId="0" xfId="2" applyFont="1" applyBorder="1" applyAlignment="1">
      <alignment horizontal="center" vertical="center"/>
    </xf>
    <xf numFmtId="0" fontId="6" fillId="0" borderId="1" xfId="2" applyFont="1" applyBorder="1" applyAlignment="1">
      <alignment horizontal="center" vertical="center" shrinkToFit="1"/>
    </xf>
    <xf numFmtId="176" fontId="25" fillId="0" borderId="10" xfId="2" applyNumberFormat="1" applyFont="1" applyFill="1" applyBorder="1" applyAlignment="1">
      <alignment vertical="center" shrinkToFit="1"/>
    </xf>
    <xf numFmtId="176" fontId="6" fillId="0" borderId="36" xfId="2" applyNumberFormat="1" applyFont="1" applyBorder="1" applyAlignment="1">
      <alignment horizontal="right" vertical="center" shrinkToFit="1"/>
    </xf>
    <xf numFmtId="176" fontId="6" fillId="0" borderId="32" xfId="1" applyNumberFormat="1" applyFont="1" applyBorder="1" applyAlignment="1">
      <alignment horizontal="right" vertical="center"/>
    </xf>
    <xf numFmtId="0" fontId="6" fillId="0" borderId="4" xfId="2" applyFont="1" applyFill="1" applyBorder="1" applyAlignment="1">
      <alignment horizontal="center" vertical="center" wrapText="1"/>
    </xf>
    <xf numFmtId="0" fontId="6" fillId="0" borderId="2" xfId="2" applyFont="1" applyFill="1" applyBorder="1" applyAlignment="1">
      <alignment horizontal="center" vertical="center" wrapText="1"/>
    </xf>
    <xf numFmtId="0" fontId="6" fillId="0" borderId="3" xfId="2" applyFont="1" applyFill="1" applyBorder="1" applyAlignment="1">
      <alignment horizontal="center" vertical="center" wrapText="1"/>
    </xf>
    <xf numFmtId="0" fontId="6" fillId="0" borderId="40" xfId="2" applyFont="1" applyFill="1" applyBorder="1" applyAlignment="1">
      <alignment horizontal="center" vertical="center" wrapText="1"/>
    </xf>
    <xf numFmtId="0" fontId="6" fillId="0" borderId="0" xfId="2" applyFont="1" applyFill="1" applyBorder="1">
      <alignment vertical="center"/>
    </xf>
    <xf numFmtId="0" fontId="6" fillId="0" borderId="8" xfId="2" applyFont="1" applyFill="1" applyBorder="1" applyAlignment="1">
      <alignment horizontal="center" vertical="center" wrapText="1"/>
    </xf>
    <xf numFmtId="0" fontId="6" fillId="0" borderId="6" xfId="2" applyFont="1" applyFill="1" applyBorder="1" applyAlignment="1">
      <alignment horizontal="center" vertical="center" wrapText="1"/>
    </xf>
    <xf numFmtId="0" fontId="6" fillId="0" borderId="7" xfId="2" applyFont="1" applyFill="1" applyBorder="1" applyAlignment="1">
      <alignment horizontal="center" vertical="center" wrapText="1"/>
    </xf>
    <xf numFmtId="0" fontId="6" fillId="0" borderId="50" xfId="2" applyFont="1" applyFill="1" applyBorder="1" applyAlignment="1">
      <alignment horizontal="center" vertical="center" wrapText="1"/>
    </xf>
    <xf numFmtId="0" fontId="6" fillId="0" borderId="0" xfId="2" applyFont="1" applyFill="1" applyBorder="1" applyAlignment="1">
      <alignment horizontal="right" vertical="center" wrapText="1"/>
    </xf>
    <xf numFmtId="9" fontId="6" fillId="0" borderId="51" xfId="2" applyNumberFormat="1" applyFont="1" applyFill="1" applyBorder="1" applyAlignment="1">
      <alignment horizontal="center" vertical="center" wrapText="1"/>
    </xf>
  </cellXfs>
  <cellStyles count="48">
    <cellStyle name="20% - アクセント 1 2" xfId="3"/>
    <cellStyle name="20% - アクセント 2 2" xfId="4"/>
    <cellStyle name="20% - アクセント 3 2" xfId="5"/>
    <cellStyle name="20% - アクセント 4 2" xfId="6"/>
    <cellStyle name="20% - アクセント 5 2" xfId="7"/>
    <cellStyle name="20% - アクセント 6 2" xfId="8"/>
    <cellStyle name="40% - アクセント 1 2" xfId="9"/>
    <cellStyle name="40% - アクセント 2 2" xfId="10"/>
    <cellStyle name="40% - アクセント 3 2" xfId="11"/>
    <cellStyle name="40% - アクセント 4 2" xfId="12"/>
    <cellStyle name="40% - アクセント 5 2" xfId="13"/>
    <cellStyle name="40% - アクセント 6 2" xfId="14"/>
    <cellStyle name="60% - アクセント 1 2" xfId="15"/>
    <cellStyle name="60% - アクセント 2 2" xfId="16"/>
    <cellStyle name="60% - アクセント 3 2" xfId="17"/>
    <cellStyle name="60% - アクセント 4 2" xfId="18"/>
    <cellStyle name="60% - アクセント 5 2" xfId="19"/>
    <cellStyle name="60% - アクセント 6 2" xfId="20"/>
    <cellStyle name="アクセント 1 2" xfId="21"/>
    <cellStyle name="アクセント 2 2" xfId="22"/>
    <cellStyle name="アクセント 3 2" xfId="23"/>
    <cellStyle name="アクセント 4 2" xfId="24"/>
    <cellStyle name="アクセント 5 2" xfId="25"/>
    <cellStyle name="アクセント 6 2" xfId="26"/>
    <cellStyle name="タイトル 2" xfId="27"/>
    <cellStyle name="チェック セル 2" xfId="28"/>
    <cellStyle name="どちらでもない 2" xfId="29"/>
    <cellStyle name="メモ 2" xfId="30"/>
    <cellStyle name="リンク セル 2" xfId="31"/>
    <cellStyle name="悪い 2" xfId="32"/>
    <cellStyle name="計算 2" xfId="33"/>
    <cellStyle name="警告文 2" xfId="34"/>
    <cellStyle name="桁区切り" xfId="1" builtinId="6"/>
    <cellStyle name="桁区切り 2" xfId="35"/>
    <cellStyle name="桁区切り 3" xfId="36"/>
    <cellStyle name="見出し 1 2" xfId="37"/>
    <cellStyle name="見出し 2 2" xfId="38"/>
    <cellStyle name="見出し 3 2" xfId="39"/>
    <cellStyle name="見出し 4 2" xfId="40"/>
    <cellStyle name="集計 2" xfId="41"/>
    <cellStyle name="出力 2" xfId="42"/>
    <cellStyle name="説明文 2" xfId="43"/>
    <cellStyle name="入力 2" xfId="44"/>
    <cellStyle name="標準" xfId="0" builtinId="0"/>
    <cellStyle name="標準 2" xfId="45"/>
    <cellStyle name="標準 3" xfId="46"/>
    <cellStyle name="標準 4" xfId="2"/>
    <cellStyle name="良い 2" xfId="4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55"/>
  <sheetViews>
    <sheetView tabSelected="1" view="pageBreakPreview" topLeftCell="H43" zoomScaleNormal="100" zoomScaleSheetLayoutView="100" workbookViewId="0">
      <selection activeCell="AB52" sqref="AA52:AB53"/>
    </sheetView>
  </sheetViews>
  <sheetFormatPr defaultRowHeight="12"/>
  <cols>
    <col min="1" max="1" width="3.625" style="2" customWidth="1"/>
    <col min="2" max="2" width="9.625" style="2" customWidth="1"/>
    <col min="3" max="4" width="10.875" style="3" customWidth="1"/>
    <col min="5" max="5" width="9.625" style="2" customWidth="1"/>
    <col min="6" max="6" width="8.375" style="3" hidden="1" customWidth="1"/>
    <col min="7" max="7" width="10.875" style="3" customWidth="1"/>
    <col min="8" max="8" width="9.625" style="3" customWidth="1"/>
    <col min="9" max="9" width="8.375" style="3" hidden="1" customWidth="1"/>
    <col min="10" max="10" width="10.875" style="3" customWidth="1"/>
    <col min="11" max="11" width="9.625" style="3" customWidth="1"/>
    <col min="12" max="12" width="8.375" style="3" hidden="1" customWidth="1"/>
    <col min="13" max="13" width="10.875" style="3" customWidth="1"/>
    <col min="14" max="14" width="9.625" style="3" customWidth="1"/>
    <col min="15" max="15" width="3.625" style="2" customWidth="1"/>
    <col min="16" max="16" width="9.625" style="2" customWidth="1"/>
    <col min="17" max="17" width="10.875" style="3" customWidth="1"/>
    <col min="18" max="18" width="10.5" style="3" bestFit="1" customWidth="1"/>
    <col min="19" max="19" width="9.625" style="2" customWidth="1"/>
    <col min="20" max="20" width="8.375" style="3" hidden="1" customWidth="1"/>
    <col min="21" max="21" width="10.875" style="3" customWidth="1"/>
    <col min="22" max="22" width="9.625" style="3" customWidth="1"/>
    <col min="23" max="23" width="8.375" style="3" hidden="1" customWidth="1"/>
    <col min="24" max="24" width="10.875" style="3" customWidth="1"/>
    <col min="25" max="25" width="9.625" style="3" customWidth="1"/>
    <col min="26" max="26" width="8.375" style="3" hidden="1" customWidth="1"/>
    <col min="27" max="27" width="10.875" style="3" customWidth="1"/>
    <col min="28" max="28" width="9.625" style="3" customWidth="1"/>
    <col min="29" max="16384" width="9" style="2"/>
  </cols>
  <sheetData>
    <row r="1" spans="1:36" ht="18.75" customHeight="1">
      <c r="A1" s="1" t="s">
        <v>68</v>
      </c>
      <c r="E1" s="3"/>
      <c r="N1" s="71" t="s">
        <v>72</v>
      </c>
      <c r="O1" s="1" t="s">
        <v>68</v>
      </c>
      <c r="S1" s="3"/>
      <c r="AB1" s="71" t="s">
        <v>73</v>
      </c>
    </row>
    <row r="2" spans="1:36" ht="14.25">
      <c r="A2" s="1"/>
      <c r="E2" s="4"/>
      <c r="O2" s="1"/>
      <c r="S2" s="4"/>
    </row>
    <row r="3" spans="1:36" ht="17.25" customHeight="1">
      <c r="B3" s="5"/>
      <c r="C3" s="5" t="s">
        <v>60</v>
      </c>
      <c r="D3" s="47" t="s">
        <v>61</v>
      </c>
      <c r="E3" s="47"/>
      <c r="F3" s="47" t="s">
        <v>56</v>
      </c>
      <c r="G3" s="47"/>
      <c r="H3" s="47"/>
      <c r="I3" s="47"/>
      <c r="J3" s="47"/>
      <c r="K3" s="47"/>
      <c r="L3" s="47"/>
      <c r="N3" s="3" t="s">
        <v>0</v>
      </c>
      <c r="P3" s="5"/>
      <c r="Q3" s="5" t="s">
        <v>60</v>
      </c>
      <c r="R3" s="47" t="s">
        <v>61</v>
      </c>
      <c r="S3" s="47"/>
      <c r="T3" s="70" t="s">
        <v>56</v>
      </c>
      <c r="U3" s="70"/>
      <c r="V3" s="70"/>
      <c r="W3" s="70"/>
      <c r="X3" s="70"/>
      <c r="Y3" s="70"/>
      <c r="Z3" s="70"/>
      <c r="AB3" s="3" t="s">
        <v>1</v>
      </c>
    </row>
    <row r="4" spans="1:36" ht="17.25" customHeight="1">
      <c r="A4" s="48" t="s">
        <v>2</v>
      </c>
      <c r="B4" s="50"/>
      <c r="C4" s="6" t="s">
        <v>3</v>
      </c>
      <c r="D4" s="48" t="s">
        <v>4</v>
      </c>
      <c r="E4" s="50"/>
      <c r="F4" s="48" t="s">
        <v>70</v>
      </c>
      <c r="G4" s="49"/>
      <c r="H4" s="49"/>
      <c r="I4" s="49"/>
      <c r="J4" s="49"/>
      <c r="K4" s="49"/>
      <c r="L4" s="49"/>
      <c r="M4" s="49"/>
      <c r="N4" s="50"/>
      <c r="O4" s="48" t="s">
        <v>2</v>
      </c>
      <c r="P4" s="50"/>
      <c r="Q4" s="6" t="s">
        <v>64</v>
      </c>
      <c r="R4" s="48" t="s">
        <v>4</v>
      </c>
      <c r="S4" s="50"/>
      <c r="T4" s="48" t="s">
        <v>59</v>
      </c>
      <c r="U4" s="49"/>
      <c r="V4" s="49"/>
      <c r="W4" s="49"/>
      <c r="X4" s="49"/>
      <c r="Y4" s="49"/>
      <c r="Z4" s="49"/>
      <c r="AA4" s="49"/>
      <c r="AB4" s="50"/>
    </row>
    <row r="5" spans="1:36" s="79" customFormat="1" ht="27" customHeight="1">
      <c r="A5" s="53" t="s">
        <v>5</v>
      </c>
      <c r="B5" s="54"/>
      <c r="C5" s="75" t="s">
        <v>6</v>
      </c>
      <c r="D5" s="76" t="s">
        <v>7</v>
      </c>
      <c r="E5" s="77"/>
      <c r="F5" s="76" t="s">
        <v>75</v>
      </c>
      <c r="G5" s="78"/>
      <c r="H5" s="77"/>
      <c r="I5" s="76" t="s">
        <v>76</v>
      </c>
      <c r="J5" s="78"/>
      <c r="K5" s="77"/>
      <c r="L5" s="76" t="s">
        <v>74</v>
      </c>
      <c r="M5" s="78"/>
      <c r="N5" s="77"/>
      <c r="O5" s="53" t="s">
        <v>5</v>
      </c>
      <c r="P5" s="54"/>
      <c r="Q5" s="75" t="s">
        <v>6</v>
      </c>
      <c r="R5" s="76" t="s">
        <v>63</v>
      </c>
      <c r="S5" s="77"/>
      <c r="T5" s="76" t="s">
        <v>75</v>
      </c>
      <c r="U5" s="78"/>
      <c r="V5" s="77"/>
      <c r="W5" s="76" t="s">
        <v>76</v>
      </c>
      <c r="X5" s="78"/>
      <c r="Y5" s="77"/>
      <c r="Z5" s="76" t="s">
        <v>74</v>
      </c>
      <c r="AA5" s="78"/>
      <c r="AB5" s="77"/>
    </row>
    <row r="6" spans="1:36" s="79" customFormat="1" ht="27" customHeight="1">
      <c r="A6" s="55"/>
      <c r="B6" s="56"/>
      <c r="C6" s="80"/>
      <c r="D6" s="81"/>
      <c r="E6" s="82"/>
      <c r="F6" s="83"/>
      <c r="G6" s="84" t="s">
        <v>77</v>
      </c>
      <c r="H6" s="85">
        <v>0.9</v>
      </c>
      <c r="I6" s="83"/>
      <c r="J6" s="84" t="s">
        <v>77</v>
      </c>
      <c r="K6" s="85">
        <v>0.75</v>
      </c>
      <c r="L6" s="83"/>
      <c r="M6" s="84" t="s">
        <v>77</v>
      </c>
      <c r="N6" s="85">
        <v>0.6</v>
      </c>
      <c r="O6" s="55"/>
      <c r="P6" s="56"/>
      <c r="Q6" s="80"/>
      <c r="R6" s="81"/>
      <c r="S6" s="82"/>
      <c r="T6" s="83"/>
      <c r="U6" s="84" t="s">
        <v>77</v>
      </c>
      <c r="V6" s="85">
        <v>0.9</v>
      </c>
      <c r="W6" s="83"/>
      <c r="X6" s="84" t="s">
        <v>77</v>
      </c>
      <c r="Y6" s="85">
        <v>0.75</v>
      </c>
      <c r="Z6" s="83"/>
      <c r="AA6" s="84" t="s">
        <v>77</v>
      </c>
      <c r="AB6" s="85">
        <v>0.6</v>
      </c>
    </row>
    <row r="7" spans="1:36" s="37" customFormat="1" ht="13.5" customHeight="1">
      <c r="A7" s="53" t="s">
        <v>8</v>
      </c>
      <c r="B7" s="54"/>
      <c r="C7" s="57" t="s">
        <v>9</v>
      </c>
      <c r="D7" s="45" t="s">
        <v>9</v>
      </c>
      <c r="E7" s="38"/>
      <c r="F7" s="39" t="s">
        <v>62</v>
      </c>
      <c r="G7" s="62" t="s">
        <v>58</v>
      </c>
      <c r="H7" s="38"/>
      <c r="I7" s="39" t="s">
        <v>62</v>
      </c>
      <c r="J7" s="62" t="s">
        <v>58</v>
      </c>
      <c r="K7" s="38"/>
      <c r="L7" s="39" t="s">
        <v>62</v>
      </c>
      <c r="M7" s="62" t="s">
        <v>58</v>
      </c>
      <c r="N7" s="38"/>
      <c r="O7" s="53" t="s">
        <v>8</v>
      </c>
      <c r="P7" s="54"/>
      <c r="Q7" s="57" t="s">
        <v>10</v>
      </c>
      <c r="R7" s="45" t="s">
        <v>10</v>
      </c>
      <c r="S7" s="38"/>
      <c r="T7" s="39" t="s">
        <v>62</v>
      </c>
      <c r="U7" s="62" t="s">
        <v>58</v>
      </c>
      <c r="V7" s="38"/>
      <c r="W7" s="39" t="s">
        <v>62</v>
      </c>
      <c r="X7" s="62" t="s">
        <v>58</v>
      </c>
      <c r="Y7" s="38"/>
      <c r="Z7" s="39" t="s">
        <v>62</v>
      </c>
      <c r="AA7" s="62" t="s">
        <v>58</v>
      </c>
      <c r="AB7" s="38"/>
    </row>
    <row r="8" spans="1:36" s="37" customFormat="1" ht="13.5" customHeight="1">
      <c r="A8" s="55"/>
      <c r="B8" s="56"/>
      <c r="C8" s="58"/>
      <c r="D8" s="46"/>
      <c r="E8" s="40" t="s">
        <v>11</v>
      </c>
      <c r="F8" s="41">
        <f>H6</f>
        <v>0.9</v>
      </c>
      <c r="G8" s="66" t="s">
        <v>69</v>
      </c>
      <c r="H8" s="40" t="s">
        <v>11</v>
      </c>
      <c r="I8" s="41">
        <f>K6</f>
        <v>0.75</v>
      </c>
      <c r="J8" s="66" t="s">
        <v>69</v>
      </c>
      <c r="K8" s="40" t="s">
        <v>11</v>
      </c>
      <c r="L8" s="41">
        <f>N6</f>
        <v>0.6</v>
      </c>
      <c r="M8" s="66" t="s">
        <v>69</v>
      </c>
      <c r="N8" s="40" t="s">
        <v>11</v>
      </c>
      <c r="O8" s="55"/>
      <c r="P8" s="56"/>
      <c r="Q8" s="58"/>
      <c r="R8" s="46"/>
      <c r="S8" s="40" t="s">
        <v>11</v>
      </c>
      <c r="T8" s="41">
        <f>V6</f>
        <v>0.9</v>
      </c>
      <c r="U8" s="66" t="s">
        <v>57</v>
      </c>
      <c r="V8" s="40" t="s">
        <v>11</v>
      </c>
      <c r="W8" s="41">
        <f>Y6</f>
        <v>0.75</v>
      </c>
      <c r="X8" s="66" t="s">
        <v>57</v>
      </c>
      <c r="Y8" s="40" t="s">
        <v>11</v>
      </c>
      <c r="Z8" s="41">
        <f>AB6</f>
        <v>0.6</v>
      </c>
      <c r="AA8" s="66" t="s">
        <v>57</v>
      </c>
      <c r="AB8" s="40" t="s">
        <v>11</v>
      </c>
    </row>
    <row r="9" spans="1:36" ht="17.25" customHeight="1">
      <c r="A9" s="7">
        <v>1</v>
      </c>
      <c r="B9" s="8" t="s">
        <v>12</v>
      </c>
      <c r="C9" s="9">
        <v>2287.8754223288806</v>
      </c>
      <c r="D9" s="10">
        <v>8831</v>
      </c>
      <c r="E9" s="11">
        <f>D9-$C9</f>
        <v>6543.1245776711194</v>
      </c>
      <c r="F9" s="63">
        <f>IF(E9&gt;=0,0,(E9*F$8*(-1)))</f>
        <v>0</v>
      </c>
      <c r="G9" s="63">
        <f>D9+F9</f>
        <v>8831</v>
      </c>
      <c r="H9" s="14">
        <f t="shared" ref="H9:H51" si="0">E9+F9</f>
        <v>6543.1245776711194</v>
      </c>
      <c r="I9" s="13">
        <f>IF(E9&gt;=0,0,(E9*I$8*(-1)))</f>
        <v>0</v>
      </c>
      <c r="J9" s="67">
        <f>D9+I9</f>
        <v>8831</v>
      </c>
      <c r="K9" s="14">
        <f>E9+I9</f>
        <v>6543.1245776711194</v>
      </c>
      <c r="L9" s="13">
        <f>IF(E9&gt;=0,0,(E9*L$8*(-1)))</f>
        <v>0</v>
      </c>
      <c r="M9" s="67">
        <f>D9+L9</f>
        <v>8831</v>
      </c>
      <c r="N9" s="14">
        <f>E9+L9</f>
        <v>6543.1245776711194</v>
      </c>
      <c r="O9" s="7">
        <v>1</v>
      </c>
      <c r="P9" s="8" t="s">
        <v>12</v>
      </c>
      <c r="Q9" s="12">
        <v>1743688.2379999999</v>
      </c>
      <c r="R9" s="13">
        <v>6730465.0159999998</v>
      </c>
      <c r="S9" s="15">
        <f t="shared" ref="S9:S51" si="1">R9-$Q9</f>
        <v>4986776.7779999999</v>
      </c>
      <c r="T9" s="13">
        <f>IF(S9&gt;=0,0,(S9*T$8*(-1)))</f>
        <v>0</v>
      </c>
      <c r="U9" s="59">
        <f>R9+T9</f>
        <v>6730465.0159999998</v>
      </c>
      <c r="V9" s="14">
        <f t="shared" ref="V9:V51" si="2">S9+T9</f>
        <v>4986776.7779999999</v>
      </c>
      <c r="W9" s="13">
        <f>IF(S9&gt;=0,0,(S9*W$8*(-1)))</f>
        <v>0</v>
      </c>
      <c r="X9" s="59">
        <f>R9+W9</f>
        <v>6730465.0159999998</v>
      </c>
      <c r="Y9" s="14">
        <f>S9+W9</f>
        <v>4986776.7779999999</v>
      </c>
      <c r="Z9" s="13">
        <f>IF(S9&gt;=0,0,(S9*Z$8*(-1)))</f>
        <v>0</v>
      </c>
      <c r="AA9" s="59">
        <f>R9+Z9</f>
        <v>6730465.0159999998</v>
      </c>
      <c r="AB9" s="14">
        <f>S9+Z9</f>
        <v>4986776.7779999999</v>
      </c>
      <c r="AD9" s="42">
        <f>E9-H9</f>
        <v>0</v>
      </c>
      <c r="AE9" s="42">
        <f>E9-K9</f>
        <v>0</v>
      </c>
      <c r="AF9" s="42">
        <f>E9-N9</f>
        <v>0</v>
      </c>
      <c r="AH9" s="42">
        <f>S9-V9</f>
        <v>0</v>
      </c>
      <c r="AI9" s="42">
        <f>S9-Y9</f>
        <v>0</v>
      </c>
      <c r="AJ9" s="42">
        <f>S9-AB9</f>
        <v>0</v>
      </c>
    </row>
    <row r="10" spans="1:36" ht="17.25" customHeight="1">
      <c r="A10" s="16">
        <v>2</v>
      </c>
      <c r="B10" s="17" t="s">
        <v>13</v>
      </c>
      <c r="C10" s="18">
        <v>227.38043222353019</v>
      </c>
      <c r="D10" s="19">
        <v>-2175</v>
      </c>
      <c r="E10" s="20">
        <f t="shared" ref="E10:E51" si="3">D10-$C10</f>
        <v>-2402.3804322235301</v>
      </c>
      <c r="F10" s="64">
        <f t="shared" ref="F10:F51" si="4">IF(E10&gt;=0,0,(E10*F$8*(-1)))</f>
        <v>2162.142389001177</v>
      </c>
      <c r="G10" s="63">
        <f>D10+F10</f>
        <v>-12.85761099882302</v>
      </c>
      <c r="H10" s="14">
        <f t="shared" si="0"/>
        <v>-240.2380432223531</v>
      </c>
      <c r="I10" s="22">
        <f t="shared" ref="I10:I51" si="5">IF(E10&gt;=0,0,(E10*I$8*(-1)))</f>
        <v>1801.7853241676476</v>
      </c>
      <c r="J10" s="68">
        <f t="shared" ref="J10:J51" si="6">D10+I10</f>
        <v>-373.21467583235244</v>
      </c>
      <c r="K10" s="14">
        <f t="shared" ref="K10:K51" si="7">E10+I10</f>
        <v>-600.59510805588252</v>
      </c>
      <c r="L10" s="22">
        <f>IF(E10&gt;=0,0,(E10*L$8*(-1)))</f>
        <v>1441.4282593341179</v>
      </c>
      <c r="M10" s="68">
        <f>D10+L10</f>
        <v>-733.57174066588209</v>
      </c>
      <c r="N10" s="14">
        <f t="shared" ref="N10:N51" si="8">E10+L10</f>
        <v>-960.95217288941217</v>
      </c>
      <c r="O10" s="16">
        <v>2</v>
      </c>
      <c r="P10" s="17" t="s">
        <v>13</v>
      </c>
      <c r="Q10" s="21">
        <v>51186.745999999999</v>
      </c>
      <c r="R10" s="22">
        <v>-489662.03899999999</v>
      </c>
      <c r="S10" s="24">
        <f t="shared" si="1"/>
        <v>-540848.78500000003</v>
      </c>
      <c r="T10" s="22">
        <f>IF(S10&gt;=0,0,(S10*T$8*(-1)))</f>
        <v>486763.90650000004</v>
      </c>
      <c r="U10" s="59">
        <f>R10+T10</f>
        <v>-2898.1324999999488</v>
      </c>
      <c r="V10" s="14">
        <f t="shared" si="2"/>
        <v>-54084.878499999992</v>
      </c>
      <c r="W10" s="22">
        <f>IF(S10&gt;=0,0,(S10*W$8*(-1)))</f>
        <v>405636.58875</v>
      </c>
      <c r="X10" s="60">
        <f>R10+W10</f>
        <v>-84025.450249999994</v>
      </c>
      <c r="Y10" s="14">
        <f t="shared" ref="Y10:Y51" si="9">S10+W10</f>
        <v>-135212.19625000004</v>
      </c>
      <c r="Z10" s="22">
        <f>IF(S10&gt;=0,0,(S10*Z$8*(-1)))</f>
        <v>324509.27100000001</v>
      </c>
      <c r="AA10" s="60">
        <f>R10+Z10</f>
        <v>-165152.76799999998</v>
      </c>
      <c r="AB10" s="14">
        <f t="shared" ref="AB10:AB51" si="10">S10+Z10</f>
        <v>-216339.51400000002</v>
      </c>
      <c r="AD10" s="42">
        <f>E10-H10</f>
        <v>-2162.142389001177</v>
      </c>
      <c r="AE10" s="42">
        <f>E10-K10</f>
        <v>-1801.7853241676476</v>
      </c>
      <c r="AF10" s="42">
        <f>E10-N10</f>
        <v>-1441.4282593341179</v>
      </c>
      <c r="AH10" s="42">
        <f t="shared" ref="AH10:AH51" si="11">S10-V10</f>
        <v>-486763.90650000004</v>
      </c>
      <c r="AI10" s="42">
        <f t="shared" ref="AI10:AI51" si="12">S10-Y10</f>
        <v>-405636.58875</v>
      </c>
      <c r="AJ10" s="42">
        <f t="shared" ref="AJ10:AJ51" si="13">S10-AB10</f>
        <v>-324509.27100000001</v>
      </c>
    </row>
    <row r="11" spans="1:36" ht="17.25" customHeight="1">
      <c r="A11" s="16">
        <v>3</v>
      </c>
      <c r="B11" s="17" t="s">
        <v>14</v>
      </c>
      <c r="C11" s="18">
        <v>2628.4301512530819</v>
      </c>
      <c r="D11" s="19">
        <v>1949</v>
      </c>
      <c r="E11" s="20">
        <f t="shared" si="3"/>
        <v>-679.43015125308193</v>
      </c>
      <c r="F11" s="64">
        <f t="shared" si="4"/>
        <v>611.48713612777374</v>
      </c>
      <c r="G11" s="64">
        <f t="shared" ref="G11:G51" si="14">D11+F11</f>
        <v>2560.4871361277737</v>
      </c>
      <c r="H11" s="23">
        <f t="shared" si="0"/>
        <v>-67.943015125308193</v>
      </c>
      <c r="I11" s="22">
        <f t="shared" si="5"/>
        <v>509.57261343981145</v>
      </c>
      <c r="J11" s="68">
        <f t="shared" si="6"/>
        <v>2458.5726134398114</v>
      </c>
      <c r="K11" s="23">
        <f t="shared" si="7"/>
        <v>-169.85753781327048</v>
      </c>
      <c r="L11" s="22">
        <f>IF(E11&gt;=0,0,(E11*L$8*(-1)))</f>
        <v>407.65809075184916</v>
      </c>
      <c r="M11" s="68">
        <f>D11+L11</f>
        <v>2356.6580907518492</v>
      </c>
      <c r="N11" s="23">
        <f t="shared" si="8"/>
        <v>-271.77206050123277</v>
      </c>
      <c r="O11" s="16">
        <v>3</v>
      </c>
      <c r="P11" s="17" t="s">
        <v>14</v>
      </c>
      <c r="Q11" s="21">
        <v>142844.66500000001</v>
      </c>
      <c r="R11" s="22">
        <v>105899.033</v>
      </c>
      <c r="S11" s="24">
        <f t="shared" si="1"/>
        <v>-36945.632000000012</v>
      </c>
      <c r="T11" s="22">
        <f>IF(S11&gt;=0,0,(S11*T$8*(-1)))</f>
        <v>33251.068800000015</v>
      </c>
      <c r="U11" s="60">
        <f>R11+T11</f>
        <v>139150.1018</v>
      </c>
      <c r="V11" s="23">
        <f t="shared" si="2"/>
        <v>-3694.5631999999969</v>
      </c>
      <c r="W11" s="22">
        <f>IF(S11&gt;=0,0,(S11*W$8*(-1)))</f>
        <v>27709.224000000009</v>
      </c>
      <c r="X11" s="60">
        <f>R11+W11</f>
        <v>133608.25700000001</v>
      </c>
      <c r="Y11" s="23">
        <f t="shared" si="9"/>
        <v>-9236.4080000000031</v>
      </c>
      <c r="Z11" s="22">
        <f>IF(S11&gt;=0,0,(S11*Z$8*(-1)))</f>
        <v>22167.379200000007</v>
      </c>
      <c r="AA11" s="60">
        <f>R11+Z11</f>
        <v>128066.41220000001</v>
      </c>
      <c r="AB11" s="23">
        <f t="shared" si="10"/>
        <v>-14778.252800000006</v>
      </c>
      <c r="AD11" s="42">
        <f>E11-H11</f>
        <v>-611.48713612777374</v>
      </c>
      <c r="AE11" s="42">
        <f>E11-K11</f>
        <v>-509.57261343981145</v>
      </c>
      <c r="AF11" s="42">
        <f>E11-N11</f>
        <v>-407.65809075184916</v>
      </c>
      <c r="AH11" s="42">
        <f t="shared" si="11"/>
        <v>-33251.068800000015</v>
      </c>
      <c r="AI11" s="42">
        <f t="shared" si="12"/>
        <v>-27709.224000000009</v>
      </c>
      <c r="AJ11" s="42">
        <f t="shared" si="13"/>
        <v>-22167.379200000007</v>
      </c>
    </row>
    <row r="12" spans="1:36" ht="17.25" customHeight="1">
      <c r="A12" s="16">
        <v>4</v>
      </c>
      <c r="B12" s="17" t="s">
        <v>15</v>
      </c>
      <c r="C12" s="18">
        <v>-1800.7500948994066</v>
      </c>
      <c r="D12" s="19">
        <v>-4840</v>
      </c>
      <c r="E12" s="20">
        <f t="shared" si="3"/>
        <v>-3039.2499051005934</v>
      </c>
      <c r="F12" s="64">
        <f t="shared" si="4"/>
        <v>2735.3249145905343</v>
      </c>
      <c r="G12" s="64">
        <f t="shared" si="14"/>
        <v>-2104.6750854094657</v>
      </c>
      <c r="H12" s="23">
        <f t="shared" si="0"/>
        <v>-303.92499051005916</v>
      </c>
      <c r="I12" s="22">
        <f t="shared" si="5"/>
        <v>2279.4374288254448</v>
      </c>
      <c r="J12" s="68">
        <f t="shared" si="6"/>
        <v>-2560.5625711745552</v>
      </c>
      <c r="K12" s="23">
        <f t="shared" si="7"/>
        <v>-759.81247627514858</v>
      </c>
      <c r="L12" s="22">
        <f>IF(E12&gt;=0,0,(E12*L$8*(-1)))</f>
        <v>1823.5499430603561</v>
      </c>
      <c r="M12" s="68">
        <f>D12+L12</f>
        <v>-3016.4500569396441</v>
      </c>
      <c r="N12" s="23">
        <f t="shared" si="8"/>
        <v>-1215.6999620402373</v>
      </c>
      <c r="O12" s="16">
        <v>4</v>
      </c>
      <c r="P12" s="17" t="s">
        <v>15</v>
      </c>
      <c r="Q12" s="21">
        <v>-180265.889</v>
      </c>
      <c r="R12" s="22">
        <v>-484504.66499999998</v>
      </c>
      <c r="S12" s="24">
        <f t="shared" si="1"/>
        <v>-304238.77599999995</v>
      </c>
      <c r="T12" s="22">
        <f>IF(S12&gt;=0,0,(S12*T$8*(-1)))</f>
        <v>273814.89839999995</v>
      </c>
      <c r="U12" s="60">
        <f>R12+T12</f>
        <v>-210689.76660000003</v>
      </c>
      <c r="V12" s="23">
        <f t="shared" si="2"/>
        <v>-30423.877600000007</v>
      </c>
      <c r="W12" s="22">
        <f>IF(S12&gt;=0,0,(S12*W$8*(-1)))</f>
        <v>228179.08199999997</v>
      </c>
      <c r="X12" s="60">
        <f>R12+W12</f>
        <v>-256325.58300000001</v>
      </c>
      <c r="Y12" s="23">
        <f t="shared" si="9"/>
        <v>-76059.693999999989</v>
      </c>
      <c r="Z12" s="22">
        <f>IF(S12&gt;=0,0,(S12*Z$8*(-1)))</f>
        <v>182543.26559999996</v>
      </c>
      <c r="AA12" s="60">
        <f>R12+Z12</f>
        <v>-301961.39939999999</v>
      </c>
      <c r="AB12" s="23">
        <f t="shared" si="10"/>
        <v>-121695.5104</v>
      </c>
      <c r="AD12" s="42">
        <f t="shared" ref="AD12:AD51" si="15">E12-H12</f>
        <v>-2735.3249145905343</v>
      </c>
      <c r="AE12" s="42">
        <f t="shared" ref="AE12:AE51" si="16">E12-K12</f>
        <v>-2279.4374288254448</v>
      </c>
      <c r="AF12" s="42">
        <f t="shared" ref="AF12:AF51" si="17">E12-N12</f>
        <v>-1823.5499430603561</v>
      </c>
      <c r="AH12" s="42">
        <f t="shared" si="11"/>
        <v>-273814.89839999995</v>
      </c>
      <c r="AI12" s="42">
        <f t="shared" si="12"/>
        <v>-228179.08199999997</v>
      </c>
      <c r="AJ12" s="42">
        <f t="shared" si="13"/>
        <v>-182543.26559999996</v>
      </c>
    </row>
    <row r="13" spans="1:36" ht="17.25" customHeight="1">
      <c r="A13" s="16">
        <v>5</v>
      </c>
      <c r="B13" s="17" t="s">
        <v>16</v>
      </c>
      <c r="C13" s="18">
        <v>-2712.052344689379</v>
      </c>
      <c r="D13" s="19">
        <v>-8319</v>
      </c>
      <c r="E13" s="20">
        <f t="shared" si="3"/>
        <v>-5606.9476553106215</v>
      </c>
      <c r="F13" s="64">
        <f t="shared" si="4"/>
        <v>5046.2528897795592</v>
      </c>
      <c r="G13" s="64">
        <f t="shared" si="14"/>
        <v>-3272.7471102204408</v>
      </c>
      <c r="H13" s="23">
        <f t="shared" si="0"/>
        <v>-560.69476553106233</v>
      </c>
      <c r="I13" s="22">
        <f t="shared" si="5"/>
        <v>4205.2107414829661</v>
      </c>
      <c r="J13" s="68">
        <f t="shared" si="6"/>
        <v>-4113.7892585170339</v>
      </c>
      <c r="K13" s="23">
        <f t="shared" si="7"/>
        <v>-1401.7369138276554</v>
      </c>
      <c r="L13" s="22">
        <f>IF(E13&gt;=0,0,(E13*L$8*(-1)))</f>
        <v>3364.1685931863726</v>
      </c>
      <c r="M13" s="68">
        <f>D13+L13</f>
        <v>-4954.8314068136278</v>
      </c>
      <c r="N13" s="23">
        <f t="shared" si="8"/>
        <v>-2242.7790621242489</v>
      </c>
      <c r="O13" s="16">
        <v>5</v>
      </c>
      <c r="P13" s="17" t="s">
        <v>16</v>
      </c>
      <c r="Q13" s="21">
        <v>-67665.706000000006</v>
      </c>
      <c r="R13" s="22">
        <v>-207543.04199999999</v>
      </c>
      <c r="S13" s="24">
        <f t="shared" si="1"/>
        <v>-139877.33599999998</v>
      </c>
      <c r="T13" s="22">
        <f>IF(S13&gt;=0,0,(S13*T$8*(-1)))</f>
        <v>125889.60239999999</v>
      </c>
      <c r="U13" s="60">
        <f>R13+T13</f>
        <v>-81653.439599999998</v>
      </c>
      <c r="V13" s="23">
        <f t="shared" si="2"/>
        <v>-13987.733599999992</v>
      </c>
      <c r="W13" s="22">
        <f>IF(S13&gt;=0,0,(S13*W$8*(-1)))</f>
        <v>104908.00199999998</v>
      </c>
      <c r="X13" s="60">
        <f>R13+W13</f>
        <v>-102635.04000000001</v>
      </c>
      <c r="Y13" s="23">
        <f t="shared" si="9"/>
        <v>-34969.334000000003</v>
      </c>
      <c r="Z13" s="22">
        <f>IF(S13&gt;=0,0,(S13*Z$8*(-1)))</f>
        <v>83926.401599999983</v>
      </c>
      <c r="AA13" s="60">
        <f>R13+Z13</f>
        <v>-123616.6404</v>
      </c>
      <c r="AB13" s="23">
        <f t="shared" si="10"/>
        <v>-55950.934399999998</v>
      </c>
      <c r="AD13" s="42">
        <f t="shared" si="15"/>
        <v>-5046.2528897795592</v>
      </c>
      <c r="AE13" s="42">
        <f t="shared" si="16"/>
        <v>-4205.2107414829661</v>
      </c>
      <c r="AF13" s="42">
        <f t="shared" si="17"/>
        <v>-3364.1685931863726</v>
      </c>
      <c r="AH13" s="42">
        <f t="shared" si="11"/>
        <v>-125889.60239999999</v>
      </c>
      <c r="AI13" s="42">
        <f t="shared" si="12"/>
        <v>-104908.00199999998</v>
      </c>
      <c r="AJ13" s="42">
        <f t="shared" si="13"/>
        <v>-83926.401599999983</v>
      </c>
    </row>
    <row r="14" spans="1:36" ht="17.25" customHeight="1">
      <c r="A14" s="16">
        <v>6</v>
      </c>
      <c r="B14" s="17" t="s">
        <v>17</v>
      </c>
      <c r="C14" s="18">
        <v>-3358.1559284923428</v>
      </c>
      <c r="D14" s="19">
        <v>-8525</v>
      </c>
      <c r="E14" s="20">
        <f t="shared" si="3"/>
        <v>-5166.8440715076576</v>
      </c>
      <c r="F14" s="64">
        <f t="shared" si="4"/>
        <v>4650.1596643568919</v>
      </c>
      <c r="G14" s="64">
        <f t="shared" si="14"/>
        <v>-3874.8403356431081</v>
      </c>
      <c r="H14" s="23">
        <f>E14+F14</f>
        <v>-516.68440715076576</v>
      </c>
      <c r="I14" s="22">
        <f t="shared" si="5"/>
        <v>3875.1330536307432</v>
      </c>
      <c r="J14" s="68">
        <f t="shared" si="6"/>
        <v>-4649.8669463692568</v>
      </c>
      <c r="K14" s="23">
        <f t="shared" si="7"/>
        <v>-1291.7110178769144</v>
      </c>
      <c r="L14" s="22">
        <f>IF(E14&gt;=0,0,(E14*L$8*(-1)))</f>
        <v>3100.1064429045946</v>
      </c>
      <c r="M14" s="68">
        <f>D14+L14</f>
        <v>-5424.8935570954054</v>
      </c>
      <c r="N14" s="23">
        <f t="shared" si="8"/>
        <v>-2066.7376286030631</v>
      </c>
      <c r="O14" s="16">
        <v>6</v>
      </c>
      <c r="P14" s="17" t="s">
        <v>17</v>
      </c>
      <c r="Q14" s="21">
        <v>-269938.64799999999</v>
      </c>
      <c r="R14" s="22">
        <v>-685229.26899999997</v>
      </c>
      <c r="S14" s="24">
        <f t="shared" si="1"/>
        <v>-415290.62099999998</v>
      </c>
      <c r="T14" s="22">
        <f>IF(S14&gt;=0,0,(S14*T$8*(-1)))</f>
        <v>373761.5589</v>
      </c>
      <c r="U14" s="60">
        <f>R14+T14</f>
        <v>-311467.71009999997</v>
      </c>
      <c r="V14" s="23">
        <f>S14+T14</f>
        <v>-41529.062099999981</v>
      </c>
      <c r="W14" s="22">
        <f>IF(S14&gt;=0,0,(S14*W$8*(-1)))</f>
        <v>311467.96574999997</v>
      </c>
      <c r="X14" s="60">
        <f>R14+W14</f>
        <v>-373761.30325</v>
      </c>
      <c r="Y14" s="23">
        <f t="shared" si="9"/>
        <v>-103822.65525000001</v>
      </c>
      <c r="Z14" s="22">
        <f>IF(S14&gt;=0,0,(S14*Z$8*(-1)))</f>
        <v>249174.37259999997</v>
      </c>
      <c r="AA14" s="60">
        <f>R14+Z14</f>
        <v>-436054.89639999997</v>
      </c>
      <c r="AB14" s="23">
        <f t="shared" si="10"/>
        <v>-166116.24840000001</v>
      </c>
      <c r="AD14" s="42">
        <f t="shared" si="15"/>
        <v>-4650.1596643568919</v>
      </c>
      <c r="AE14" s="42">
        <f t="shared" si="16"/>
        <v>-3875.1330536307432</v>
      </c>
      <c r="AF14" s="42">
        <f t="shared" si="17"/>
        <v>-3100.1064429045946</v>
      </c>
      <c r="AH14" s="42">
        <f t="shared" si="11"/>
        <v>-373761.5589</v>
      </c>
      <c r="AI14" s="42">
        <f t="shared" si="12"/>
        <v>-311467.96574999997</v>
      </c>
      <c r="AJ14" s="42">
        <f t="shared" si="13"/>
        <v>-249174.37259999997</v>
      </c>
    </row>
    <row r="15" spans="1:36" ht="17.25" customHeight="1">
      <c r="A15" s="16">
        <v>7</v>
      </c>
      <c r="B15" s="17" t="s">
        <v>18</v>
      </c>
      <c r="C15" s="18">
        <v>2003.1283146652775</v>
      </c>
      <c r="D15" s="19">
        <v>5871</v>
      </c>
      <c r="E15" s="20">
        <f t="shared" si="3"/>
        <v>3867.8716853347223</v>
      </c>
      <c r="F15" s="64">
        <f t="shared" si="4"/>
        <v>0</v>
      </c>
      <c r="G15" s="64">
        <f t="shared" si="14"/>
        <v>5871</v>
      </c>
      <c r="H15" s="23">
        <f t="shared" si="0"/>
        <v>3867.8716853347223</v>
      </c>
      <c r="I15" s="22">
        <f t="shared" si="5"/>
        <v>0</v>
      </c>
      <c r="J15" s="68">
        <f t="shared" si="6"/>
        <v>5871</v>
      </c>
      <c r="K15" s="23">
        <f t="shared" si="7"/>
        <v>3867.8716853347223</v>
      </c>
      <c r="L15" s="22">
        <f>IF(E15&gt;=0,0,(E15*L$8*(-1)))</f>
        <v>0</v>
      </c>
      <c r="M15" s="68">
        <f>D15+L15</f>
        <v>5871</v>
      </c>
      <c r="N15" s="23">
        <f t="shared" si="8"/>
        <v>3867.8716853347223</v>
      </c>
      <c r="O15" s="16">
        <v>7</v>
      </c>
      <c r="P15" s="17" t="s">
        <v>18</v>
      </c>
      <c r="Q15" s="21">
        <v>38450.048000000003</v>
      </c>
      <c r="R15" s="22">
        <v>112693.823</v>
      </c>
      <c r="S15" s="24">
        <f t="shared" si="1"/>
        <v>74243.774999999994</v>
      </c>
      <c r="T15" s="22">
        <f>IF(S15&gt;=0,0,(S15*T$8*(-1)))</f>
        <v>0</v>
      </c>
      <c r="U15" s="60">
        <f>R15+T15</f>
        <v>112693.823</v>
      </c>
      <c r="V15" s="23">
        <f t="shared" si="2"/>
        <v>74243.774999999994</v>
      </c>
      <c r="W15" s="22">
        <f>IF(S15&gt;=0,0,(S15*W$8*(-1)))</f>
        <v>0</v>
      </c>
      <c r="X15" s="60">
        <f>R15+W15</f>
        <v>112693.823</v>
      </c>
      <c r="Y15" s="23">
        <f t="shared" si="9"/>
        <v>74243.774999999994</v>
      </c>
      <c r="Z15" s="22">
        <f>IF(S15&gt;=0,0,(S15*Z$8*(-1)))</f>
        <v>0</v>
      </c>
      <c r="AA15" s="60">
        <f>R15+Z15</f>
        <v>112693.823</v>
      </c>
      <c r="AB15" s="23">
        <f t="shared" si="10"/>
        <v>74243.774999999994</v>
      </c>
      <c r="AD15" s="42">
        <f t="shared" si="15"/>
        <v>0</v>
      </c>
      <c r="AE15" s="42">
        <f t="shared" si="16"/>
        <v>0</v>
      </c>
      <c r="AF15" s="42">
        <f t="shared" si="17"/>
        <v>0</v>
      </c>
      <c r="AH15" s="42">
        <f t="shared" si="11"/>
        <v>0</v>
      </c>
      <c r="AI15" s="42">
        <f t="shared" si="12"/>
        <v>0</v>
      </c>
      <c r="AJ15" s="42">
        <f t="shared" si="13"/>
        <v>0</v>
      </c>
    </row>
    <row r="16" spans="1:36" ht="17.25" customHeight="1">
      <c r="A16" s="16">
        <v>8</v>
      </c>
      <c r="B16" s="17" t="s">
        <v>19</v>
      </c>
      <c r="C16" s="18">
        <v>-3188.7059882125345</v>
      </c>
      <c r="D16" s="19">
        <v>-9330</v>
      </c>
      <c r="E16" s="20">
        <f t="shared" si="3"/>
        <v>-6141.2940117874659</v>
      </c>
      <c r="F16" s="64">
        <f t="shared" si="4"/>
        <v>5527.1646106087192</v>
      </c>
      <c r="G16" s="64">
        <f t="shared" si="14"/>
        <v>-3802.8353893912808</v>
      </c>
      <c r="H16" s="23">
        <f t="shared" si="0"/>
        <v>-614.12940117874678</v>
      </c>
      <c r="I16" s="22">
        <f t="shared" si="5"/>
        <v>4605.970508840599</v>
      </c>
      <c r="J16" s="68">
        <f t="shared" si="6"/>
        <v>-4724.029491159401</v>
      </c>
      <c r="K16" s="23">
        <f t="shared" si="7"/>
        <v>-1535.3235029468669</v>
      </c>
      <c r="L16" s="22">
        <f>IF(E16&gt;=0,0,(E16*L$8*(-1)))</f>
        <v>3684.7764070724793</v>
      </c>
      <c r="M16" s="68">
        <f>D16+L16</f>
        <v>-5645.2235929275212</v>
      </c>
      <c r="N16" s="23">
        <f t="shared" si="8"/>
        <v>-2456.5176047149866</v>
      </c>
      <c r="O16" s="16">
        <v>8</v>
      </c>
      <c r="P16" s="17" t="s">
        <v>19</v>
      </c>
      <c r="Q16" s="21">
        <v>-283501.47200000001</v>
      </c>
      <c r="R16" s="22">
        <v>-829460.41799999995</v>
      </c>
      <c r="S16" s="24">
        <f t="shared" si="1"/>
        <v>-545958.946</v>
      </c>
      <c r="T16" s="22">
        <f>IF(S16&gt;=0,0,(S16*T$8*(-1)))</f>
        <v>491363.0514</v>
      </c>
      <c r="U16" s="60">
        <f>R16+T16</f>
        <v>-338097.36659999995</v>
      </c>
      <c r="V16" s="23">
        <f t="shared" si="2"/>
        <v>-54595.8946</v>
      </c>
      <c r="W16" s="22">
        <f>IF(S16&gt;=0,0,(S16*W$8*(-1)))</f>
        <v>409469.2095</v>
      </c>
      <c r="X16" s="60">
        <f>R16+W16</f>
        <v>-419991.20849999995</v>
      </c>
      <c r="Y16" s="23">
        <f t="shared" si="9"/>
        <v>-136489.7365</v>
      </c>
      <c r="Z16" s="22">
        <f>IF(S16&gt;=0,0,(S16*Z$8*(-1)))</f>
        <v>327575.3676</v>
      </c>
      <c r="AA16" s="60">
        <f>R16+Z16</f>
        <v>-501885.05039999995</v>
      </c>
      <c r="AB16" s="23">
        <f t="shared" si="10"/>
        <v>-218383.5784</v>
      </c>
      <c r="AD16" s="42">
        <f t="shared" si="15"/>
        <v>-5527.1646106087192</v>
      </c>
      <c r="AE16" s="42">
        <f t="shared" si="16"/>
        <v>-4605.970508840599</v>
      </c>
      <c r="AF16" s="42">
        <f t="shared" si="17"/>
        <v>-3684.7764070724793</v>
      </c>
      <c r="AH16" s="42">
        <f t="shared" si="11"/>
        <v>-491363.0514</v>
      </c>
      <c r="AI16" s="42">
        <f t="shared" si="12"/>
        <v>-409469.2095</v>
      </c>
      <c r="AJ16" s="42">
        <f t="shared" si="13"/>
        <v>-327575.3676</v>
      </c>
    </row>
    <row r="17" spans="1:36" ht="17.25" customHeight="1">
      <c r="A17" s="16">
        <v>9</v>
      </c>
      <c r="B17" s="17" t="s">
        <v>20</v>
      </c>
      <c r="C17" s="18">
        <v>5295.4789723816357</v>
      </c>
      <c r="D17" s="19">
        <v>3910</v>
      </c>
      <c r="E17" s="20">
        <f t="shared" si="3"/>
        <v>-1385.4789723816357</v>
      </c>
      <c r="F17" s="64">
        <f t="shared" si="4"/>
        <v>1246.9310751434721</v>
      </c>
      <c r="G17" s="64">
        <f t="shared" si="14"/>
        <v>5156.9310751434723</v>
      </c>
      <c r="H17" s="23">
        <f t="shared" si="0"/>
        <v>-138.54789723816361</v>
      </c>
      <c r="I17" s="22">
        <f t="shared" si="5"/>
        <v>1039.1092292862268</v>
      </c>
      <c r="J17" s="68">
        <f t="shared" si="6"/>
        <v>4949.1092292862268</v>
      </c>
      <c r="K17" s="23">
        <f t="shared" si="7"/>
        <v>-346.36974309540892</v>
      </c>
      <c r="L17" s="22">
        <f>IF(E17&gt;=0,0,(E17*L$8*(-1)))</f>
        <v>831.28738342898134</v>
      </c>
      <c r="M17" s="68">
        <f>D17+L17</f>
        <v>4741.2873834289812</v>
      </c>
      <c r="N17" s="23">
        <f t="shared" si="8"/>
        <v>-554.19158895265434</v>
      </c>
      <c r="O17" s="16">
        <v>9</v>
      </c>
      <c r="P17" s="17" t="s">
        <v>20</v>
      </c>
      <c r="Q17" s="21">
        <v>118110.363</v>
      </c>
      <c r="R17" s="22">
        <v>87195.263999999996</v>
      </c>
      <c r="S17" s="24">
        <f t="shared" si="1"/>
        <v>-30915.099000000002</v>
      </c>
      <c r="T17" s="22">
        <f>IF(S17&gt;=0,0,(S17*T$8*(-1)))</f>
        <v>27823.589100000001</v>
      </c>
      <c r="U17" s="60">
        <f>R17+T17</f>
        <v>115018.85309999999</v>
      </c>
      <c r="V17" s="23">
        <f t="shared" si="2"/>
        <v>-3091.5099000000009</v>
      </c>
      <c r="W17" s="22">
        <f>IF(S17&gt;=0,0,(S17*W$8*(-1)))</f>
        <v>23186.324250000001</v>
      </c>
      <c r="X17" s="60">
        <f>R17+W17</f>
        <v>110381.58825</v>
      </c>
      <c r="Y17" s="23">
        <f t="shared" si="9"/>
        <v>-7728.7747500000005</v>
      </c>
      <c r="Z17" s="22">
        <f>IF(S17&gt;=0,0,(S17*Z$8*(-1)))</f>
        <v>18549.059400000002</v>
      </c>
      <c r="AA17" s="60">
        <f>R17+Z17</f>
        <v>105744.32339999999</v>
      </c>
      <c r="AB17" s="23">
        <f t="shared" si="10"/>
        <v>-12366.0396</v>
      </c>
      <c r="AD17" s="42">
        <f t="shared" si="15"/>
        <v>-1246.9310751434721</v>
      </c>
      <c r="AE17" s="42">
        <f t="shared" si="16"/>
        <v>-1039.1092292862268</v>
      </c>
      <c r="AF17" s="42">
        <f t="shared" si="17"/>
        <v>-831.28738342898134</v>
      </c>
      <c r="AH17" s="42">
        <f t="shared" si="11"/>
        <v>-27823.589100000001</v>
      </c>
      <c r="AI17" s="42">
        <f t="shared" si="12"/>
        <v>-23186.324250000001</v>
      </c>
      <c r="AJ17" s="42">
        <f t="shared" si="13"/>
        <v>-18549.059400000002</v>
      </c>
    </row>
    <row r="18" spans="1:36" ht="17.25" customHeight="1">
      <c r="A18" s="16">
        <v>10</v>
      </c>
      <c r="B18" s="17" t="s">
        <v>21</v>
      </c>
      <c r="C18" s="18">
        <v>428.25089054969618</v>
      </c>
      <c r="D18" s="19">
        <v>489</v>
      </c>
      <c r="E18" s="20">
        <f t="shared" si="3"/>
        <v>60.74910945030382</v>
      </c>
      <c r="F18" s="64">
        <f t="shared" si="4"/>
        <v>0</v>
      </c>
      <c r="G18" s="64">
        <f t="shared" si="14"/>
        <v>489</v>
      </c>
      <c r="H18" s="23">
        <f t="shared" si="0"/>
        <v>60.74910945030382</v>
      </c>
      <c r="I18" s="22">
        <f t="shared" si="5"/>
        <v>0</v>
      </c>
      <c r="J18" s="68">
        <f t="shared" si="6"/>
        <v>489</v>
      </c>
      <c r="K18" s="23">
        <f t="shared" si="7"/>
        <v>60.74910945030382</v>
      </c>
      <c r="L18" s="22">
        <f>IF(E18&gt;=0,0,(E18*L$8*(-1)))</f>
        <v>0</v>
      </c>
      <c r="M18" s="68">
        <f>D18+L18</f>
        <v>489</v>
      </c>
      <c r="N18" s="23">
        <f t="shared" si="8"/>
        <v>60.74910945030382</v>
      </c>
      <c r="O18" s="16">
        <v>10</v>
      </c>
      <c r="P18" s="17" t="s">
        <v>21</v>
      </c>
      <c r="Q18" s="21">
        <v>18393.804</v>
      </c>
      <c r="R18" s="22">
        <v>21010.457999999999</v>
      </c>
      <c r="S18" s="24">
        <f t="shared" si="1"/>
        <v>2616.6539999999986</v>
      </c>
      <c r="T18" s="22">
        <f>IF(S18&gt;=0,0,(S18*T$8*(-1)))</f>
        <v>0</v>
      </c>
      <c r="U18" s="60">
        <f>R18+T18</f>
        <v>21010.457999999999</v>
      </c>
      <c r="V18" s="23">
        <f t="shared" si="2"/>
        <v>2616.6539999999986</v>
      </c>
      <c r="W18" s="22">
        <f>IF(S18&gt;=0,0,(S18*W$8*(-1)))</f>
        <v>0</v>
      </c>
      <c r="X18" s="60">
        <f>R18+W18</f>
        <v>21010.457999999999</v>
      </c>
      <c r="Y18" s="23">
        <f t="shared" si="9"/>
        <v>2616.6539999999986</v>
      </c>
      <c r="Z18" s="22">
        <f>IF(S18&gt;=0,0,(S18*Z$8*(-1)))</f>
        <v>0</v>
      </c>
      <c r="AA18" s="60">
        <f>R18+Z18</f>
        <v>21010.457999999999</v>
      </c>
      <c r="AB18" s="23">
        <f t="shared" si="10"/>
        <v>2616.6539999999986</v>
      </c>
      <c r="AD18" s="42">
        <f t="shared" si="15"/>
        <v>0</v>
      </c>
      <c r="AE18" s="42">
        <f t="shared" si="16"/>
        <v>0</v>
      </c>
      <c r="AF18" s="42">
        <f t="shared" si="17"/>
        <v>0</v>
      </c>
      <c r="AH18" s="42">
        <f t="shared" si="11"/>
        <v>0</v>
      </c>
      <c r="AI18" s="42">
        <f t="shared" si="12"/>
        <v>0</v>
      </c>
      <c r="AJ18" s="42">
        <f t="shared" si="13"/>
        <v>0</v>
      </c>
    </row>
    <row r="19" spans="1:36" ht="17.25" customHeight="1">
      <c r="A19" s="16">
        <v>11</v>
      </c>
      <c r="B19" s="17" t="s">
        <v>22</v>
      </c>
      <c r="C19" s="18">
        <v>-1388.3932656661975</v>
      </c>
      <c r="D19" s="19">
        <v>-6402</v>
      </c>
      <c r="E19" s="20">
        <f t="shared" si="3"/>
        <v>-5013.6067343338027</v>
      </c>
      <c r="F19" s="64">
        <f t="shared" si="4"/>
        <v>4512.2460609004229</v>
      </c>
      <c r="G19" s="64">
        <f t="shared" si="14"/>
        <v>-1889.7539390995771</v>
      </c>
      <c r="H19" s="23">
        <f t="shared" si="0"/>
        <v>-501.36067343337982</v>
      </c>
      <c r="I19" s="22">
        <f t="shared" si="5"/>
        <v>3760.2050507503518</v>
      </c>
      <c r="J19" s="68">
        <f t="shared" si="6"/>
        <v>-2641.7949492496482</v>
      </c>
      <c r="K19" s="23">
        <f t="shared" si="7"/>
        <v>-1253.4016835834509</v>
      </c>
      <c r="L19" s="22">
        <f>IF(E19&gt;=0,0,(E19*L$8*(-1)))</f>
        <v>3008.1640406002816</v>
      </c>
      <c r="M19" s="68">
        <f>D19+L19</f>
        <v>-3393.8359593997184</v>
      </c>
      <c r="N19" s="23">
        <f t="shared" si="8"/>
        <v>-2005.4426937335211</v>
      </c>
      <c r="O19" s="16">
        <v>11</v>
      </c>
      <c r="P19" s="17" t="s">
        <v>22</v>
      </c>
      <c r="Q19" s="21">
        <v>-140069.443</v>
      </c>
      <c r="R19" s="22">
        <v>-645810.31000000006</v>
      </c>
      <c r="S19" s="24">
        <f t="shared" si="1"/>
        <v>-505740.86700000009</v>
      </c>
      <c r="T19" s="22">
        <f>IF(S19&gt;=0,0,(S19*T$8*(-1)))</f>
        <v>455166.7803000001</v>
      </c>
      <c r="U19" s="60">
        <f>R19+T19</f>
        <v>-190643.52969999996</v>
      </c>
      <c r="V19" s="23">
        <f t="shared" si="2"/>
        <v>-50574.086699999985</v>
      </c>
      <c r="W19" s="22">
        <f>IF(S19&gt;=0,0,(S19*W$8*(-1)))</f>
        <v>379305.65025000006</v>
      </c>
      <c r="X19" s="60">
        <f>R19+W19</f>
        <v>-266504.65974999999</v>
      </c>
      <c r="Y19" s="23">
        <f t="shared" si="9"/>
        <v>-126435.21675000002</v>
      </c>
      <c r="Z19" s="22">
        <f>IF(S19&gt;=0,0,(S19*Z$8*(-1)))</f>
        <v>303444.52020000003</v>
      </c>
      <c r="AA19" s="60">
        <f>R19+Z19</f>
        <v>-342365.78980000003</v>
      </c>
      <c r="AB19" s="23">
        <f t="shared" si="10"/>
        <v>-202296.34680000006</v>
      </c>
      <c r="AD19" s="42">
        <f t="shared" si="15"/>
        <v>-4512.2460609004229</v>
      </c>
      <c r="AE19" s="42">
        <f t="shared" si="16"/>
        <v>-3760.2050507503518</v>
      </c>
      <c r="AF19" s="42">
        <f t="shared" si="17"/>
        <v>-3008.1640406002816</v>
      </c>
      <c r="AH19" s="42">
        <f t="shared" si="11"/>
        <v>-455166.7803000001</v>
      </c>
      <c r="AI19" s="42">
        <f t="shared" si="12"/>
        <v>-379305.65025000006</v>
      </c>
      <c r="AJ19" s="42">
        <f t="shared" si="13"/>
        <v>-303444.52020000003</v>
      </c>
    </row>
    <row r="20" spans="1:36" ht="17.25" customHeight="1">
      <c r="A20" s="16">
        <v>12</v>
      </c>
      <c r="B20" s="17" t="s">
        <v>23</v>
      </c>
      <c r="C20" s="18">
        <v>-3218.3256675051166</v>
      </c>
      <c r="D20" s="19">
        <v>-10552</v>
      </c>
      <c r="E20" s="20">
        <f t="shared" si="3"/>
        <v>-7333.6743324948839</v>
      </c>
      <c r="F20" s="64">
        <f t="shared" si="4"/>
        <v>6600.3068992453955</v>
      </c>
      <c r="G20" s="64">
        <f t="shared" si="14"/>
        <v>-3951.6931007546045</v>
      </c>
      <c r="H20" s="23">
        <f t="shared" si="0"/>
        <v>-733.36743324948839</v>
      </c>
      <c r="I20" s="22">
        <f t="shared" si="5"/>
        <v>5500.2557493711629</v>
      </c>
      <c r="J20" s="68">
        <f t="shared" si="6"/>
        <v>-5051.7442506288371</v>
      </c>
      <c r="K20" s="23">
        <f t="shared" si="7"/>
        <v>-1833.418583123721</v>
      </c>
      <c r="L20" s="22">
        <f>IF(E20&gt;=0,0,(E20*L$8*(-1)))</f>
        <v>4400.2045994969303</v>
      </c>
      <c r="M20" s="68">
        <f>D20+L20</f>
        <v>-6151.7954005030697</v>
      </c>
      <c r="N20" s="23">
        <f t="shared" si="8"/>
        <v>-2933.4697329979535</v>
      </c>
      <c r="O20" s="16">
        <v>12</v>
      </c>
      <c r="P20" s="17" t="s">
        <v>23</v>
      </c>
      <c r="Q20" s="21">
        <v>-205995.37100000001</v>
      </c>
      <c r="R20" s="22">
        <v>-675393.61499999999</v>
      </c>
      <c r="S20" s="24">
        <f t="shared" si="1"/>
        <v>-469398.24399999995</v>
      </c>
      <c r="T20" s="22">
        <f>IF(S20&gt;=0,0,(S20*T$8*(-1)))</f>
        <v>422458.41959999996</v>
      </c>
      <c r="U20" s="60">
        <f>R20+T20</f>
        <v>-252935.19540000003</v>
      </c>
      <c r="V20" s="23">
        <f t="shared" si="2"/>
        <v>-46939.824399999983</v>
      </c>
      <c r="W20" s="22">
        <f>IF(S20&gt;=0,0,(S20*W$8*(-1)))</f>
        <v>352048.68299999996</v>
      </c>
      <c r="X20" s="60">
        <f>R20+W20</f>
        <v>-323344.93200000003</v>
      </c>
      <c r="Y20" s="23">
        <f t="shared" si="9"/>
        <v>-117349.56099999999</v>
      </c>
      <c r="Z20" s="22">
        <f>IF(S20&gt;=0,0,(S20*Z$8*(-1)))</f>
        <v>281638.94639999996</v>
      </c>
      <c r="AA20" s="60">
        <f>R20+Z20</f>
        <v>-393754.66860000003</v>
      </c>
      <c r="AB20" s="23">
        <f t="shared" si="10"/>
        <v>-187759.29759999999</v>
      </c>
      <c r="AD20" s="42">
        <f t="shared" si="15"/>
        <v>-6600.3068992453955</v>
      </c>
      <c r="AE20" s="42">
        <f t="shared" si="16"/>
        <v>-5500.2557493711629</v>
      </c>
      <c r="AF20" s="42">
        <f t="shared" si="17"/>
        <v>-4400.2045994969303</v>
      </c>
      <c r="AH20" s="42">
        <f t="shared" si="11"/>
        <v>-422458.41959999996</v>
      </c>
      <c r="AI20" s="42">
        <f t="shared" si="12"/>
        <v>-352048.68299999996</v>
      </c>
      <c r="AJ20" s="42">
        <f t="shared" si="13"/>
        <v>-281638.94639999996</v>
      </c>
    </row>
    <row r="21" spans="1:36" ht="17.25" customHeight="1">
      <c r="A21" s="16">
        <v>13</v>
      </c>
      <c r="B21" s="17" t="s">
        <v>24</v>
      </c>
      <c r="C21" s="18">
        <v>-1992.8639407689243</v>
      </c>
      <c r="D21" s="19">
        <v>-4259</v>
      </c>
      <c r="E21" s="20">
        <f t="shared" si="3"/>
        <v>-2266.1360592310757</v>
      </c>
      <c r="F21" s="64">
        <f t="shared" si="4"/>
        <v>2039.5224533079681</v>
      </c>
      <c r="G21" s="64">
        <f t="shared" si="14"/>
        <v>-2219.4775466920319</v>
      </c>
      <c r="H21" s="23">
        <f t="shared" si="0"/>
        <v>-226.61360592310757</v>
      </c>
      <c r="I21" s="22">
        <f t="shared" si="5"/>
        <v>1699.6020444233068</v>
      </c>
      <c r="J21" s="68">
        <f t="shared" si="6"/>
        <v>-2559.3979555766932</v>
      </c>
      <c r="K21" s="23">
        <f t="shared" si="7"/>
        <v>-566.53401480776893</v>
      </c>
      <c r="L21" s="22">
        <f>IF(E21&gt;=0,0,(E21*L$8*(-1)))</f>
        <v>1359.6816355386454</v>
      </c>
      <c r="M21" s="68">
        <f>D21+L21</f>
        <v>-2899.3183644613546</v>
      </c>
      <c r="N21" s="23">
        <f t="shared" si="8"/>
        <v>-906.45442369243028</v>
      </c>
      <c r="O21" s="16">
        <v>13</v>
      </c>
      <c r="P21" s="17" t="s">
        <v>24</v>
      </c>
      <c r="Q21" s="21">
        <v>-155038.83600000001</v>
      </c>
      <c r="R21" s="22">
        <v>-331384.55200000003</v>
      </c>
      <c r="S21" s="24">
        <f t="shared" si="1"/>
        <v>-176345.71600000001</v>
      </c>
      <c r="T21" s="22">
        <f>IF(S21&gt;=0,0,(S21*T$8*(-1)))</f>
        <v>158711.14440000002</v>
      </c>
      <c r="U21" s="60">
        <f>R21+T21</f>
        <v>-172673.40760000001</v>
      </c>
      <c r="V21" s="23">
        <f t="shared" si="2"/>
        <v>-17634.571599999996</v>
      </c>
      <c r="W21" s="22">
        <f>IF(S21&gt;=0,0,(S21*W$8*(-1)))</f>
        <v>132259.28700000001</v>
      </c>
      <c r="X21" s="60">
        <f>R21+W21</f>
        <v>-199125.26500000001</v>
      </c>
      <c r="Y21" s="23">
        <f t="shared" si="9"/>
        <v>-44086.429000000004</v>
      </c>
      <c r="Z21" s="22">
        <f>IF(S21&gt;=0,0,(S21*Z$8*(-1)))</f>
        <v>105807.4296</v>
      </c>
      <c r="AA21" s="60">
        <f>R21+Z21</f>
        <v>-225577.12240000002</v>
      </c>
      <c r="AB21" s="23">
        <f t="shared" si="10"/>
        <v>-70538.286400000012</v>
      </c>
      <c r="AD21" s="42">
        <f t="shared" si="15"/>
        <v>-2039.5224533079681</v>
      </c>
      <c r="AE21" s="42">
        <f t="shared" si="16"/>
        <v>-1699.6020444233068</v>
      </c>
      <c r="AF21" s="42">
        <f t="shared" si="17"/>
        <v>-1359.6816355386454</v>
      </c>
      <c r="AH21" s="42">
        <f t="shared" si="11"/>
        <v>-158711.14440000002</v>
      </c>
      <c r="AI21" s="42">
        <f t="shared" si="12"/>
        <v>-132259.28700000001</v>
      </c>
      <c r="AJ21" s="42">
        <f t="shared" si="13"/>
        <v>-105807.4296</v>
      </c>
    </row>
    <row r="22" spans="1:36" ht="17.25" customHeight="1">
      <c r="A22" s="16">
        <v>14</v>
      </c>
      <c r="B22" s="17" t="s">
        <v>25</v>
      </c>
      <c r="C22" s="18">
        <v>6359.138530269186</v>
      </c>
      <c r="D22" s="19">
        <v>10283</v>
      </c>
      <c r="E22" s="20">
        <f t="shared" si="3"/>
        <v>3923.861469730814</v>
      </c>
      <c r="F22" s="64">
        <f t="shared" si="4"/>
        <v>0</v>
      </c>
      <c r="G22" s="64">
        <f t="shared" si="14"/>
        <v>10283</v>
      </c>
      <c r="H22" s="23">
        <f t="shared" si="0"/>
        <v>3923.861469730814</v>
      </c>
      <c r="I22" s="22">
        <f t="shared" si="5"/>
        <v>0</v>
      </c>
      <c r="J22" s="68">
        <f t="shared" si="6"/>
        <v>10283</v>
      </c>
      <c r="K22" s="23">
        <f t="shared" si="7"/>
        <v>3923.861469730814</v>
      </c>
      <c r="L22" s="22">
        <f>IF(E22&gt;=0,0,(E22*L$8*(-1)))</f>
        <v>0</v>
      </c>
      <c r="M22" s="68">
        <f>D22+L22</f>
        <v>10283</v>
      </c>
      <c r="N22" s="23">
        <f t="shared" si="8"/>
        <v>3923.861469730814</v>
      </c>
      <c r="O22" s="16">
        <v>14</v>
      </c>
      <c r="P22" s="17" t="s">
        <v>25</v>
      </c>
      <c r="Q22" s="21">
        <v>167963.92600000001</v>
      </c>
      <c r="R22" s="22">
        <v>271628.071</v>
      </c>
      <c r="S22" s="24">
        <f t="shared" si="1"/>
        <v>103664.14499999999</v>
      </c>
      <c r="T22" s="22">
        <f>IF(S22&gt;=0,0,(S22*T$8*(-1)))</f>
        <v>0</v>
      </c>
      <c r="U22" s="60">
        <f>R22+T22</f>
        <v>271628.071</v>
      </c>
      <c r="V22" s="23">
        <f t="shared" si="2"/>
        <v>103664.14499999999</v>
      </c>
      <c r="W22" s="22">
        <f>IF(S22&gt;=0,0,(S22*W$8*(-1)))</f>
        <v>0</v>
      </c>
      <c r="X22" s="60">
        <f>R22+W22</f>
        <v>271628.071</v>
      </c>
      <c r="Y22" s="23">
        <f t="shared" si="9"/>
        <v>103664.14499999999</v>
      </c>
      <c r="Z22" s="22">
        <f>IF(S22&gt;=0,0,(S22*Z$8*(-1)))</f>
        <v>0</v>
      </c>
      <c r="AA22" s="60">
        <f>R22+Z22</f>
        <v>271628.071</v>
      </c>
      <c r="AB22" s="23">
        <f t="shared" si="10"/>
        <v>103664.14499999999</v>
      </c>
      <c r="AD22" s="42">
        <f t="shared" si="15"/>
        <v>0</v>
      </c>
      <c r="AE22" s="42">
        <f t="shared" si="16"/>
        <v>0</v>
      </c>
      <c r="AF22" s="42">
        <f t="shared" si="17"/>
        <v>0</v>
      </c>
      <c r="AH22" s="42">
        <f t="shared" si="11"/>
        <v>0</v>
      </c>
      <c r="AI22" s="42">
        <f t="shared" si="12"/>
        <v>0</v>
      </c>
      <c r="AJ22" s="42">
        <f t="shared" si="13"/>
        <v>0</v>
      </c>
    </row>
    <row r="23" spans="1:36" ht="17.25" customHeight="1">
      <c r="A23" s="16">
        <v>15</v>
      </c>
      <c r="B23" s="17" t="s">
        <v>26</v>
      </c>
      <c r="C23" s="18">
        <v>1101.5640840209066</v>
      </c>
      <c r="D23" s="19">
        <v>-2406</v>
      </c>
      <c r="E23" s="20">
        <f t="shared" si="3"/>
        <v>-3507.5640840209066</v>
      </c>
      <c r="F23" s="64">
        <f t="shared" si="4"/>
        <v>3156.8076756188161</v>
      </c>
      <c r="G23" s="64">
        <f t="shared" si="14"/>
        <v>750.80767561881612</v>
      </c>
      <c r="H23" s="23">
        <f t="shared" si="0"/>
        <v>-350.75640840209053</v>
      </c>
      <c r="I23" s="22">
        <f t="shared" si="5"/>
        <v>2630.6730630156799</v>
      </c>
      <c r="J23" s="68">
        <f t="shared" si="6"/>
        <v>224.67306301567987</v>
      </c>
      <c r="K23" s="23">
        <f t="shared" si="7"/>
        <v>-876.89102100522678</v>
      </c>
      <c r="L23" s="22">
        <f>IF(E23&gt;=0,0,(E23*L$8*(-1)))</f>
        <v>2104.5384504125441</v>
      </c>
      <c r="M23" s="68">
        <f>D23+L23</f>
        <v>-301.46154958745592</v>
      </c>
      <c r="N23" s="23">
        <f t="shared" si="8"/>
        <v>-1403.0256336083626</v>
      </c>
      <c r="O23" s="16">
        <v>15</v>
      </c>
      <c r="P23" s="17" t="s">
        <v>26</v>
      </c>
      <c r="Q23" s="21">
        <v>33510.680999999997</v>
      </c>
      <c r="R23" s="22">
        <v>-73209.368000000002</v>
      </c>
      <c r="S23" s="24">
        <f t="shared" si="1"/>
        <v>-106720.049</v>
      </c>
      <c r="T23" s="22">
        <f>IF(S23&gt;=0,0,(S23*T$8*(-1)))</f>
        <v>96048.044099999999</v>
      </c>
      <c r="U23" s="60">
        <f>R23+T23</f>
        <v>22838.676099999997</v>
      </c>
      <c r="V23" s="23">
        <f t="shared" si="2"/>
        <v>-10672.0049</v>
      </c>
      <c r="W23" s="22">
        <f>IF(S23&gt;=0,0,(S23*W$8*(-1)))</f>
        <v>80040.036749999999</v>
      </c>
      <c r="X23" s="60">
        <f>R23+W23</f>
        <v>6830.6687499999971</v>
      </c>
      <c r="Y23" s="23">
        <f t="shared" si="9"/>
        <v>-26680.01225</v>
      </c>
      <c r="Z23" s="22">
        <f>IF(S23&gt;=0,0,(S23*Z$8*(-1)))</f>
        <v>64032.029399999999</v>
      </c>
      <c r="AA23" s="60">
        <f>R23+Z23</f>
        <v>-9177.3386000000028</v>
      </c>
      <c r="AB23" s="23">
        <f t="shared" si="10"/>
        <v>-42688.0196</v>
      </c>
      <c r="AD23" s="42">
        <f t="shared" si="15"/>
        <v>-3156.8076756188161</v>
      </c>
      <c r="AE23" s="42">
        <f t="shared" si="16"/>
        <v>-2630.6730630156799</v>
      </c>
      <c r="AF23" s="42">
        <f t="shared" si="17"/>
        <v>-2104.5384504125441</v>
      </c>
      <c r="AH23" s="42">
        <f t="shared" si="11"/>
        <v>-96048.044099999999</v>
      </c>
      <c r="AI23" s="42">
        <f t="shared" si="12"/>
        <v>-80040.036749999999</v>
      </c>
      <c r="AJ23" s="42">
        <f t="shared" si="13"/>
        <v>-64032.029399999999</v>
      </c>
    </row>
    <row r="24" spans="1:36" ht="17.25" customHeight="1">
      <c r="A24" s="16">
        <v>16</v>
      </c>
      <c r="B24" s="17" t="s">
        <v>27</v>
      </c>
      <c r="C24" s="18">
        <v>-3024.2047618351198</v>
      </c>
      <c r="D24" s="19">
        <v>-5858</v>
      </c>
      <c r="E24" s="20">
        <f t="shared" si="3"/>
        <v>-2833.7952381648802</v>
      </c>
      <c r="F24" s="64">
        <f t="shared" si="4"/>
        <v>2550.4157143483922</v>
      </c>
      <c r="G24" s="64">
        <f t="shared" si="14"/>
        <v>-3307.5842856516078</v>
      </c>
      <c r="H24" s="23">
        <f t="shared" si="0"/>
        <v>-283.37952381648802</v>
      </c>
      <c r="I24" s="22">
        <f t="shared" si="5"/>
        <v>2125.3464286236604</v>
      </c>
      <c r="J24" s="68">
        <f t="shared" si="6"/>
        <v>-3732.6535713763396</v>
      </c>
      <c r="K24" s="23">
        <f t="shared" si="7"/>
        <v>-708.44880954121982</v>
      </c>
      <c r="L24" s="22">
        <f>IF(E24&gt;=0,0,(E24*L$8*(-1)))</f>
        <v>1700.2771428989281</v>
      </c>
      <c r="M24" s="68">
        <f>D24+L24</f>
        <v>-4157.7228571010719</v>
      </c>
      <c r="N24" s="23">
        <f t="shared" si="8"/>
        <v>-1133.5180952659521</v>
      </c>
      <c r="O24" s="16">
        <v>16</v>
      </c>
      <c r="P24" s="17" t="s">
        <v>27</v>
      </c>
      <c r="Q24" s="21">
        <v>-206786.049</v>
      </c>
      <c r="R24" s="22">
        <v>-400590.136</v>
      </c>
      <c r="S24" s="24">
        <f t="shared" si="1"/>
        <v>-193804.087</v>
      </c>
      <c r="T24" s="22">
        <f>IF(S24&gt;=0,0,(S24*T$8*(-1)))</f>
        <v>174423.6783</v>
      </c>
      <c r="U24" s="60">
        <f>R24+T24</f>
        <v>-226166.4577</v>
      </c>
      <c r="V24" s="23">
        <f t="shared" si="2"/>
        <v>-19380.4087</v>
      </c>
      <c r="W24" s="22">
        <f>IF(S24&gt;=0,0,(S24*W$8*(-1)))</f>
        <v>145353.06524999999</v>
      </c>
      <c r="X24" s="60">
        <f>R24+W24</f>
        <v>-255237.07075000001</v>
      </c>
      <c r="Y24" s="23">
        <f t="shared" si="9"/>
        <v>-48451.021750000014</v>
      </c>
      <c r="Z24" s="22">
        <f>IF(S24&gt;=0,0,(S24*Z$8*(-1)))</f>
        <v>116282.4522</v>
      </c>
      <c r="AA24" s="60">
        <f>R24+Z24</f>
        <v>-284307.6838</v>
      </c>
      <c r="AB24" s="23">
        <f t="shared" si="10"/>
        <v>-77521.6348</v>
      </c>
      <c r="AD24" s="42">
        <f t="shared" si="15"/>
        <v>-2550.4157143483922</v>
      </c>
      <c r="AE24" s="42">
        <f t="shared" si="16"/>
        <v>-2125.3464286236604</v>
      </c>
      <c r="AF24" s="42">
        <f t="shared" si="17"/>
        <v>-1700.2771428989281</v>
      </c>
      <c r="AH24" s="42">
        <f t="shared" si="11"/>
        <v>-174423.6783</v>
      </c>
      <c r="AI24" s="42">
        <f t="shared" si="12"/>
        <v>-145353.06524999999</v>
      </c>
      <c r="AJ24" s="42">
        <f t="shared" si="13"/>
        <v>-116282.4522</v>
      </c>
    </row>
    <row r="25" spans="1:36" ht="17.25" customHeight="1">
      <c r="A25" s="16">
        <v>17</v>
      </c>
      <c r="B25" s="17" t="s">
        <v>28</v>
      </c>
      <c r="C25" s="18">
        <v>-4893.063599599046</v>
      </c>
      <c r="D25" s="19">
        <v>-13368</v>
      </c>
      <c r="E25" s="20">
        <f t="shared" si="3"/>
        <v>-8474.9364004009549</v>
      </c>
      <c r="F25" s="64">
        <f t="shared" si="4"/>
        <v>7627.4427603608592</v>
      </c>
      <c r="G25" s="64">
        <f t="shared" si="14"/>
        <v>-5740.5572396391408</v>
      </c>
      <c r="H25" s="23">
        <f t="shared" si="0"/>
        <v>-847.49364004009567</v>
      </c>
      <c r="I25" s="22">
        <f t="shared" si="5"/>
        <v>6356.2023003007162</v>
      </c>
      <c r="J25" s="68">
        <f t="shared" si="6"/>
        <v>-7011.7976996992838</v>
      </c>
      <c r="K25" s="23">
        <f t="shared" si="7"/>
        <v>-2118.7341001002387</v>
      </c>
      <c r="L25" s="22">
        <f>IF(E25&gt;=0,0,(E25*L$8*(-1)))</f>
        <v>5084.9618402405731</v>
      </c>
      <c r="M25" s="68">
        <f>D25+L25</f>
        <v>-8283.0381597594278</v>
      </c>
      <c r="N25" s="23">
        <f t="shared" si="8"/>
        <v>-3389.9745601603818</v>
      </c>
      <c r="O25" s="16">
        <v>17</v>
      </c>
      <c r="P25" s="17" t="s">
        <v>28</v>
      </c>
      <c r="Q25" s="21">
        <v>-141561.223</v>
      </c>
      <c r="R25" s="22">
        <v>-386762.95299999998</v>
      </c>
      <c r="S25" s="24">
        <f t="shared" si="1"/>
        <v>-245201.72999999998</v>
      </c>
      <c r="T25" s="22">
        <f>IF(S25&gt;=0,0,(S25*T$8*(-1)))</f>
        <v>220681.557</v>
      </c>
      <c r="U25" s="60">
        <f>R25+T25</f>
        <v>-166081.39599999998</v>
      </c>
      <c r="V25" s="23">
        <f t="shared" si="2"/>
        <v>-24520.172999999981</v>
      </c>
      <c r="W25" s="22">
        <f>IF(S25&gt;=0,0,(S25*W$8*(-1)))</f>
        <v>183901.29749999999</v>
      </c>
      <c r="X25" s="60">
        <f>R25+W25</f>
        <v>-202861.65549999999</v>
      </c>
      <c r="Y25" s="23">
        <f t="shared" si="9"/>
        <v>-61300.432499999995</v>
      </c>
      <c r="Z25" s="22">
        <f>IF(S25&gt;=0,0,(S25*Z$8*(-1)))</f>
        <v>147121.03799999997</v>
      </c>
      <c r="AA25" s="60">
        <f>R25+Z25</f>
        <v>-239641.91500000001</v>
      </c>
      <c r="AB25" s="23">
        <f t="shared" si="10"/>
        <v>-98080.69200000001</v>
      </c>
      <c r="AD25" s="42">
        <f t="shared" si="15"/>
        <v>-7627.4427603608592</v>
      </c>
      <c r="AE25" s="42">
        <f t="shared" si="16"/>
        <v>-6356.2023003007162</v>
      </c>
      <c r="AF25" s="42">
        <f t="shared" si="17"/>
        <v>-5084.9618402405731</v>
      </c>
      <c r="AH25" s="42">
        <f t="shared" si="11"/>
        <v>-220681.557</v>
      </c>
      <c r="AI25" s="42">
        <f t="shared" si="12"/>
        <v>-183901.29749999999</v>
      </c>
      <c r="AJ25" s="42">
        <f t="shared" si="13"/>
        <v>-147121.03799999997</v>
      </c>
    </row>
    <row r="26" spans="1:36" ht="17.25" customHeight="1">
      <c r="A26" s="16">
        <v>18</v>
      </c>
      <c r="B26" s="17" t="s">
        <v>29</v>
      </c>
      <c r="C26" s="18">
        <v>-1965.8385228659724</v>
      </c>
      <c r="D26" s="19">
        <v>-2232</v>
      </c>
      <c r="E26" s="20">
        <f t="shared" si="3"/>
        <v>-266.16147713402756</v>
      </c>
      <c r="F26" s="64">
        <f t="shared" si="4"/>
        <v>239.54532942062482</v>
      </c>
      <c r="G26" s="64">
        <f t="shared" si="14"/>
        <v>-1992.4546705793753</v>
      </c>
      <c r="H26" s="23">
        <f t="shared" si="0"/>
        <v>-26.616147713402739</v>
      </c>
      <c r="I26" s="22">
        <f t="shared" si="5"/>
        <v>199.62110785052067</v>
      </c>
      <c r="J26" s="68">
        <f t="shared" si="6"/>
        <v>-2032.3788921494793</v>
      </c>
      <c r="K26" s="23">
        <f t="shared" si="7"/>
        <v>-66.540369283506891</v>
      </c>
      <c r="L26" s="22">
        <f>IF(E26&gt;=0,0,(E26*L$8*(-1)))</f>
        <v>159.69688628041652</v>
      </c>
      <c r="M26" s="68">
        <f>D26+L26</f>
        <v>-2072.3031137195835</v>
      </c>
      <c r="N26" s="23">
        <f t="shared" si="8"/>
        <v>-106.46459085361104</v>
      </c>
      <c r="O26" s="16">
        <v>18</v>
      </c>
      <c r="P26" s="17" t="s">
        <v>29</v>
      </c>
      <c r="Q26" s="21">
        <v>-75698.543999999994</v>
      </c>
      <c r="R26" s="22">
        <v>-85944.345000000001</v>
      </c>
      <c r="S26" s="24">
        <f t="shared" si="1"/>
        <v>-10245.801000000007</v>
      </c>
      <c r="T26" s="22">
        <f>IF(S26&gt;=0,0,(S26*T$8*(-1)))</f>
        <v>9221.2209000000057</v>
      </c>
      <c r="U26" s="60">
        <f>R26+T26</f>
        <v>-76723.124100000001</v>
      </c>
      <c r="V26" s="23">
        <f t="shared" si="2"/>
        <v>-1024.580100000001</v>
      </c>
      <c r="W26" s="22">
        <f>IF(S26&gt;=0,0,(S26*W$8*(-1)))</f>
        <v>7684.3507500000051</v>
      </c>
      <c r="X26" s="60">
        <f>R26+W26</f>
        <v>-78259.994249999989</v>
      </c>
      <c r="Y26" s="23">
        <f t="shared" si="9"/>
        <v>-2561.4502500000017</v>
      </c>
      <c r="Z26" s="22">
        <f>IF(S26&gt;=0,0,(S26*Z$8*(-1)))</f>
        <v>6147.4806000000035</v>
      </c>
      <c r="AA26" s="60">
        <f>R26+Z26</f>
        <v>-79796.864399999991</v>
      </c>
      <c r="AB26" s="23">
        <f t="shared" si="10"/>
        <v>-4098.3204000000032</v>
      </c>
      <c r="AD26" s="42">
        <f t="shared" si="15"/>
        <v>-239.54532942062482</v>
      </c>
      <c r="AE26" s="42">
        <f t="shared" si="16"/>
        <v>-199.62110785052067</v>
      </c>
      <c r="AF26" s="42">
        <f t="shared" si="17"/>
        <v>-159.69688628041652</v>
      </c>
      <c r="AH26" s="42">
        <f t="shared" si="11"/>
        <v>-9221.2209000000057</v>
      </c>
      <c r="AI26" s="42">
        <f t="shared" si="12"/>
        <v>-7684.3507500000051</v>
      </c>
      <c r="AJ26" s="42">
        <f t="shared" si="13"/>
        <v>-6147.4806000000035</v>
      </c>
    </row>
    <row r="27" spans="1:36" ht="17.25" customHeight="1">
      <c r="A27" s="16">
        <v>19</v>
      </c>
      <c r="B27" s="17" t="s">
        <v>30</v>
      </c>
      <c r="C27" s="18">
        <v>-1938.0124233623749</v>
      </c>
      <c r="D27" s="19">
        <v>-3041</v>
      </c>
      <c r="E27" s="20">
        <f t="shared" si="3"/>
        <v>-1102.9875766376251</v>
      </c>
      <c r="F27" s="64">
        <f t="shared" si="4"/>
        <v>992.68881897386268</v>
      </c>
      <c r="G27" s="64">
        <f t="shared" si="14"/>
        <v>-2048.3111810261371</v>
      </c>
      <c r="H27" s="23">
        <f t="shared" si="0"/>
        <v>-110.29875766376244</v>
      </c>
      <c r="I27" s="22">
        <f t="shared" si="5"/>
        <v>827.24068247821879</v>
      </c>
      <c r="J27" s="68">
        <f t="shared" si="6"/>
        <v>-2213.7593175217812</v>
      </c>
      <c r="K27" s="23">
        <f t="shared" si="7"/>
        <v>-275.74689415940634</v>
      </c>
      <c r="L27" s="22">
        <f>IF(E27&gt;=0,0,(E27*L$8*(-1)))</f>
        <v>661.79254598257501</v>
      </c>
      <c r="M27" s="68">
        <f>D27+L27</f>
        <v>-2379.2074540174249</v>
      </c>
      <c r="N27" s="23">
        <f t="shared" si="8"/>
        <v>-441.19503065505012</v>
      </c>
      <c r="O27" s="16">
        <v>19</v>
      </c>
      <c r="P27" s="17" t="s">
        <v>30</v>
      </c>
      <c r="Q27" s="21">
        <v>-72070.805999999997</v>
      </c>
      <c r="R27" s="22">
        <v>-113089.44500000001</v>
      </c>
      <c r="S27" s="24">
        <f t="shared" si="1"/>
        <v>-41018.63900000001</v>
      </c>
      <c r="T27" s="22">
        <f>IF(S27&gt;=0,0,(S27*T$8*(-1)))</f>
        <v>36916.775100000013</v>
      </c>
      <c r="U27" s="60">
        <f>R27+T27</f>
        <v>-76172.669899999994</v>
      </c>
      <c r="V27" s="23">
        <f t="shared" si="2"/>
        <v>-4101.8638999999966</v>
      </c>
      <c r="W27" s="22">
        <f>IF(S27&gt;=0,0,(S27*W$8*(-1)))</f>
        <v>30763.979250000008</v>
      </c>
      <c r="X27" s="60">
        <f>R27+W27</f>
        <v>-82325.465750000003</v>
      </c>
      <c r="Y27" s="23">
        <f t="shared" si="9"/>
        <v>-10254.659750000003</v>
      </c>
      <c r="Z27" s="22">
        <f>IF(S27&gt;=0,0,(S27*Z$8*(-1)))</f>
        <v>24611.183400000005</v>
      </c>
      <c r="AA27" s="60">
        <f>R27+Z27</f>
        <v>-88478.261599999998</v>
      </c>
      <c r="AB27" s="23">
        <f t="shared" si="10"/>
        <v>-16407.455600000005</v>
      </c>
      <c r="AD27" s="42">
        <f t="shared" si="15"/>
        <v>-992.68881897386268</v>
      </c>
      <c r="AE27" s="42">
        <f t="shared" si="16"/>
        <v>-827.24068247821879</v>
      </c>
      <c r="AF27" s="42">
        <f t="shared" si="17"/>
        <v>-661.79254598257501</v>
      </c>
      <c r="AH27" s="42">
        <f t="shared" si="11"/>
        <v>-36916.775100000013</v>
      </c>
      <c r="AI27" s="42">
        <f t="shared" si="12"/>
        <v>-30763.979250000008</v>
      </c>
      <c r="AJ27" s="42">
        <f t="shared" si="13"/>
        <v>-24611.183400000005</v>
      </c>
    </row>
    <row r="28" spans="1:36" ht="17.25" customHeight="1">
      <c r="A28" s="16">
        <v>20</v>
      </c>
      <c r="B28" s="17" t="s">
        <v>31</v>
      </c>
      <c r="C28" s="18">
        <v>-1461.6137440758293</v>
      </c>
      <c r="D28" s="19">
        <v>-1983</v>
      </c>
      <c r="E28" s="20">
        <f t="shared" si="3"/>
        <v>-521.38625592417065</v>
      </c>
      <c r="F28" s="64">
        <f t="shared" si="4"/>
        <v>469.24763033175361</v>
      </c>
      <c r="G28" s="64">
        <f t="shared" si="14"/>
        <v>-1513.7523696682465</v>
      </c>
      <c r="H28" s="23">
        <f t="shared" si="0"/>
        <v>-52.138625592417043</v>
      </c>
      <c r="I28" s="22">
        <f t="shared" si="5"/>
        <v>391.03969194312799</v>
      </c>
      <c r="J28" s="68">
        <f t="shared" si="6"/>
        <v>-1591.960308056872</v>
      </c>
      <c r="K28" s="23">
        <f t="shared" si="7"/>
        <v>-130.34656398104266</v>
      </c>
      <c r="L28" s="22">
        <f>IF(E28&gt;=0,0,(E28*L$8*(-1)))</f>
        <v>312.83175355450237</v>
      </c>
      <c r="M28" s="68">
        <f>D28+L28</f>
        <v>-1670.1682464454975</v>
      </c>
      <c r="N28" s="23">
        <f t="shared" si="8"/>
        <v>-208.55450236966828</v>
      </c>
      <c r="O28" s="16">
        <v>20</v>
      </c>
      <c r="P28" s="17" t="s">
        <v>31</v>
      </c>
      <c r="Q28" s="21">
        <v>-65380.906000000003</v>
      </c>
      <c r="R28" s="22">
        <v>-88726.745999999999</v>
      </c>
      <c r="S28" s="24">
        <f t="shared" si="1"/>
        <v>-23345.839999999997</v>
      </c>
      <c r="T28" s="22">
        <f>IF(S28&gt;=0,0,(S28*T$8*(-1)))</f>
        <v>21011.255999999998</v>
      </c>
      <c r="U28" s="60">
        <f>R28+T28</f>
        <v>-67715.490000000005</v>
      </c>
      <c r="V28" s="23">
        <f t="shared" si="2"/>
        <v>-2334.5839999999989</v>
      </c>
      <c r="W28" s="22">
        <f>IF(S28&gt;=0,0,(S28*W$8*(-1)))</f>
        <v>17509.379999999997</v>
      </c>
      <c r="X28" s="60">
        <f>R28+W28</f>
        <v>-71217.366000000009</v>
      </c>
      <c r="Y28" s="23">
        <f t="shared" si="9"/>
        <v>-5836.4599999999991</v>
      </c>
      <c r="Z28" s="22">
        <f>IF(S28&gt;=0,0,(S28*Z$8*(-1)))</f>
        <v>14007.503999999997</v>
      </c>
      <c r="AA28" s="60">
        <f>R28+Z28</f>
        <v>-74719.241999999998</v>
      </c>
      <c r="AB28" s="23">
        <f t="shared" si="10"/>
        <v>-9338.3359999999993</v>
      </c>
      <c r="AD28" s="42">
        <f t="shared" si="15"/>
        <v>-469.24763033175361</v>
      </c>
      <c r="AE28" s="42">
        <f t="shared" si="16"/>
        <v>-391.03969194312799</v>
      </c>
      <c r="AF28" s="42">
        <f t="shared" si="17"/>
        <v>-312.83175355450237</v>
      </c>
      <c r="AH28" s="42">
        <f t="shared" si="11"/>
        <v>-21011.255999999998</v>
      </c>
      <c r="AI28" s="42">
        <f t="shared" si="12"/>
        <v>-17509.379999999997</v>
      </c>
      <c r="AJ28" s="42">
        <f t="shared" si="13"/>
        <v>-14007.503999999997</v>
      </c>
    </row>
    <row r="29" spans="1:36" ht="17.25" customHeight="1">
      <c r="A29" s="16">
        <v>21</v>
      </c>
      <c r="B29" s="17" t="s">
        <v>32</v>
      </c>
      <c r="C29" s="18">
        <v>-6203.9291759465477</v>
      </c>
      <c r="D29" s="19">
        <v>-15835</v>
      </c>
      <c r="E29" s="20">
        <f t="shared" si="3"/>
        <v>-9631.0708240534514</v>
      </c>
      <c r="F29" s="64">
        <f t="shared" si="4"/>
        <v>8667.9637416481073</v>
      </c>
      <c r="G29" s="64">
        <f t="shared" si="14"/>
        <v>-7167.0362583518927</v>
      </c>
      <c r="H29" s="23">
        <f t="shared" si="0"/>
        <v>-963.10708240534404</v>
      </c>
      <c r="I29" s="22">
        <f t="shared" si="5"/>
        <v>7223.3031180400885</v>
      </c>
      <c r="J29" s="68">
        <f t="shared" si="6"/>
        <v>-8611.6968819599115</v>
      </c>
      <c r="K29" s="23">
        <f t="shared" si="7"/>
        <v>-2407.7677060133628</v>
      </c>
      <c r="L29" s="22">
        <f>IF(E29&gt;=0,0,(E29*L$8*(-1)))</f>
        <v>5778.6424944320706</v>
      </c>
      <c r="M29" s="68">
        <f>D29+L29</f>
        <v>-10056.357505567928</v>
      </c>
      <c r="N29" s="23">
        <f t="shared" si="8"/>
        <v>-3852.4283296213807</v>
      </c>
      <c r="O29" s="16">
        <v>21</v>
      </c>
      <c r="P29" s="17" t="s">
        <v>32</v>
      </c>
      <c r="Q29" s="21">
        <v>-208917.315</v>
      </c>
      <c r="R29" s="22">
        <v>-533262.38800000004</v>
      </c>
      <c r="S29" s="24">
        <f t="shared" si="1"/>
        <v>-324345.07300000003</v>
      </c>
      <c r="T29" s="22">
        <f>IF(S29&gt;=0,0,(S29*T$8*(-1)))</f>
        <v>291910.56570000004</v>
      </c>
      <c r="U29" s="60">
        <f>R29+T29</f>
        <v>-241351.8223</v>
      </c>
      <c r="V29" s="23">
        <f t="shared" si="2"/>
        <v>-32434.507299999997</v>
      </c>
      <c r="W29" s="22">
        <f>IF(S29&gt;=0,0,(S29*W$8*(-1)))</f>
        <v>243258.80475000001</v>
      </c>
      <c r="X29" s="60">
        <f>R29+W29</f>
        <v>-290003.58325000003</v>
      </c>
      <c r="Y29" s="23">
        <f t="shared" si="9"/>
        <v>-81086.268250000023</v>
      </c>
      <c r="Z29" s="22">
        <f>IF(S29&gt;=0,0,(S29*Z$8*(-1)))</f>
        <v>194607.04380000001</v>
      </c>
      <c r="AA29" s="60">
        <f>R29+Z29</f>
        <v>-338655.34420000005</v>
      </c>
      <c r="AB29" s="23">
        <f t="shared" si="10"/>
        <v>-129738.02920000002</v>
      </c>
      <c r="AD29" s="42">
        <f t="shared" si="15"/>
        <v>-8667.9637416481073</v>
      </c>
      <c r="AE29" s="42">
        <f t="shared" si="16"/>
        <v>-7223.3031180400885</v>
      </c>
      <c r="AF29" s="42">
        <f t="shared" si="17"/>
        <v>-5778.6424944320706</v>
      </c>
      <c r="AH29" s="42">
        <f t="shared" si="11"/>
        <v>-291910.56570000004</v>
      </c>
      <c r="AI29" s="42">
        <f t="shared" si="12"/>
        <v>-243258.80475000001</v>
      </c>
      <c r="AJ29" s="42">
        <f t="shared" si="13"/>
        <v>-194607.04380000001</v>
      </c>
    </row>
    <row r="30" spans="1:36" ht="17.25" customHeight="1">
      <c r="A30" s="16">
        <v>22</v>
      </c>
      <c r="B30" s="17" t="s">
        <v>33</v>
      </c>
      <c r="C30" s="18">
        <v>-414.15298105068558</v>
      </c>
      <c r="D30" s="19">
        <v>-2372</v>
      </c>
      <c r="E30" s="20">
        <f t="shared" si="3"/>
        <v>-1957.8470189493144</v>
      </c>
      <c r="F30" s="64">
        <f t="shared" si="4"/>
        <v>1762.0623170543829</v>
      </c>
      <c r="G30" s="64">
        <f t="shared" si="14"/>
        <v>-609.9376829456171</v>
      </c>
      <c r="H30" s="23">
        <f t="shared" si="0"/>
        <v>-195.78470189493146</v>
      </c>
      <c r="I30" s="22">
        <f t="shared" si="5"/>
        <v>1468.3852642119857</v>
      </c>
      <c r="J30" s="68">
        <f t="shared" si="6"/>
        <v>-903.61473578801429</v>
      </c>
      <c r="K30" s="23">
        <f t="shared" si="7"/>
        <v>-489.46175473732865</v>
      </c>
      <c r="L30" s="22">
        <f>IF(E30&gt;=0,0,(E30*L$8*(-1)))</f>
        <v>1174.7082113695885</v>
      </c>
      <c r="M30" s="68">
        <f>D30+L30</f>
        <v>-1197.2917886304115</v>
      </c>
      <c r="N30" s="23">
        <f t="shared" si="8"/>
        <v>-783.13880757972584</v>
      </c>
      <c r="O30" s="16">
        <v>22</v>
      </c>
      <c r="P30" s="17" t="s">
        <v>33</v>
      </c>
      <c r="Q30" s="21">
        <v>-8064.8010000000004</v>
      </c>
      <c r="R30" s="22">
        <v>-46198.050999999999</v>
      </c>
      <c r="S30" s="24">
        <f t="shared" si="1"/>
        <v>-38133.25</v>
      </c>
      <c r="T30" s="22">
        <f>IF(S30&gt;=0,0,(S30*T$8*(-1)))</f>
        <v>34319.925000000003</v>
      </c>
      <c r="U30" s="60">
        <f>R30+T30</f>
        <v>-11878.125999999997</v>
      </c>
      <c r="V30" s="23">
        <f t="shared" si="2"/>
        <v>-3813.3249999999971</v>
      </c>
      <c r="W30" s="22">
        <f>IF(S30&gt;=0,0,(S30*W$8*(-1)))</f>
        <v>28599.9375</v>
      </c>
      <c r="X30" s="60">
        <f>R30+W30</f>
        <v>-17598.113499999999</v>
      </c>
      <c r="Y30" s="23">
        <f t="shared" si="9"/>
        <v>-9533.3125</v>
      </c>
      <c r="Z30" s="22">
        <f>IF(S30&gt;=0,0,(S30*Z$8*(-1)))</f>
        <v>22879.95</v>
      </c>
      <c r="AA30" s="60">
        <f>R30+Z30</f>
        <v>-23318.100999999999</v>
      </c>
      <c r="AB30" s="23">
        <f t="shared" si="10"/>
        <v>-15253.3</v>
      </c>
      <c r="AD30" s="42">
        <f t="shared" si="15"/>
        <v>-1762.0623170543829</v>
      </c>
      <c r="AE30" s="42">
        <f t="shared" si="16"/>
        <v>-1468.3852642119857</v>
      </c>
      <c r="AF30" s="42">
        <f t="shared" si="17"/>
        <v>-1174.7082113695885</v>
      </c>
      <c r="AH30" s="42">
        <f t="shared" si="11"/>
        <v>-34319.925000000003</v>
      </c>
      <c r="AI30" s="42">
        <f t="shared" si="12"/>
        <v>-28599.9375</v>
      </c>
      <c r="AJ30" s="42">
        <f t="shared" si="13"/>
        <v>-22879.95</v>
      </c>
    </row>
    <row r="31" spans="1:36" ht="17.25" customHeight="1">
      <c r="A31" s="16">
        <v>23</v>
      </c>
      <c r="B31" s="17" t="s">
        <v>34</v>
      </c>
      <c r="C31" s="18">
        <v>-2924.1592786009228</v>
      </c>
      <c r="D31" s="19">
        <v>-5321</v>
      </c>
      <c r="E31" s="20">
        <f t="shared" si="3"/>
        <v>-2396.8407213990772</v>
      </c>
      <c r="F31" s="64">
        <f t="shared" si="4"/>
        <v>2157.1566492591696</v>
      </c>
      <c r="G31" s="64">
        <f t="shared" si="14"/>
        <v>-3163.8433507408304</v>
      </c>
      <c r="H31" s="23">
        <f t="shared" si="0"/>
        <v>-239.68407213990758</v>
      </c>
      <c r="I31" s="22">
        <f t="shared" si="5"/>
        <v>1797.6305410493078</v>
      </c>
      <c r="J31" s="68">
        <f t="shared" si="6"/>
        <v>-3523.3694589506922</v>
      </c>
      <c r="K31" s="23">
        <f t="shared" si="7"/>
        <v>-599.21018034976942</v>
      </c>
      <c r="L31" s="22">
        <f>IF(E31&gt;=0,0,(E31*L$8*(-1)))</f>
        <v>1438.1044328394462</v>
      </c>
      <c r="M31" s="68">
        <f>D31+L31</f>
        <v>-3882.8955671605536</v>
      </c>
      <c r="N31" s="23">
        <f t="shared" si="8"/>
        <v>-958.73628855963102</v>
      </c>
      <c r="O31" s="16">
        <v>23</v>
      </c>
      <c r="P31" s="17" t="s">
        <v>34</v>
      </c>
      <c r="Q31" s="21">
        <v>-96310.11</v>
      </c>
      <c r="R31" s="22">
        <v>-175272.00700000001</v>
      </c>
      <c r="S31" s="24">
        <f t="shared" si="1"/>
        <v>-78961.897000000012</v>
      </c>
      <c r="T31" s="22">
        <f>IF(S31&gt;=0,0,(S31*T$8*(-1)))</f>
        <v>71065.707300000009</v>
      </c>
      <c r="U31" s="60">
        <f>R31+T31</f>
        <v>-104206.2997</v>
      </c>
      <c r="V31" s="23">
        <f t="shared" si="2"/>
        <v>-7896.1897000000026</v>
      </c>
      <c r="W31" s="22">
        <f>IF(S31&gt;=0,0,(S31*W$8*(-1)))</f>
        <v>59221.422750000012</v>
      </c>
      <c r="X31" s="60">
        <f>R31+W31</f>
        <v>-116050.58425</v>
      </c>
      <c r="Y31" s="23">
        <f t="shared" si="9"/>
        <v>-19740.474249999999</v>
      </c>
      <c r="Z31" s="22">
        <f>IF(S31&gt;=0,0,(S31*Z$8*(-1)))</f>
        <v>47377.138200000009</v>
      </c>
      <c r="AA31" s="60">
        <f>R31+Z31</f>
        <v>-127894.8688</v>
      </c>
      <c r="AB31" s="23">
        <f t="shared" si="10"/>
        <v>-31584.758800000003</v>
      </c>
      <c r="AD31" s="42">
        <f t="shared" si="15"/>
        <v>-2157.1566492591696</v>
      </c>
      <c r="AE31" s="42">
        <f t="shared" si="16"/>
        <v>-1797.6305410493078</v>
      </c>
      <c r="AF31" s="42">
        <f t="shared" si="17"/>
        <v>-1438.1044328394462</v>
      </c>
      <c r="AH31" s="42">
        <f t="shared" si="11"/>
        <v>-71065.707300000009</v>
      </c>
      <c r="AI31" s="42">
        <f t="shared" si="12"/>
        <v>-59221.422750000012</v>
      </c>
      <c r="AJ31" s="42">
        <f t="shared" si="13"/>
        <v>-47377.138200000009</v>
      </c>
    </row>
    <row r="32" spans="1:36" ht="17.25" customHeight="1">
      <c r="A32" s="16">
        <v>24</v>
      </c>
      <c r="B32" s="17" t="s">
        <v>35</v>
      </c>
      <c r="C32" s="18">
        <v>113.43217460432174</v>
      </c>
      <c r="D32" s="19">
        <v>-79</v>
      </c>
      <c r="E32" s="20">
        <f t="shared" si="3"/>
        <v>-192.43217460432174</v>
      </c>
      <c r="F32" s="64">
        <f t="shared" si="4"/>
        <v>173.18895714388958</v>
      </c>
      <c r="G32" s="64">
        <f t="shared" si="14"/>
        <v>94.188957143889581</v>
      </c>
      <c r="H32" s="23">
        <f t="shared" si="0"/>
        <v>-19.243217460432163</v>
      </c>
      <c r="I32" s="22">
        <f t="shared" si="5"/>
        <v>144.32413095324131</v>
      </c>
      <c r="J32" s="68">
        <f t="shared" si="6"/>
        <v>65.324130953241308</v>
      </c>
      <c r="K32" s="23">
        <f t="shared" si="7"/>
        <v>-48.108043651080436</v>
      </c>
      <c r="L32" s="22">
        <f>IF(E32&gt;=0,0,(E32*L$8*(-1)))</f>
        <v>115.45930476259304</v>
      </c>
      <c r="M32" s="68">
        <f>D32+L32</f>
        <v>36.459304762593035</v>
      </c>
      <c r="N32" s="23">
        <f t="shared" si="8"/>
        <v>-76.972869841728709</v>
      </c>
      <c r="O32" s="16">
        <v>24</v>
      </c>
      <c r="P32" s="17" t="s">
        <v>35</v>
      </c>
      <c r="Q32" s="21">
        <v>4708.683</v>
      </c>
      <c r="R32" s="22">
        <v>-3282.5790000000002</v>
      </c>
      <c r="S32" s="24">
        <f t="shared" si="1"/>
        <v>-7991.2620000000006</v>
      </c>
      <c r="T32" s="22">
        <f>IF(S32&gt;=0,0,(S32*T$8*(-1)))</f>
        <v>7192.1358000000009</v>
      </c>
      <c r="U32" s="60">
        <f>R32+T32</f>
        <v>3909.5568000000007</v>
      </c>
      <c r="V32" s="23">
        <f t="shared" si="2"/>
        <v>-799.1261999999997</v>
      </c>
      <c r="W32" s="22">
        <f>IF(S32&gt;=0,0,(S32*W$8*(-1)))</f>
        <v>5993.4465</v>
      </c>
      <c r="X32" s="60">
        <f>R32+W32</f>
        <v>2710.8674999999998</v>
      </c>
      <c r="Y32" s="23">
        <f t="shared" si="9"/>
        <v>-1997.8155000000006</v>
      </c>
      <c r="Z32" s="22">
        <f>IF(S32&gt;=0,0,(S32*Z$8*(-1)))</f>
        <v>4794.7572</v>
      </c>
      <c r="AA32" s="60">
        <f>R32+Z32</f>
        <v>1512.1781999999998</v>
      </c>
      <c r="AB32" s="23">
        <f t="shared" si="10"/>
        <v>-3196.5048000000006</v>
      </c>
      <c r="AD32" s="42">
        <f t="shared" si="15"/>
        <v>-173.18895714388958</v>
      </c>
      <c r="AE32" s="42">
        <f t="shared" si="16"/>
        <v>-144.32413095324131</v>
      </c>
      <c r="AF32" s="42">
        <f t="shared" si="17"/>
        <v>-115.45930476259304</v>
      </c>
      <c r="AH32" s="42">
        <f t="shared" si="11"/>
        <v>-7192.1358000000009</v>
      </c>
      <c r="AI32" s="42">
        <f t="shared" si="12"/>
        <v>-5993.4465</v>
      </c>
      <c r="AJ32" s="42">
        <f t="shared" si="13"/>
        <v>-4794.7572</v>
      </c>
    </row>
    <row r="33" spans="1:36" ht="17.25" customHeight="1">
      <c r="A33" s="16">
        <v>25</v>
      </c>
      <c r="B33" s="17" t="s">
        <v>36</v>
      </c>
      <c r="C33" s="18">
        <v>-175.28774706798984</v>
      </c>
      <c r="D33" s="19">
        <v>-5501</v>
      </c>
      <c r="E33" s="20">
        <f t="shared" si="3"/>
        <v>-5325.7122529320104</v>
      </c>
      <c r="F33" s="64">
        <f t="shared" si="4"/>
        <v>4793.1410276388096</v>
      </c>
      <c r="G33" s="64">
        <f t="shared" si="14"/>
        <v>-707.85897236119035</v>
      </c>
      <c r="H33" s="23">
        <f t="shared" si="0"/>
        <v>-532.57122529320077</v>
      </c>
      <c r="I33" s="22">
        <f t="shared" si="5"/>
        <v>3994.2841896990076</v>
      </c>
      <c r="J33" s="68">
        <f t="shared" si="6"/>
        <v>-1506.7158103009924</v>
      </c>
      <c r="K33" s="23">
        <f t="shared" si="7"/>
        <v>-1331.4280632330028</v>
      </c>
      <c r="L33" s="22">
        <f>IF(E33&gt;=0,0,(E33*L$8*(-1)))</f>
        <v>3195.427351759206</v>
      </c>
      <c r="M33" s="68">
        <f>D33+L33</f>
        <v>-2305.572648240794</v>
      </c>
      <c r="N33" s="23">
        <f t="shared" si="8"/>
        <v>-2130.2849011728044</v>
      </c>
      <c r="O33" s="16">
        <v>25</v>
      </c>
      <c r="P33" s="17" t="s">
        <v>36</v>
      </c>
      <c r="Q33" s="21">
        <v>-4274.567</v>
      </c>
      <c r="R33" s="22">
        <v>-134131.454</v>
      </c>
      <c r="S33" s="24">
        <f t="shared" si="1"/>
        <v>-129856.887</v>
      </c>
      <c r="T33" s="22">
        <f>IF(S33&gt;=0,0,(S33*T$8*(-1)))</f>
        <v>116871.1983</v>
      </c>
      <c r="U33" s="60">
        <f>R33+T33</f>
        <v>-17260.255699999994</v>
      </c>
      <c r="V33" s="23">
        <f t="shared" si="2"/>
        <v>-12985.688699999999</v>
      </c>
      <c r="W33" s="22">
        <f>IF(S33&gt;=0,0,(S33*W$8*(-1)))</f>
        <v>97392.665250000005</v>
      </c>
      <c r="X33" s="60">
        <f>R33+W33</f>
        <v>-36738.788749999992</v>
      </c>
      <c r="Y33" s="23">
        <f t="shared" si="9"/>
        <v>-32464.221749999997</v>
      </c>
      <c r="Z33" s="22">
        <f>IF(S33&gt;=0,0,(S33*Z$8*(-1)))</f>
        <v>77914.132199999993</v>
      </c>
      <c r="AA33" s="60">
        <f>R33+Z33</f>
        <v>-56217.321800000005</v>
      </c>
      <c r="AB33" s="23">
        <f t="shared" si="10"/>
        <v>-51942.75480000001</v>
      </c>
      <c r="AD33" s="42">
        <f t="shared" si="15"/>
        <v>-4793.1410276388096</v>
      </c>
      <c r="AE33" s="42">
        <f t="shared" si="16"/>
        <v>-3994.2841896990076</v>
      </c>
      <c r="AF33" s="42">
        <f t="shared" si="17"/>
        <v>-3195.427351759206</v>
      </c>
      <c r="AH33" s="42">
        <f t="shared" si="11"/>
        <v>-116871.1983</v>
      </c>
      <c r="AI33" s="42">
        <f t="shared" si="12"/>
        <v>-97392.665250000005</v>
      </c>
      <c r="AJ33" s="42">
        <f t="shared" si="13"/>
        <v>-77914.132199999993</v>
      </c>
    </row>
    <row r="34" spans="1:36" ht="17.25" customHeight="1">
      <c r="A34" s="16">
        <v>26</v>
      </c>
      <c r="B34" s="17" t="s">
        <v>37</v>
      </c>
      <c r="C34" s="18">
        <v>-393.30433068278899</v>
      </c>
      <c r="D34" s="19">
        <v>-3731</v>
      </c>
      <c r="E34" s="20">
        <f t="shared" si="3"/>
        <v>-3337.695669317211</v>
      </c>
      <c r="F34" s="64">
        <f t="shared" si="4"/>
        <v>3003.9261023854901</v>
      </c>
      <c r="G34" s="64">
        <f t="shared" si="14"/>
        <v>-727.07389761450986</v>
      </c>
      <c r="H34" s="23">
        <f t="shared" si="0"/>
        <v>-333.76956693172087</v>
      </c>
      <c r="I34" s="22">
        <f t="shared" si="5"/>
        <v>2503.2717519879084</v>
      </c>
      <c r="J34" s="68">
        <f t="shared" si="6"/>
        <v>-1227.7282480120916</v>
      </c>
      <c r="K34" s="23">
        <f t="shared" si="7"/>
        <v>-834.42391732930264</v>
      </c>
      <c r="L34" s="22">
        <f>IF(E34&gt;=0,0,(E34*L$8*(-1)))</f>
        <v>2002.6174015903266</v>
      </c>
      <c r="M34" s="68">
        <f>D34+L34</f>
        <v>-1728.3825984096734</v>
      </c>
      <c r="N34" s="23">
        <f t="shared" si="8"/>
        <v>-1335.0782677268844</v>
      </c>
      <c r="O34" s="16">
        <v>26</v>
      </c>
      <c r="P34" s="17" t="s">
        <v>37</v>
      </c>
      <c r="Q34" s="21">
        <v>-5984.9120000000003</v>
      </c>
      <c r="R34" s="22">
        <v>-56761.273000000001</v>
      </c>
      <c r="S34" s="24">
        <f t="shared" si="1"/>
        <v>-50776.361000000004</v>
      </c>
      <c r="T34" s="22">
        <f>IF(S34&gt;=0,0,(S34*T$8*(-1)))</f>
        <v>45698.724900000008</v>
      </c>
      <c r="U34" s="60">
        <f>R34+T34</f>
        <v>-11062.548099999993</v>
      </c>
      <c r="V34" s="23">
        <f t="shared" si="2"/>
        <v>-5077.6360999999961</v>
      </c>
      <c r="W34" s="22">
        <f>IF(S34&gt;=0,0,(S34*W$8*(-1)))</f>
        <v>38082.270750000003</v>
      </c>
      <c r="X34" s="60">
        <f>R34+W34</f>
        <v>-18679.002249999998</v>
      </c>
      <c r="Y34" s="23">
        <f t="shared" si="9"/>
        <v>-12694.090250000001</v>
      </c>
      <c r="Z34" s="22">
        <f>IF(S34&gt;=0,0,(S34*Z$8*(-1)))</f>
        <v>30465.816600000002</v>
      </c>
      <c r="AA34" s="60">
        <f>R34+Z34</f>
        <v>-26295.456399999999</v>
      </c>
      <c r="AB34" s="23">
        <f t="shared" si="10"/>
        <v>-20310.544400000002</v>
      </c>
      <c r="AD34" s="42">
        <f t="shared" si="15"/>
        <v>-3003.9261023854901</v>
      </c>
      <c r="AE34" s="42">
        <f t="shared" si="16"/>
        <v>-2503.2717519879084</v>
      </c>
      <c r="AF34" s="42">
        <f t="shared" si="17"/>
        <v>-2002.6174015903266</v>
      </c>
      <c r="AH34" s="42">
        <f t="shared" si="11"/>
        <v>-45698.724900000008</v>
      </c>
      <c r="AI34" s="42">
        <f t="shared" si="12"/>
        <v>-38082.270750000003</v>
      </c>
      <c r="AJ34" s="42">
        <f t="shared" si="13"/>
        <v>-30465.816600000002</v>
      </c>
    </row>
    <row r="35" spans="1:36" ht="17.25" customHeight="1">
      <c r="A35" s="16">
        <v>27</v>
      </c>
      <c r="B35" s="17" t="s">
        <v>38</v>
      </c>
      <c r="C35" s="18">
        <v>-3496.7909515502784</v>
      </c>
      <c r="D35" s="19">
        <v>-5470</v>
      </c>
      <c r="E35" s="20">
        <f t="shared" si="3"/>
        <v>-1973.2090484497216</v>
      </c>
      <c r="F35" s="64">
        <f t="shared" si="4"/>
        <v>1775.8881436047495</v>
      </c>
      <c r="G35" s="64">
        <f t="shared" si="14"/>
        <v>-3694.1118563952505</v>
      </c>
      <c r="H35" s="23">
        <f t="shared" si="0"/>
        <v>-197.32090484497212</v>
      </c>
      <c r="I35" s="22">
        <f t="shared" si="5"/>
        <v>1479.9067863372911</v>
      </c>
      <c r="J35" s="68">
        <f t="shared" si="6"/>
        <v>-3990.0932136627089</v>
      </c>
      <c r="K35" s="23">
        <f t="shared" si="7"/>
        <v>-493.30226211243053</v>
      </c>
      <c r="L35" s="22">
        <f>IF(E35&gt;=0,0,(E35*L$8*(-1)))</f>
        <v>1183.9254290698329</v>
      </c>
      <c r="M35" s="68">
        <f>D35+L35</f>
        <v>-4286.0745709301673</v>
      </c>
      <c r="N35" s="23">
        <f t="shared" si="8"/>
        <v>-789.28361937988871</v>
      </c>
      <c r="O35" s="16">
        <v>27</v>
      </c>
      <c r="P35" s="17" t="s">
        <v>38</v>
      </c>
      <c r="Q35" s="21">
        <v>-62141.472000000002</v>
      </c>
      <c r="R35" s="22">
        <v>-97210.966</v>
      </c>
      <c r="S35" s="24">
        <f t="shared" si="1"/>
        <v>-35069.493999999999</v>
      </c>
      <c r="T35" s="22">
        <f>IF(S35&gt;=0,0,(S35*T$8*(-1)))</f>
        <v>31562.544600000001</v>
      </c>
      <c r="U35" s="60">
        <f>R35+T35</f>
        <v>-65648.421399999992</v>
      </c>
      <c r="V35" s="23">
        <f t="shared" si="2"/>
        <v>-3506.9493999999977</v>
      </c>
      <c r="W35" s="22">
        <f>IF(S35&gt;=0,0,(S35*W$8*(-1)))</f>
        <v>26302.120499999997</v>
      </c>
      <c r="X35" s="60">
        <f>R35+W35</f>
        <v>-70908.845499999996</v>
      </c>
      <c r="Y35" s="23">
        <f t="shared" si="9"/>
        <v>-8767.3735000000015</v>
      </c>
      <c r="Z35" s="22">
        <f>IF(S35&gt;=0,0,(S35*Z$8*(-1)))</f>
        <v>21041.696399999997</v>
      </c>
      <c r="AA35" s="60">
        <f>R35+Z35</f>
        <v>-76169.2696</v>
      </c>
      <c r="AB35" s="23">
        <f t="shared" si="10"/>
        <v>-14027.797600000002</v>
      </c>
      <c r="AD35" s="42">
        <f t="shared" si="15"/>
        <v>-1775.8881436047495</v>
      </c>
      <c r="AE35" s="42">
        <f t="shared" si="16"/>
        <v>-1479.9067863372911</v>
      </c>
      <c r="AF35" s="42">
        <f t="shared" si="17"/>
        <v>-1183.9254290698329</v>
      </c>
      <c r="AH35" s="42">
        <f t="shared" si="11"/>
        <v>-31562.544600000001</v>
      </c>
      <c r="AI35" s="42">
        <f t="shared" si="12"/>
        <v>-26302.120499999997</v>
      </c>
      <c r="AJ35" s="42">
        <f t="shared" si="13"/>
        <v>-21041.696399999997</v>
      </c>
    </row>
    <row r="36" spans="1:36" ht="17.25" customHeight="1">
      <c r="A36" s="16">
        <v>28</v>
      </c>
      <c r="B36" s="17" t="s">
        <v>39</v>
      </c>
      <c r="C36" s="18">
        <v>986.04982393405032</v>
      </c>
      <c r="D36" s="19">
        <v>1193</v>
      </c>
      <c r="E36" s="20">
        <f t="shared" si="3"/>
        <v>206.95017606594968</v>
      </c>
      <c r="F36" s="64">
        <f t="shared" si="4"/>
        <v>0</v>
      </c>
      <c r="G36" s="64">
        <f t="shared" si="14"/>
        <v>1193</v>
      </c>
      <c r="H36" s="23">
        <f t="shared" si="0"/>
        <v>206.95017606594968</v>
      </c>
      <c r="I36" s="22">
        <f t="shared" si="5"/>
        <v>0</v>
      </c>
      <c r="J36" s="68">
        <f t="shared" si="6"/>
        <v>1193</v>
      </c>
      <c r="K36" s="23">
        <f t="shared" si="7"/>
        <v>206.95017606594968</v>
      </c>
      <c r="L36" s="22">
        <f>IF(E36&gt;=0,0,(E36*L$8*(-1)))</f>
        <v>0</v>
      </c>
      <c r="M36" s="68">
        <f>D36+L36</f>
        <v>1193</v>
      </c>
      <c r="N36" s="23">
        <f t="shared" si="8"/>
        <v>206.95017606594968</v>
      </c>
      <c r="O36" s="16">
        <v>28</v>
      </c>
      <c r="P36" s="17" t="s">
        <v>39</v>
      </c>
      <c r="Q36" s="21">
        <v>144491.79699999999</v>
      </c>
      <c r="R36" s="22">
        <v>174758.33499999999</v>
      </c>
      <c r="S36" s="24">
        <f t="shared" si="1"/>
        <v>30266.538</v>
      </c>
      <c r="T36" s="22">
        <f>IF(S36&gt;=0,0,(S36*T$8*(-1)))</f>
        <v>0</v>
      </c>
      <c r="U36" s="60">
        <f>R36+T36</f>
        <v>174758.33499999999</v>
      </c>
      <c r="V36" s="23">
        <f t="shared" si="2"/>
        <v>30266.538</v>
      </c>
      <c r="W36" s="22">
        <f>IF(S36&gt;=0,0,(S36*W$8*(-1)))</f>
        <v>0</v>
      </c>
      <c r="X36" s="60">
        <f>R36+W36</f>
        <v>174758.33499999999</v>
      </c>
      <c r="Y36" s="23">
        <f t="shared" si="9"/>
        <v>30266.538</v>
      </c>
      <c r="Z36" s="22">
        <f>IF(S36&gt;=0,0,(S36*Z$8*(-1)))</f>
        <v>0</v>
      </c>
      <c r="AA36" s="60">
        <f>R36+Z36</f>
        <v>174758.33499999999</v>
      </c>
      <c r="AB36" s="23">
        <f t="shared" si="10"/>
        <v>30266.538</v>
      </c>
      <c r="AD36" s="42">
        <f t="shared" si="15"/>
        <v>0</v>
      </c>
      <c r="AE36" s="42">
        <f t="shared" si="16"/>
        <v>0</v>
      </c>
      <c r="AF36" s="42">
        <f t="shared" si="17"/>
        <v>0</v>
      </c>
      <c r="AH36" s="42">
        <f t="shared" si="11"/>
        <v>0</v>
      </c>
      <c r="AI36" s="42">
        <f t="shared" si="12"/>
        <v>0</v>
      </c>
      <c r="AJ36" s="42">
        <f t="shared" si="13"/>
        <v>0</v>
      </c>
    </row>
    <row r="37" spans="1:36" ht="17.25" customHeight="1">
      <c r="A37" s="16">
        <v>29</v>
      </c>
      <c r="B37" s="17" t="s">
        <v>40</v>
      </c>
      <c r="C37" s="18">
        <v>-119.19520789288231</v>
      </c>
      <c r="D37" s="19">
        <v>-2577</v>
      </c>
      <c r="E37" s="20">
        <f t="shared" si="3"/>
        <v>-2457.8047921071175</v>
      </c>
      <c r="F37" s="64">
        <f t="shared" si="4"/>
        <v>2212.0243128964057</v>
      </c>
      <c r="G37" s="64">
        <f t="shared" si="14"/>
        <v>-364.97568710359428</v>
      </c>
      <c r="H37" s="23">
        <f t="shared" si="0"/>
        <v>-245.78047921071175</v>
      </c>
      <c r="I37" s="22">
        <f t="shared" si="5"/>
        <v>1843.3535940803381</v>
      </c>
      <c r="J37" s="68">
        <f t="shared" si="6"/>
        <v>-733.6464059196619</v>
      </c>
      <c r="K37" s="23">
        <f t="shared" si="7"/>
        <v>-614.45119802677937</v>
      </c>
      <c r="L37" s="22">
        <f>IF(E37&gt;=0,0,(E37*L$8*(-1)))</f>
        <v>1474.6828752642705</v>
      </c>
      <c r="M37" s="68">
        <f>D37+L37</f>
        <v>-1102.3171247357295</v>
      </c>
      <c r="N37" s="23">
        <f t="shared" si="8"/>
        <v>-983.12191684284699</v>
      </c>
      <c r="O37" s="16">
        <v>29</v>
      </c>
      <c r="P37" s="17" t="s">
        <v>40</v>
      </c>
      <c r="Q37" s="21">
        <v>-2537.0700000000002</v>
      </c>
      <c r="R37" s="22">
        <v>-54856.881000000001</v>
      </c>
      <c r="S37" s="24">
        <f t="shared" si="1"/>
        <v>-52319.811000000002</v>
      </c>
      <c r="T37" s="22">
        <f>IF(S37&gt;=0,0,(S37*T$8*(-1)))</f>
        <v>47087.829900000004</v>
      </c>
      <c r="U37" s="60">
        <f>R37+T37</f>
        <v>-7769.0510999999969</v>
      </c>
      <c r="V37" s="23">
        <f t="shared" si="2"/>
        <v>-5231.9810999999972</v>
      </c>
      <c r="W37" s="22">
        <f>IF(S37&gt;=0,0,(S37*W$8*(-1)))</f>
        <v>39239.858250000005</v>
      </c>
      <c r="X37" s="60">
        <f>R37+W37</f>
        <v>-15617.022749999996</v>
      </c>
      <c r="Y37" s="23">
        <f t="shared" si="9"/>
        <v>-13079.952749999997</v>
      </c>
      <c r="Z37" s="22">
        <f>IF(S37&gt;=0,0,(S37*Z$8*(-1)))</f>
        <v>31391.886599999998</v>
      </c>
      <c r="AA37" s="60">
        <f>R37+Z37</f>
        <v>-23464.994400000003</v>
      </c>
      <c r="AB37" s="23">
        <f t="shared" si="10"/>
        <v>-20927.924400000004</v>
      </c>
      <c r="AD37" s="42">
        <f t="shared" si="15"/>
        <v>-2212.0243128964057</v>
      </c>
      <c r="AE37" s="42">
        <f t="shared" si="16"/>
        <v>-1843.3535940803381</v>
      </c>
      <c r="AF37" s="42">
        <f t="shared" si="17"/>
        <v>-1474.6828752642705</v>
      </c>
      <c r="AH37" s="42">
        <f t="shared" si="11"/>
        <v>-47087.829900000004</v>
      </c>
      <c r="AI37" s="42">
        <f t="shared" si="12"/>
        <v>-39239.858250000005</v>
      </c>
      <c r="AJ37" s="42">
        <f t="shared" si="13"/>
        <v>-31391.886599999998</v>
      </c>
    </row>
    <row r="38" spans="1:36" ht="17.25" customHeight="1">
      <c r="A38" s="16">
        <v>30</v>
      </c>
      <c r="B38" s="17" t="s">
        <v>41</v>
      </c>
      <c r="C38" s="18">
        <v>1403.2742647986875</v>
      </c>
      <c r="D38" s="19">
        <v>-49</v>
      </c>
      <c r="E38" s="20">
        <f t="shared" si="3"/>
        <v>-1452.2742647986875</v>
      </c>
      <c r="F38" s="64">
        <f t="shared" si="4"/>
        <v>1307.0468383188188</v>
      </c>
      <c r="G38" s="64">
        <f t="shared" si="14"/>
        <v>1258.0468383188188</v>
      </c>
      <c r="H38" s="23">
        <f t="shared" si="0"/>
        <v>-145.22742647986865</v>
      </c>
      <c r="I38" s="22">
        <f t="shared" si="5"/>
        <v>1089.2056985990157</v>
      </c>
      <c r="J38" s="68">
        <f t="shared" si="6"/>
        <v>1040.2056985990157</v>
      </c>
      <c r="K38" s="23">
        <f t="shared" si="7"/>
        <v>-363.06856619967175</v>
      </c>
      <c r="L38" s="22">
        <f>IF(E38&gt;=0,0,(E38*L$8*(-1)))</f>
        <v>871.3645588792125</v>
      </c>
      <c r="M38" s="68">
        <f>D38+L38</f>
        <v>822.3645588792125</v>
      </c>
      <c r="N38" s="23">
        <f t="shared" si="8"/>
        <v>-580.90970591947496</v>
      </c>
      <c r="O38" s="16">
        <v>30</v>
      </c>
      <c r="P38" s="17" t="s">
        <v>41</v>
      </c>
      <c r="Q38" s="21">
        <v>22236.284</v>
      </c>
      <c r="R38" s="22">
        <v>-777.27499999999998</v>
      </c>
      <c r="S38" s="24">
        <f t="shared" si="1"/>
        <v>-23013.559000000001</v>
      </c>
      <c r="T38" s="22">
        <f>IF(S38&gt;=0,0,(S38*T$8*(-1)))</f>
        <v>20712.203100000002</v>
      </c>
      <c r="U38" s="60">
        <f>R38+T38</f>
        <v>19934.928100000001</v>
      </c>
      <c r="V38" s="23">
        <f t="shared" si="2"/>
        <v>-2301.3558999999987</v>
      </c>
      <c r="W38" s="22">
        <f>IF(S38&gt;=0,0,(S38*W$8*(-1)))</f>
        <v>17260.169249999999</v>
      </c>
      <c r="X38" s="60">
        <f>R38+W38</f>
        <v>16482.894249999998</v>
      </c>
      <c r="Y38" s="23">
        <f t="shared" si="9"/>
        <v>-5753.3897500000021</v>
      </c>
      <c r="Z38" s="22">
        <f>IF(S38&gt;=0,0,(S38*Z$8*(-1)))</f>
        <v>13808.135400000001</v>
      </c>
      <c r="AA38" s="60">
        <f>R38+Z38</f>
        <v>13030.860400000001</v>
      </c>
      <c r="AB38" s="23">
        <f t="shared" si="10"/>
        <v>-9205.4236000000001</v>
      </c>
      <c r="AD38" s="42">
        <f t="shared" si="15"/>
        <v>-1307.0468383188188</v>
      </c>
      <c r="AE38" s="42">
        <f t="shared" si="16"/>
        <v>-1089.2056985990157</v>
      </c>
      <c r="AF38" s="42">
        <f t="shared" si="17"/>
        <v>-871.3645588792125</v>
      </c>
      <c r="AH38" s="42">
        <f t="shared" si="11"/>
        <v>-20712.203100000002</v>
      </c>
      <c r="AI38" s="42">
        <f t="shared" si="12"/>
        <v>-17260.169249999999</v>
      </c>
      <c r="AJ38" s="42">
        <f t="shared" si="13"/>
        <v>-13808.135400000001</v>
      </c>
    </row>
    <row r="39" spans="1:36" ht="17.25" customHeight="1">
      <c r="A39" s="16">
        <v>31</v>
      </c>
      <c r="B39" s="17" t="s">
        <v>42</v>
      </c>
      <c r="C39" s="18">
        <v>-5676.7160520374155</v>
      </c>
      <c r="D39" s="19">
        <v>-14350</v>
      </c>
      <c r="E39" s="20">
        <f t="shared" si="3"/>
        <v>-8673.2839479625836</v>
      </c>
      <c r="F39" s="64">
        <f t="shared" si="4"/>
        <v>7805.9555531663254</v>
      </c>
      <c r="G39" s="64">
        <f t="shared" si="14"/>
        <v>-6544.0444468336746</v>
      </c>
      <c r="H39" s="23">
        <f t="shared" si="0"/>
        <v>-867.32839479625818</v>
      </c>
      <c r="I39" s="22">
        <f t="shared" si="5"/>
        <v>6504.9629609719377</v>
      </c>
      <c r="J39" s="68">
        <f t="shared" si="6"/>
        <v>-7845.0370390280623</v>
      </c>
      <c r="K39" s="23">
        <f t="shared" si="7"/>
        <v>-2168.3209869906459</v>
      </c>
      <c r="L39" s="22">
        <f>IF(E39&gt;=0,0,(E39*L$8*(-1)))</f>
        <v>5203.97036877755</v>
      </c>
      <c r="M39" s="68">
        <f>D39+L39</f>
        <v>-9146.0296312224491</v>
      </c>
      <c r="N39" s="23">
        <f t="shared" si="8"/>
        <v>-3469.3135791850336</v>
      </c>
      <c r="O39" s="16">
        <v>31</v>
      </c>
      <c r="P39" s="17" t="s">
        <v>42</v>
      </c>
      <c r="Q39" s="21">
        <v>-105598.272</v>
      </c>
      <c r="R39" s="22">
        <v>-266931.745</v>
      </c>
      <c r="S39" s="24">
        <f t="shared" si="1"/>
        <v>-161333.473</v>
      </c>
      <c r="T39" s="22">
        <f>IF(S39&gt;=0,0,(S39*T$8*(-1)))</f>
        <v>145200.1257</v>
      </c>
      <c r="U39" s="60">
        <f>R39+T39</f>
        <v>-121731.61929999999</v>
      </c>
      <c r="V39" s="23">
        <f t="shared" si="2"/>
        <v>-16133.347299999994</v>
      </c>
      <c r="W39" s="22">
        <f>IF(S39&gt;=0,0,(S39*W$8*(-1)))</f>
        <v>121000.10475</v>
      </c>
      <c r="X39" s="60">
        <f>R39+W39</f>
        <v>-145931.64025</v>
      </c>
      <c r="Y39" s="23">
        <f t="shared" si="9"/>
        <v>-40333.36825</v>
      </c>
      <c r="Z39" s="22">
        <f>IF(S39&gt;=0,0,(S39*Z$8*(-1)))</f>
        <v>96800.083799999993</v>
      </c>
      <c r="AA39" s="60">
        <f>R39+Z39</f>
        <v>-170131.6612</v>
      </c>
      <c r="AB39" s="23">
        <f t="shared" si="10"/>
        <v>-64533.389200000005</v>
      </c>
      <c r="AD39" s="42">
        <f t="shared" si="15"/>
        <v>-7805.9555531663254</v>
      </c>
      <c r="AE39" s="42">
        <f t="shared" si="16"/>
        <v>-6504.9629609719377</v>
      </c>
      <c r="AF39" s="42">
        <f t="shared" si="17"/>
        <v>-5203.97036877755</v>
      </c>
      <c r="AH39" s="42">
        <f t="shared" si="11"/>
        <v>-145200.1257</v>
      </c>
      <c r="AI39" s="42">
        <f t="shared" si="12"/>
        <v>-121000.10475</v>
      </c>
      <c r="AJ39" s="42">
        <f t="shared" si="13"/>
        <v>-96800.083799999993</v>
      </c>
    </row>
    <row r="40" spans="1:36" ht="17.25" customHeight="1">
      <c r="A40" s="16">
        <v>32</v>
      </c>
      <c r="B40" s="17" t="s">
        <v>43</v>
      </c>
      <c r="C40" s="18">
        <v>-149.34883720930233</v>
      </c>
      <c r="D40" s="19">
        <v>-7432</v>
      </c>
      <c r="E40" s="20">
        <f t="shared" si="3"/>
        <v>-7282.6511627906975</v>
      </c>
      <c r="F40" s="64">
        <f t="shared" si="4"/>
        <v>6554.3860465116277</v>
      </c>
      <c r="G40" s="64">
        <f t="shared" si="14"/>
        <v>-877.61395348837232</v>
      </c>
      <c r="H40" s="23">
        <f t="shared" si="0"/>
        <v>-728.26511627906984</v>
      </c>
      <c r="I40" s="22">
        <f t="shared" si="5"/>
        <v>5461.9883720930229</v>
      </c>
      <c r="J40" s="68">
        <f t="shared" si="6"/>
        <v>-1970.0116279069771</v>
      </c>
      <c r="K40" s="23">
        <f t="shared" si="7"/>
        <v>-1820.6627906976746</v>
      </c>
      <c r="L40" s="22">
        <f>IF(E40&gt;=0,0,(E40*L$8*(-1)))</f>
        <v>4369.5906976744182</v>
      </c>
      <c r="M40" s="68">
        <f>D40+L40</f>
        <v>-3062.4093023255818</v>
      </c>
      <c r="N40" s="23">
        <f t="shared" si="8"/>
        <v>-2913.0604651162794</v>
      </c>
      <c r="O40" s="16">
        <v>32</v>
      </c>
      <c r="P40" s="17" t="s">
        <v>43</v>
      </c>
      <c r="Q40" s="21">
        <v>-1040.364</v>
      </c>
      <c r="R40" s="22">
        <v>-51770.724999999999</v>
      </c>
      <c r="S40" s="24">
        <f t="shared" si="1"/>
        <v>-50730.360999999997</v>
      </c>
      <c r="T40" s="22">
        <f>IF(S40&gt;=0,0,(S40*T$8*(-1)))</f>
        <v>45657.3249</v>
      </c>
      <c r="U40" s="60">
        <f>R40+T40</f>
        <v>-6113.4000999999989</v>
      </c>
      <c r="V40" s="23">
        <f t="shared" si="2"/>
        <v>-5073.0360999999975</v>
      </c>
      <c r="W40" s="22">
        <f>IF(S40&gt;=0,0,(S40*W$8*(-1)))</f>
        <v>38047.770749999996</v>
      </c>
      <c r="X40" s="60">
        <f>R40+W40</f>
        <v>-13722.954250000003</v>
      </c>
      <c r="Y40" s="23">
        <f t="shared" si="9"/>
        <v>-12682.590250000001</v>
      </c>
      <c r="Z40" s="22">
        <f>IF(S40&gt;=0,0,(S40*Z$8*(-1)))</f>
        <v>30438.216599999996</v>
      </c>
      <c r="AA40" s="60">
        <f>R40+Z40</f>
        <v>-21332.508400000002</v>
      </c>
      <c r="AB40" s="23">
        <f t="shared" si="10"/>
        <v>-20292.144400000001</v>
      </c>
      <c r="AD40" s="42">
        <f t="shared" si="15"/>
        <v>-6554.3860465116277</v>
      </c>
      <c r="AE40" s="42">
        <f t="shared" si="16"/>
        <v>-5461.9883720930229</v>
      </c>
      <c r="AF40" s="42">
        <f t="shared" si="17"/>
        <v>-4369.5906976744182</v>
      </c>
      <c r="AH40" s="42">
        <f t="shared" si="11"/>
        <v>-45657.3249</v>
      </c>
      <c r="AI40" s="42">
        <f t="shared" si="12"/>
        <v>-38047.770749999996</v>
      </c>
      <c r="AJ40" s="42">
        <f t="shared" si="13"/>
        <v>-30438.216599999996</v>
      </c>
    </row>
    <row r="41" spans="1:36" ht="17.25" customHeight="1">
      <c r="A41" s="16">
        <v>33</v>
      </c>
      <c r="B41" s="17" t="s">
        <v>44</v>
      </c>
      <c r="C41" s="18">
        <v>-8767.7676362420589</v>
      </c>
      <c r="D41" s="19">
        <v>-24761</v>
      </c>
      <c r="E41" s="20">
        <f t="shared" si="3"/>
        <v>-15993.232363757941</v>
      </c>
      <c r="F41" s="64">
        <f t="shared" si="4"/>
        <v>14393.909127382147</v>
      </c>
      <c r="G41" s="64">
        <f t="shared" si="14"/>
        <v>-10367.090872617853</v>
      </c>
      <c r="H41" s="23">
        <f t="shared" si="0"/>
        <v>-1599.3232363757943</v>
      </c>
      <c r="I41" s="22">
        <f t="shared" si="5"/>
        <v>11994.924272818456</v>
      </c>
      <c r="J41" s="68">
        <f t="shared" si="6"/>
        <v>-12766.075727181544</v>
      </c>
      <c r="K41" s="23">
        <f t="shared" si="7"/>
        <v>-3998.3080909394848</v>
      </c>
      <c r="L41" s="22">
        <f>IF(E41&gt;=0,0,(E41*L$8*(-1)))</f>
        <v>9595.939418254764</v>
      </c>
      <c r="M41" s="68">
        <f>D41+L41</f>
        <v>-15165.060581745236</v>
      </c>
      <c r="N41" s="23">
        <f t="shared" si="8"/>
        <v>-6397.2929455031772</v>
      </c>
      <c r="O41" s="16">
        <v>33</v>
      </c>
      <c r="P41" s="17" t="s">
        <v>44</v>
      </c>
      <c r="Q41" s="21">
        <v>-52448.786</v>
      </c>
      <c r="R41" s="22">
        <v>-148118.10500000001</v>
      </c>
      <c r="S41" s="24">
        <f t="shared" si="1"/>
        <v>-95669.319000000018</v>
      </c>
      <c r="T41" s="22">
        <f>IF(S41&gt;=0,0,(S41*T$8*(-1)))</f>
        <v>86102.387100000022</v>
      </c>
      <c r="U41" s="60">
        <f>R41+T41</f>
        <v>-62015.717899999989</v>
      </c>
      <c r="V41" s="23">
        <f t="shared" si="2"/>
        <v>-9566.9318999999959</v>
      </c>
      <c r="W41" s="22">
        <f>IF(S41&gt;=0,0,(S41*W$8*(-1)))</f>
        <v>71751.989250000013</v>
      </c>
      <c r="X41" s="60">
        <f>R41+W41</f>
        <v>-76366.115749999997</v>
      </c>
      <c r="Y41" s="23">
        <f t="shared" si="9"/>
        <v>-23917.329750000004</v>
      </c>
      <c r="Z41" s="22">
        <f>IF(S41&gt;=0,0,(S41*Z$8*(-1)))</f>
        <v>57401.591400000012</v>
      </c>
      <c r="AA41" s="60">
        <f>R41+Z41</f>
        <v>-90716.513600000006</v>
      </c>
      <c r="AB41" s="23">
        <f t="shared" si="10"/>
        <v>-38267.727600000006</v>
      </c>
      <c r="AD41" s="42">
        <f t="shared" si="15"/>
        <v>-14393.909127382147</v>
      </c>
      <c r="AE41" s="42">
        <f t="shared" si="16"/>
        <v>-11994.924272818456</v>
      </c>
      <c r="AF41" s="42">
        <f t="shared" si="17"/>
        <v>-9595.939418254764</v>
      </c>
      <c r="AH41" s="42">
        <f t="shared" si="11"/>
        <v>-86102.387100000022</v>
      </c>
      <c r="AI41" s="42">
        <f t="shared" si="12"/>
        <v>-71751.989250000013</v>
      </c>
      <c r="AJ41" s="42">
        <f t="shared" si="13"/>
        <v>-57401.591400000012</v>
      </c>
    </row>
    <row r="42" spans="1:36" ht="17.25" customHeight="1">
      <c r="A42" s="16">
        <v>34</v>
      </c>
      <c r="B42" s="17" t="s">
        <v>45</v>
      </c>
      <c r="C42" s="18">
        <v>4536.7218023255818</v>
      </c>
      <c r="D42" s="19">
        <v>3827</v>
      </c>
      <c r="E42" s="20">
        <f t="shared" si="3"/>
        <v>-709.72180232558185</v>
      </c>
      <c r="F42" s="64">
        <f t="shared" si="4"/>
        <v>638.74962209302373</v>
      </c>
      <c r="G42" s="64">
        <f t="shared" si="14"/>
        <v>4465.7496220930234</v>
      </c>
      <c r="H42" s="23">
        <f t="shared" si="0"/>
        <v>-70.972180232558117</v>
      </c>
      <c r="I42" s="22">
        <f t="shared" si="5"/>
        <v>532.29135174418639</v>
      </c>
      <c r="J42" s="68">
        <f t="shared" si="6"/>
        <v>4359.2913517441866</v>
      </c>
      <c r="K42" s="23">
        <f t="shared" si="7"/>
        <v>-177.43045058139546</v>
      </c>
      <c r="L42" s="22">
        <f>IF(E42&gt;=0,0,(E42*L$8*(-1)))</f>
        <v>425.8330813953491</v>
      </c>
      <c r="M42" s="68">
        <f>D42+L42</f>
        <v>4252.8330813953489</v>
      </c>
      <c r="N42" s="23">
        <f t="shared" si="8"/>
        <v>-283.88872093023275</v>
      </c>
      <c r="O42" s="16">
        <v>34</v>
      </c>
      <c r="P42" s="17" t="s">
        <v>45</v>
      </c>
      <c r="Q42" s="21">
        <v>15606.323</v>
      </c>
      <c r="R42" s="22">
        <v>13162.526</v>
      </c>
      <c r="S42" s="24">
        <f t="shared" si="1"/>
        <v>-2443.7970000000005</v>
      </c>
      <c r="T42" s="22">
        <f>IF(S42&gt;=0,0,(S42*T$8*(-1)))</f>
        <v>2199.4173000000005</v>
      </c>
      <c r="U42" s="60">
        <f>R42+T42</f>
        <v>15361.943300000001</v>
      </c>
      <c r="V42" s="23">
        <f t="shared" si="2"/>
        <v>-244.37969999999996</v>
      </c>
      <c r="W42" s="22">
        <f>IF(S42&gt;=0,0,(S42*W$8*(-1)))</f>
        <v>1832.8477500000004</v>
      </c>
      <c r="X42" s="60">
        <f>R42+W42</f>
        <v>14995.373750000001</v>
      </c>
      <c r="Y42" s="23">
        <f t="shared" si="9"/>
        <v>-610.94925000000012</v>
      </c>
      <c r="Z42" s="22">
        <f>IF(S42&gt;=0,0,(S42*Z$8*(-1)))</f>
        <v>1466.2782000000002</v>
      </c>
      <c r="AA42" s="60">
        <f>R42+Z42</f>
        <v>14628.8042</v>
      </c>
      <c r="AB42" s="23">
        <f t="shared" si="10"/>
        <v>-977.51880000000028</v>
      </c>
      <c r="AD42" s="42">
        <f t="shared" si="15"/>
        <v>-638.74962209302373</v>
      </c>
      <c r="AE42" s="42">
        <f t="shared" si="16"/>
        <v>-532.29135174418639</v>
      </c>
      <c r="AF42" s="42">
        <f t="shared" si="17"/>
        <v>-425.8330813953491</v>
      </c>
      <c r="AH42" s="42">
        <f t="shared" si="11"/>
        <v>-2199.4173000000005</v>
      </c>
      <c r="AI42" s="42">
        <f t="shared" si="12"/>
        <v>-1832.8477500000004</v>
      </c>
      <c r="AJ42" s="42">
        <f t="shared" si="13"/>
        <v>-1466.2782000000002</v>
      </c>
    </row>
    <row r="43" spans="1:36" ht="17.25" customHeight="1">
      <c r="A43" s="16">
        <v>35</v>
      </c>
      <c r="B43" s="17" t="s">
        <v>46</v>
      </c>
      <c r="C43" s="18">
        <v>145.3684881990219</v>
      </c>
      <c r="D43" s="19">
        <v>2831</v>
      </c>
      <c r="E43" s="20">
        <f t="shared" si="3"/>
        <v>2685.6315118009779</v>
      </c>
      <c r="F43" s="64">
        <f t="shared" si="4"/>
        <v>0</v>
      </c>
      <c r="G43" s="64">
        <f t="shared" si="14"/>
        <v>2831</v>
      </c>
      <c r="H43" s="23">
        <f t="shared" si="0"/>
        <v>2685.6315118009779</v>
      </c>
      <c r="I43" s="22">
        <f t="shared" si="5"/>
        <v>0</v>
      </c>
      <c r="J43" s="68">
        <f t="shared" si="6"/>
        <v>2831</v>
      </c>
      <c r="K43" s="23">
        <f t="shared" si="7"/>
        <v>2685.6315118009779</v>
      </c>
      <c r="L43" s="22">
        <f>IF(E43&gt;=0,0,(E43*L$8*(-1)))</f>
        <v>0</v>
      </c>
      <c r="M43" s="68">
        <f>D43+L43</f>
        <v>2831</v>
      </c>
      <c r="N43" s="23">
        <f t="shared" si="8"/>
        <v>2685.6315118009779</v>
      </c>
      <c r="O43" s="16">
        <v>35</v>
      </c>
      <c r="P43" s="17" t="s">
        <v>46</v>
      </c>
      <c r="Q43" s="21">
        <v>683.66800000000001</v>
      </c>
      <c r="R43" s="22">
        <v>13314.441000000001</v>
      </c>
      <c r="S43" s="24">
        <f t="shared" si="1"/>
        <v>12630.773000000001</v>
      </c>
      <c r="T43" s="22">
        <f>IF(S43&gt;=0,0,(S43*T$8*(-1)))</f>
        <v>0</v>
      </c>
      <c r="U43" s="60">
        <f>R43+T43</f>
        <v>13314.441000000001</v>
      </c>
      <c r="V43" s="23">
        <f t="shared" si="2"/>
        <v>12630.773000000001</v>
      </c>
      <c r="W43" s="22">
        <f>IF(S43&gt;=0,0,(S43*W$8*(-1)))</f>
        <v>0</v>
      </c>
      <c r="X43" s="60">
        <f>R43+W43</f>
        <v>13314.441000000001</v>
      </c>
      <c r="Y43" s="23">
        <f t="shared" si="9"/>
        <v>12630.773000000001</v>
      </c>
      <c r="Z43" s="22">
        <f>IF(S43&gt;=0,0,(S43*Z$8*(-1)))</f>
        <v>0</v>
      </c>
      <c r="AA43" s="60">
        <f>R43+Z43</f>
        <v>13314.441000000001</v>
      </c>
      <c r="AB43" s="23">
        <f t="shared" si="10"/>
        <v>12630.773000000001</v>
      </c>
      <c r="AD43" s="42">
        <f t="shared" si="15"/>
        <v>0</v>
      </c>
      <c r="AE43" s="42">
        <f t="shared" si="16"/>
        <v>0</v>
      </c>
      <c r="AF43" s="42">
        <f t="shared" si="17"/>
        <v>0</v>
      </c>
      <c r="AH43" s="42">
        <f t="shared" si="11"/>
        <v>0</v>
      </c>
      <c r="AI43" s="42">
        <f t="shared" si="12"/>
        <v>0</v>
      </c>
      <c r="AJ43" s="42">
        <f t="shared" si="13"/>
        <v>0</v>
      </c>
    </row>
    <row r="44" spans="1:36" ht="17.25" customHeight="1">
      <c r="A44" s="16">
        <v>36</v>
      </c>
      <c r="B44" s="17" t="s">
        <v>47</v>
      </c>
      <c r="C44" s="18">
        <v>-2434.4236409941159</v>
      </c>
      <c r="D44" s="19">
        <v>-8498</v>
      </c>
      <c r="E44" s="20">
        <f t="shared" si="3"/>
        <v>-6063.5763590058841</v>
      </c>
      <c r="F44" s="64">
        <f t="shared" si="4"/>
        <v>5457.2187231052958</v>
      </c>
      <c r="G44" s="64">
        <f t="shared" si="14"/>
        <v>-3040.7812768947042</v>
      </c>
      <c r="H44" s="23">
        <f t="shared" si="0"/>
        <v>-606.35763590058832</v>
      </c>
      <c r="I44" s="22">
        <f t="shared" si="5"/>
        <v>4547.6822692544129</v>
      </c>
      <c r="J44" s="68">
        <f t="shared" si="6"/>
        <v>-3950.3177307455871</v>
      </c>
      <c r="K44" s="23">
        <f t="shared" si="7"/>
        <v>-1515.8940897514713</v>
      </c>
      <c r="L44" s="22">
        <f>IF(E44&gt;=0,0,(E44*L$8*(-1)))</f>
        <v>3638.1458154035304</v>
      </c>
      <c r="M44" s="68">
        <f>D44+L44</f>
        <v>-4859.8541845964701</v>
      </c>
      <c r="N44" s="23">
        <f t="shared" si="8"/>
        <v>-2425.4305436023537</v>
      </c>
      <c r="O44" s="16">
        <v>36</v>
      </c>
      <c r="P44" s="17" t="s">
        <v>47</v>
      </c>
      <c r="Q44" s="21">
        <v>-27720.781999999999</v>
      </c>
      <c r="R44" s="22">
        <v>-96772.937000000005</v>
      </c>
      <c r="S44" s="24">
        <f t="shared" si="1"/>
        <v>-69052.154999999999</v>
      </c>
      <c r="T44" s="22">
        <f>IF(S44&gt;=0,0,(S44*T$8*(-1)))</f>
        <v>62146.9395</v>
      </c>
      <c r="U44" s="60">
        <f>R44+T44</f>
        <v>-34625.997500000005</v>
      </c>
      <c r="V44" s="23">
        <f t="shared" si="2"/>
        <v>-6905.2154999999984</v>
      </c>
      <c r="W44" s="22">
        <f>IF(S44&gt;=0,0,(S44*W$8*(-1)))</f>
        <v>51789.116249999999</v>
      </c>
      <c r="X44" s="60">
        <f>R44+W44</f>
        <v>-44983.820750000006</v>
      </c>
      <c r="Y44" s="23">
        <f t="shared" si="9"/>
        <v>-17263.03875</v>
      </c>
      <c r="Z44" s="22">
        <f>IF(S44&gt;=0,0,(S44*Z$8*(-1)))</f>
        <v>41431.292999999998</v>
      </c>
      <c r="AA44" s="60">
        <f>R44+Z44</f>
        <v>-55341.644000000008</v>
      </c>
      <c r="AB44" s="23">
        <f t="shared" si="10"/>
        <v>-27620.862000000001</v>
      </c>
      <c r="AD44" s="42">
        <f t="shared" si="15"/>
        <v>-5457.2187231052958</v>
      </c>
      <c r="AE44" s="42">
        <f t="shared" si="16"/>
        <v>-4547.6822692544129</v>
      </c>
      <c r="AF44" s="42">
        <f t="shared" si="17"/>
        <v>-3638.1458154035304</v>
      </c>
      <c r="AH44" s="42">
        <f t="shared" si="11"/>
        <v>-62146.9395</v>
      </c>
      <c r="AI44" s="42">
        <f t="shared" si="12"/>
        <v>-51789.116249999999</v>
      </c>
      <c r="AJ44" s="42">
        <f t="shared" si="13"/>
        <v>-41431.292999999998</v>
      </c>
    </row>
    <row r="45" spans="1:36" ht="17.25" customHeight="1">
      <c r="A45" s="16">
        <v>37</v>
      </c>
      <c r="B45" s="17" t="s">
        <v>48</v>
      </c>
      <c r="C45" s="18">
        <v>-7725.463402061856</v>
      </c>
      <c r="D45" s="19">
        <v>-7439</v>
      </c>
      <c r="E45" s="20">
        <f t="shared" si="3"/>
        <v>286.46340206185596</v>
      </c>
      <c r="F45" s="64">
        <f t="shared" si="4"/>
        <v>0</v>
      </c>
      <c r="G45" s="64">
        <f t="shared" si="14"/>
        <v>-7439</v>
      </c>
      <c r="H45" s="23">
        <f t="shared" si="0"/>
        <v>286.46340206185596</v>
      </c>
      <c r="I45" s="22">
        <f t="shared" si="5"/>
        <v>0</v>
      </c>
      <c r="J45" s="68">
        <f t="shared" si="6"/>
        <v>-7439</v>
      </c>
      <c r="K45" s="23">
        <f t="shared" si="7"/>
        <v>286.46340206185596</v>
      </c>
      <c r="L45" s="22">
        <f>IF(E45&gt;=0,0,(E45*L$8*(-1)))</f>
        <v>0</v>
      </c>
      <c r="M45" s="68">
        <f>D45+L45</f>
        <v>-7439</v>
      </c>
      <c r="N45" s="23">
        <f t="shared" si="8"/>
        <v>286.46340206185596</v>
      </c>
      <c r="O45" s="16">
        <v>37</v>
      </c>
      <c r="P45" s="17" t="s">
        <v>48</v>
      </c>
      <c r="Q45" s="21">
        <v>-14987.398999999999</v>
      </c>
      <c r="R45" s="22">
        <v>-14431.879000000001</v>
      </c>
      <c r="S45" s="24">
        <f t="shared" si="1"/>
        <v>555.51999999999862</v>
      </c>
      <c r="T45" s="22">
        <f>IF(S45&gt;=0,0,(S45*T$8*(-1)))</f>
        <v>0</v>
      </c>
      <c r="U45" s="60">
        <f>R45+T45</f>
        <v>-14431.879000000001</v>
      </c>
      <c r="V45" s="23">
        <f t="shared" si="2"/>
        <v>555.51999999999862</v>
      </c>
      <c r="W45" s="22">
        <f>IF(S45&gt;=0,0,(S45*W$8*(-1)))</f>
        <v>0</v>
      </c>
      <c r="X45" s="60">
        <f>R45+W45</f>
        <v>-14431.879000000001</v>
      </c>
      <c r="Y45" s="23">
        <f t="shared" si="9"/>
        <v>555.51999999999862</v>
      </c>
      <c r="Z45" s="22">
        <f>IF(S45&gt;=0,0,(S45*Z$8*(-1)))</f>
        <v>0</v>
      </c>
      <c r="AA45" s="60">
        <f>R45+Z45</f>
        <v>-14431.879000000001</v>
      </c>
      <c r="AB45" s="23">
        <f t="shared" si="10"/>
        <v>555.51999999999862</v>
      </c>
      <c r="AD45" s="42">
        <f t="shared" si="15"/>
        <v>0</v>
      </c>
      <c r="AE45" s="42">
        <f t="shared" si="16"/>
        <v>0</v>
      </c>
      <c r="AF45" s="42">
        <f t="shared" si="17"/>
        <v>0</v>
      </c>
      <c r="AH45" s="42">
        <f t="shared" si="11"/>
        <v>0</v>
      </c>
      <c r="AI45" s="42">
        <f t="shared" si="12"/>
        <v>0</v>
      </c>
      <c r="AJ45" s="42">
        <f t="shared" si="13"/>
        <v>0</v>
      </c>
    </row>
    <row r="46" spans="1:36" ht="17.25" customHeight="1">
      <c r="A46" s="16">
        <v>38</v>
      </c>
      <c r="B46" s="17" t="s">
        <v>49</v>
      </c>
      <c r="C46" s="18">
        <v>-370.40061938680708</v>
      </c>
      <c r="D46" s="19">
        <v>-3645</v>
      </c>
      <c r="E46" s="20">
        <f t="shared" si="3"/>
        <v>-3274.5993806131928</v>
      </c>
      <c r="F46" s="64">
        <f t="shared" si="4"/>
        <v>2947.1394425518738</v>
      </c>
      <c r="G46" s="64">
        <f t="shared" si="14"/>
        <v>-697.8605574481262</v>
      </c>
      <c r="H46" s="23">
        <f t="shared" si="0"/>
        <v>-327.45993806131901</v>
      </c>
      <c r="I46" s="22">
        <f t="shared" si="5"/>
        <v>2455.9495354598948</v>
      </c>
      <c r="J46" s="68">
        <f t="shared" si="6"/>
        <v>-1189.0504645401052</v>
      </c>
      <c r="K46" s="23">
        <f t="shared" si="7"/>
        <v>-818.64984515329797</v>
      </c>
      <c r="L46" s="22">
        <f>IF(E46&gt;=0,0,(E46*L$8*(-1)))</f>
        <v>1964.7596283679156</v>
      </c>
      <c r="M46" s="68">
        <f>D46+L46</f>
        <v>-1680.2403716320844</v>
      </c>
      <c r="N46" s="23">
        <f t="shared" si="8"/>
        <v>-1309.8397522452772</v>
      </c>
      <c r="O46" s="16">
        <v>38</v>
      </c>
      <c r="P46" s="17" t="s">
        <v>49</v>
      </c>
      <c r="Q46" s="21">
        <v>-5980.1180000000004</v>
      </c>
      <c r="R46" s="22">
        <v>-58837.616999999998</v>
      </c>
      <c r="S46" s="24">
        <f t="shared" si="1"/>
        <v>-52857.498999999996</v>
      </c>
      <c r="T46" s="22">
        <f>IF(S46&gt;=0,0,(S46*T$8*(-1)))</f>
        <v>47571.749100000001</v>
      </c>
      <c r="U46" s="60">
        <f>R46+T46</f>
        <v>-11265.867899999997</v>
      </c>
      <c r="V46" s="23">
        <f t="shared" si="2"/>
        <v>-5285.7498999999953</v>
      </c>
      <c r="W46" s="22">
        <f>IF(S46&gt;=0,0,(S46*W$8*(-1)))</f>
        <v>39643.124249999993</v>
      </c>
      <c r="X46" s="60">
        <f>R46+W46</f>
        <v>-19194.492750000005</v>
      </c>
      <c r="Y46" s="23">
        <f t="shared" si="9"/>
        <v>-13214.374750000003</v>
      </c>
      <c r="Z46" s="22">
        <f>IF(S46&gt;=0,0,(S46*Z$8*(-1)))</f>
        <v>31714.499399999997</v>
      </c>
      <c r="AA46" s="60">
        <f>R46+Z46</f>
        <v>-27123.117600000001</v>
      </c>
      <c r="AB46" s="23">
        <f t="shared" si="10"/>
        <v>-21142.999599999999</v>
      </c>
      <c r="AD46" s="42">
        <f t="shared" si="15"/>
        <v>-2947.1394425518738</v>
      </c>
      <c r="AE46" s="42">
        <f t="shared" si="16"/>
        <v>-2455.9495354598948</v>
      </c>
      <c r="AF46" s="42">
        <f t="shared" si="17"/>
        <v>-1964.7596283679156</v>
      </c>
      <c r="AH46" s="42">
        <f t="shared" si="11"/>
        <v>-47571.749100000001</v>
      </c>
      <c r="AI46" s="42">
        <f t="shared" si="12"/>
        <v>-39643.124249999993</v>
      </c>
      <c r="AJ46" s="42">
        <f t="shared" si="13"/>
        <v>-31714.499399999997</v>
      </c>
    </row>
    <row r="47" spans="1:36" ht="17.25" customHeight="1">
      <c r="A47" s="16">
        <v>39</v>
      </c>
      <c r="B47" s="17" t="s">
        <v>50</v>
      </c>
      <c r="C47" s="18">
        <v>3947.651032270996</v>
      </c>
      <c r="D47" s="19">
        <v>-4050</v>
      </c>
      <c r="E47" s="20">
        <f t="shared" si="3"/>
        <v>-7997.6510322709964</v>
      </c>
      <c r="F47" s="64">
        <f t="shared" si="4"/>
        <v>7197.8859290438968</v>
      </c>
      <c r="G47" s="64">
        <f t="shared" si="14"/>
        <v>3147.8859290438968</v>
      </c>
      <c r="H47" s="23">
        <f t="shared" si="0"/>
        <v>-799.76510322709964</v>
      </c>
      <c r="I47" s="22">
        <f t="shared" si="5"/>
        <v>5998.2382742032478</v>
      </c>
      <c r="J47" s="68">
        <f t="shared" si="6"/>
        <v>1948.2382742032478</v>
      </c>
      <c r="K47" s="23">
        <f t="shared" si="7"/>
        <v>-1999.4127580677487</v>
      </c>
      <c r="L47" s="22">
        <f>IF(E47&gt;=0,0,(E47*L$8*(-1)))</f>
        <v>4798.5906193625979</v>
      </c>
      <c r="M47" s="68">
        <f>D47+L47</f>
        <v>748.59061936259786</v>
      </c>
      <c r="N47" s="23">
        <f t="shared" si="8"/>
        <v>-3199.0604129083986</v>
      </c>
      <c r="O47" s="16">
        <v>39</v>
      </c>
      <c r="P47" s="17" t="s">
        <v>50</v>
      </c>
      <c r="Q47" s="21">
        <v>19694.830999999998</v>
      </c>
      <c r="R47" s="22">
        <v>-20207.87</v>
      </c>
      <c r="S47" s="24">
        <f t="shared" si="1"/>
        <v>-39902.701000000001</v>
      </c>
      <c r="T47" s="22">
        <f>IF(S47&gt;=0,0,(S47*T$8*(-1)))</f>
        <v>35912.430899999999</v>
      </c>
      <c r="U47" s="60">
        <f>R47+T47</f>
        <v>15704.5609</v>
      </c>
      <c r="V47" s="23">
        <f t="shared" si="2"/>
        <v>-3990.2701000000015</v>
      </c>
      <c r="W47" s="22">
        <f>IF(S47&gt;=0,0,(S47*W$8*(-1)))</f>
        <v>29927.025750000001</v>
      </c>
      <c r="X47" s="60">
        <f>R47+W47</f>
        <v>9719.1557500000017</v>
      </c>
      <c r="Y47" s="23">
        <f t="shared" si="9"/>
        <v>-9975.6752500000002</v>
      </c>
      <c r="Z47" s="22">
        <f>IF(S47&gt;=0,0,(S47*Z$8*(-1)))</f>
        <v>23941.620599999998</v>
      </c>
      <c r="AA47" s="60">
        <f>R47+Z47</f>
        <v>3733.7505999999994</v>
      </c>
      <c r="AB47" s="23">
        <f t="shared" si="10"/>
        <v>-15961.080400000003</v>
      </c>
      <c r="AD47" s="42">
        <f t="shared" si="15"/>
        <v>-7197.8859290438968</v>
      </c>
      <c r="AE47" s="42">
        <f t="shared" si="16"/>
        <v>-5998.2382742032478</v>
      </c>
      <c r="AF47" s="42">
        <f t="shared" si="17"/>
        <v>-4798.5906193625979</v>
      </c>
      <c r="AH47" s="42">
        <f t="shared" si="11"/>
        <v>-35912.430899999999</v>
      </c>
      <c r="AI47" s="42">
        <f t="shared" si="12"/>
        <v>-29927.025750000001</v>
      </c>
      <c r="AJ47" s="42">
        <f t="shared" si="13"/>
        <v>-23941.620599999998</v>
      </c>
    </row>
    <row r="48" spans="1:36" ht="17.25" customHeight="1">
      <c r="A48" s="16">
        <v>40</v>
      </c>
      <c r="B48" s="17" t="s">
        <v>51</v>
      </c>
      <c r="C48" s="18">
        <v>-1527.8640043173232</v>
      </c>
      <c r="D48" s="19">
        <v>-12717</v>
      </c>
      <c r="E48" s="20">
        <f t="shared" si="3"/>
        <v>-11189.135995682676</v>
      </c>
      <c r="F48" s="64">
        <f t="shared" si="4"/>
        <v>10070.222396114408</v>
      </c>
      <c r="G48" s="64">
        <f t="shared" si="14"/>
        <v>-2646.7776038855918</v>
      </c>
      <c r="H48" s="23">
        <f t="shared" si="0"/>
        <v>-1118.9135995682682</v>
      </c>
      <c r="I48" s="22">
        <f t="shared" si="5"/>
        <v>8391.8519967620068</v>
      </c>
      <c r="J48" s="68">
        <f t="shared" si="6"/>
        <v>-4325.1480032379932</v>
      </c>
      <c r="K48" s="23">
        <f t="shared" si="7"/>
        <v>-2797.2839989206695</v>
      </c>
      <c r="L48" s="22">
        <f>IF(E48&gt;=0,0,(E48*L$8*(-1)))</f>
        <v>6713.4815974096055</v>
      </c>
      <c r="M48" s="68">
        <f>D48+L48</f>
        <v>-6003.5184025903945</v>
      </c>
      <c r="N48" s="23">
        <f t="shared" si="8"/>
        <v>-4475.6543982730709</v>
      </c>
      <c r="O48" s="16">
        <v>40</v>
      </c>
      <c r="P48" s="17" t="s">
        <v>51</v>
      </c>
      <c r="Q48" s="21">
        <v>-5662.2640000000001</v>
      </c>
      <c r="R48" s="22">
        <v>-47128.726000000002</v>
      </c>
      <c r="S48" s="24">
        <f t="shared" si="1"/>
        <v>-41466.462</v>
      </c>
      <c r="T48" s="22">
        <f>IF(S48&gt;=0,0,(S48*T$8*(-1)))</f>
        <v>37319.815800000004</v>
      </c>
      <c r="U48" s="60">
        <f>R48+T48</f>
        <v>-9808.9101999999984</v>
      </c>
      <c r="V48" s="23">
        <f t="shared" si="2"/>
        <v>-4146.6461999999956</v>
      </c>
      <c r="W48" s="22">
        <f>IF(S48&gt;=0,0,(S48*W$8*(-1)))</f>
        <v>31099.8465</v>
      </c>
      <c r="X48" s="60">
        <f>R48+W48</f>
        <v>-16028.879500000003</v>
      </c>
      <c r="Y48" s="23">
        <f t="shared" si="9"/>
        <v>-10366.6155</v>
      </c>
      <c r="Z48" s="22">
        <f>IF(S48&gt;=0,0,(S48*Z$8*(-1)))</f>
        <v>24879.877199999999</v>
      </c>
      <c r="AA48" s="60">
        <f>R48+Z48</f>
        <v>-22248.848800000003</v>
      </c>
      <c r="AB48" s="23">
        <f t="shared" si="10"/>
        <v>-16586.584800000001</v>
      </c>
      <c r="AD48" s="42">
        <f t="shared" si="15"/>
        <v>-10070.222396114408</v>
      </c>
      <c r="AE48" s="42">
        <f t="shared" si="16"/>
        <v>-8391.8519967620068</v>
      </c>
      <c r="AF48" s="42">
        <f t="shared" si="17"/>
        <v>-6713.4815974096055</v>
      </c>
      <c r="AH48" s="42">
        <f t="shared" si="11"/>
        <v>-37319.815800000004</v>
      </c>
      <c r="AI48" s="42">
        <f t="shared" si="12"/>
        <v>-31099.8465</v>
      </c>
      <c r="AJ48" s="42">
        <f t="shared" si="13"/>
        <v>-24879.877199999999</v>
      </c>
    </row>
    <row r="49" spans="1:36" ht="17.25" customHeight="1">
      <c r="A49" s="16">
        <v>41</v>
      </c>
      <c r="B49" s="17" t="s">
        <v>52</v>
      </c>
      <c r="C49" s="18">
        <v>-6898.6187416925122</v>
      </c>
      <c r="D49" s="19">
        <v>-13084</v>
      </c>
      <c r="E49" s="20">
        <f t="shared" si="3"/>
        <v>-6185.3812583074878</v>
      </c>
      <c r="F49" s="64">
        <f t="shared" si="4"/>
        <v>5566.8431324767389</v>
      </c>
      <c r="G49" s="64">
        <f t="shared" si="14"/>
        <v>-7517.1568675232611</v>
      </c>
      <c r="H49" s="23">
        <f t="shared" si="0"/>
        <v>-618.53812583074887</v>
      </c>
      <c r="I49" s="22">
        <f t="shared" si="5"/>
        <v>4639.0359437306161</v>
      </c>
      <c r="J49" s="68">
        <f t="shared" si="6"/>
        <v>-8444.9640562693839</v>
      </c>
      <c r="K49" s="23">
        <f t="shared" si="7"/>
        <v>-1546.3453145768717</v>
      </c>
      <c r="L49" s="22">
        <f>IF(E49&gt;=0,0,(E49*L$8*(-1)))</f>
        <v>3711.2287549844923</v>
      </c>
      <c r="M49" s="68">
        <f>D49+L49</f>
        <v>-9372.7712450155086</v>
      </c>
      <c r="N49" s="23">
        <f t="shared" si="8"/>
        <v>-2474.1525033229955</v>
      </c>
      <c r="O49" s="16">
        <v>41</v>
      </c>
      <c r="P49" s="17" t="s">
        <v>52</v>
      </c>
      <c r="Q49" s="21">
        <v>-31140.365000000002</v>
      </c>
      <c r="R49" s="22">
        <v>-59058.559999999998</v>
      </c>
      <c r="S49" s="24">
        <f t="shared" si="1"/>
        <v>-27918.194999999996</v>
      </c>
      <c r="T49" s="22">
        <f>IF(S49&gt;=0,0,(S49*T$8*(-1)))</f>
        <v>25126.375499999998</v>
      </c>
      <c r="U49" s="60">
        <f>R49+T49</f>
        <v>-33932.184500000003</v>
      </c>
      <c r="V49" s="23">
        <f t="shared" si="2"/>
        <v>-2791.8194999999978</v>
      </c>
      <c r="W49" s="22">
        <f>IF(S49&gt;=0,0,(S49*W$8*(-1)))</f>
        <v>20938.646249999998</v>
      </c>
      <c r="X49" s="60">
        <f>R49+W49</f>
        <v>-38119.91375</v>
      </c>
      <c r="Y49" s="23">
        <f t="shared" si="9"/>
        <v>-6979.5487499999981</v>
      </c>
      <c r="Z49" s="22">
        <f>IF(S49&gt;=0,0,(S49*Z$8*(-1)))</f>
        <v>16750.916999999998</v>
      </c>
      <c r="AA49" s="60">
        <f>R49+Z49</f>
        <v>-42307.642999999996</v>
      </c>
      <c r="AB49" s="23">
        <f t="shared" si="10"/>
        <v>-11167.277999999998</v>
      </c>
      <c r="AD49" s="42">
        <f t="shared" si="15"/>
        <v>-5566.8431324767389</v>
      </c>
      <c r="AE49" s="42">
        <f t="shared" si="16"/>
        <v>-4639.0359437306161</v>
      </c>
      <c r="AF49" s="42">
        <f t="shared" si="17"/>
        <v>-3711.2287549844923</v>
      </c>
      <c r="AH49" s="42">
        <f t="shared" si="11"/>
        <v>-25126.375499999998</v>
      </c>
      <c r="AI49" s="42">
        <f t="shared" si="12"/>
        <v>-20938.646249999998</v>
      </c>
      <c r="AJ49" s="42">
        <f t="shared" si="13"/>
        <v>-16750.916999999998</v>
      </c>
    </row>
    <row r="50" spans="1:36" ht="17.25" customHeight="1">
      <c r="A50" s="16">
        <v>42</v>
      </c>
      <c r="B50" s="17" t="s">
        <v>53</v>
      </c>
      <c r="C50" s="18">
        <v>-7995.2260162601624</v>
      </c>
      <c r="D50" s="19">
        <v>-19573</v>
      </c>
      <c r="E50" s="20">
        <f t="shared" si="3"/>
        <v>-11577.773983739837</v>
      </c>
      <c r="F50" s="64">
        <f t="shared" si="4"/>
        <v>10419.996585365854</v>
      </c>
      <c r="G50" s="64">
        <f t="shared" si="14"/>
        <v>-9153.0034146341459</v>
      </c>
      <c r="H50" s="23">
        <f t="shared" si="0"/>
        <v>-1157.7773983739826</v>
      </c>
      <c r="I50" s="22">
        <f t="shared" si="5"/>
        <v>8683.3304878048766</v>
      </c>
      <c r="J50" s="68">
        <f t="shared" si="6"/>
        <v>-10889.669512195123</v>
      </c>
      <c r="K50" s="23">
        <f t="shared" si="7"/>
        <v>-2894.4434959349601</v>
      </c>
      <c r="L50" s="22">
        <f>IF(E50&gt;=0,0,(E50*L$8*(-1)))</f>
        <v>6946.6643902439018</v>
      </c>
      <c r="M50" s="68">
        <f>D50+L50</f>
        <v>-12626.335609756097</v>
      </c>
      <c r="N50" s="23">
        <f t="shared" si="8"/>
        <v>-4631.1095934959349</v>
      </c>
      <c r="O50" s="16">
        <v>42</v>
      </c>
      <c r="P50" s="17" t="s">
        <v>53</v>
      </c>
      <c r="Q50" s="21">
        <v>-14751.191999999999</v>
      </c>
      <c r="R50" s="22">
        <v>-36112.273999999998</v>
      </c>
      <c r="S50" s="24">
        <f t="shared" si="1"/>
        <v>-21361.081999999999</v>
      </c>
      <c r="T50" s="22">
        <f>IF(S50&gt;=0,0,(S50*T$8*(-1)))</f>
        <v>19224.9738</v>
      </c>
      <c r="U50" s="60">
        <f>R50+T50</f>
        <v>-16887.300199999998</v>
      </c>
      <c r="V50" s="23">
        <f t="shared" si="2"/>
        <v>-2136.1081999999988</v>
      </c>
      <c r="W50" s="22">
        <f>IF(S50&gt;=0,0,(S50*W$8*(-1)))</f>
        <v>16020.8115</v>
      </c>
      <c r="X50" s="60">
        <f>R50+W50</f>
        <v>-20091.462499999998</v>
      </c>
      <c r="Y50" s="23">
        <f t="shared" si="9"/>
        <v>-5340.2704999999987</v>
      </c>
      <c r="Z50" s="22">
        <f>IF(S50&gt;=0,0,(S50*Z$8*(-1)))</f>
        <v>12816.649199999998</v>
      </c>
      <c r="AA50" s="60">
        <f>R50+Z50</f>
        <v>-23295.624799999998</v>
      </c>
      <c r="AB50" s="23">
        <f t="shared" si="10"/>
        <v>-8544.4328000000005</v>
      </c>
      <c r="AD50" s="42">
        <f t="shared" si="15"/>
        <v>-10419.996585365854</v>
      </c>
      <c r="AE50" s="42">
        <f t="shared" si="16"/>
        <v>-8683.3304878048766</v>
      </c>
      <c r="AF50" s="42">
        <f t="shared" si="17"/>
        <v>-6946.6643902439018</v>
      </c>
      <c r="AH50" s="42">
        <f t="shared" si="11"/>
        <v>-19224.9738</v>
      </c>
      <c r="AI50" s="42">
        <f t="shared" si="12"/>
        <v>-16020.8115</v>
      </c>
      <c r="AJ50" s="42">
        <f t="shared" si="13"/>
        <v>-12816.649199999998</v>
      </c>
    </row>
    <row r="51" spans="1:36" ht="17.25" customHeight="1">
      <c r="A51" s="25">
        <v>43</v>
      </c>
      <c r="B51" s="26" t="s">
        <v>54</v>
      </c>
      <c r="C51" s="27">
        <v>-681.14630836047775</v>
      </c>
      <c r="D51" s="28">
        <v>-8936</v>
      </c>
      <c r="E51" s="29">
        <f t="shared" si="3"/>
        <v>-8254.8536916395224</v>
      </c>
      <c r="F51" s="65">
        <f t="shared" si="4"/>
        <v>7429.3683224755705</v>
      </c>
      <c r="G51" s="65">
        <f t="shared" si="14"/>
        <v>-1506.6316775244295</v>
      </c>
      <c r="H51" s="32">
        <f t="shared" si="0"/>
        <v>-825.48536916395187</v>
      </c>
      <c r="I51" s="31">
        <f t="shared" si="5"/>
        <v>6191.1402687296413</v>
      </c>
      <c r="J51" s="69">
        <f t="shared" si="6"/>
        <v>-2744.8597312703587</v>
      </c>
      <c r="K51" s="32">
        <f t="shared" si="7"/>
        <v>-2063.713422909881</v>
      </c>
      <c r="L51" s="31">
        <f>IF(E51&gt;=0,0,(E51*L$8*(-1)))</f>
        <v>4952.9122149837131</v>
      </c>
      <c r="M51" s="69">
        <f>D51+L51</f>
        <v>-3983.0877850162869</v>
      </c>
      <c r="N51" s="32">
        <f t="shared" si="8"/>
        <v>-3301.9414766558093</v>
      </c>
      <c r="O51" s="25">
        <v>43</v>
      </c>
      <c r="P51" s="26" t="s">
        <v>54</v>
      </c>
      <c r="Q51" s="30">
        <v>-10037.371999999999</v>
      </c>
      <c r="R51" s="31">
        <v>-131692.75200000001</v>
      </c>
      <c r="S51" s="33">
        <f t="shared" si="1"/>
        <v>-121655.38</v>
      </c>
      <c r="T51" s="31">
        <f>IF(S51&gt;=0,0,(S51*T$8*(-1)))</f>
        <v>109489.842</v>
      </c>
      <c r="U51" s="61">
        <f>R51+T51</f>
        <v>-22202.910000000003</v>
      </c>
      <c r="V51" s="32">
        <f t="shared" si="2"/>
        <v>-12165.538</v>
      </c>
      <c r="W51" s="31">
        <f>IF(S51&gt;=0,0,(S51*W$8*(-1)))</f>
        <v>91241.535000000003</v>
      </c>
      <c r="X51" s="61">
        <f>R51+W51</f>
        <v>-40451.217000000004</v>
      </c>
      <c r="Y51" s="32">
        <f t="shared" si="9"/>
        <v>-30413.845000000001</v>
      </c>
      <c r="Z51" s="31">
        <f>IF(S51&gt;=0,0,(S51*Z$8*(-1)))</f>
        <v>72993.228000000003</v>
      </c>
      <c r="AA51" s="61">
        <f>R51+Z51</f>
        <v>-58699.524000000005</v>
      </c>
      <c r="AB51" s="32">
        <f t="shared" si="10"/>
        <v>-48662.152000000002</v>
      </c>
      <c r="AD51" s="42">
        <f t="shared" si="15"/>
        <v>-7429.3683224755705</v>
      </c>
      <c r="AE51" s="42">
        <f t="shared" si="16"/>
        <v>-6191.1402687296413</v>
      </c>
      <c r="AF51" s="42">
        <f t="shared" si="17"/>
        <v>-4952.9122149837131</v>
      </c>
      <c r="AH51" s="42">
        <f t="shared" si="11"/>
        <v>-109489.842</v>
      </c>
      <c r="AI51" s="42">
        <f t="shared" si="12"/>
        <v>-91241.535000000003</v>
      </c>
      <c r="AJ51" s="42">
        <f t="shared" si="13"/>
        <v>-72993.228000000003</v>
      </c>
    </row>
    <row r="52" spans="1:36" ht="17.25" customHeight="1">
      <c r="O52" s="51" t="s">
        <v>65</v>
      </c>
      <c r="P52" s="52"/>
      <c r="Q52" s="34">
        <f>SUM(Q9:Q51)</f>
        <v>2.9999996368132997E-3</v>
      </c>
      <c r="R52" s="35">
        <f>SUM(R9:R51)</f>
        <v>-6.6938810050487518E-10</v>
      </c>
      <c r="S52" s="36">
        <f>SUM(S9:S51)</f>
        <v>-3.0000006081536412E-3</v>
      </c>
      <c r="T52" s="73">
        <f>SUM(T8:T51)</f>
        <v>4689679.6673999997</v>
      </c>
      <c r="U52" s="73">
        <f t="shared" ref="U52" si="18">SUM(U8:U51)</f>
        <v>4689678.7674000002</v>
      </c>
      <c r="V52" s="36">
        <f>SUM(V9:V51)</f>
        <v>4689678.7643999988</v>
      </c>
      <c r="W52" s="73">
        <f t="shared" ref="W52" si="19">SUM(W8:W51)</f>
        <v>3908066.3895</v>
      </c>
      <c r="X52" s="73">
        <f t="shared" ref="X52" si="20">SUM(X8:X51)</f>
        <v>3908065.6394999987</v>
      </c>
      <c r="Y52" s="36">
        <f>SUM(Y9:Y51)</f>
        <v>3908065.6365000024</v>
      </c>
      <c r="Z52" s="73">
        <f t="shared" ref="Z52" si="21">SUM(Z8:Z51)</f>
        <v>3126453.1115999995</v>
      </c>
      <c r="AA52" s="73">
        <f t="shared" ref="AA52" si="22">SUM(AA8:AA51)</f>
        <v>3126452.5115999985</v>
      </c>
      <c r="AB52" s="36">
        <f>SUM(AB9:AB51)</f>
        <v>3126452.5086000003</v>
      </c>
    </row>
    <row r="53" spans="1:36" ht="17.25" customHeight="1">
      <c r="A53" s="2" t="s">
        <v>71</v>
      </c>
      <c r="O53" s="43" t="s">
        <v>66</v>
      </c>
      <c r="P53" s="44"/>
      <c r="Q53" s="30">
        <f>SUMIF(Q9:Q51,"&lt;0")</f>
        <v>-2521570.054</v>
      </c>
      <c r="R53" s="31">
        <f t="shared" ref="R53:AA53" si="23">SUMIF(R9:R51,"&lt;0")</f>
        <v>-7530126.9670000002</v>
      </c>
      <c r="S53" s="72">
        <f t="shared" si="23"/>
        <v>-5210754.1860000007</v>
      </c>
      <c r="T53" s="74">
        <f t="shared" si="23"/>
        <v>0</v>
      </c>
      <c r="U53" s="74">
        <f t="shared" si="23"/>
        <v>-2966109.9967</v>
      </c>
      <c r="V53" s="72">
        <f t="shared" ref="V53" si="24">SUMIF(V9:V51,"&lt;0")</f>
        <v>-521075.41859999986</v>
      </c>
      <c r="W53" s="74">
        <f t="shared" si="23"/>
        <v>0</v>
      </c>
      <c r="X53" s="74">
        <f t="shared" si="23"/>
        <v>-3710533.3097499995</v>
      </c>
      <c r="Y53" s="72">
        <f t="shared" ref="Y53" si="25">SUMIF(Y9:Y51,"&lt;0")</f>
        <v>-1302688.5465000002</v>
      </c>
      <c r="Z53" s="74">
        <f t="shared" si="23"/>
        <v>0</v>
      </c>
      <c r="AA53" s="74">
        <f t="shared" si="23"/>
        <v>-4464133.9614000013</v>
      </c>
      <c r="AB53" s="72">
        <f t="shared" ref="AB53" si="26">SUMIF(AB9:AB51,"&lt;0")</f>
        <v>-2084301.6744000006</v>
      </c>
    </row>
    <row r="54" spans="1:36" ht="17.25" customHeight="1">
      <c r="O54" s="2" t="s">
        <v>55</v>
      </c>
    </row>
    <row r="55" spans="1:36" ht="17.25" customHeight="1">
      <c r="O55" s="2" t="s">
        <v>67</v>
      </c>
    </row>
  </sheetData>
  <mergeCells count="30">
    <mergeCell ref="R5:S6"/>
    <mergeCell ref="A5:B6"/>
    <mergeCell ref="C5:C6"/>
    <mergeCell ref="D5:E6"/>
    <mergeCell ref="O5:P6"/>
    <mergeCell ref="Q5:Q6"/>
    <mergeCell ref="T3:Z3"/>
    <mergeCell ref="T4:AB4"/>
    <mergeCell ref="T5:V5"/>
    <mergeCell ref="W5:Y5"/>
    <mergeCell ref="Z5:AB5"/>
    <mergeCell ref="A7:B8"/>
    <mergeCell ref="Q7:Q8"/>
    <mergeCell ref="R3:S3"/>
    <mergeCell ref="R4:S4"/>
    <mergeCell ref="C7:C8"/>
    <mergeCell ref="D4:E4"/>
    <mergeCell ref="R7:R8"/>
    <mergeCell ref="A4:B4"/>
    <mergeCell ref="O4:P4"/>
    <mergeCell ref="O7:P8"/>
    <mergeCell ref="F5:H5"/>
    <mergeCell ref="I5:K5"/>
    <mergeCell ref="L5:N5"/>
    <mergeCell ref="O53:P53"/>
    <mergeCell ref="D7:D8"/>
    <mergeCell ref="F3:L3"/>
    <mergeCell ref="D3:E3"/>
    <mergeCell ref="O52:P52"/>
    <mergeCell ref="F4:N4"/>
  </mergeCells>
  <phoneticPr fontId="4"/>
  <printOptions horizontalCentered="1"/>
  <pageMargins left="0.70866141732283472" right="0.70866141732283472" top="0.74803149606299213" bottom="0.74803149606299213" header="0.31496062992125984" footer="0.31496062992125984"/>
  <pageSetup paperSize="9" scale="83" fitToWidth="2" orientation="portrait" r:id="rId1"/>
  <colBreaks count="1" manualBreakCount="1">
    <brk id="14" max="5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保財共試算（案３）</vt:lpstr>
      <vt:lpstr>'保財共試算（案３）'!Print_Area</vt:lpstr>
    </vt:vector>
  </TitlesOfParts>
  <Company>大阪府庁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大阪府庁</cp:lastModifiedBy>
  <cp:lastPrinted>2014-10-28T02:21:37Z</cp:lastPrinted>
  <dcterms:created xsi:type="dcterms:W3CDTF">2014-10-27T02:51:44Z</dcterms:created>
  <dcterms:modified xsi:type="dcterms:W3CDTF">2014-10-28T02:23:16Z</dcterms:modified>
</cp:coreProperties>
</file>