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75" windowWidth="19395" windowHeight="8055" activeTab="4"/>
  </bookViews>
  <sheets>
    <sheet name="病院病棟" sheetId="4" r:id="rId1"/>
    <sheet name="有床診療所" sheetId="5" r:id="rId2"/>
    <sheet name="病床（病院）" sheetId="7" r:id="rId3"/>
    <sheet name="病床（有床診療所）" sheetId="8" r:id="rId4"/>
    <sheet name="病床合計" sheetId="3" r:id="rId5"/>
  </sheets>
  <definedNames>
    <definedName name="_xlnm.Print_Area" localSheetId="0">病院病棟!$A$1:$K$51</definedName>
    <definedName name="_xlnm.Print_Area" localSheetId="2">'病床（病院）'!$A$1:$O$51</definedName>
    <definedName name="_xlnm.Print_Area" localSheetId="3">'病床（有床診療所）'!$A$1:$O$51</definedName>
    <definedName name="_xlnm.Print_Area" localSheetId="4">病床合計!$A$1:$O$51</definedName>
    <definedName name="_xlnm.Print_Area" localSheetId="1">有床診療所!$A$1:$K$51</definedName>
  </definedNames>
  <calcPr calcId="145621"/>
</workbook>
</file>

<file path=xl/calcChain.xml><?xml version="1.0" encoding="utf-8"?>
<calcChain xmlns="http://schemas.openxmlformats.org/spreadsheetml/2006/main">
  <c r="D45" i="3" l="1"/>
  <c r="C45" i="3"/>
  <c r="D44" i="3"/>
  <c r="C44" i="3"/>
  <c r="D43" i="3"/>
  <c r="C43" i="3"/>
  <c r="D42" i="3"/>
  <c r="C42" i="3"/>
  <c r="D41" i="3"/>
  <c r="C41" i="3"/>
  <c r="D40" i="3"/>
  <c r="C40" i="3"/>
  <c r="D39" i="3"/>
  <c r="C39" i="3"/>
  <c r="D38" i="3"/>
  <c r="C38" i="3"/>
  <c r="D37" i="3"/>
  <c r="C37" i="3"/>
  <c r="D36" i="3"/>
  <c r="C36" i="3"/>
  <c r="D35" i="3"/>
  <c r="C35" i="3"/>
  <c r="D34" i="3"/>
  <c r="C34" i="3"/>
  <c r="D33" i="3"/>
  <c r="C33" i="3"/>
  <c r="D32" i="3"/>
  <c r="C32" i="3"/>
  <c r="D31" i="3"/>
  <c r="C31" i="3"/>
  <c r="D30" i="3"/>
  <c r="C30" i="3"/>
  <c r="D29" i="3"/>
  <c r="C29" i="3"/>
  <c r="D28" i="3"/>
  <c r="C28" i="3"/>
  <c r="D27" i="3"/>
  <c r="C27" i="3"/>
  <c r="D26" i="3"/>
  <c r="C26" i="3"/>
  <c r="D25" i="3"/>
  <c r="C25" i="3"/>
  <c r="D24" i="3"/>
  <c r="C24" i="3"/>
  <c r="D23" i="3"/>
  <c r="C23" i="3"/>
  <c r="D22" i="3"/>
  <c r="C22" i="3"/>
  <c r="D21" i="3"/>
  <c r="C21" i="3"/>
  <c r="D20" i="3"/>
  <c r="C20" i="3"/>
  <c r="D19" i="3"/>
  <c r="C19" i="3"/>
  <c r="D18" i="3"/>
  <c r="C18" i="3"/>
  <c r="D17" i="3"/>
  <c r="C17" i="3"/>
  <c r="D16" i="3"/>
  <c r="C16" i="3"/>
  <c r="D15" i="3"/>
  <c r="C15" i="3"/>
  <c r="D14" i="3"/>
  <c r="C14" i="3"/>
  <c r="D13" i="3"/>
  <c r="C13" i="3"/>
  <c r="D12" i="3"/>
  <c r="C12" i="3"/>
  <c r="D11" i="3"/>
  <c r="C11" i="3"/>
  <c r="D10" i="3"/>
  <c r="C10" i="3"/>
  <c r="D9" i="3"/>
  <c r="C9" i="3"/>
  <c r="D8" i="3"/>
  <c r="C8" i="3"/>
  <c r="D7" i="3"/>
  <c r="C7" i="3"/>
  <c r="D6" i="3"/>
  <c r="C6" i="3"/>
  <c r="L45" i="3"/>
  <c r="K45" i="3"/>
  <c r="L44" i="3"/>
  <c r="K44" i="3"/>
  <c r="L43" i="3"/>
  <c r="K43" i="3"/>
  <c r="L42" i="3"/>
  <c r="K42" i="3"/>
  <c r="L41" i="3"/>
  <c r="K41" i="3"/>
  <c r="L40" i="3"/>
  <c r="K40" i="3"/>
  <c r="L39" i="3"/>
  <c r="K39" i="3"/>
  <c r="L38" i="3"/>
  <c r="K38" i="3"/>
  <c r="L37" i="3"/>
  <c r="K37" i="3"/>
  <c r="L36" i="3"/>
  <c r="K36" i="3"/>
  <c r="L35" i="3"/>
  <c r="K35" i="3"/>
  <c r="L34" i="3"/>
  <c r="K34" i="3"/>
  <c r="L33" i="3"/>
  <c r="K33" i="3"/>
  <c r="L32" i="3"/>
  <c r="K32" i="3"/>
  <c r="L31" i="3"/>
  <c r="K31" i="3"/>
  <c r="L30" i="3"/>
  <c r="K30" i="3"/>
  <c r="L29" i="3"/>
  <c r="K29" i="3"/>
  <c r="L28" i="3"/>
  <c r="K28" i="3"/>
  <c r="L27" i="3"/>
  <c r="K27" i="3"/>
  <c r="L26" i="3"/>
  <c r="K26" i="3"/>
  <c r="L25" i="3"/>
  <c r="K25" i="3"/>
  <c r="L24" i="3"/>
  <c r="K24" i="3"/>
  <c r="L23" i="3"/>
  <c r="K23" i="3"/>
  <c r="L22" i="3"/>
  <c r="K22" i="3"/>
  <c r="L21" i="3"/>
  <c r="K21" i="3"/>
  <c r="L20" i="3"/>
  <c r="K20" i="3"/>
  <c r="L19" i="3"/>
  <c r="K19" i="3"/>
  <c r="L18" i="3"/>
  <c r="K18" i="3"/>
  <c r="L17" i="3"/>
  <c r="K17" i="3"/>
  <c r="L16" i="3"/>
  <c r="K16" i="3"/>
  <c r="L15" i="3"/>
  <c r="K15" i="3"/>
  <c r="L14" i="3"/>
  <c r="K14" i="3"/>
  <c r="L13" i="3"/>
  <c r="K13" i="3"/>
  <c r="L12" i="3"/>
  <c r="K12" i="3"/>
  <c r="L11" i="3"/>
  <c r="K11" i="3"/>
  <c r="L10" i="3"/>
  <c r="K10" i="3"/>
  <c r="L9" i="3"/>
  <c r="K9" i="3"/>
  <c r="L8" i="3"/>
  <c r="K8" i="3"/>
  <c r="L7" i="3"/>
  <c r="K7" i="3"/>
  <c r="L6" i="3"/>
  <c r="K6" i="3"/>
  <c r="L50" i="8" l="1"/>
  <c r="K50" i="8"/>
  <c r="D50" i="8"/>
  <c r="C50" i="8"/>
  <c r="L49" i="8"/>
  <c r="K49" i="8"/>
  <c r="D49" i="8"/>
  <c r="C49" i="8"/>
  <c r="L48" i="8"/>
  <c r="K48" i="8"/>
  <c r="D48" i="8"/>
  <c r="C48" i="8"/>
  <c r="L47" i="8"/>
  <c r="K47" i="8"/>
  <c r="D47" i="8"/>
  <c r="C47" i="8"/>
  <c r="L46" i="8"/>
  <c r="K46" i="8"/>
  <c r="D46" i="8"/>
  <c r="C46" i="8"/>
  <c r="M45" i="8"/>
  <c r="E45" i="8"/>
  <c r="M44" i="8"/>
  <c r="E44" i="8"/>
  <c r="M43" i="8"/>
  <c r="E43" i="8"/>
  <c r="M42" i="8"/>
  <c r="E42" i="8"/>
  <c r="M41" i="8"/>
  <c r="E41" i="8"/>
  <c r="M40" i="8"/>
  <c r="E40" i="8"/>
  <c r="M39" i="8"/>
  <c r="E39" i="8"/>
  <c r="M38" i="8"/>
  <c r="E38" i="8"/>
  <c r="M37" i="8"/>
  <c r="E37" i="8"/>
  <c r="M36" i="8"/>
  <c r="E36" i="8"/>
  <c r="G37" i="8" s="1"/>
  <c r="M35" i="8"/>
  <c r="E35" i="8"/>
  <c r="M34" i="8"/>
  <c r="E34" i="8"/>
  <c r="M33" i="8"/>
  <c r="E33" i="8"/>
  <c r="G33" i="8" s="1"/>
  <c r="M32" i="8"/>
  <c r="E32" i="8"/>
  <c r="M31" i="8"/>
  <c r="E31" i="8"/>
  <c r="M30" i="8"/>
  <c r="E30" i="8"/>
  <c r="M29" i="8"/>
  <c r="E29" i="8"/>
  <c r="M28" i="8"/>
  <c r="E28" i="8"/>
  <c r="M27" i="8"/>
  <c r="E27" i="8"/>
  <c r="M26" i="8"/>
  <c r="E26" i="8"/>
  <c r="M25" i="8"/>
  <c r="E25" i="8"/>
  <c r="M24" i="8"/>
  <c r="E24" i="8"/>
  <c r="M23" i="8"/>
  <c r="E23" i="8"/>
  <c r="M22" i="8"/>
  <c r="E22" i="8"/>
  <c r="M21" i="8"/>
  <c r="G21" i="8"/>
  <c r="E21" i="8"/>
  <c r="M20" i="8"/>
  <c r="E20" i="8"/>
  <c r="M19" i="8"/>
  <c r="E19" i="8"/>
  <c r="M18" i="8"/>
  <c r="E18" i="8"/>
  <c r="M17" i="8"/>
  <c r="E17" i="8"/>
  <c r="M16" i="8"/>
  <c r="E16" i="8"/>
  <c r="M15" i="8"/>
  <c r="E15" i="8"/>
  <c r="M14" i="8"/>
  <c r="E14" i="8"/>
  <c r="M13" i="8"/>
  <c r="E13" i="8"/>
  <c r="M12" i="8"/>
  <c r="E12" i="8"/>
  <c r="M11" i="8"/>
  <c r="E11" i="8"/>
  <c r="M10" i="8"/>
  <c r="E10" i="8"/>
  <c r="M9" i="8"/>
  <c r="E9" i="8"/>
  <c r="M8" i="8"/>
  <c r="E8" i="8"/>
  <c r="M7" i="8"/>
  <c r="E7" i="8"/>
  <c r="M6" i="8"/>
  <c r="E6" i="8"/>
  <c r="L50" i="7"/>
  <c r="K50" i="7"/>
  <c r="D50" i="7"/>
  <c r="C50" i="7"/>
  <c r="L49" i="7"/>
  <c r="K49" i="7"/>
  <c r="D49" i="7"/>
  <c r="C49" i="7"/>
  <c r="L48" i="7"/>
  <c r="K48" i="7"/>
  <c r="D48" i="7"/>
  <c r="C48" i="7"/>
  <c r="L47" i="7"/>
  <c r="K47" i="7"/>
  <c r="D47" i="7"/>
  <c r="C47" i="7"/>
  <c r="L46" i="7"/>
  <c r="K46" i="7"/>
  <c r="D46" i="7"/>
  <c r="C46" i="7"/>
  <c r="M45" i="7"/>
  <c r="E45" i="7"/>
  <c r="M44" i="7"/>
  <c r="E44" i="7"/>
  <c r="M43" i="7"/>
  <c r="E43" i="7"/>
  <c r="M42" i="7"/>
  <c r="E42" i="7"/>
  <c r="M41" i="7"/>
  <c r="E41" i="7"/>
  <c r="M40" i="7"/>
  <c r="E40" i="7"/>
  <c r="M39" i="7"/>
  <c r="E39" i="7"/>
  <c r="M38" i="7"/>
  <c r="E38" i="7"/>
  <c r="M37" i="7"/>
  <c r="E37" i="7"/>
  <c r="M36" i="7"/>
  <c r="E36" i="7"/>
  <c r="M35" i="7"/>
  <c r="E35" i="7"/>
  <c r="M34" i="7"/>
  <c r="E34" i="7"/>
  <c r="M33" i="7"/>
  <c r="E33" i="7"/>
  <c r="M32" i="7"/>
  <c r="E32" i="7"/>
  <c r="M31" i="7"/>
  <c r="E31" i="7"/>
  <c r="M30" i="7"/>
  <c r="E30" i="7"/>
  <c r="M29" i="7"/>
  <c r="E29" i="7"/>
  <c r="M28" i="7"/>
  <c r="E28" i="7"/>
  <c r="M27" i="7"/>
  <c r="E27" i="7"/>
  <c r="M26" i="7"/>
  <c r="E26" i="7"/>
  <c r="M25" i="7"/>
  <c r="E25" i="7"/>
  <c r="M24" i="7"/>
  <c r="E24" i="7"/>
  <c r="M23" i="7"/>
  <c r="E23" i="7"/>
  <c r="M22" i="7"/>
  <c r="E22" i="7"/>
  <c r="M21" i="7"/>
  <c r="E21" i="7"/>
  <c r="M20" i="7"/>
  <c r="E20" i="7"/>
  <c r="M19" i="7"/>
  <c r="E19" i="7"/>
  <c r="M18" i="7"/>
  <c r="E18" i="7"/>
  <c r="M17" i="7"/>
  <c r="E17" i="7"/>
  <c r="M16" i="7"/>
  <c r="E16" i="7"/>
  <c r="M15" i="7"/>
  <c r="E15" i="7"/>
  <c r="M14" i="7"/>
  <c r="E14" i="7"/>
  <c r="M13" i="7"/>
  <c r="E13" i="7"/>
  <c r="M12" i="7"/>
  <c r="E12" i="7"/>
  <c r="M11" i="7"/>
  <c r="E11" i="7"/>
  <c r="M10" i="7"/>
  <c r="E10" i="7"/>
  <c r="M9" i="7"/>
  <c r="E9" i="7"/>
  <c r="M8" i="7"/>
  <c r="E8" i="7"/>
  <c r="M7" i="7"/>
  <c r="E7" i="7"/>
  <c r="M6" i="7"/>
  <c r="E6" i="7"/>
  <c r="G9" i="7" s="1"/>
  <c r="G13" i="7" l="1"/>
  <c r="G22" i="8"/>
  <c r="G28" i="8"/>
  <c r="G34" i="8"/>
  <c r="G17" i="8"/>
  <c r="O42" i="8"/>
  <c r="O40" i="8"/>
  <c r="O39" i="8"/>
  <c r="O36" i="8"/>
  <c r="O38" i="8"/>
  <c r="O33" i="8"/>
  <c r="O34" i="8"/>
  <c r="O32" i="8"/>
  <c r="O35" i="8"/>
  <c r="O28" i="8"/>
  <c r="O27" i="8"/>
  <c r="O30" i="8"/>
  <c r="O26" i="8"/>
  <c r="O24" i="8"/>
  <c r="O23" i="8"/>
  <c r="O22" i="8"/>
  <c r="O16" i="8"/>
  <c r="O18" i="8"/>
  <c r="O20" i="8"/>
  <c r="O14" i="8"/>
  <c r="O12" i="8"/>
  <c r="M47" i="8"/>
  <c r="L51" i="8"/>
  <c r="O10" i="8"/>
  <c r="K51" i="8"/>
  <c r="O6" i="8"/>
  <c r="O8" i="8"/>
  <c r="G45" i="8"/>
  <c r="G41" i="8"/>
  <c r="G38" i="8"/>
  <c r="G39" i="8"/>
  <c r="G31" i="8"/>
  <c r="G35" i="8"/>
  <c r="G27" i="8"/>
  <c r="G23" i="8"/>
  <c r="G25" i="8"/>
  <c r="G19" i="8"/>
  <c r="G11" i="8"/>
  <c r="G15" i="8"/>
  <c r="G9" i="8"/>
  <c r="D51" i="8"/>
  <c r="G7" i="8"/>
  <c r="G8" i="8"/>
  <c r="G13" i="8"/>
  <c r="G29" i="8"/>
  <c r="G30" i="8"/>
  <c r="C51" i="8"/>
  <c r="O44" i="8"/>
  <c r="M49" i="8"/>
  <c r="G10" i="8"/>
  <c r="O13" i="8"/>
  <c r="G14" i="8"/>
  <c r="O15" i="8"/>
  <c r="G18" i="8"/>
  <c r="O19" i="8"/>
  <c r="G42" i="8"/>
  <c r="E47" i="8"/>
  <c r="E49" i="8"/>
  <c r="G43" i="8"/>
  <c r="O9" i="8"/>
  <c r="M46" i="8"/>
  <c r="M48" i="8"/>
  <c r="M50" i="8"/>
  <c r="G12" i="8"/>
  <c r="O17" i="8"/>
  <c r="G20" i="8"/>
  <c r="G16" i="8"/>
  <c r="G24" i="8"/>
  <c r="O25" i="8"/>
  <c r="O21" i="8"/>
  <c r="O29" i="8"/>
  <c r="G32" i="8"/>
  <c r="O37" i="8"/>
  <c r="G40" i="8"/>
  <c r="G36" i="8"/>
  <c r="G44" i="8"/>
  <c r="O45" i="8"/>
  <c r="O41" i="8"/>
  <c r="O43" i="8"/>
  <c r="E48" i="8"/>
  <c r="E50" i="8"/>
  <c r="G6" i="8"/>
  <c r="O7" i="8"/>
  <c r="O11" i="8"/>
  <c r="G26" i="8"/>
  <c r="O31" i="8"/>
  <c r="E46" i="8"/>
  <c r="O41" i="7"/>
  <c r="O38" i="7"/>
  <c r="O31" i="7"/>
  <c r="O34" i="7"/>
  <c r="O27" i="7"/>
  <c r="O26" i="7"/>
  <c r="O30" i="7"/>
  <c r="O25" i="7"/>
  <c r="O18" i="7"/>
  <c r="O17" i="7"/>
  <c r="O14" i="7"/>
  <c r="O11" i="7"/>
  <c r="L51" i="7"/>
  <c r="O6" i="7"/>
  <c r="K51" i="7"/>
  <c r="O21" i="7"/>
  <c r="O22" i="7"/>
  <c r="O37" i="7"/>
  <c r="O45" i="7"/>
  <c r="O10" i="7"/>
  <c r="O29" i="7"/>
  <c r="O33" i="7"/>
  <c r="O42" i="7"/>
  <c r="O13" i="7"/>
  <c r="G42" i="7"/>
  <c r="E49" i="7"/>
  <c r="G41" i="7"/>
  <c r="G45" i="7"/>
  <c r="G36" i="7"/>
  <c r="G37" i="7"/>
  <c r="E46" i="7"/>
  <c r="G32" i="7"/>
  <c r="G33" i="7"/>
  <c r="G26" i="7"/>
  <c r="G22" i="7"/>
  <c r="G21" i="7"/>
  <c r="D51" i="7"/>
  <c r="G25" i="7"/>
  <c r="G16" i="7"/>
  <c r="G17" i="7"/>
  <c r="E50" i="7"/>
  <c r="E48" i="7"/>
  <c r="C51" i="7"/>
  <c r="G8" i="7"/>
  <c r="G28" i="7"/>
  <c r="G29" i="7"/>
  <c r="G40" i="7"/>
  <c r="G44" i="7"/>
  <c r="E47" i="7"/>
  <c r="G12" i="7"/>
  <c r="G20" i="7"/>
  <c r="G24" i="7"/>
  <c r="O9" i="7"/>
  <c r="G10" i="7"/>
  <c r="G7" i="7"/>
  <c r="G6" i="7"/>
  <c r="O8" i="7"/>
  <c r="M48" i="7"/>
  <c r="O7" i="7"/>
  <c r="O15" i="7"/>
  <c r="G30" i="7"/>
  <c r="G34" i="7"/>
  <c r="O39" i="7"/>
  <c r="M49" i="7"/>
  <c r="G11" i="7"/>
  <c r="O12" i="7"/>
  <c r="O16" i="7"/>
  <c r="O20" i="7"/>
  <c r="G23" i="7"/>
  <c r="G27" i="7"/>
  <c r="O32" i="7"/>
  <c r="O40" i="7"/>
  <c r="G43" i="7"/>
  <c r="O44" i="7"/>
  <c r="G14" i="7"/>
  <c r="G18" i="7"/>
  <c r="O19" i="7"/>
  <c r="O23" i="7"/>
  <c r="O35" i="7"/>
  <c r="G38" i="7"/>
  <c r="O43" i="7"/>
  <c r="M46" i="7"/>
  <c r="M47" i="7"/>
  <c r="M50" i="7"/>
  <c r="G15" i="7"/>
  <c r="G19" i="7"/>
  <c r="O24" i="7"/>
  <c r="O28" i="7"/>
  <c r="G31" i="7"/>
  <c r="G35" i="7"/>
  <c r="O36" i="7"/>
  <c r="G39" i="7"/>
  <c r="M51" i="8" l="1"/>
  <c r="E51" i="8"/>
  <c r="F50" i="8" s="1"/>
  <c r="E51" i="7"/>
  <c r="F36" i="7" s="1"/>
  <c r="M51" i="7"/>
  <c r="I50" i="5"/>
  <c r="C50" i="5"/>
  <c r="I49" i="5"/>
  <c r="C49" i="5"/>
  <c r="I48" i="5"/>
  <c r="C48" i="5"/>
  <c r="I47" i="5"/>
  <c r="C47" i="5"/>
  <c r="I46" i="5"/>
  <c r="C46" i="5"/>
  <c r="K45" i="5"/>
  <c r="E45" i="5"/>
  <c r="K44" i="5"/>
  <c r="E44" i="5"/>
  <c r="K43" i="5"/>
  <c r="E43" i="5"/>
  <c r="K42" i="5"/>
  <c r="E42" i="5"/>
  <c r="K41" i="5"/>
  <c r="E41" i="5"/>
  <c r="K40" i="5"/>
  <c r="E40" i="5"/>
  <c r="K39" i="5"/>
  <c r="E39" i="5"/>
  <c r="K38" i="5"/>
  <c r="E38" i="5"/>
  <c r="K37" i="5"/>
  <c r="E37" i="5"/>
  <c r="K36" i="5"/>
  <c r="E36" i="5"/>
  <c r="K35" i="5"/>
  <c r="E35" i="5"/>
  <c r="K34" i="5"/>
  <c r="E34" i="5"/>
  <c r="K33" i="5"/>
  <c r="E33" i="5"/>
  <c r="K32" i="5"/>
  <c r="E32" i="5"/>
  <c r="K31" i="5"/>
  <c r="E31" i="5"/>
  <c r="K30" i="5"/>
  <c r="E30" i="5"/>
  <c r="K29" i="5"/>
  <c r="E29" i="5"/>
  <c r="K28" i="5"/>
  <c r="E28" i="5"/>
  <c r="K27" i="5"/>
  <c r="E27" i="5"/>
  <c r="K26" i="5"/>
  <c r="E26" i="5"/>
  <c r="K25" i="5"/>
  <c r="E25" i="5"/>
  <c r="K24" i="5"/>
  <c r="E24" i="5"/>
  <c r="K23" i="5"/>
  <c r="E23" i="5"/>
  <c r="K22" i="5"/>
  <c r="E22" i="5"/>
  <c r="K21" i="5"/>
  <c r="E21" i="5"/>
  <c r="K20" i="5"/>
  <c r="E20" i="5"/>
  <c r="K19" i="5"/>
  <c r="E19" i="5"/>
  <c r="K18" i="5"/>
  <c r="E18" i="5"/>
  <c r="K17" i="5"/>
  <c r="E17" i="5"/>
  <c r="K16" i="5"/>
  <c r="E16" i="5"/>
  <c r="K15" i="5"/>
  <c r="E15" i="5"/>
  <c r="K14" i="5"/>
  <c r="E14" i="5"/>
  <c r="K13" i="5"/>
  <c r="E13" i="5"/>
  <c r="K12" i="5"/>
  <c r="E12" i="5"/>
  <c r="K11" i="5"/>
  <c r="E11" i="5"/>
  <c r="K10" i="5"/>
  <c r="E10" i="5"/>
  <c r="K9" i="5"/>
  <c r="E9" i="5"/>
  <c r="K8" i="5"/>
  <c r="E8" i="5"/>
  <c r="K7" i="5"/>
  <c r="E7" i="5"/>
  <c r="K6" i="5"/>
  <c r="E6" i="5"/>
  <c r="C50" i="4"/>
  <c r="C49" i="4"/>
  <c r="C48" i="4"/>
  <c r="C47" i="4"/>
  <c r="C46" i="4"/>
  <c r="E41" i="4"/>
  <c r="E39" i="4"/>
  <c r="E37" i="4"/>
  <c r="E36" i="4"/>
  <c r="E31" i="4"/>
  <c r="E29" i="4"/>
  <c r="K26" i="4"/>
  <c r="E27" i="4"/>
  <c r="E21" i="4"/>
  <c r="K20" i="4"/>
  <c r="E16" i="4"/>
  <c r="E11" i="4"/>
  <c r="K8" i="4"/>
  <c r="K6" i="4"/>
  <c r="E8" i="4"/>
  <c r="N49" i="8" l="1"/>
  <c r="F49" i="8"/>
  <c r="F46" i="8"/>
  <c r="F47" i="8"/>
  <c r="N45" i="8"/>
  <c r="N41" i="8"/>
  <c r="N39" i="8"/>
  <c r="N37" i="8"/>
  <c r="N35" i="8"/>
  <c r="N33" i="8"/>
  <c r="N31" i="8"/>
  <c r="N29" i="8"/>
  <c r="N27" i="8"/>
  <c r="N25" i="8"/>
  <c r="N23" i="8"/>
  <c r="N21" i="8"/>
  <c r="N19" i="8"/>
  <c r="N17" i="8"/>
  <c r="N15" i="8"/>
  <c r="N13" i="8"/>
  <c r="N11" i="8"/>
  <c r="N9" i="8"/>
  <c r="N7" i="8"/>
  <c r="N43" i="8"/>
  <c r="N22" i="8"/>
  <c r="N24" i="8"/>
  <c r="N26" i="8"/>
  <c r="N30" i="8"/>
  <c r="N34" i="8"/>
  <c r="N36" i="8"/>
  <c r="N40" i="8"/>
  <c r="N12" i="8"/>
  <c r="N44" i="8"/>
  <c r="N8" i="8"/>
  <c r="N10" i="8"/>
  <c r="N28" i="8"/>
  <c r="N32" i="8"/>
  <c r="N38" i="8"/>
  <c r="N47" i="8"/>
  <c r="N6" i="8"/>
  <c r="N14" i="8"/>
  <c r="N16" i="8"/>
  <c r="N20" i="8"/>
  <c r="N42" i="8"/>
  <c r="N18" i="8"/>
  <c r="N48" i="8"/>
  <c r="N50" i="8"/>
  <c r="N46" i="8"/>
  <c r="F44" i="8"/>
  <c r="F42" i="8"/>
  <c r="F40" i="8"/>
  <c r="F38" i="8"/>
  <c r="F36" i="8"/>
  <c r="F34" i="8"/>
  <c r="F32" i="8"/>
  <c r="F30" i="8"/>
  <c r="F28" i="8"/>
  <c r="F26" i="8"/>
  <c r="F24" i="8"/>
  <c r="F22" i="8"/>
  <c r="F20" i="8"/>
  <c r="F18" i="8"/>
  <c r="F16" i="8"/>
  <c r="F14" i="8"/>
  <c r="F12" i="8"/>
  <c r="F10" i="8"/>
  <c r="F8" i="8"/>
  <c r="F6" i="8"/>
  <c r="F7" i="8"/>
  <c r="F11" i="8"/>
  <c r="F13" i="8"/>
  <c r="F17" i="8"/>
  <c r="F19" i="8"/>
  <c r="F21" i="8"/>
  <c r="F33" i="8"/>
  <c r="F37" i="8"/>
  <c r="F41" i="8"/>
  <c r="F15" i="8"/>
  <c r="F25" i="8"/>
  <c r="F27" i="8"/>
  <c r="F35" i="8"/>
  <c r="F45" i="8"/>
  <c r="F43" i="8"/>
  <c r="F9" i="8"/>
  <c r="F23" i="8"/>
  <c r="F29" i="8"/>
  <c r="F31" i="8"/>
  <c r="F39" i="8"/>
  <c r="F48" i="8"/>
  <c r="F33" i="7"/>
  <c r="F18" i="7"/>
  <c r="F31" i="7"/>
  <c r="F24" i="7"/>
  <c r="F50" i="7"/>
  <c r="F29" i="7"/>
  <c r="F11" i="7"/>
  <c r="F45" i="7"/>
  <c r="F40" i="7"/>
  <c r="F22" i="7"/>
  <c r="F46" i="7"/>
  <c r="F9" i="7"/>
  <c r="F30" i="7"/>
  <c r="F44" i="7"/>
  <c r="F41" i="7"/>
  <c r="F19" i="7"/>
  <c r="F42" i="7"/>
  <c r="F49" i="7"/>
  <c r="F48" i="7"/>
  <c r="F20" i="7"/>
  <c r="F10" i="7"/>
  <c r="F43" i="7"/>
  <c r="F15" i="7"/>
  <c r="F13" i="7"/>
  <c r="F8" i="7"/>
  <c r="F17" i="7"/>
  <c r="F37" i="7"/>
  <c r="F25" i="7"/>
  <c r="F14" i="7"/>
  <c r="F23" i="7"/>
  <c r="F38" i="7"/>
  <c r="F39" i="7"/>
  <c r="F28" i="7"/>
  <c r="F16" i="7"/>
  <c r="F21" i="7"/>
  <c r="F47" i="7"/>
  <c r="F6" i="7"/>
  <c r="F26" i="7"/>
  <c r="F35" i="7"/>
  <c r="F34" i="7"/>
  <c r="F27" i="7"/>
  <c r="F7" i="7"/>
  <c r="F12" i="7"/>
  <c r="F32" i="7"/>
  <c r="N42" i="7"/>
  <c r="N20" i="7"/>
  <c r="N12" i="7"/>
  <c r="N43" i="7"/>
  <c r="N39" i="7"/>
  <c r="N27" i="7"/>
  <c r="N23" i="7"/>
  <c r="N44" i="7"/>
  <c r="N40" i="7"/>
  <c r="N36" i="7"/>
  <c r="N32" i="7"/>
  <c r="N28" i="7"/>
  <c r="N24" i="7"/>
  <c r="N16" i="7"/>
  <c r="N35" i="7"/>
  <c r="N31" i="7"/>
  <c r="N19" i="7"/>
  <c r="N15" i="7"/>
  <c r="N11" i="7"/>
  <c r="N7" i="7"/>
  <c r="N22" i="7"/>
  <c r="N9" i="7"/>
  <c r="N25" i="7"/>
  <c r="N45" i="7"/>
  <c r="N13" i="7"/>
  <c r="N29" i="7"/>
  <c r="N18" i="7"/>
  <c r="N10" i="7"/>
  <c r="N34" i="7"/>
  <c r="N6" i="7"/>
  <c r="N21" i="7"/>
  <c r="N37" i="7"/>
  <c r="N26" i="7"/>
  <c r="N14" i="7"/>
  <c r="N38" i="7"/>
  <c r="N8" i="7"/>
  <c r="N17" i="7"/>
  <c r="N41" i="7"/>
  <c r="N30" i="7"/>
  <c r="N33" i="7"/>
  <c r="N49" i="7"/>
  <c r="N47" i="7"/>
  <c r="N46" i="7"/>
  <c r="N48" i="7"/>
  <c r="N50" i="7"/>
  <c r="I51" i="5"/>
  <c r="C51" i="5"/>
  <c r="D47" i="5" s="1"/>
  <c r="K24" i="4"/>
  <c r="E35" i="4"/>
  <c r="E43" i="4"/>
  <c r="E13" i="4"/>
  <c r="E15" i="4"/>
  <c r="E33" i="4"/>
  <c r="E6" i="4"/>
  <c r="K34" i="4"/>
  <c r="E45" i="4"/>
  <c r="E17" i="4"/>
  <c r="E19" i="4"/>
  <c r="E23" i="4"/>
  <c r="E25" i="4"/>
  <c r="K18" i="4"/>
  <c r="K22" i="4"/>
  <c r="K29" i="4"/>
  <c r="K11" i="4"/>
  <c r="I46" i="4"/>
  <c r="K15" i="4"/>
  <c r="I50" i="4"/>
  <c r="K37" i="4"/>
  <c r="K38" i="4"/>
  <c r="K41" i="4"/>
  <c r="K42" i="4"/>
  <c r="K45" i="4"/>
  <c r="E7" i="4"/>
  <c r="E10" i="4"/>
  <c r="E9" i="4"/>
  <c r="K16" i="4"/>
  <c r="K19" i="4"/>
  <c r="K23" i="4"/>
  <c r="K27" i="4"/>
  <c r="K28" i="4"/>
  <c r="K31" i="4"/>
  <c r="K32" i="4"/>
  <c r="K35" i="4"/>
  <c r="K17" i="4"/>
  <c r="K21" i="4"/>
  <c r="K25" i="4"/>
  <c r="K30" i="4"/>
  <c r="K33" i="4"/>
  <c r="K12" i="4"/>
  <c r="K7" i="4"/>
  <c r="I47" i="4"/>
  <c r="K9" i="4"/>
  <c r="I49" i="4"/>
  <c r="K10" i="4"/>
  <c r="K13" i="4"/>
  <c r="I48" i="4"/>
  <c r="K14" i="4"/>
  <c r="K36" i="4"/>
  <c r="K39" i="4"/>
  <c r="K40" i="4"/>
  <c r="K43" i="4"/>
  <c r="K44" i="4"/>
  <c r="C51" i="4"/>
  <c r="D47" i="4" s="1"/>
  <c r="E12" i="4"/>
  <c r="E20" i="4"/>
  <c r="E24" i="4"/>
  <c r="E32" i="4"/>
  <c r="E34" i="4"/>
  <c r="E38" i="4"/>
  <c r="E40" i="4"/>
  <c r="E42" i="4"/>
  <c r="E44" i="4"/>
  <c r="E14" i="4"/>
  <c r="E18" i="4"/>
  <c r="E22" i="4"/>
  <c r="E26" i="4"/>
  <c r="E28" i="4"/>
  <c r="E30" i="4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J50" i="5" l="1"/>
  <c r="J35" i="5"/>
  <c r="J19" i="5"/>
  <c r="J48" i="5"/>
  <c r="J32" i="5"/>
  <c r="J16" i="5"/>
  <c r="J43" i="5"/>
  <c r="J27" i="5"/>
  <c r="J11" i="5"/>
  <c r="J40" i="5"/>
  <c r="J24" i="5"/>
  <c r="J8" i="5"/>
  <c r="J47" i="5"/>
  <c r="J39" i="5"/>
  <c r="J31" i="5"/>
  <c r="J23" i="5"/>
  <c r="J15" i="5"/>
  <c r="J7" i="5"/>
  <c r="J44" i="5"/>
  <c r="J36" i="5"/>
  <c r="J28" i="5"/>
  <c r="J20" i="5"/>
  <c r="J12" i="5"/>
  <c r="J46" i="5"/>
  <c r="J42" i="5"/>
  <c r="J38" i="5"/>
  <c r="J34" i="5"/>
  <c r="J30" i="5"/>
  <c r="J26" i="5"/>
  <c r="J22" i="5"/>
  <c r="J18" i="5"/>
  <c r="J14" i="5"/>
  <c r="J10" i="5"/>
  <c r="J6" i="5"/>
  <c r="J49" i="5"/>
  <c r="J45" i="5"/>
  <c r="J41" i="5"/>
  <c r="J37" i="5"/>
  <c r="J33" i="5"/>
  <c r="J29" i="5"/>
  <c r="J25" i="5"/>
  <c r="J21" i="5"/>
  <c r="J17" i="5"/>
  <c r="J13" i="5"/>
  <c r="J9" i="5"/>
  <c r="D46" i="5"/>
  <c r="D50" i="5"/>
  <c r="D48" i="5"/>
  <c r="D45" i="5"/>
  <c r="D44" i="5"/>
  <c r="D43" i="5"/>
  <c r="D41" i="5"/>
  <c r="D39" i="5"/>
  <c r="D37" i="5"/>
  <c r="D35" i="5"/>
  <c r="D33" i="5"/>
  <c r="D31" i="5"/>
  <c r="D29" i="5"/>
  <c r="D27" i="5"/>
  <c r="D25" i="5"/>
  <c r="D22" i="5"/>
  <c r="D20" i="5"/>
  <c r="D18" i="5"/>
  <c r="D16" i="5"/>
  <c r="D14" i="5"/>
  <c r="D12" i="5"/>
  <c r="D10" i="5"/>
  <c r="D8" i="5"/>
  <c r="D6" i="5"/>
  <c r="D42" i="5"/>
  <c r="D40" i="5"/>
  <c r="D38" i="5"/>
  <c r="D36" i="5"/>
  <c r="D34" i="5"/>
  <c r="D32" i="5"/>
  <c r="D30" i="5"/>
  <c r="D28" i="5"/>
  <c r="D26" i="5"/>
  <c r="D24" i="5"/>
  <c r="D23" i="5"/>
  <c r="D21" i="5"/>
  <c r="D19" i="5"/>
  <c r="D17" i="5"/>
  <c r="D15" i="5"/>
  <c r="D13" i="5"/>
  <c r="D11" i="5"/>
  <c r="D9" i="5"/>
  <c r="D7" i="5"/>
  <c r="D49" i="5"/>
  <c r="D43" i="4"/>
  <c r="D27" i="4"/>
  <c r="D11" i="4"/>
  <c r="D37" i="4"/>
  <c r="D21" i="4"/>
  <c r="D46" i="4"/>
  <c r="D35" i="4"/>
  <c r="D19" i="4"/>
  <c r="D50" i="4"/>
  <c r="D45" i="4"/>
  <c r="D29" i="4"/>
  <c r="D13" i="4"/>
  <c r="D49" i="4"/>
  <c r="D41" i="4"/>
  <c r="D33" i="4"/>
  <c r="D25" i="4"/>
  <c r="D17" i="4"/>
  <c r="D9" i="4"/>
  <c r="D48" i="4"/>
  <c r="D39" i="4"/>
  <c r="D31" i="4"/>
  <c r="D23" i="4"/>
  <c r="D15" i="4"/>
  <c r="I51" i="4"/>
  <c r="J49" i="4" s="1"/>
  <c r="D42" i="4"/>
  <c r="D38" i="4"/>
  <c r="D16" i="4"/>
  <c r="D12" i="4"/>
  <c r="D10" i="4"/>
  <c r="D36" i="4"/>
  <c r="D28" i="4"/>
  <c r="D34" i="4"/>
  <c r="D30" i="4"/>
  <c r="D26" i="4"/>
  <c r="D22" i="4"/>
  <c r="D18" i="4"/>
  <c r="D8" i="4"/>
  <c r="D6" i="4"/>
  <c r="D44" i="4"/>
  <c r="D40" i="4"/>
  <c r="D14" i="4"/>
  <c r="D32" i="4"/>
  <c r="D24" i="4"/>
  <c r="D20" i="4"/>
  <c r="D7" i="4"/>
  <c r="M49" i="3"/>
  <c r="M48" i="3"/>
  <c r="M47" i="3"/>
  <c r="J48" i="4" l="1"/>
  <c r="J47" i="4"/>
  <c r="J44" i="4"/>
  <c r="J42" i="4"/>
  <c r="J40" i="4"/>
  <c r="J38" i="4"/>
  <c r="J36" i="4"/>
  <c r="J34" i="4"/>
  <c r="J32" i="4"/>
  <c r="J30" i="4"/>
  <c r="J28" i="4"/>
  <c r="J26" i="4"/>
  <c r="J24" i="4"/>
  <c r="J22" i="4"/>
  <c r="J20" i="4"/>
  <c r="J18" i="4"/>
  <c r="J16" i="4"/>
  <c r="J14" i="4"/>
  <c r="J12" i="4"/>
  <c r="J10" i="4"/>
  <c r="J8" i="4"/>
  <c r="J6" i="4"/>
  <c r="J7" i="4"/>
  <c r="J11" i="4"/>
  <c r="J27" i="4"/>
  <c r="J33" i="4"/>
  <c r="J43" i="4"/>
  <c r="J41" i="4"/>
  <c r="J31" i="4"/>
  <c r="J39" i="4"/>
  <c r="J15" i="4"/>
  <c r="J37" i="4"/>
  <c r="J45" i="4"/>
  <c r="J23" i="4"/>
  <c r="J17" i="4"/>
  <c r="J25" i="4"/>
  <c r="J35" i="4"/>
  <c r="J9" i="4"/>
  <c r="J13" i="4"/>
  <c r="J29" i="4"/>
  <c r="J19" i="4"/>
  <c r="J21" i="4"/>
  <c r="J50" i="4"/>
  <c r="J46" i="4"/>
  <c r="L50" i="3"/>
  <c r="K50" i="3"/>
  <c r="D50" i="3"/>
  <c r="C50" i="3"/>
  <c r="E50" i="3" s="1"/>
  <c r="L49" i="3"/>
  <c r="K49" i="3"/>
  <c r="D49" i="3"/>
  <c r="C49" i="3"/>
  <c r="L48" i="3"/>
  <c r="K48" i="3"/>
  <c r="D48" i="3"/>
  <c r="C48" i="3"/>
  <c r="L47" i="3"/>
  <c r="K47" i="3"/>
  <c r="D47" i="3"/>
  <c r="C47" i="3"/>
  <c r="L46" i="3"/>
  <c r="K46" i="3"/>
  <c r="D46" i="3"/>
  <c r="C46" i="3"/>
  <c r="E45" i="3"/>
  <c r="E44" i="3"/>
  <c r="E43" i="3"/>
  <c r="E42" i="3"/>
  <c r="O41" i="3"/>
  <c r="E41" i="3"/>
  <c r="E40" i="3"/>
  <c r="E39" i="3"/>
  <c r="E38" i="3"/>
  <c r="E37" i="3"/>
  <c r="E36" i="3"/>
  <c r="E35" i="3"/>
  <c r="E34" i="3"/>
  <c r="E33" i="3"/>
  <c r="E32" i="3"/>
  <c r="O31" i="3"/>
  <c r="E31" i="3"/>
  <c r="E30" i="3"/>
  <c r="E29" i="3"/>
  <c r="E28" i="3"/>
  <c r="E27" i="3"/>
  <c r="E26" i="3"/>
  <c r="E25" i="3"/>
  <c r="E24" i="3"/>
  <c r="E23" i="3"/>
  <c r="O25" i="3"/>
  <c r="E22" i="3"/>
  <c r="E21" i="3"/>
  <c r="E20" i="3"/>
  <c r="E19" i="3"/>
  <c r="E18" i="3"/>
  <c r="E17" i="3"/>
  <c r="E16" i="3"/>
  <c r="E15" i="3"/>
  <c r="E14" i="3"/>
  <c r="E13" i="3"/>
  <c r="E12" i="3"/>
  <c r="M46" i="3"/>
  <c r="E11" i="3"/>
  <c r="E10" i="3"/>
  <c r="E9" i="3"/>
  <c r="E8" i="3"/>
  <c r="E7" i="3"/>
  <c r="E6" i="3"/>
  <c r="G11" i="3" l="1"/>
  <c r="G21" i="3"/>
  <c r="O9" i="3"/>
  <c r="M50" i="3"/>
  <c r="M51" i="3" s="1"/>
  <c r="K51" i="3"/>
  <c r="L51" i="3"/>
  <c r="G16" i="3"/>
  <c r="E48" i="3"/>
  <c r="G18" i="3"/>
  <c r="G41" i="3"/>
  <c r="G42" i="3"/>
  <c r="G44" i="3"/>
  <c r="G36" i="3"/>
  <c r="G40" i="3"/>
  <c r="G38" i="3"/>
  <c r="G31" i="3"/>
  <c r="G34" i="3"/>
  <c r="G32" i="3"/>
  <c r="G26" i="3"/>
  <c r="G28" i="3"/>
  <c r="G30" i="3"/>
  <c r="G22" i="3"/>
  <c r="G24" i="3"/>
  <c r="G20" i="3"/>
  <c r="E49" i="3"/>
  <c r="G12" i="3"/>
  <c r="G14" i="3"/>
  <c r="C51" i="3"/>
  <c r="G6" i="3"/>
  <c r="G8" i="3"/>
  <c r="G10" i="3"/>
  <c r="O8" i="3"/>
  <c r="O23" i="3"/>
  <c r="O26" i="3"/>
  <c r="O30" i="3"/>
  <c r="O44" i="3"/>
  <c r="O12" i="3"/>
  <c r="O13" i="3"/>
  <c r="O16" i="3"/>
  <c r="O17" i="3"/>
  <c r="O20" i="3"/>
  <c r="O34" i="3"/>
  <c r="O35" i="3"/>
  <c r="O38" i="3"/>
  <c r="O39" i="3"/>
  <c r="O6" i="3"/>
  <c r="O7" i="3"/>
  <c r="O10" i="3"/>
  <c r="O21" i="3"/>
  <c r="O24" i="3"/>
  <c r="O28" i="3"/>
  <c r="O29" i="3"/>
  <c r="O42" i="3"/>
  <c r="O43" i="3"/>
  <c r="O11" i="3"/>
  <c r="O14" i="3"/>
  <c r="O15" i="3"/>
  <c r="O18" i="3"/>
  <c r="O19" i="3"/>
  <c r="O32" i="3"/>
  <c r="O33" i="3"/>
  <c r="O36" i="3"/>
  <c r="O37" i="3"/>
  <c r="O40" i="3"/>
  <c r="O22" i="3"/>
  <c r="O27" i="3"/>
  <c r="O45" i="3"/>
  <c r="D51" i="3"/>
  <c r="E47" i="3"/>
  <c r="G13" i="3"/>
  <c r="G15" i="3"/>
  <c r="G17" i="3"/>
  <c r="G19" i="3"/>
  <c r="G23" i="3"/>
  <c r="G29" i="3"/>
  <c r="G35" i="3"/>
  <c r="G37" i="3"/>
  <c r="G39" i="3"/>
  <c r="G43" i="3"/>
  <c r="G45" i="3"/>
  <c r="G7" i="3"/>
  <c r="G9" i="3"/>
  <c r="G25" i="3"/>
  <c r="G27" i="3"/>
  <c r="G33" i="3"/>
  <c r="E46" i="3"/>
  <c r="N6" i="3" l="1"/>
  <c r="N14" i="3"/>
  <c r="N50" i="3"/>
  <c r="N48" i="3"/>
  <c r="N49" i="3"/>
  <c r="N26" i="3"/>
  <c r="N38" i="3"/>
  <c r="N44" i="3"/>
  <c r="N16" i="3"/>
  <c r="N40" i="3"/>
  <c r="N45" i="3"/>
  <c r="N43" i="3"/>
  <c r="N41" i="3"/>
  <c r="N39" i="3"/>
  <c r="N37" i="3"/>
  <c r="N35" i="3"/>
  <c r="N33" i="3"/>
  <c r="N31" i="3"/>
  <c r="N29" i="3"/>
  <c r="N27" i="3"/>
  <c r="N25" i="3"/>
  <c r="N23" i="3"/>
  <c r="N21" i="3"/>
  <c r="N19" i="3"/>
  <c r="N17" i="3"/>
  <c r="N15" i="3"/>
  <c r="N13" i="3"/>
  <c r="N11" i="3"/>
  <c r="N9" i="3"/>
  <c r="N7" i="3"/>
  <c r="N42" i="3"/>
  <c r="N28" i="3"/>
  <c r="N47" i="3"/>
  <c r="N20" i="3"/>
  <c r="E51" i="3"/>
  <c r="F46" i="3" s="1"/>
  <c r="N32" i="3"/>
  <c r="N18" i="3"/>
  <c r="N46" i="3"/>
  <c r="N24" i="3"/>
  <c r="N10" i="3"/>
  <c r="N12" i="3"/>
  <c r="N30" i="3"/>
  <c r="N22" i="3"/>
  <c r="N36" i="3"/>
  <c r="N34" i="3"/>
  <c r="N8" i="3"/>
  <c r="F47" i="3" l="1"/>
  <c r="F43" i="3"/>
  <c r="F39" i="3"/>
  <c r="F35" i="3"/>
  <c r="F21" i="3"/>
  <c r="F17" i="3"/>
  <c r="F13" i="3"/>
  <c r="F45" i="3"/>
  <c r="F31" i="3"/>
  <c r="F27" i="3"/>
  <c r="F23" i="3"/>
  <c r="F9" i="3"/>
  <c r="F41" i="3"/>
  <c r="F37" i="3"/>
  <c r="F33" i="3"/>
  <c r="F19" i="3"/>
  <c r="F15" i="3"/>
  <c r="F29" i="3"/>
  <c r="F25" i="3"/>
  <c r="F11" i="3"/>
  <c r="F7" i="3"/>
  <c r="F6" i="3"/>
  <c r="F14" i="3"/>
  <c r="F22" i="3"/>
  <c r="F30" i="3"/>
  <c r="F38" i="3"/>
  <c r="F34" i="3"/>
  <c r="F12" i="3"/>
  <c r="F28" i="3"/>
  <c r="F44" i="3"/>
  <c r="F49" i="3"/>
  <c r="F48" i="3"/>
  <c r="F8" i="3"/>
  <c r="F16" i="3"/>
  <c r="F24" i="3"/>
  <c r="F32" i="3"/>
  <c r="F40" i="3"/>
  <c r="F50" i="3"/>
  <c r="F10" i="3"/>
  <c r="F18" i="3"/>
  <c r="F26" i="3"/>
  <c r="F42" i="3"/>
  <c r="F20" i="3"/>
  <c r="F36" i="3"/>
</calcChain>
</file>

<file path=xl/sharedStrings.xml><?xml version="1.0" encoding="utf-8"?>
<sst xmlns="http://schemas.openxmlformats.org/spreadsheetml/2006/main" count="667" uniqueCount="39">
  <si>
    <t>豊能</t>
  </si>
  <si>
    <t>高度急性期</t>
  </si>
  <si>
    <t>大阪市</t>
  </si>
  <si>
    <t>急性期</t>
  </si>
  <si>
    <t>回復期</t>
  </si>
  <si>
    <t>慢性期</t>
  </si>
  <si>
    <t>無回答</t>
  </si>
  <si>
    <t>三島</t>
  </si>
  <si>
    <t>北河内</t>
  </si>
  <si>
    <t>中河内</t>
  </si>
  <si>
    <t>南河内</t>
  </si>
  <si>
    <t>堺市</t>
  </si>
  <si>
    <t>泉州</t>
  </si>
  <si>
    <t>合計</t>
    <rPh sb="0" eb="2">
      <t>ゴウケイ</t>
    </rPh>
    <phoneticPr fontId="2"/>
  </si>
  <si>
    <t>総合計</t>
    <rPh sb="0" eb="1">
      <t>ソウ</t>
    </rPh>
    <phoneticPr fontId="2"/>
  </si>
  <si>
    <t>計</t>
    <rPh sb="0" eb="1">
      <t>ケイ</t>
    </rPh>
    <phoneticPr fontId="2"/>
  </si>
  <si>
    <t>全体比</t>
    <rPh sb="0" eb="2">
      <t>ゼンタイ</t>
    </rPh>
    <rPh sb="2" eb="3">
      <t>ヒ</t>
    </rPh>
    <phoneticPr fontId="2"/>
  </si>
  <si>
    <t>〔６年が経過した日における病床の医療機能の予定別〕</t>
    <rPh sb="2" eb="3">
      <t>ネン</t>
    </rPh>
    <rPh sb="4" eb="6">
      <t>ケイカ</t>
    </rPh>
    <rPh sb="8" eb="9">
      <t>ヒ</t>
    </rPh>
    <rPh sb="13" eb="15">
      <t>ビョウショウ</t>
    </rPh>
    <rPh sb="16" eb="18">
      <t>イリョウ</t>
    </rPh>
    <rPh sb="18" eb="20">
      <t>キノウ</t>
    </rPh>
    <rPh sb="21" eb="23">
      <t>ヨテイ</t>
    </rPh>
    <rPh sb="23" eb="24">
      <t>ベツ</t>
    </rPh>
    <phoneticPr fontId="2"/>
  </si>
  <si>
    <t>〔2014（平成26）年７月１日時点の医療機能〕</t>
    <phoneticPr fontId="2"/>
  </si>
  <si>
    <t>一般
病床</t>
    <rPh sb="0" eb="2">
      <t>イッパン</t>
    </rPh>
    <rPh sb="3" eb="4">
      <t>ビョウ</t>
    </rPh>
    <rPh sb="4" eb="5">
      <t>ユカ</t>
    </rPh>
    <phoneticPr fontId="2"/>
  </si>
  <si>
    <t>療養
病床</t>
    <rPh sb="0" eb="2">
      <t>リョウヨウ</t>
    </rPh>
    <rPh sb="3" eb="5">
      <t>ビョウショウ</t>
    </rPh>
    <phoneticPr fontId="2"/>
  </si>
  <si>
    <t>圏域
内比</t>
    <rPh sb="0" eb="2">
      <t>ケンイキ</t>
    </rPh>
    <rPh sb="3" eb="4">
      <t>ナイ</t>
    </rPh>
    <rPh sb="4" eb="5">
      <t>ヒ</t>
    </rPh>
    <phoneticPr fontId="2"/>
  </si>
  <si>
    <t>一般
病床</t>
    <rPh sb="0" eb="2">
      <t>イッパン</t>
    </rPh>
    <rPh sb="3" eb="5">
      <t>ビョウショウ</t>
    </rPh>
    <phoneticPr fontId="2"/>
  </si>
  <si>
    <t>-</t>
    <phoneticPr fontId="2"/>
  </si>
  <si>
    <t>病棟数</t>
    <rPh sb="0" eb="2">
      <t>ビョウトウ</t>
    </rPh>
    <rPh sb="2" eb="3">
      <t>スウ</t>
    </rPh>
    <phoneticPr fontId="2"/>
  </si>
  <si>
    <t>〔６年が経過した日における病棟の医療機能の予定別〕</t>
    <rPh sb="2" eb="3">
      <t>ネン</t>
    </rPh>
    <rPh sb="4" eb="6">
      <t>ケイカ</t>
    </rPh>
    <rPh sb="8" eb="9">
      <t>ヒ</t>
    </rPh>
    <rPh sb="13" eb="15">
      <t>ビョウトウ</t>
    </rPh>
    <rPh sb="16" eb="18">
      <t>イリョウ</t>
    </rPh>
    <rPh sb="18" eb="20">
      <t>キノウ</t>
    </rPh>
    <rPh sb="21" eb="23">
      <t>ヨテイ</t>
    </rPh>
    <rPh sb="23" eb="24">
      <t>ベツ</t>
    </rPh>
    <phoneticPr fontId="2"/>
  </si>
  <si>
    <t>〔６年が経過した日における有床診療所の医療機能の予定別〕</t>
    <rPh sb="2" eb="3">
      <t>ネン</t>
    </rPh>
    <rPh sb="4" eb="6">
      <t>ケイカ</t>
    </rPh>
    <rPh sb="8" eb="9">
      <t>ヒ</t>
    </rPh>
    <rPh sb="13" eb="15">
      <t>ユウショウ</t>
    </rPh>
    <rPh sb="15" eb="17">
      <t>シンリョウ</t>
    </rPh>
    <rPh sb="17" eb="18">
      <t>ショ</t>
    </rPh>
    <rPh sb="19" eb="21">
      <t>イリョウ</t>
    </rPh>
    <rPh sb="21" eb="23">
      <t>キノウ</t>
    </rPh>
    <rPh sb="24" eb="26">
      <t>ヨテイ</t>
    </rPh>
    <rPh sb="26" eb="27">
      <t>ベツ</t>
    </rPh>
    <phoneticPr fontId="2"/>
  </si>
  <si>
    <t>機関数</t>
    <rPh sb="0" eb="2">
      <t>キカン</t>
    </rPh>
    <rPh sb="2" eb="3">
      <t>スウ</t>
    </rPh>
    <phoneticPr fontId="2"/>
  </si>
  <si>
    <t>別紙C</t>
    <rPh sb="0" eb="2">
      <t>ベッシ</t>
    </rPh>
    <phoneticPr fontId="2"/>
  </si>
  <si>
    <t>別紙A</t>
    <rPh sb="0" eb="2">
      <t>ベッシ</t>
    </rPh>
    <phoneticPr fontId="2"/>
  </si>
  <si>
    <t>別紙B</t>
    <rPh sb="0" eb="2">
      <t>ベッシ</t>
    </rPh>
    <phoneticPr fontId="2"/>
  </si>
  <si>
    <t>別紙D</t>
    <rPh sb="0" eb="2">
      <t>ベッシ</t>
    </rPh>
    <phoneticPr fontId="2"/>
  </si>
  <si>
    <t>別紙E</t>
    <rPh sb="0" eb="2">
      <t>ベッシ</t>
    </rPh>
    <phoneticPr fontId="2"/>
  </si>
  <si>
    <t>（中間集計：２月１６日）</t>
    <rPh sb="1" eb="3">
      <t>チュウカン</t>
    </rPh>
    <rPh sb="3" eb="5">
      <t>シュウケイ</t>
    </rPh>
    <rPh sb="7" eb="8">
      <t>ガツ</t>
    </rPh>
    <rPh sb="10" eb="11">
      <t>ヒ</t>
    </rPh>
    <phoneticPr fontId="2"/>
  </si>
  <si>
    <r>
      <t>医療機能別の</t>
    </r>
    <r>
      <rPr>
        <b/>
        <u/>
        <sz val="12"/>
        <rFont val="ＭＳ Ｐゴシック"/>
        <family val="3"/>
        <charset val="128"/>
        <scheme val="minor"/>
      </rPr>
      <t>病棟数</t>
    </r>
    <r>
      <rPr>
        <sz val="12"/>
        <rFont val="ＭＳ Ｐゴシック"/>
        <family val="3"/>
        <charset val="128"/>
        <scheme val="minor"/>
      </rPr>
      <t>【病院】</t>
    </r>
    <rPh sb="0" eb="2">
      <t>イリョウ</t>
    </rPh>
    <rPh sb="2" eb="4">
      <t>キノウ</t>
    </rPh>
    <rPh sb="4" eb="5">
      <t>ベツ</t>
    </rPh>
    <rPh sb="6" eb="8">
      <t>ビョウトウ</t>
    </rPh>
    <rPh sb="8" eb="9">
      <t>スウ</t>
    </rPh>
    <rPh sb="10" eb="12">
      <t>ビョウイン</t>
    </rPh>
    <phoneticPr fontId="2"/>
  </si>
  <si>
    <r>
      <t>医療機能別の</t>
    </r>
    <r>
      <rPr>
        <b/>
        <u/>
        <sz val="12"/>
        <rFont val="ＭＳ Ｐゴシック"/>
        <family val="3"/>
        <charset val="128"/>
        <scheme val="minor"/>
      </rPr>
      <t>医療機関数</t>
    </r>
    <r>
      <rPr>
        <sz val="12"/>
        <rFont val="ＭＳ Ｐゴシック"/>
        <family val="3"/>
        <charset val="128"/>
        <scheme val="minor"/>
      </rPr>
      <t>【有床診療所】</t>
    </r>
    <rPh sb="0" eb="2">
      <t>イリョウ</t>
    </rPh>
    <rPh sb="2" eb="4">
      <t>キノウ</t>
    </rPh>
    <rPh sb="4" eb="5">
      <t>ベツ</t>
    </rPh>
    <rPh sb="6" eb="8">
      <t>イリョウ</t>
    </rPh>
    <rPh sb="8" eb="10">
      <t>キカン</t>
    </rPh>
    <rPh sb="10" eb="11">
      <t>スウ</t>
    </rPh>
    <rPh sb="12" eb="14">
      <t>ユウショウ</t>
    </rPh>
    <rPh sb="14" eb="16">
      <t>シンリョウ</t>
    </rPh>
    <rPh sb="16" eb="17">
      <t>ショ</t>
    </rPh>
    <phoneticPr fontId="2"/>
  </si>
  <si>
    <r>
      <t>一般病床、療養病床別の許可</t>
    </r>
    <r>
      <rPr>
        <b/>
        <u/>
        <sz val="12"/>
        <rFont val="ＭＳ Ｐゴシック"/>
        <family val="3"/>
        <charset val="128"/>
        <scheme val="minor"/>
      </rPr>
      <t>病床数</t>
    </r>
    <r>
      <rPr>
        <b/>
        <sz val="12"/>
        <rFont val="ＭＳ Ｐゴシック"/>
        <family val="3"/>
        <charset val="128"/>
        <scheme val="minor"/>
      </rPr>
      <t>【病院】</t>
    </r>
    <rPh sb="0" eb="2">
      <t>イッパン</t>
    </rPh>
    <rPh sb="2" eb="4">
      <t>ビョウショウ</t>
    </rPh>
    <rPh sb="5" eb="7">
      <t>リョウヨウ</t>
    </rPh>
    <rPh sb="7" eb="9">
      <t>ビョウショウ</t>
    </rPh>
    <rPh sb="9" eb="10">
      <t>ベツ</t>
    </rPh>
    <rPh sb="17" eb="19">
      <t>ビョウイン</t>
    </rPh>
    <phoneticPr fontId="2"/>
  </si>
  <si>
    <r>
      <t>一般病床、療養病床別の許可</t>
    </r>
    <r>
      <rPr>
        <b/>
        <u/>
        <sz val="12"/>
        <rFont val="ＭＳ Ｐゴシック"/>
        <family val="3"/>
        <charset val="128"/>
        <scheme val="minor"/>
      </rPr>
      <t>病床数</t>
    </r>
    <r>
      <rPr>
        <b/>
        <sz val="12"/>
        <rFont val="ＭＳ Ｐゴシック"/>
        <family val="3"/>
        <charset val="128"/>
        <scheme val="minor"/>
      </rPr>
      <t>【有床診療所】</t>
    </r>
    <rPh sb="0" eb="2">
      <t>イッパン</t>
    </rPh>
    <rPh sb="2" eb="4">
      <t>ビョウショウ</t>
    </rPh>
    <rPh sb="5" eb="7">
      <t>リョウヨウ</t>
    </rPh>
    <rPh sb="7" eb="9">
      <t>ビョウショウ</t>
    </rPh>
    <rPh sb="9" eb="10">
      <t>ベツ</t>
    </rPh>
    <rPh sb="17" eb="19">
      <t>ユウショウ</t>
    </rPh>
    <rPh sb="19" eb="22">
      <t>シンリョウジョ</t>
    </rPh>
    <phoneticPr fontId="2"/>
  </si>
  <si>
    <r>
      <t>一般病床、療養病床別の許可</t>
    </r>
    <r>
      <rPr>
        <b/>
        <u/>
        <sz val="12"/>
        <rFont val="ＭＳ Ｐゴシック"/>
        <family val="3"/>
        <charset val="128"/>
        <scheme val="minor"/>
      </rPr>
      <t>病床数</t>
    </r>
    <r>
      <rPr>
        <sz val="12"/>
        <rFont val="ＭＳ Ｐゴシック"/>
        <family val="3"/>
        <charset val="128"/>
        <scheme val="minor"/>
      </rPr>
      <t>（合計値）【全体】</t>
    </r>
    <rPh sb="0" eb="2">
      <t>イッパン</t>
    </rPh>
    <rPh sb="2" eb="4">
      <t>ビョウショウ</t>
    </rPh>
    <rPh sb="5" eb="7">
      <t>リョウヨウ</t>
    </rPh>
    <rPh sb="7" eb="9">
      <t>ビョウショウ</t>
    </rPh>
    <rPh sb="9" eb="10">
      <t>ベツ</t>
    </rPh>
    <rPh sb="17" eb="20">
      <t>ゴウケイチ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</si>
</sst>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b/>
      <u/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color theme="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38" fontId="3" fillId="0" borderId="0" xfId="1" applyFont="1" applyFill="1" applyBorder="1" applyAlignment="1">
      <alignment vertical="center"/>
    </xf>
    <xf numFmtId="10" fontId="3" fillId="0" borderId="0" xfId="0" applyNumberFormat="1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10" fontId="5" fillId="0" borderId="0" xfId="0" applyNumberFormat="1" applyFont="1" applyBorder="1" applyAlignment="1">
      <alignment horizontal="center" vertical="center"/>
    </xf>
    <xf numFmtId="10" fontId="4" fillId="0" borderId="0" xfId="0" applyNumberFormat="1" applyFont="1">
      <alignment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38" fontId="4" fillId="0" borderId="1" xfId="1" applyFont="1" applyBorder="1">
      <alignment vertical="center"/>
    </xf>
    <xf numFmtId="10" fontId="4" fillId="0" borderId="1" xfId="1" applyNumberFormat="1" applyFont="1" applyBorder="1">
      <alignment vertical="center"/>
    </xf>
    <xf numFmtId="38" fontId="4" fillId="0" borderId="0" xfId="1" applyFont="1" applyFill="1" applyBorder="1" applyAlignment="1">
      <alignment vertical="center"/>
    </xf>
    <xf numFmtId="10" fontId="4" fillId="0" borderId="1" xfId="1" applyNumberFormat="1" applyFont="1" applyBorder="1" applyAlignment="1">
      <alignment horizontal="center" vertical="center"/>
    </xf>
    <xf numFmtId="38" fontId="4" fillId="0" borderId="1" xfId="0" applyNumberFormat="1" applyFont="1" applyBorder="1">
      <alignment vertical="center"/>
    </xf>
    <xf numFmtId="38" fontId="4" fillId="0" borderId="0" xfId="0" applyNumberFormat="1" applyFont="1" applyBorder="1">
      <alignment vertical="center"/>
    </xf>
    <xf numFmtId="10" fontId="4" fillId="0" borderId="0" xfId="0" applyNumberFormat="1" applyFont="1" applyBorder="1">
      <alignment vertical="center"/>
    </xf>
    <xf numFmtId="10" fontId="5" fillId="0" borderId="5" xfId="0" applyNumberFormat="1" applyFont="1" applyBorder="1" applyAlignment="1">
      <alignment horizontal="center" vertical="center"/>
    </xf>
    <xf numFmtId="10" fontId="5" fillId="0" borderId="6" xfId="0" applyNumberFormat="1" applyFont="1" applyBorder="1" applyAlignment="1">
      <alignment horizontal="center" vertical="center"/>
    </xf>
    <xf numFmtId="10" fontId="5" fillId="0" borderId="7" xfId="0" applyNumberFormat="1" applyFont="1" applyBorder="1" applyAlignment="1">
      <alignment horizontal="center" vertical="center"/>
    </xf>
    <xf numFmtId="10" fontId="5" fillId="0" borderId="8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 shrinkToFit="1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center" vertical="center" wrapText="1"/>
    </xf>
    <xf numFmtId="10" fontId="8" fillId="2" borderId="1" xfId="0" applyNumberFormat="1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view="pageBreakPreview" zoomScaleNormal="100" zoomScaleSheetLayoutView="100" workbookViewId="0">
      <selection activeCell="C12" sqref="C12"/>
    </sheetView>
  </sheetViews>
  <sheetFormatPr defaultRowHeight="14.25" x14ac:dyDescent="0.15"/>
  <cols>
    <col min="1" max="1" width="7.25" style="1" customWidth="1"/>
    <col min="2" max="2" width="9" style="1"/>
    <col min="3" max="5" width="12.25" style="1" customWidth="1"/>
    <col min="6" max="6" width="1" style="1" customWidth="1"/>
    <col min="7" max="7" width="7.25" style="1" customWidth="1"/>
    <col min="8" max="8" width="9" style="1" customWidth="1"/>
    <col min="9" max="9" width="12.25" style="1" customWidth="1"/>
    <col min="10" max="10" width="12.25" style="4" customWidth="1"/>
    <col min="11" max="11" width="12.25" style="1" customWidth="1"/>
    <col min="12" max="12" width="1" style="1" customWidth="1"/>
    <col min="13" max="16384" width="9" style="1"/>
  </cols>
  <sheetData>
    <row r="1" spans="1:12" ht="14.25" customHeight="1" x14ac:dyDescent="0.15">
      <c r="A1" s="5" t="s">
        <v>33</v>
      </c>
      <c r="B1" s="5"/>
      <c r="C1" s="5"/>
      <c r="D1" s="5"/>
      <c r="E1" s="5"/>
      <c r="F1" s="5"/>
      <c r="G1" s="5"/>
      <c r="H1" s="5"/>
      <c r="I1" s="5"/>
      <c r="J1" s="18" t="s">
        <v>29</v>
      </c>
      <c r="K1" s="19"/>
    </row>
    <row r="2" spans="1:12" ht="15" customHeight="1" thickBot="1" x14ac:dyDescent="0.2">
      <c r="A2" s="6" t="s">
        <v>34</v>
      </c>
      <c r="B2" s="5"/>
      <c r="C2" s="5"/>
      <c r="D2" s="5"/>
      <c r="E2" s="5"/>
      <c r="F2" s="5"/>
      <c r="G2" s="5"/>
      <c r="H2" s="5"/>
      <c r="I2" s="5"/>
      <c r="J2" s="20"/>
      <c r="K2" s="21"/>
    </row>
    <row r="3" spans="1:12" ht="7.5" customHeight="1" x14ac:dyDescent="0.15">
      <c r="A3" s="6"/>
      <c r="B3" s="5"/>
      <c r="C3" s="5"/>
      <c r="D3" s="5"/>
      <c r="E3" s="5"/>
      <c r="F3" s="5"/>
      <c r="G3" s="5"/>
      <c r="H3" s="5"/>
      <c r="I3" s="5"/>
      <c r="J3" s="7"/>
      <c r="K3" s="7"/>
    </row>
    <row r="4" spans="1:12" x14ac:dyDescent="0.15">
      <c r="A4" s="5" t="s">
        <v>18</v>
      </c>
      <c r="B4" s="5"/>
      <c r="C4" s="5"/>
      <c r="D4" s="5"/>
      <c r="E4" s="5"/>
      <c r="F4" s="5"/>
      <c r="G4" s="6" t="s">
        <v>25</v>
      </c>
      <c r="H4" s="5"/>
      <c r="I4" s="5"/>
      <c r="J4" s="8"/>
      <c r="K4" s="5"/>
    </row>
    <row r="5" spans="1:12" ht="28.5" x14ac:dyDescent="0.15">
      <c r="A5" s="9"/>
      <c r="B5" s="9"/>
      <c r="C5" s="26" t="s">
        <v>24</v>
      </c>
      <c r="D5" s="26" t="s">
        <v>16</v>
      </c>
      <c r="E5" s="27" t="s">
        <v>21</v>
      </c>
      <c r="F5" s="28"/>
      <c r="G5" s="26"/>
      <c r="H5" s="26"/>
      <c r="I5" s="26" t="s">
        <v>24</v>
      </c>
      <c r="J5" s="29" t="s">
        <v>16</v>
      </c>
      <c r="K5" s="27" t="s">
        <v>21</v>
      </c>
      <c r="L5" s="2"/>
    </row>
    <row r="6" spans="1:12" ht="19.5" customHeight="1" x14ac:dyDescent="0.15">
      <c r="A6" s="22" t="s">
        <v>0</v>
      </c>
      <c r="B6" s="10" t="s">
        <v>1</v>
      </c>
      <c r="C6" s="11">
        <v>67</v>
      </c>
      <c r="D6" s="12">
        <f>C6/$C$51</f>
        <v>3.2587548638132298E-2</v>
      </c>
      <c r="E6" s="12">
        <f>C6/SUM(C6:C10)</f>
        <v>0.30733944954128439</v>
      </c>
      <c r="F6" s="13"/>
      <c r="G6" s="22" t="s">
        <v>0</v>
      </c>
      <c r="H6" s="10" t="s">
        <v>1</v>
      </c>
      <c r="I6" s="11">
        <v>70</v>
      </c>
      <c r="J6" s="12">
        <f>I6/$I$51</f>
        <v>3.4046692607003888E-2</v>
      </c>
      <c r="K6" s="12">
        <f>I6/SUM(I6:I10)</f>
        <v>0.32110091743119268</v>
      </c>
      <c r="L6" s="3"/>
    </row>
    <row r="7" spans="1:12" ht="19.5" customHeight="1" x14ac:dyDescent="0.15">
      <c r="A7" s="22"/>
      <c r="B7" s="10" t="s">
        <v>3</v>
      </c>
      <c r="C7" s="11">
        <v>82</v>
      </c>
      <c r="D7" s="12">
        <f t="shared" ref="D7:D50" si="0">C7/$C$51</f>
        <v>3.9883268482490269E-2</v>
      </c>
      <c r="E7" s="12">
        <f>C7/SUM(C6:C10)</f>
        <v>0.37614678899082571</v>
      </c>
      <c r="F7" s="13"/>
      <c r="G7" s="22"/>
      <c r="H7" s="10" t="s">
        <v>3</v>
      </c>
      <c r="I7" s="11">
        <v>83</v>
      </c>
      <c r="J7" s="12">
        <f t="shared" ref="J7:J50" si="1">I7/$I$51</f>
        <v>4.0369649805447473E-2</v>
      </c>
      <c r="K7" s="12">
        <f>I7/SUM(I6:I10)</f>
        <v>0.38073394495412843</v>
      </c>
      <c r="L7" s="3"/>
    </row>
    <row r="8" spans="1:12" ht="19.5" customHeight="1" x14ac:dyDescent="0.15">
      <c r="A8" s="22"/>
      <c r="B8" s="10" t="s">
        <v>4</v>
      </c>
      <c r="C8" s="11">
        <v>18</v>
      </c>
      <c r="D8" s="12">
        <f t="shared" si="0"/>
        <v>8.7548638132295721E-3</v>
      </c>
      <c r="E8" s="12">
        <f>C8/SUM(C6:C10)</f>
        <v>8.2568807339449546E-2</v>
      </c>
      <c r="F8" s="13"/>
      <c r="G8" s="22"/>
      <c r="H8" s="10" t="s">
        <v>4</v>
      </c>
      <c r="I8" s="11">
        <v>19</v>
      </c>
      <c r="J8" s="12">
        <f t="shared" si="1"/>
        <v>9.2412451361867706E-3</v>
      </c>
      <c r="K8" s="12">
        <f>I8/SUM(I6:I10)</f>
        <v>8.7155963302752298E-2</v>
      </c>
      <c r="L8" s="3"/>
    </row>
    <row r="9" spans="1:12" ht="19.5" customHeight="1" x14ac:dyDescent="0.15">
      <c r="A9" s="22"/>
      <c r="B9" s="10" t="s">
        <v>5</v>
      </c>
      <c r="C9" s="11">
        <v>42</v>
      </c>
      <c r="D9" s="12">
        <f t="shared" si="0"/>
        <v>2.0428015564202335E-2</v>
      </c>
      <c r="E9" s="12">
        <f>C9/SUM(C6:C10)</f>
        <v>0.19266055045871561</v>
      </c>
      <c r="F9" s="13"/>
      <c r="G9" s="22"/>
      <c r="H9" s="10" t="s">
        <v>5</v>
      </c>
      <c r="I9" s="11">
        <v>46</v>
      </c>
      <c r="J9" s="12">
        <f t="shared" si="1"/>
        <v>2.2373540856031129E-2</v>
      </c>
      <c r="K9" s="12">
        <f>I9/SUM(I6:I10)</f>
        <v>0.21100917431192662</v>
      </c>
      <c r="L9" s="3"/>
    </row>
    <row r="10" spans="1:12" ht="19.5" customHeight="1" x14ac:dyDescent="0.15">
      <c r="A10" s="22"/>
      <c r="B10" s="10" t="s">
        <v>6</v>
      </c>
      <c r="C10" s="11">
        <v>9</v>
      </c>
      <c r="D10" s="12">
        <f t="shared" si="0"/>
        <v>4.3774319066147861E-3</v>
      </c>
      <c r="E10" s="12">
        <f>C10/SUM(C6:C10)</f>
        <v>4.1284403669724773E-2</v>
      </c>
      <c r="F10" s="13"/>
      <c r="G10" s="22"/>
      <c r="H10" s="10" t="s">
        <v>6</v>
      </c>
      <c r="I10" s="11">
        <v>0</v>
      </c>
      <c r="J10" s="12">
        <f t="shared" si="1"/>
        <v>0</v>
      </c>
      <c r="K10" s="12">
        <f>I10/SUM(I6:I10)</f>
        <v>0</v>
      </c>
      <c r="L10" s="3"/>
    </row>
    <row r="11" spans="1:12" ht="19.5" customHeight="1" x14ac:dyDescent="0.15">
      <c r="A11" s="22" t="s">
        <v>7</v>
      </c>
      <c r="B11" s="10" t="s">
        <v>1</v>
      </c>
      <c r="C11" s="11">
        <v>36</v>
      </c>
      <c r="D11" s="12">
        <f t="shared" si="0"/>
        <v>1.7509727626459144E-2</v>
      </c>
      <c r="E11" s="12">
        <f>C11/SUM(C11:C15)</f>
        <v>0.23529411764705882</v>
      </c>
      <c r="F11" s="13"/>
      <c r="G11" s="22" t="s">
        <v>7</v>
      </c>
      <c r="H11" s="10" t="s">
        <v>1</v>
      </c>
      <c r="I11" s="11">
        <v>36</v>
      </c>
      <c r="J11" s="12">
        <f t="shared" si="1"/>
        <v>1.7509727626459144E-2</v>
      </c>
      <c r="K11" s="12">
        <f>I11/SUM(I11:I15)</f>
        <v>0.23529411764705882</v>
      </c>
      <c r="L11" s="3"/>
    </row>
    <row r="12" spans="1:12" ht="19.5" customHeight="1" x14ac:dyDescent="0.15">
      <c r="A12" s="22"/>
      <c r="B12" s="10" t="s">
        <v>3</v>
      </c>
      <c r="C12" s="11">
        <v>67</v>
      </c>
      <c r="D12" s="12">
        <f t="shared" si="0"/>
        <v>3.2587548638132298E-2</v>
      </c>
      <c r="E12" s="12">
        <f>C12/SUM(C11:C15)</f>
        <v>0.43790849673202614</v>
      </c>
      <c r="F12" s="13"/>
      <c r="G12" s="22"/>
      <c r="H12" s="10" t="s">
        <v>3</v>
      </c>
      <c r="I12" s="11">
        <v>64</v>
      </c>
      <c r="J12" s="12">
        <f t="shared" si="1"/>
        <v>3.1128404669260701E-2</v>
      </c>
      <c r="K12" s="12">
        <f>I12/SUM(I11:I15)</f>
        <v>0.41830065359477125</v>
      </c>
      <c r="L12" s="3"/>
    </row>
    <row r="13" spans="1:12" ht="19.5" customHeight="1" x14ac:dyDescent="0.15">
      <c r="A13" s="22"/>
      <c r="B13" s="10" t="s">
        <v>4</v>
      </c>
      <c r="C13" s="11">
        <v>17</v>
      </c>
      <c r="D13" s="12">
        <f t="shared" si="0"/>
        <v>8.2684824902723737E-3</v>
      </c>
      <c r="E13" s="12">
        <f>C13/SUM(C11:C15)</f>
        <v>0.1111111111111111</v>
      </c>
      <c r="F13" s="13"/>
      <c r="G13" s="22"/>
      <c r="H13" s="10" t="s">
        <v>4</v>
      </c>
      <c r="I13" s="11">
        <v>20</v>
      </c>
      <c r="J13" s="12">
        <f t="shared" si="1"/>
        <v>9.727626459143969E-3</v>
      </c>
      <c r="K13" s="12">
        <f>I13/SUM(I11:I15)</f>
        <v>0.13071895424836602</v>
      </c>
      <c r="L13" s="3"/>
    </row>
    <row r="14" spans="1:12" ht="19.5" customHeight="1" x14ac:dyDescent="0.15">
      <c r="A14" s="22"/>
      <c r="B14" s="10" t="s">
        <v>5</v>
      </c>
      <c r="C14" s="11">
        <v>33</v>
      </c>
      <c r="D14" s="12">
        <f t="shared" si="0"/>
        <v>1.6050583657587547E-2</v>
      </c>
      <c r="E14" s="12">
        <f>C14/SUM(C11:C15)</f>
        <v>0.21568627450980393</v>
      </c>
      <c r="F14" s="13"/>
      <c r="G14" s="22"/>
      <c r="H14" s="10" t="s">
        <v>5</v>
      </c>
      <c r="I14" s="11">
        <v>33</v>
      </c>
      <c r="J14" s="12">
        <f t="shared" si="1"/>
        <v>1.6050583657587547E-2</v>
      </c>
      <c r="K14" s="12">
        <f>I14/SUM(I11:I15)</f>
        <v>0.21568627450980393</v>
      </c>
      <c r="L14" s="3"/>
    </row>
    <row r="15" spans="1:12" ht="19.5" customHeight="1" x14ac:dyDescent="0.15">
      <c r="A15" s="22"/>
      <c r="B15" s="10" t="s">
        <v>6</v>
      </c>
      <c r="C15" s="11">
        <v>0</v>
      </c>
      <c r="D15" s="12">
        <f t="shared" si="0"/>
        <v>0</v>
      </c>
      <c r="E15" s="12">
        <f>C15/SUM(C11:C15)</f>
        <v>0</v>
      </c>
      <c r="F15" s="13"/>
      <c r="G15" s="22"/>
      <c r="H15" s="10" t="s">
        <v>6</v>
      </c>
      <c r="I15" s="11">
        <v>0</v>
      </c>
      <c r="J15" s="12">
        <f t="shared" si="1"/>
        <v>0</v>
      </c>
      <c r="K15" s="12">
        <f>I15/SUM(I11:I15)</f>
        <v>0</v>
      </c>
      <c r="L15" s="3"/>
    </row>
    <row r="16" spans="1:12" ht="19.5" customHeight="1" x14ac:dyDescent="0.15">
      <c r="A16" s="22" t="s">
        <v>8</v>
      </c>
      <c r="B16" s="10" t="s">
        <v>1</v>
      </c>
      <c r="C16" s="11">
        <v>31</v>
      </c>
      <c r="D16" s="12">
        <f t="shared" si="0"/>
        <v>1.5077821011673152E-2</v>
      </c>
      <c r="E16" s="12">
        <f>C16/SUM(C16:C20)</f>
        <v>0.13596491228070176</v>
      </c>
      <c r="F16" s="13"/>
      <c r="G16" s="22" t="s">
        <v>8</v>
      </c>
      <c r="H16" s="10" t="s">
        <v>1</v>
      </c>
      <c r="I16" s="11">
        <v>32</v>
      </c>
      <c r="J16" s="12">
        <f t="shared" si="1"/>
        <v>1.556420233463035E-2</v>
      </c>
      <c r="K16" s="12">
        <f>I16/SUM(I16:I20)</f>
        <v>0.14035087719298245</v>
      </c>
      <c r="L16" s="3"/>
    </row>
    <row r="17" spans="1:12" ht="19.5" customHeight="1" x14ac:dyDescent="0.15">
      <c r="A17" s="22"/>
      <c r="B17" s="10" t="s">
        <v>3</v>
      </c>
      <c r="C17" s="11">
        <v>128</v>
      </c>
      <c r="D17" s="12">
        <f t="shared" si="0"/>
        <v>6.2256809338521402E-2</v>
      </c>
      <c r="E17" s="12">
        <f>C17/SUM(C16:C20)</f>
        <v>0.56140350877192979</v>
      </c>
      <c r="F17" s="13"/>
      <c r="G17" s="22"/>
      <c r="H17" s="10" t="s">
        <v>3</v>
      </c>
      <c r="I17" s="11">
        <v>117</v>
      </c>
      <c r="J17" s="12">
        <f t="shared" si="1"/>
        <v>5.6906614785992217E-2</v>
      </c>
      <c r="K17" s="12">
        <f>I17/SUM(I16:I20)</f>
        <v>0.51315789473684215</v>
      </c>
      <c r="L17" s="3"/>
    </row>
    <row r="18" spans="1:12" ht="19.5" customHeight="1" x14ac:dyDescent="0.15">
      <c r="A18" s="22"/>
      <c r="B18" s="10" t="s">
        <v>4</v>
      </c>
      <c r="C18" s="11">
        <v>17</v>
      </c>
      <c r="D18" s="12">
        <f t="shared" si="0"/>
        <v>8.2684824902723737E-3</v>
      </c>
      <c r="E18" s="12">
        <f>C18/SUM(C16:C20)</f>
        <v>7.4561403508771926E-2</v>
      </c>
      <c r="F18" s="13"/>
      <c r="G18" s="22"/>
      <c r="H18" s="10" t="s">
        <v>4</v>
      </c>
      <c r="I18" s="11">
        <v>22</v>
      </c>
      <c r="J18" s="12">
        <f t="shared" si="1"/>
        <v>1.0700389105058366E-2</v>
      </c>
      <c r="K18" s="12">
        <f>I18/SUM(I16:I20)</f>
        <v>9.6491228070175433E-2</v>
      </c>
      <c r="L18" s="3"/>
    </row>
    <row r="19" spans="1:12" ht="19.5" customHeight="1" x14ac:dyDescent="0.15">
      <c r="A19" s="22"/>
      <c r="B19" s="10" t="s">
        <v>5</v>
      </c>
      <c r="C19" s="11">
        <v>52</v>
      </c>
      <c r="D19" s="12">
        <f t="shared" si="0"/>
        <v>2.5291828793774319E-2</v>
      </c>
      <c r="E19" s="12">
        <f>C19/SUM(C16:C20)</f>
        <v>0.22807017543859648</v>
      </c>
      <c r="F19" s="13"/>
      <c r="G19" s="22"/>
      <c r="H19" s="10" t="s">
        <v>5</v>
      </c>
      <c r="I19" s="11">
        <v>50</v>
      </c>
      <c r="J19" s="12">
        <f t="shared" si="1"/>
        <v>2.4319066147859923E-2</v>
      </c>
      <c r="K19" s="12">
        <f>I19/SUM(I16:I20)</f>
        <v>0.21929824561403508</v>
      </c>
      <c r="L19" s="3"/>
    </row>
    <row r="20" spans="1:12" ht="19.5" customHeight="1" x14ac:dyDescent="0.15">
      <c r="A20" s="22"/>
      <c r="B20" s="10" t="s">
        <v>6</v>
      </c>
      <c r="C20" s="11">
        <v>0</v>
      </c>
      <c r="D20" s="12">
        <f t="shared" si="0"/>
        <v>0</v>
      </c>
      <c r="E20" s="12">
        <f>C20/SUM(C16:C20)</f>
        <v>0</v>
      </c>
      <c r="F20" s="13"/>
      <c r="G20" s="22"/>
      <c r="H20" s="10" t="s">
        <v>6</v>
      </c>
      <c r="I20" s="11">
        <v>7</v>
      </c>
      <c r="J20" s="12">
        <f t="shared" si="1"/>
        <v>3.4046692607003892E-3</v>
      </c>
      <c r="K20" s="12">
        <f>I20/SUM(I16:I20)</f>
        <v>3.0701754385964911E-2</v>
      </c>
      <c r="L20" s="3"/>
    </row>
    <row r="21" spans="1:12" ht="19.5" customHeight="1" x14ac:dyDescent="0.15">
      <c r="A21" s="22" t="s">
        <v>9</v>
      </c>
      <c r="B21" s="10" t="s">
        <v>1</v>
      </c>
      <c r="C21" s="11">
        <v>9</v>
      </c>
      <c r="D21" s="12">
        <f t="shared" si="0"/>
        <v>4.3774319066147861E-3</v>
      </c>
      <c r="E21" s="12">
        <f>C21/SUM(C21:C25)</f>
        <v>6.8702290076335881E-2</v>
      </c>
      <c r="F21" s="13"/>
      <c r="G21" s="22" t="s">
        <v>9</v>
      </c>
      <c r="H21" s="10" t="s">
        <v>1</v>
      </c>
      <c r="I21" s="11">
        <v>13</v>
      </c>
      <c r="J21" s="12">
        <f t="shared" si="1"/>
        <v>6.3229571984435799E-3</v>
      </c>
      <c r="K21" s="12">
        <f>I21/SUM(I21:I25)</f>
        <v>9.9236641221374045E-2</v>
      </c>
      <c r="L21" s="3"/>
    </row>
    <row r="22" spans="1:12" ht="19.5" customHeight="1" x14ac:dyDescent="0.15">
      <c r="A22" s="22"/>
      <c r="B22" s="10" t="s">
        <v>3</v>
      </c>
      <c r="C22" s="11">
        <v>80</v>
      </c>
      <c r="D22" s="12">
        <f t="shared" si="0"/>
        <v>3.8910505836575876E-2</v>
      </c>
      <c r="E22" s="12">
        <f>C22/SUM(C21:C25)</f>
        <v>0.61068702290076338</v>
      </c>
      <c r="F22" s="13"/>
      <c r="G22" s="22"/>
      <c r="H22" s="10" t="s">
        <v>3</v>
      </c>
      <c r="I22" s="11">
        <v>73</v>
      </c>
      <c r="J22" s="12">
        <f t="shared" si="1"/>
        <v>3.5505836575875485E-2</v>
      </c>
      <c r="K22" s="12">
        <f>I22/SUM(I21:I25)</f>
        <v>0.5572519083969466</v>
      </c>
      <c r="L22" s="3"/>
    </row>
    <row r="23" spans="1:12" ht="19.5" customHeight="1" x14ac:dyDescent="0.15">
      <c r="A23" s="22"/>
      <c r="B23" s="10" t="s">
        <v>4</v>
      </c>
      <c r="C23" s="11">
        <v>10</v>
      </c>
      <c r="D23" s="12">
        <f t="shared" si="0"/>
        <v>4.8638132295719845E-3</v>
      </c>
      <c r="E23" s="12">
        <f>C23/SUM(C21:C25)</f>
        <v>7.6335877862595422E-2</v>
      </c>
      <c r="F23" s="13"/>
      <c r="G23" s="22"/>
      <c r="H23" s="10" t="s">
        <v>4</v>
      </c>
      <c r="I23" s="11">
        <v>13</v>
      </c>
      <c r="J23" s="12">
        <f t="shared" si="1"/>
        <v>6.3229571984435799E-3</v>
      </c>
      <c r="K23" s="12">
        <f>I23/SUM(I21:I25)</f>
        <v>9.9236641221374045E-2</v>
      </c>
      <c r="L23" s="3"/>
    </row>
    <row r="24" spans="1:12" ht="19.5" customHeight="1" x14ac:dyDescent="0.15">
      <c r="A24" s="22"/>
      <c r="B24" s="10" t="s">
        <v>5</v>
      </c>
      <c r="C24" s="11">
        <v>32</v>
      </c>
      <c r="D24" s="12">
        <f t="shared" si="0"/>
        <v>1.556420233463035E-2</v>
      </c>
      <c r="E24" s="12">
        <f>C24/SUM(C21:C25)</f>
        <v>0.24427480916030533</v>
      </c>
      <c r="F24" s="13"/>
      <c r="G24" s="22"/>
      <c r="H24" s="10" t="s">
        <v>5</v>
      </c>
      <c r="I24" s="11">
        <v>32</v>
      </c>
      <c r="J24" s="12">
        <f t="shared" si="1"/>
        <v>1.556420233463035E-2</v>
      </c>
      <c r="K24" s="12">
        <f>I24/SUM(I21:I25)</f>
        <v>0.24427480916030533</v>
      </c>
      <c r="L24" s="3"/>
    </row>
    <row r="25" spans="1:12" ht="19.5" customHeight="1" x14ac:dyDescent="0.15">
      <c r="A25" s="22"/>
      <c r="B25" s="10" t="s">
        <v>6</v>
      </c>
      <c r="C25" s="11">
        <v>0</v>
      </c>
      <c r="D25" s="12">
        <f t="shared" si="0"/>
        <v>0</v>
      </c>
      <c r="E25" s="12">
        <f>C25/SUM(C21:C25)</f>
        <v>0</v>
      </c>
      <c r="F25" s="13"/>
      <c r="G25" s="22"/>
      <c r="H25" s="10" t="s">
        <v>6</v>
      </c>
      <c r="I25" s="11">
        <v>0</v>
      </c>
      <c r="J25" s="12">
        <f t="shared" si="1"/>
        <v>0</v>
      </c>
      <c r="K25" s="12">
        <f>I25/SUM(I21:I25)</f>
        <v>0</v>
      </c>
      <c r="L25" s="3"/>
    </row>
    <row r="26" spans="1:12" ht="19.5" customHeight="1" x14ac:dyDescent="0.15">
      <c r="A26" s="22" t="s">
        <v>10</v>
      </c>
      <c r="B26" s="10" t="s">
        <v>1</v>
      </c>
      <c r="C26" s="11">
        <v>33</v>
      </c>
      <c r="D26" s="12">
        <f t="shared" si="0"/>
        <v>1.6050583657587547E-2</v>
      </c>
      <c r="E26" s="12">
        <f>C26/SUM(C26:C30)</f>
        <v>0.20886075949367089</v>
      </c>
      <c r="F26" s="13"/>
      <c r="G26" s="22" t="s">
        <v>10</v>
      </c>
      <c r="H26" s="10" t="s">
        <v>1</v>
      </c>
      <c r="I26" s="11">
        <v>34</v>
      </c>
      <c r="J26" s="12">
        <f t="shared" si="1"/>
        <v>1.6536964980544747E-2</v>
      </c>
      <c r="K26" s="12">
        <f>I26/SUM(I26:I30)</f>
        <v>0.21518987341772153</v>
      </c>
      <c r="L26" s="3"/>
    </row>
    <row r="27" spans="1:12" ht="19.5" customHeight="1" x14ac:dyDescent="0.15">
      <c r="A27" s="22"/>
      <c r="B27" s="10" t="s">
        <v>3</v>
      </c>
      <c r="C27" s="11">
        <v>77</v>
      </c>
      <c r="D27" s="12">
        <f t="shared" si="0"/>
        <v>3.7451361867704279E-2</v>
      </c>
      <c r="E27" s="12">
        <f>C27/SUM(C26:C30)</f>
        <v>0.48734177215189872</v>
      </c>
      <c r="F27" s="13"/>
      <c r="G27" s="22"/>
      <c r="H27" s="10" t="s">
        <v>3</v>
      </c>
      <c r="I27" s="11">
        <v>76</v>
      </c>
      <c r="J27" s="12">
        <f t="shared" si="1"/>
        <v>3.6964980544747082E-2</v>
      </c>
      <c r="K27" s="12">
        <f>I27/SUM(I26:I30)</f>
        <v>0.48101265822784811</v>
      </c>
      <c r="L27" s="3"/>
    </row>
    <row r="28" spans="1:12" ht="19.5" customHeight="1" x14ac:dyDescent="0.15">
      <c r="A28" s="22"/>
      <c r="B28" s="10" t="s">
        <v>4</v>
      </c>
      <c r="C28" s="11">
        <v>4</v>
      </c>
      <c r="D28" s="12">
        <f t="shared" si="0"/>
        <v>1.9455252918287938E-3</v>
      </c>
      <c r="E28" s="12">
        <f>C28/SUM(C26:C30)</f>
        <v>2.5316455696202531E-2</v>
      </c>
      <c r="F28" s="13"/>
      <c r="G28" s="22"/>
      <c r="H28" s="10" t="s">
        <v>4</v>
      </c>
      <c r="I28" s="11">
        <v>5</v>
      </c>
      <c r="J28" s="12">
        <f t="shared" si="1"/>
        <v>2.4319066147859923E-3</v>
      </c>
      <c r="K28" s="12">
        <f>I28/SUM(I26:I30)</f>
        <v>3.1645569620253167E-2</v>
      </c>
      <c r="L28" s="3"/>
    </row>
    <row r="29" spans="1:12" ht="19.5" customHeight="1" x14ac:dyDescent="0.15">
      <c r="A29" s="22"/>
      <c r="B29" s="10" t="s">
        <v>5</v>
      </c>
      <c r="C29" s="11">
        <v>44</v>
      </c>
      <c r="D29" s="12">
        <f t="shared" si="0"/>
        <v>2.1400778210116732E-2</v>
      </c>
      <c r="E29" s="12">
        <f>C29/SUM(C26:C30)</f>
        <v>0.27848101265822783</v>
      </c>
      <c r="F29" s="13"/>
      <c r="G29" s="22"/>
      <c r="H29" s="10" t="s">
        <v>5</v>
      </c>
      <c r="I29" s="11">
        <v>43</v>
      </c>
      <c r="J29" s="12">
        <f t="shared" si="1"/>
        <v>2.0914396887159532E-2</v>
      </c>
      <c r="K29" s="12">
        <f>I29/SUM(I26:I30)</f>
        <v>0.27215189873417722</v>
      </c>
      <c r="L29" s="3"/>
    </row>
    <row r="30" spans="1:12" ht="19.5" customHeight="1" x14ac:dyDescent="0.15">
      <c r="A30" s="22"/>
      <c r="B30" s="10" t="s">
        <v>6</v>
      </c>
      <c r="C30" s="11">
        <v>0</v>
      </c>
      <c r="D30" s="12">
        <f t="shared" si="0"/>
        <v>0</v>
      </c>
      <c r="E30" s="12">
        <f>C30/SUM(C26:C30)</f>
        <v>0</v>
      </c>
      <c r="F30" s="13"/>
      <c r="G30" s="22"/>
      <c r="H30" s="10" t="s">
        <v>6</v>
      </c>
      <c r="I30" s="11">
        <v>0</v>
      </c>
      <c r="J30" s="12">
        <f t="shared" si="1"/>
        <v>0</v>
      </c>
      <c r="K30" s="12">
        <f>I30/SUM(I26:I30)</f>
        <v>0</v>
      </c>
      <c r="L30" s="3"/>
    </row>
    <row r="31" spans="1:12" ht="19.5" customHeight="1" x14ac:dyDescent="0.15">
      <c r="A31" s="22" t="s">
        <v>11</v>
      </c>
      <c r="B31" s="10" t="s">
        <v>1</v>
      </c>
      <c r="C31" s="11">
        <v>24</v>
      </c>
      <c r="D31" s="12">
        <f t="shared" si="0"/>
        <v>1.1673151750972763E-2</v>
      </c>
      <c r="E31" s="12">
        <f>C31/SUM(C31:C35)</f>
        <v>0.12121212121212122</v>
      </c>
      <c r="F31" s="13"/>
      <c r="G31" s="22" t="s">
        <v>11</v>
      </c>
      <c r="H31" s="10" t="s">
        <v>1</v>
      </c>
      <c r="I31" s="11">
        <v>23</v>
      </c>
      <c r="J31" s="12">
        <f t="shared" si="1"/>
        <v>1.1186770428015564E-2</v>
      </c>
      <c r="K31" s="12">
        <f>I31/SUM(I31:I35)</f>
        <v>0.11616161616161616</v>
      </c>
      <c r="L31" s="3"/>
    </row>
    <row r="32" spans="1:12" ht="19.5" customHeight="1" x14ac:dyDescent="0.15">
      <c r="A32" s="22"/>
      <c r="B32" s="10" t="s">
        <v>3</v>
      </c>
      <c r="C32" s="11">
        <v>76</v>
      </c>
      <c r="D32" s="12">
        <f t="shared" si="0"/>
        <v>3.6964980544747082E-2</v>
      </c>
      <c r="E32" s="12">
        <f>C32/SUM(C31:C35)</f>
        <v>0.38383838383838381</v>
      </c>
      <c r="F32" s="13"/>
      <c r="G32" s="22"/>
      <c r="H32" s="10" t="s">
        <v>3</v>
      </c>
      <c r="I32" s="11">
        <v>77</v>
      </c>
      <c r="J32" s="12">
        <f t="shared" si="1"/>
        <v>3.7451361867704279E-2</v>
      </c>
      <c r="K32" s="12">
        <f>I32/SUM(I31:I35)</f>
        <v>0.3888888888888889</v>
      </c>
      <c r="L32" s="3"/>
    </row>
    <row r="33" spans="1:12" ht="19.5" customHeight="1" x14ac:dyDescent="0.15">
      <c r="A33" s="22"/>
      <c r="B33" s="10" t="s">
        <v>4</v>
      </c>
      <c r="C33" s="11">
        <v>21</v>
      </c>
      <c r="D33" s="12">
        <f t="shared" si="0"/>
        <v>1.0214007782101167E-2</v>
      </c>
      <c r="E33" s="12">
        <f>C33/SUM(C31:C35)</f>
        <v>0.10606060606060606</v>
      </c>
      <c r="F33" s="13"/>
      <c r="G33" s="22"/>
      <c r="H33" s="10" t="s">
        <v>4</v>
      </c>
      <c r="I33" s="11">
        <v>24</v>
      </c>
      <c r="J33" s="12">
        <f t="shared" si="1"/>
        <v>1.1673151750972763E-2</v>
      </c>
      <c r="K33" s="12">
        <f>I33/SUM(I31:I35)</f>
        <v>0.12121212121212122</v>
      </c>
      <c r="L33" s="3"/>
    </row>
    <row r="34" spans="1:12" ht="19.5" customHeight="1" x14ac:dyDescent="0.15">
      <c r="A34" s="22"/>
      <c r="B34" s="10" t="s">
        <v>5</v>
      </c>
      <c r="C34" s="11">
        <v>75</v>
      </c>
      <c r="D34" s="12">
        <f t="shared" si="0"/>
        <v>3.6478599221789886E-2</v>
      </c>
      <c r="E34" s="12">
        <f>C34/SUM(C31:C35)</f>
        <v>0.37878787878787878</v>
      </c>
      <c r="F34" s="13"/>
      <c r="G34" s="22"/>
      <c r="H34" s="10" t="s">
        <v>5</v>
      </c>
      <c r="I34" s="11">
        <v>73</v>
      </c>
      <c r="J34" s="12">
        <f t="shared" si="1"/>
        <v>3.5505836575875485E-2</v>
      </c>
      <c r="K34" s="12">
        <f>I34/SUM(I31:I35)</f>
        <v>0.36868686868686867</v>
      </c>
      <c r="L34" s="3"/>
    </row>
    <row r="35" spans="1:12" ht="19.5" customHeight="1" x14ac:dyDescent="0.15">
      <c r="A35" s="22"/>
      <c r="B35" s="10" t="s">
        <v>6</v>
      </c>
      <c r="C35" s="11">
        <v>2</v>
      </c>
      <c r="D35" s="12">
        <f t="shared" si="0"/>
        <v>9.727626459143969E-4</v>
      </c>
      <c r="E35" s="12">
        <f>C35/SUM(C31:C35)</f>
        <v>1.0101010101010102E-2</v>
      </c>
      <c r="F35" s="13"/>
      <c r="G35" s="22"/>
      <c r="H35" s="10" t="s">
        <v>6</v>
      </c>
      <c r="I35" s="11">
        <v>1</v>
      </c>
      <c r="J35" s="12">
        <f t="shared" si="1"/>
        <v>4.8638132295719845E-4</v>
      </c>
      <c r="K35" s="12">
        <f>I35/SUM(I31:I35)</f>
        <v>5.0505050505050509E-3</v>
      </c>
      <c r="L35" s="3"/>
    </row>
    <row r="36" spans="1:12" ht="19.5" customHeight="1" x14ac:dyDescent="0.15">
      <c r="A36" s="22" t="s">
        <v>12</v>
      </c>
      <c r="B36" s="10" t="s">
        <v>1</v>
      </c>
      <c r="C36" s="11">
        <v>26</v>
      </c>
      <c r="D36" s="12">
        <f t="shared" si="0"/>
        <v>1.264591439688716E-2</v>
      </c>
      <c r="E36" s="12">
        <f>C36/SUM(C36:C40)</f>
        <v>0.12380952380952381</v>
      </c>
      <c r="F36" s="13"/>
      <c r="G36" s="22" t="s">
        <v>12</v>
      </c>
      <c r="H36" s="10" t="s">
        <v>1</v>
      </c>
      <c r="I36" s="11">
        <v>29</v>
      </c>
      <c r="J36" s="12">
        <f t="shared" si="1"/>
        <v>1.4105058365758755E-2</v>
      </c>
      <c r="K36" s="12">
        <f>I36/SUM(I36:I40)</f>
        <v>0.1380952380952381</v>
      </c>
      <c r="L36" s="3"/>
    </row>
    <row r="37" spans="1:12" ht="19.5" customHeight="1" x14ac:dyDescent="0.15">
      <c r="A37" s="22"/>
      <c r="B37" s="10" t="s">
        <v>3</v>
      </c>
      <c r="C37" s="11">
        <v>87</v>
      </c>
      <c r="D37" s="12">
        <f t="shared" si="0"/>
        <v>4.2315175097276267E-2</v>
      </c>
      <c r="E37" s="12">
        <f>C37/SUM(C36:C40)</f>
        <v>0.41428571428571431</v>
      </c>
      <c r="F37" s="13"/>
      <c r="G37" s="22"/>
      <c r="H37" s="10" t="s">
        <v>3</v>
      </c>
      <c r="I37" s="11">
        <v>84</v>
      </c>
      <c r="J37" s="12">
        <f t="shared" si="1"/>
        <v>4.085603112840467E-2</v>
      </c>
      <c r="K37" s="12">
        <f>I37/SUM(I36:I40)</f>
        <v>0.4</v>
      </c>
      <c r="L37" s="3"/>
    </row>
    <row r="38" spans="1:12" ht="19.5" customHeight="1" x14ac:dyDescent="0.15">
      <c r="A38" s="22"/>
      <c r="B38" s="10" t="s">
        <v>4</v>
      </c>
      <c r="C38" s="11">
        <v>21</v>
      </c>
      <c r="D38" s="12">
        <f t="shared" si="0"/>
        <v>1.0214007782101167E-2</v>
      </c>
      <c r="E38" s="12">
        <f>C38/SUM(C36:C40)</f>
        <v>0.1</v>
      </c>
      <c r="F38" s="13"/>
      <c r="G38" s="22"/>
      <c r="H38" s="10" t="s">
        <v>4</v>
      </c>
      <c r="I38" s="11">
        <v>25</v>
      </c>
      <c r="J38" s="12">
        <f t="shared" si="1"/>
        <v>1.2159533073929961E-2</v>
      </c>
      <c r="K38" s="12">
        <f>I38/SUM(I36:I40)</f>
        <v>0.11904761904761904</v>
      </c>
      <c r="L38" s="3"/>
    </row>
    <row r="39" spans="1:12" ht="19.5" customHeight="1" x14ac:dyDescent="0.15">
      <c r="A39" s="22"/>
      <c r="B39" s="10" t="s">
        <v>5</v>
      </c>
      <c r="C39" s="11">
        <v>75</v>
      </c>
      <c r="D39" s="12">
        <f t="shared" si="0"/>
        <v>3.6478599221789886E-2</v>
      </c>
      <c r="E39" s="12">
        <f>C39/SUM(C36:C40)</f>
        <v>0.35714285714285715</v>
      </c>
      <c r="F39" s="13"/>
      <c r="G39" s="22"/>
      <c r="H39" s="10" t="s">
        <v>5</v>
      </c>
      <c r="I39" s="11">
        <v>72</v>
      </c>
      <c r="J39" s="12">
        <f t="shared" si="1"/>
        <v>3.5019455252918288E-2</v>
      </c>
      <c r="K39" s="12">
        <f>I39/SUM(I36:I40)</f>
        <v>0.34285714285714286</v>
      </c>
      <c r="L39" s="3"/>
    </row>
    <row r="40" spans="1:12" ht="19.5" customHeight="1" x14ac:dyDescent="0.15">
      <c r="A40" s="22"/>
      <c r="B40" s="10" t="s">
        <v>6</v>
      </c>
      <c r="C40" s="11">
        <v>1</v>
      </c>
      <c r="D40" s="12">
        <f t="shared" si="0"/>
        <v>4.8638132295719845E-4</v>
      </c>
      <c r="E40" s="12">
        <f>C40/SUM(C36:C40)</f>
        <v>4.7619047619047623E-3</v>
      </c>
      <c r="F40" s="13"/>
      <c r="G40" s="22"/>
      <c r="H40" s="10" t="s">
        <v>6</v>
      </c>
      <c r="I40" s="11">
        <v>0</v>
      </c>
      <c r="J40" s="12">
        <f t="shared" si="1"/>
        <v>0</v>
      </c>
      <c r="K40" s="12">
        <f>I40/SUM(I36:I40)</f>
        <v>0</v>
      </c>
      <c r="L40" s="3"/>
    </row>
    <row r="41" spans="1:12" ht="19.5" customHeight="1" x14ac:dyDescent="0.15">
      <c r="A41" s="22" t="s">
        <v>2</v>
      </c>
      <c r="B41" s="10" t="s">
        <v>1</v>
      </c>
      <c r="C41" s="11">
        <v>191</v>
      </c>
      <c r="D41" s="12">
        <f t="shared" si="0"/>
        <v>9.2898832684824906E-2</v>
      </c>
      <c r="E41" s="12">
        <f>C41/SUM(C41:C45)</f>
        <v>0.25131578947368421</v>
      </c>
      <c r="F41" s="5"/>
      <c r="G41" s="22" t="s">
        <v>2</v>
      </c>
      <c r="H41" s="10" t="s">
        <v>1</v>
      </c>
      <c r="I41" s="11">
        <v>203</v>
      </c>
      <c r="J41" s="12">
        <f t="shared" si="1"/>
        <v>9.873540856031128E-2</v>
      </c>
      <c r="K41" s="12">
        <f>I41/SUM(I41:I45)</f>
        <v>0.26710526315789473</v>
      </c>
    </row>
    <row r="42" spans="1:12" ht="19.5" customHeight="1" x14ac:dyDescent="0.15">
      <c r="A42" s="22"/>
      <c r="B42" s="10" t="s">
        <v>3</v>
      </c>
      <c r="C42" s="11">
        <v>371</v>
      </c>
      <c r="D42" s="12">
        <f t="shared" si="0"/>
        <v>0.18044747081712062</v>
      </c>
      <c r="E42" s="12">
        <f>C42/SUM(C41:C45)</f>
        <v>0.48815789473684212</v>
      </c>
      <c r="F42" s="5"/>
      <c r="G42" s="22"/>
      <c r="H42" s="10" t="s">
        <v>3</v>
      </c>
      <c r="I42" s="11">
        <v>350</v>
      </c>
      <c r="J42" s="12">
        <f t="shared" si="1"/>
        <v>0.17023346303501946</v>
      </c>
      <c r="K42" s="12">
        <f>I42/SUM(I41:I45)</f>
        <v>0.46052631578947367</v>
      </c>
    </row>
    <row r="43" spans="1:12" ht="19.5" customHeight="1" x14ac:dyDescent="0.15">
      <c r="A43" s="22"/>
      <c r="B43" s="10" t="s">
        <v>4</v>
      </c>
      <c r="C43" s="11">
        <v>49</v>
      </c>
      <c r="D43" s="12">
        <f t="shared" si="0"/>
        <v>2.3832684824902722E-2</v>
      </c>
      <c r="E43" s="12">
        <f>C43/SUM(C41:C45)</f>
        <v>6.4473684210526322E-2</v>
      </c>
      <c r="F43" s="5"/>
      <c r="G43" s="22"/>
      <c r="H43" s="10" t="s">
        <v>4</v>
      </c>
      <c r="I43" s="11">
        <v>58</v>
      </c>
      <c r="J43" s="12">
        <f t="shared" si="1"/>
        <v>2.821011673151751E-2</v>
      </c>
      <c r="K43" s="12">
        <f>I43/SUM(I41:I45)</f>
        <v>7.6315789473684212E-2</v>
      </c>
    </row>
    <row r="44" spans="1:12" ht="19.5" customHeight="1" x14ac:dyDescent="0.15">
      <c r="A44" s="22"/>
      <c r="B44" s="10" t="s">
        <v>5</v>
      </c>
      <c r="C44" s="11">
        <v>145</v>
      </c>
      <c r="D44" s="12">
        <f t="shared" si="0"/>
        <v>7.0525291828793774E-2</v>
      </c>
      <c r="E44" s="12">
        <f>C44/SUM(C41:C45)</f>
        <v>0.19078947368421054</v>
      </c>
      <c r="F44" s="5"/>
      <c r="G44" s="22"/>
      <c r="H44" s="10" t="s">
        <v>5</v>
      </c>
      <c r="I44" s="11">
        <v>149</v>
      </c>
      <c r="J44" s="12">
        <f t="shared" si="1"/>
        <v>7.2470817120622574E-2</v>
      </c>
      <c r="K44" s="12">
        <f>I44/SUM(I41:I45)</f>
        <v>0.19605263157894737</v>
      </c>
    </row>
    <row r="45" spans="1:12" ht="19.5" customHeight="1" x14ac:dyDescent="0.15">
      <c r="A45" s="22"/>
      <c r="B45" s="10" t="s">
        <v>6</v>
      </c>
      <c r="C45" s="11">
        <v>4</v>
      </c>
      <c r="D45" s="12">
        <f t="shared" si="0"/>
        <v>1.9455252918287938E-3</v>
      </c>
      <c r="E45" s="12">
        <f>C45/SUM(C41:C45)</f>
        <v>5.263157894736842E-3</v>
      </c>
      <c r="F45" s="5"/>
      <c r="G45" s="22"/>
      <c r="H45" s="10" t="s">
        <v>6</v>
      </c>
      <c r="I45" s="11">
        <v>0</v>
      </c>
      <c r="J45" s="12">
        <f t="shared" si="1"/>
        <v>0</v>
      </c>
      <c r="K45" s="12">
        <f>I45/SUM(I41:I45)</f>
        <v>0</v>
      </c>
    </row>
    <row r="46" spans="1:12" ht="19.5" customHeight="1" x14ac:dyDescent="0.15">
      <c r="A46" s="22" t="s">
        <v>13</v>
      </c>
      <c r="B46" s="10" t="s">
        <v>1</v>
      </c>
      <c r="C46" s="11">
        <f>SUM(C6,C11,C16,C21,C26,C31,C36,C41)</f>
        <v>417</v>
      </c>
      <c r="D46" s="12">
        <f t="shared" si="0"/>
        <v>0.20282101167315175</v>
      </c>
      <c r="E46" s="14" t="s">
        <v>23</v>
      </c>
      <c r="F46" s="5"/>
      <c r="G46" s="22" t="s">
        <v>13</v>
      </c>
      <c r="H46" s="10" t="s">
        <v>1</v>
      </c>
      <c r="I46" s="11">
        <f>I6+I11+I16+I21+I26+I31+I36+I41</f>
        <v>440</v>
      </c>
      <c r="J46" s="12">
        <f t="shared" si="1"/>
        <v>0.2140077821011673</v>
      </c>
      <c r="K46" s="14" t="s">
        <v>23</v>
      </c>
    </row>
    <row r="47" spans="1:12" ht="19.5" customHeight="1" x14ac:dyDescent="0.15">
      <c r="A47" s="22"/>
      <c r="B47" s="10" t="s">
        <v>3</v>
      </c>
      <c r="C47" s="11">
        <f t="shared" ref="C47:C50" si="2">SUM(C7,C12,C17,C22,C27,C32,C37,C42)</f>
        <v>968</v>
      </c>
      <c r="D47" s="12">
        <f t="shared" si="0"/>
        <v>0.47081712062256809</v>
      </c>
      <c r="E47" s="14" t="s">
        <v>23</v>
      </c>
      <c r="F47" s="5"/>
      <c r="G47" s="22"/>
      <c r="H47" s="10" t="s">
        <v>3</v>
      </c>
      <c r="I47" s="11">
        <f t="shared" ref="I47:I50" si="3">I7+I12+I17+I22+I27+I32+I37+I42</f>
        <v>924</v>
      </c>
      <c r="J47" s="12">
        <f t="shared" si="1"/>
        <v>0.44941634241245138</v>
      </c>
      <c r="K47" s="14" t="s">
        <v>23</v>
      </c>
    </row>
    <row r="48" spans="1:12" ht="19.5" customHeight="1" x14ac:dyDescent="0.15">
      <c r="A48" s="22"/>
      <c r="B48" s="10" t="s">
        <v>4</v>
      </c>
      <c r="C48" s="11">
        <f t="shared" si="2"/>
        <v>157</v>
      </c>
      <c r="D48" s="12">
        <f t="shared" si="0"/>
        <v>7.6361867704280162E-2</v>
      </c>
      <c r="E48" s="14" t="s">
        <v>23</v>
      </c>
      <c r="F48" s="5"/>
      <c r="G48" s="22"/>
      <c r="H48" s="10" t="s">
        <v>4</v>
      </c>
      <c r="I48" s="11">
        <f t="shared" si="3"/>
        <v>186</v>
      </c>
      <c r="J48" s="12">
        <f t="shared" si="1"/>
        <v>9.0466926070038908E-2</v>
      </c>
      <c r="K48" s="14" t="s">
        <v>23</v>
      </c>
    </row>
    <row r="49" spans="1:11" ht="19.5" customHeight="1" x14ac:dyDescent="0.15">
      <c r="A49" s="22"/>
      <c r="B49" s="10" t="s">
        <v>5</v>
      </c>
      <c r="C49" s="11">
        <f t="shared" si="2"/>
        <v>498</v>
      </c>
      <c r="D49" s="12">
        <f t="shared" si="0"/>
        <v>0.24221789883268482</v>
      </c>
      <c r="E49" s="14" t="s">
        <v>23</v>
      </c>
      <c r="F49" s="5"/>
      <c r="G49" s="22"/>
      <c r="H49" s="10" t="s">
        <v>5</v>
      </c>
      <c r="I49" s="11">
        <f t="shared" si="3"/>
        <v>498</v>
      </c>
      <c r="J49" s="12">
        <f t="shared" si="1"/>
        <v>0.24221789883268482</v>
      </c>
      <c r="K49" s="14" t="s">
        <v>23</v>
      </c>
    </row>
    <row r="50" spans="1:11" ht="19.5" customHeight="1" x14ac:dyDescent="0.15">
      <c r="A50" s="22"/>
      <c r="B50" s="10" t="s">
        <v>6</v>
      </c>
      <c r="C50" s="11">
        <f t="shared" si="2"/>
        <v>16</v>
      </c>
      <c r="D50" s="12">
        <f t="shared" si="0"/>
        <v>7.7821011673151752E-3</v>
      </c>
      <c r="E50" s="14" t="s">
        <v>23</v>
      </c>
      <c r="F50" s="5"/>
      <c r="G50" s="22"/>
      <c r="H50" s="10" t="s">
        <v>6</v>
      </c>
      <c r="I50" s="11">
        <f t="shared" si="3"/>
        <v>8</v>
      </c>
      <c r="J50" s="12">
        <f t="shared" si="1"/>
        <v>3.8910505836575876E-3</v>
      </c>
      <c r="K50" s="14" t="s">
        <v>23</v>
      </c>
    </row>
    <row r="51" spans="1:11" ht="19.5" customHeight="1" x14ac:dyDescent="0.15">
      <c r="A51" s="23" t="s">
        <v>14</v>
      </c>
      <c r="B51" s="24"/>
      <c r="C51" s="15">
        <f>SUM(C46:C50)</f>
        <v>2056</v>
      </c>
      <c r="D51" s="16"/>
      <c r="E51" s="16"/>
      <c r="F51" s="5"/>
      <c r="G51" s="23" t="s">
        <v>14</v>
      </c>
      <c r="H51" s="24"/>
      <c r="I51" s="15">
        <f>SUM(I46:I50)</f>
        <v>2056</v>
      </c>
      <c r="J51" s="17"/>
      <c r="K51" s="5"/>
    </row>
  </sheetData>
  <sheetProtection password="CCFF" sheet="1" formatCells="0" formatColumns="0" formatRows="0" insertColumns="0" insertRows="0" insertHyperlinks="0" deleteColumns="0" deleteRows="0" sort="0" autoFilter="0" pivotTables="0"/>
  <mergeCells count="21">
    <mergeCell ref="A31:A35"/>
    <mergeCell ref="G31:G35"/>
    <mergeCell ref="A51:B51"/>
    <mergeCell ref="G51:H51"/>
    <mergeCell ref="A36:A40"/>
    <mergeCell ref="G36:G40"/>
    <mergeCell ref="A41:A45"/>
    <mergeCell ref="G41:G45"/>
    <mergeCell ref="A46:A50"/>
    <mergeCell ref="G46:G50"/>
    <mergeCell ref="A16:A20"/>
    <mergeCell ref="G16:G20"/>
    <mergeCell ref="A21:A25"/>
    <mergeCell ref="G21:G25"/>
    <mergeCell ref="A26:A30"/>
    <mergeCell ref="G26:G30"/>
    <mergeCell ref="J1:K2"/>
    <mergeCell ref="A6:A10"/>
    <mergeCell ref="G6:G10"/>
    <mergeCell ref="A11:A15"/>
    <mergeCell ref="G11:G15"/>
  </mergeCells>
  <phoneticPr fontId="2"/>
  <printOptions horizontalCentered="1" verticalCentered="1"/>
  <pageMargins left="0.70866141732283472" right="0.51181102362204722" top="0.74803149606299213" bottom="0.74803149606299213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view="pageBreakPreview" zoomScaleNormal="100" zoomScaleSheetLayoutView="100" workbookViewId="0">
      <selection activeCell="G11" sqref="G11:G15"/>
    </sheetView>
  </sheetViews>
  <sheetFormatPr defaultRowHeight="14.25" x14ac:dyDescent="0.15"/>
  <cols>
    <col min="1" max="1" width="7.25" style="1" customWidth="1"/>
    <col min="2" max="2" width="9" style="1"/>
    <col min="3" max="5" width="12.25" style="1" customWidth="1"/>
    <col min="6" max="6" width="1" style="1" customWidth="1"/>
    <col min="7" max="7" width="7.25" style="1" customWidth="1"/>
    <col min="8" max="8" width="9" style="1" customWidth="1"/>
    <col min="9" max="9" width="12.25" style="1" customWidth="1"/>
    <col min="10" max="10" width="12.25" style="4" customWidth="1"/>
    <col min="11" max="11" width="12.25" style="1" customWidth="1"/>
    <col min="12" max="12" width="1" style="1" customWidth="1"/>
    <col min="13" max="16384" width="9" style="1"/>
  </cols>
  <sheetData>
    <row r="1" spans="1:12" ht="14.25" customHeight="1" x14ac:dyDescent="0.15">
      <c r="A1" s="5" t="s">
        <v>33</v>
      </c>
      <c r="B1" s="5"/>
      <c r="C1" s="5"/>
      <c r="D1" s="5"/>
      <c r="E1" s="5"/>
      <c r="F1" s="5"/>
      <c r="G1" s="5"/>
      <c r="H1" s="5"/>
      <c r="I1" s="5"/>
      <c r="J1" s="18" t="s">
        <v>30</v>
      </c>
      <c r="K1" s="19"/>
    </row>
    <row r="2" spans="1:12" ht="15" customHeight="1" thickBot="1" x14ac:dyDescent="0.2">
      <c r="A2" s="6" t="s">
        <v>35</v>
      </c>
      <c r="B2" s="5"/>
      <c r="C2" s="5"/>
      <c r="D2" s="5"/>
      <c r="E2" s="5"/>
      <c r="F2" s="5"/>
      <c r="G2" s="5"/>
      <c r="H2" s="5"/>
      <c r="I2" s="5"/>
      <c r="J2" s="20"/>
      <c r="K2" s="21"/>
    </row>
    <row r="3" spans="1:12" ht="6" customHeight="1" x14ac:dyDescent="0.15">
      <c r="A3" s="6"/>
      <c r="B3" s="5"/>
      <c r="C3" s="5"/>
      <c r="D3" s="5"/>
      <c r="E3" s="5"/>
      <c r="F3" s="5"/>
      <c r="G3" s="5"/>
      <c r="H3" s="5"/>
      <c r="I3" s="5"/>
      <c r="J3" s="7"/>
      <c r="K3" s="7"/>
    </row>
    <row r="4" spans="1:12" x14ac:dyDescent="0.15">
      <c r="A4" s="5" t="s">
        <v>18</v>
      </c>
      <c r="B4" s="5"/>
      <c r="C4" s="5"/>
      <c r="D4" s="5"/>
      <c r="E4" s="5"/>
      <c r="F4" s="5"/>
      <c r="G4" s="25" t="s">
        <v>26</v>
      </c>
      <c r="H4" s="25"/>
      <c r="I4" s="25"/>
      <c r="J4" s="25"/>
      <c r="K4" s="25"/>
    </row>
    <row r="5" spans="1:12" ht="28.5" x14ac:dyDescent="0.15">
      <c r="A5" s="9"/>
      <c r="B5" s="9"/>
      <c r="C5" s="26" t="s">
        <v>27</v>
      </c>
      <c r="D5" s="26" t="s">
        <v>16</v>
      </c>
      <c r="E5" s="27" t="s">
        <v>21</v>
      </c>
      <c r="F5" s="28"/>
      <c r="G5" s="26"/>
      <c r="H5" s="26"/>
      <c r="I5" s="26" t="s">
        <v>27</v>
      </c>
      <c r="J5" s="29" t="s">
        <v>16</v>
      </c>
      <c r="K5" s="27" t="s">
        <v>21</v>
      </c>
      <c r="L5" s="2"/>
    </row>
    <row r="6" spans="1:12" ht="19.5" customHeight="1" x14ac:dyDescent="0.15">
      <c r="A6" s="22" t="s">
        <v>0</v>
      </c>
      <c r="B6" s="10" t="s">
        <v>1</v>
      </c>
      <c r="C6" s="11">
        <v>0</v>
      </c>
      <c r="D6" s="12">
        <f>C6/$C$51</f>
        <v>0</v>
      </c>
      <c r="E6" s="12">
        <f>C6/SUM(C6:C10)</f>
        <v>0</v>
      </c>
      <c r="F6" s="13"/>
      <c r="G6" s="22" t="s">
        <v>0</v>
      </c>
      <c r="H6" s="10" t="s">
        <v>1</v>
      </c>
      <c r="I6" s="11">
        <v>0</v>
      </c>
      <c r="J6" s="12">
        <f>I6/$I$51</f>
        <v>0</v>
      </c>
      <c r="K6" s="12">
        <f>I6/SUM(I6:I10)</f>
        <v>0</v>
      </c>
      <c r="L6" s="3"/>
    </row>
    <row r="7" spans="1:12" ht="19.5" customHeight="1" x14ac:dyDescent="0.15">
      <c r="A7" s="22"/>
      <c r="B7" s="10" t="s">
        <v>3</v>
      </c>
      <c r="C7" s="11">
        <v>12</v>
      </c>
      <c r="D7" s="12">
        <f t="shared" ref="D7:D50" si="0">C7/$C$51</f>
        <v>6.8181818181818177E-2</v>
      </c>
      <c r="E7" s="12">
        <f>C7/SUM(C6:C10)</f>
        <v>0.75</v>
      </c>
      <c r="F7" s="13"/>
      <c r="G7" s="22"/>
      <c r="H7" s="10" t="s">
        <v>3</v>
      </c>
      <c r="I7" s="11">
        <v>12</v>
      </c>
      <c r="J7" s="12">
        <f t="shared" ref="J7:J50" si="1">I7/$I$51</f>
        <v>6.8181818181818177E-2</v>
      </c>
      <c r="K7" s="12">
        <f>I7/SUM(I6:I10)</f>
        <v>0.75</v>
      </c>
      <c r="L7" s="3"/>
    </row>
    <row r="8" spans="1:12" ht="19.5" customHeight="1" x14ac:dyDescent="0.15">
      <c r="A8" s="22"/>
      <c r="B8" s="10" t="s">
        <v>4</v>
      </c>
      <c r="C8" s="11">
        <v>2</v>
      </c>
      <c r="D8" s="12">
        <f t="shared" si="0"/>
        <v>1.1363636363636364E-2</v>
      </c>
      <c r="E8" s="12">
        <f>C8/SUM(C6:C10)</f>
        <v>0.125</v>
      </c>
      <c r="F8" s="13"/>
      <c r="G8" s="22"/>
      <c r="H8" s="10" t="s">
        <v>4</v>
      </c>
      <c r="I8" s="11">
        <v>2</v>
      </c>
      <c r="J8" s="12">
        <f t="shared" si="1"/>
        <v>1.1363636363636364E-2</v>
      </c>
      <c r="K8" s="12">
        <f>I8/SUM(I6:I10)</f>
        <v>0.125</v>
      </c>
      <c r="L8" s="3"/>
    </row>
    <row r="9" spans="1:12" ht="19.5" customHeight="1" x14ac:dyDescent="0.15">
      <c r="A9" s="22"/>
      <c r="B9" s="10" t="s">
        <v>5</v>
      </c>
      <c r="C9" s="11">
        <v>2</v>
      </c>
      <c r="D9" s="12">
        <f t="shared" si="0"/>
        <v>1.1363636363636364E-2</v>
      </c>
      <c r="E9" s="12">
        <f>C9/SUM(C6:C10)</f>
        <v>0.125</v>
      </c>
      <c r="F9" s="13"/>
      <c r="G9" s="22"/>
      <c r="H9" s="10" t="s">
        <v>5</v>
      </c>
      <c r="I9" s="11">
        <v>2</v>
      </c>
      <c r="J9" s="12">
        <f t="shared" si="1"/>
        <v>1.1363636363636364E-2</v>
      </c>
      <c r="K9" s="12">
        <f>I9/SUM(I6:I10)</f>
        <v>0.125</v>
      </c>
      <c r="L9" s="3"/>
    </row>
    <row r="10" spans="1:12" ht="19.5" customHeight="1" x14ac:dyDescent="0.15">
      <c r="A10" s="22"/>
      <c r="B10" s="10" t="s">
        <v>6</v>
      </c>
      <c r="C10" s="11">
        <v>0</v>
      </c>
      <c r="D10" s="12">
        <f t="shared" si="0"/>
        <v>0</v>
      </c>
      <c r="E10" s="12">
        <f>C10/SUM(C6:C10)</f>
        <v>0</v>
      </c>
      <c r="F10" s="13"/>
      <c r="G10" s="22"/>
      <c r="H10" s="10" t="s">
        <v>6</v>
      </c>
      <c r="I10" s="11">
        <v>0</v>
      </c>
      <c r="J10" s="12">
        <f t="shared" si="1"/>
        <v>0</v>
      </c>
      <c r="K10" s="12">
        <f>I10/SUM(I6:I10)</f>
        <v>0</v>
      </c>
      <c r="L10" s="3"/>
    </row>
    <row r="11" spans="1:12" ht="19.5" customHeight="1" x14ac:dyDescent="0.15">
      <c r="A11" s="22" t="s">
        <v>7</v>
      </c>
      <c r="B11" s="10" t="s">
        <v>1</v>
      </c>
      <c r="C11" s="11">
        <v>0</v>
      </c>
      <c r="D11" s="12">
        <f t="shared" si="0"/>
        <v>0</v>
      </c>
      <c r="E11" s="12">
        <f>C11/SUM(C11:C15)</f>
        <v>0</v>
      </c>
      <c r="F11" s="13"/>
      <c r="G11" s="22" t="s">
        <v>7</v>
      </c>
      <c r="H11" s="10" t="s">
        <v>1</v>
      </c>
      <c r="I11" s="11">
        <v>0</v>
      </c>
      <c r="J11" s="12">
        <f t="shared" si="1"/>
        <v>0</v>
      </c>
      <c r="K11" s="12">
        <f>I11/SUM(I11:I15)</f>
        <v>0</v>
      </c>
      <c r="L11" s="3"/>
    </row>
    <row r="12" spans="1:12" ht="19.5" customHeight="1" x14ac:dyDescent="0.15">
      <c r="A12" s="22"/>
      <c r="B12" s="10" t="s">
        <v>3</v>
      </c>
      <c r="C12" s="11">
        <v>12</v>
      </c>
      <c r="D12" s="12">
        <f t="shared" si="0"/>
        <v>6.8181818181818177E-2</v>
      </c>
      <c r="E12" s="12">
        <f>C12/SUM(C11:C15)</f>
        <v>0.75</v>
      </c>
      <c r="F12" s="13"/>
      <c r="G12" s="22"/>
      <c r="H12" s="10" t="s">
        <v>3</v>
      </c>
      <c r="I12" s="11">
        <v>12</v>
      </c>
      <c r="J12" s="12">
        <f t="shared" si="1"/>
        <v>6.8181818181818177E-2</v>
      </c>
      <c r="K12" s="12">
        <f>I12/SUM(I11:I15)</f>
        <v>0.75</v>
      </c>
      <c r="L12" s="3"/>
    </row>
    <row r="13" spans="1:12" ht="19.5" customHeight="1" x14ac:dyDescent="0.15">
      <c r="A13" s="22"/>
      <c r="B13" s="10" t="s">
        <v>4</v>
      </c>
      <c r="C13" s="11">
        <v>3</v>
      </c>
      <c r="D13" s="12">
        <f t="shared" si="0"/>
        <v>1.7045454545454544E-2</v>
      </c>
      <c r="E13" s="12">
        <f>C13/SUM(C11:C15)</f>
        <v>0.1875</v>
      </c>
      <c r="F13" s="13"/>
      <c r="G13" s="22"/>
      <c r="H13" s="10" t="s">
        <v>4</v>
      </c>
      <c r="I13" s="11">
        <v>3</v>
      </c>
      <c r="J13" s="12">
        <f t="shared" si="1"/>
        <v>1.7045454545454544E-2</v>
      </c>
      <c r="K13" s="12">
        <f>I13/SUM(I11:I15)</f>
        <v>0.1875</v>
      </c>
      <c r="L13" s="3"/>
    </row>
    <row r="14" spans="1:12" ht="19.5" customHeight="1" x14ac:dyDescent="0.15">
      <c r="A14" s="22"/>
      <c r="B14" s="10" t="s">
        <v>5</v>
      </c>
      <c r="C14" s="11">
        <v>0</v>
      </c>
      <c r="D14" s="12">
        <f t="shared" si="0"/>
        <v>0</v>
      </c>
      <c r="E14" s="12">
        <f>C14/SUM(C11:C15)</f>
        <v>0</v>
      </c>
      <c r="F14" s="13"/>
      <c r="G14" s="22"/>
      <c r="H14" s="10" t="s">
        <v>5</v>
      </c>
      <c r="I14" s="11">
        <v>0</v>
      </c>
      <c r="J14" s="12">
        <f t="shared" si="1"/>
        <v>0</v>
      </c>
      <c r="K14" s="12">
        <f>I14/SUM(I11:I15)</f>
        <v>0</v>
      </c>
      <c r="L14" s="3"/>
    </row>
    <row r="15" spans="1:12" ht="19.5" customHeight="1" x14ac:dyDescent="0.15">
      <c r="A15" s="22"/>
      <c r="B15" s="10" t="s">
        <v>6</v>
      </c>
      <c r="C15" s="11">
        <v>1</v>
      </c>
      <c r="D15" s="12">
        <f t="shared" si="0"/>
        <v>5.681818181818182E-3</v>
      </c>
      <c r="E15" s="12">
        <f>C15/SUM(C11:C15)</f>
        <v>6.25E-2</v>
      </c>
      <c r="F15" s="13"/>
      <c r="G15" s="22"/>
      <c r="H15" s="10" t="s">
        <v>6</v>
      </c>
      <c r="I15" s="11">
        <v>1</v>
      </c>
      <c r="J15" s="12">
        <f t="shared" si="1"/>
        <v>5.681818181818182E-3</v>
      </c>
      <c r="K15" s="12">
        <f>I15/SUM(I11:I15)</f>
        <v>6.25E-2</v>
      </c>
      <c r="L15" s="3"/>
    </row>
    <row r="16" spans="1:12" ht="19.5" customHeight="1" x14ac:dyDescent="0.15">
      <c r="A16" s="22" t="s">
        <v>8</v>
      </c>
      <c r="B16" s="10" t="s">
        <v>1</v>
      </c>
      <c r="C16" s="11">
        <v>0</v>
      </c>
      <c r="D16" s="12">
        <f t="shared" si="0"/>
        <v>0</v>
      </c>
      <c r="E16" s="12">
        <f>C16/SUM(C16:C20)</f>
        <v>0</v>
      </c>
      <c r="F16" s="13"/>
      <c r="G16" s="22" t="s">
        <v>8</v>
      </c>
      <c r="H16" s="10" t="s">
        <v>1</v>
      </c>
      <c r="I16" s="11">
        <v>0</v>
      </c>
      <c r="J16" s="12">
        <f t="shared" si="1"/>
        <v>0</v>
      </c>
      <c r="K16" s="12">
        <f>I16/SUM(I16:I20)</f>
        <v>0</v>
      </c>
      <c r="L16" s="3"/>
    </row>
    <row r="17" spans="1:12" ht="19.5" customHeight="1" x14ac:dyDescent="0.15">
      <c r="A17" s="22"/>
      <c r="B17" s="10" t="s">
        <v>3</v>
      </c>
      <c r="C17" s="11">
        <v>21</v>
      </c>
      <c r="D17" s="12">
        <f t="shared" si="0"/>
        <v>0.11931818181818182</v>
      </c>
      <c r="E17" s="12">
        <f>C17/SUM(C16:C20)</f>
        <v>0.65625</v>
      </c>
      <c r="F17" s="13"/>
      <c r="G17" s="22"/>
      <c r="H17" s="10" t="s">
        <v>3</v>
      </c>
      <c r="I17" s="11">
        <v>21</v>
      </c>
      <c r="J17" s="12">
        <f t="shared" si="1"/>
        <v>0.11931818181818182</v>
      </c>
      <c r="K17" s="12">
        <f>I17/SUM(I16:I20)</f>
        <v>0.65625</v>
      </c>
      <c r="L17" s="3"/>
    </row>
    <row r="18" spans="1:12" ht="19.5" customHeight="1" x14ac:dyDescent="0.15">
      <c r="A18" s="22"/>
      <c r="B18" s="10" t="s">
        <v>4</v>
      </c>
      <c r="C18" s="11">
        <v>5</v>
      </c>
      <c r="D18" s="12">
        <f t="shared" si="0"/>
        <v>2.8409090909090908E-2</v>
      </c>
      <c r="E18" s="12">
        <f>C18/SUM(C16:C20)</f>
        <v>0.15625</v>
      </c>
      <c r="F18" s="13"/>
      <c r="G18" s="22"/>
      <c r="H18" s="10" t="s">
        <v>4</v>
      </c>
      <c r="I18" s="11">
        <v>5</v>
      </c>
      <c r="J18" s="12">
        <f t="shared" si="1"/>
        <v>2.8409090909090908E-2</v>
      </c>
      <c r="K18" s="12">
        <f>I18/SUM(I16:I20)</f>
        <v>0.15625</v>
      </c>
      <c r="L18" s="3"/>
    </row>
    <row r="19" spans="1:12" ht="19.5" customHeight="1" x14ac:dyDescent="0.15">
      <c r="A19" s="22"/>
      <c r="B19" s="10" t="s">
        <v>5</v>
      </c>
      <c r="C19" s="11">
        <v>4</v>
      </c>
      <c r="D19" s="12">
        <f t="shared" si="0"/>
        <v>2.2727272727272728E-2</v>
      </c>
      <c r="E19" s="12">
        <f>C19/SUM(C16:C20)</f>
        <v>0.125</v>
      </c>
      <c r="F19" s="13"/>
      <c r="G19" s="22"/>
      <c r="H19" s="10" t="s">
        <v>5</v>
      </c>
      <c r="I19" s="11">
        <v>4</v>
      </c>
      <c r="J19" s="12">
        <f t="shared" si="1"/>
        <v>2.2727272727272728E-2</v>
      </c>
      <c r="K19" s="12">
        <f>I19/SUM(I16:I20)</f>
        <v>0.125</v>
      </c>
      <c r="L19" s="3"/>
    </row>
    <row r="20" spans="1:12" ht="19.5" customHeight="1" x14ac:dyDescent="0.15">
      <c r="A20" s="22"/>
      <c r="B20" s="10" t="s">
        <v>6</v>
      </c>
      <c r="C20" s="11">
        <v>2</v>
      </c>
      <c r="D20" s="12">
        <f t="shared" si="0"/>
        <v>1.1363636363636364E-2</v>
      </c>
      <c r="E20" s="12">
        <f>C20/SUM(C16:C20)</f>
        <v>6.25E-2</v>
      </c>
      <c r="F20" s="13"/>
      <c r="G20" s="22"/>
      <c r="H20" s="10" t="s">
        <v>6</v>
      </c>
      <c r="I20" s="11">
        <v>2</v>
      </c>
      <c r="J20" s="12">
        <f t="shared" si="1"/>
        <v>1.1363636363636364E-2</v>
      </c>
      <c r="K20" s="12">
        <f>I20/SUM(I16:I20)</f>
        <v>6.25E-2</v>
      </c>
      <c r="L20" s="3"/>
    </row>
    <row r="21" spans="1:12" ht="19.5" customHeight="1" x14ac:dyDescent="0.15">
      <c r="A21" s="22" t="s">
        <v>9</v>
      </c>
      <c r="B21" s="10" t="s">
        <v>1</v>
      </c>
      <c r="C21" s="11">
        <v>0</v>
      </c>
      <c r="D21" s="12">
        <f t="shared" si="0"/>
        <v>0</v>
      </c>
      <c r="E21" s="12">
        <f>C21/SUM(C21:C25)</f>
        <v>0</v>
      </c>
      <c r="F21" s="13"/>
      <c r="G21" s="22" t="s">
        <v>9</v>
      </c>
      <c r="H21" s="10" t="s">
        <v>1</v>
      </c>
      <c r="I21" s="11">
        <v>0</v>
      </c>
      <c r="J21" s="12">
        <f t="shared" si="1"/>
        <v>0</v>
      </c>
      <c r="K21" s="12">
        <f>I21/SUM(I21:I25)</f>
        <v>0</v>
      </c>
      <c r="L21" s="3"/>
    </row>
    <row r="22" spans="1:12" ht="19.5" customHeight="1" x14ac:dyDescent="0.15">
      <c r="A22" s="22"/>
      <c r="B22" s="10" t="s">
        <v>3</v>
      </c>
      <c r="C22" s="11">
        <v>12</v>
      </c>
      <c r="D22" s="12">
        <f t="shared" si="0"/>
        <v>6.8181818181818177E-2</v>
      </c>
      <c r="E22" s="12">
        <f>C22/SUM(C21:C25)</f>
        <v>0.75</v>
      </c>
      <c r="F22" s="13"/>
      <c r="G22" s="22"/>
      <c r="H22" s="10" t="s">
        <v>3</v>
      </c>
      <c r="I22" s="11">
        <v>12</v>
      </c>
      <c r="J22" s="12">
        <f t="shared" si="1"/>
        <v>6.8181818181818177E-2</v>
      </c>
      <c r="K22" s="12">
        <f>I22/SUM(I21:I25)</f>
        <v>0.75</v>
      </c>
      <c r="L22" s="3"/>
    </row>
    <row r="23" spans="1:12" ht="19.5" customHeight="1" x14ac:dyDescent="0.15">
      <c r="A23" s="22"/>
      <c r="B23" s="10" t="s">
        <v>4</v>
      </c>
      <c r="C23" s="11">
        <v>2</v>
      </c>
      <c r="D23" s="12">
        <f t="shared" si="0"/>
        <v>1.1363636363636364E-2</v>
      </c>
      <c r="E23" s="12">
        <f>C23/SUM(C21:C25)</f>
        <v>0.125</v>
      </c>
      <c r="F23" s="13"/>
      <c r="G23" s="22"/>
      <c r="H23" s="10" t="s">
        <v>4</v>
      </c>
      <c r="I23" s="11">
        <v>2</v>
      </c>
      <c r="J23" s="12">
        <f t="shared" si="1"/>
        <v>1.1363636363636364E-2</v>
      </c>
      <c r="K23" s="12">
        <f>I23/SUM(I21:I25)</f>
        <v>0.125</v>
      </c>
      <c r="L23" s="3"/>
    </row>
    <row r="24" spans="1:12" ht="19.5" customHeight="1" x14ac:dyDescent="0.15">
      <c r="A24" s="22"/>
      <c r="B24" s="10" t="s">
        <v>5</v>
      </c>
      <c r="C24" s="11">
        <v>2</v>
      </c>
      <c r="D24" s="12">
        <f t="shared" si="0"/>
        <v>1.1363636363636364E-2</v>
      </c>
      <c r="E24" s="12">
        <f>C24/SUM(C21:C25)</f>
        <v>0.125</v>
      </c>
      <c r="F24" s="13"/>
      <c r="G24" s="22"/>
      <c r="H24" s="10" t="s">
        <v>5</v>
      </c>
      <c r="I24" s="11">
        <v>2</v>
      </c>
      <c r="J24" s="12">
        <f t="shared" si="1"/>
        <v>1.1363636363636364E-2</v>
      </c>
      <c r="K24" s="12">
        <f>I24/SUM(I21:I25)</f>
        <v>0.125</v>
      </c>
      <c r="L24" s="3"/>
    </row>
    <row r="25" spans="1:12" ht="19.5" customHeight="1" x14ac:dyDescent="0.15">
      <c r="A25" s="22"/>
      <c r="B25" s="10" t="s">
        <v>6</v>
      </c>
      <c r="C25" s="11">
        <v>0</v>
      </c>
      <c r="D25" s="12">
        <f t="shared" si="0"/>
        <v>0</v>
      </c>
      <c r="E25" s="12">
        <f>C25/SUM(C21:C25)</f>
        <v>0</v>
      </c>
      <c r="F25" s="13"/>
      <c r="G25" s="22"/>
      <c r="H25" s="10" t="s">
        <v>6</v>
      </c>
      <c r="I25" s="11">
        <v>0</v>
      </c>
      <c r="J25" s="12">
        <f t="shared" si="1"/>
        <v>0</v>
      </c>
      <c r="K25" s="12">
        <f>I25/SUM(I21:I25)</f>
        <v>0</v>
      </c>
      <c r="L25" s="3"/>
    </row>
    <row r="26" spans="1:12" ht="19.5" customHeight="1" x14ac:dyDescent="0.15">
      <c r="A26" s="22" t="s">
        <v>10</v>
      </c>
      <c r="B26" s="10" t="s">
        <v>1</v>
      </c>
      <c r="C26" s="11">
        <v>0</v>
      </c>
      <c r="D26" s="12">
        <f t="shared" si="0"/>
        <v>0</v>
      </c>
      <c r="E26" s="12">
        <f>C26/SUM(C26:C30)</f>
        <v>0</v>
      </c>
      <c r="F26" s="13"/>
      <c r="G26" s="22" t="s">
        <v>10</v>
      </c>
      <c r="H26" s="10" t="s">
        <v>1</v>
      </c>
      <c r="I26" s="11">
        <v>0</v>
      </c>
      <c r="J26" s="12">
        <f t="shared" si="1"/>
        <v>0</v>
      </c>
      <c r="K26" s="12">
        <f>I26/SUM(I26:I30)</f>
        <v>0</v>
      </c>
      <c r="L26" s="3"/>
    </row>
    <row r="27" spans="1:12" ht="19.5" customHeight="1" x14ac:dyDescent="0.15">
      <c r="A27" s="22"/>
      <c r="B27" s="10" t="s">
        <v>3</v>
      </c>
      <c r="C27" s="11">
        <v>8</v>
      </c>
      <c r="D27" s="12">
        <f t="shared" si="0"/>
        <v>4.5454545454545456E-2</v>
      </c>
      <c r="E27" s="12">
        <f>C27/SUM(C26:C30)</f>
        <v>0.8</v>
      </c>
      <c r="F27" s="13"/>
      <c r="G27" s="22"/>
      <c r="H27" s="10" t="s">
        <v>3</v>
      </c>
      <c r="I27" s="11">
        <v>8</v>
      </c>
      <c r="J27" s="12">
        <f t="shared" si="1"/>
        <v>4.5454545454545456E-2</v>
      </c>
      <c r="K27" s="12">
        <f>I27/SUM(I26:I30)</f>
        <v>0.8</v>
      </c>
      <c r="L27" s="3"/>
    </row>
    <row r="28" spans="1:12" ht="19.5" customHeight="1" x14ac:dyDescent="0.15">
      <c r="A28" s="22"/>
      <c r="B28" s="10" t="s">
        <v>4</v>
      </c>
      <c r="C28" s="11">
        <v>1</v>
      </c>
      <c r="D28" s="12">
        <f t="shared" si="0"/>
        <v>5.681818181818182E-3</v>
      </c>
      <c r="E28" s="12">
        <f>C28/SUM(C26:C30)</f>
        <v>0.1</v>
      </c>
      <c r="F28" s="13"/>
      <c r="G28" s="22"/>
      <c r="H28" s="10" t="s">
        <v>4</v>
      </c>
      <c r="I28" s="11">
        <v>1</v>
      </c>
      <c r="J28" s="12">
        <f t="shared" si="1"/>
        <v>5.681818181818182E-3</v>
      </c>
      <c r="K28" s="12">
        <f>I28/SUM(I26:I30)</f>
        <v>0.1</v>
      </c>
      <c r="L28" s="3"/>
    </row>
    <row r="29" spans="1:12" ht="19.5" customHeight="1" x14ac:dyDescent="0.15">
      <c r="A29" s="22"/>
      <c r="B29" s="10" t="s">
        <v>5</v>
      </c>
      <c r="C29" s="11">
        <v>0</v>
      </c>
      <c r="D29" s="12">
        <f t="shared" si="0"/>
        <v>0</v>
      </c>
      <c r="E29" s="12">
        <f>C29/SUM(C26:C30)</f>
        <v>0</v>
      </c>
      <c r="F29" s="13"/>
      <c r="G29" s="22"/>
      <c r="H29" s="10" t="s">
        <v>5</v>
      </c>
      <c r="I29" s="11">
        <v>0</v>
      </c>
      <c r="J29" s="12">
        <f t="shared" si="1"/>
        <v>0</v>
      </c>
      <c r="K29" s="12">
        <f>I29/SUM(I26:I30)</f>
        <v>0</v>
      </c>
      <c r="L29" s="3"/>
    </row>
    <row r="30" spans="1:12" ht="19.5" customHeight="1" x14ac:dyDescent="0.15">
      <c r="A30" s="22"/>
      <c r="B30" s="10" t="s">
        <v>6</v>
      </c>
      <c r="C30" s="11">
        <v>1</v>
      </c>
      <c r="D30" s="12">
        <f t="shared" si="0"/>
        <v>5.681818181818182E-3</v>
      </c>
      <c r="E30" s="12">
        <f>C30/SUM(C26:C30)</f>
        <v>0.1</v>
      </c>
      <c r="F30" s="13"/>
      <c r="G30" s="22"/>
      <c r="H30" s="10" t="s">
        <v>6</v>
      </c>
      <c r="I30" s="11">
        <v>1</v>
      </c>
      <c r="J30" s="12">
        <f t="shared" si="1"/>
        <v>5.681818181818182E-3</v>
      </c>
      <c r="K30" s="12">
        <f>I30/SUM(I26:I30)</f>
        <v>0.1</v>
      </c>
      <c r="L30" s="3"/>
    </row>
    <row r="31" spans="1:12" ht="19.5" customHeight="1" x14ac:dyDescent="0.15">
      <c r="A31" s="22" t="s">
        <v>11</v>
      </c>
      <c r="B31" s="10" t="s">
        <v>1</v>
      </c>
      <c r="C31" s="11">
        <v>1</v>
      </c>
      <c r="D31" s="12">
        <f t="shared" si="0"/>
        <v>5.681818181818182E-3</v>
      </c>
      <c r="E31" s="12">
        <f>C31/SUM(C31:C35)</f>
        <v>6.6666666666666666E-2</v>
      </c>
      <c r="F31" s="13"/>
      <c r="G31" s="22" t="s">
        <v>11</v>
      </c>
      <c r="H31" s="10" t="s">
        <v>1</v>
      </c>
      <c r="I31" s="11">
        <v>1</v>
      </c>
      <c r="J31" s="12">
        <f t="shared" si="1"/>
        <v>5.681818181818182E-3</v>
      </c>
      <c r="K31" s="12">
        <f>I31/SUM(I31:I35)</f>
        <v>6.6666666666666666E-2</v>
      </c>
      <c r="L31" s="3"/>
    </row>
    <row r="32" spans="1:12" ht="19.5" customHeight="1" x14ac:dyDescent="0.15">
      <c r="A32" s="22"/>
      <c r="B32" s="10" t="s">
        <v>3</v>
      </c>
      <c r="C32" s="11">
        <v>12</v>
      </c>
      <c r="D32" s="12">
        <f t="shared" si="0"/>
        <v>6.8181818181818177E-2</v>
      </c>
      <c r="E32" s="12">
        <f>C32/SUM(C31:C35)</f>
        <v>0.8</v>
      </c>
      <c r="F32" s="13"/>
      <c r="G32" s="22"/>
      <c r="H32" s="10" t="s">
        <v>3</v>
      </c>
      <c r="I32" s="11">
        <v>12</v>
      </c>
      <c r="J32" s="12">
        <f t="shared" si="1"/>
        <v>6.8181818181818177E-2</v>
      </c>
      <c r="K32" s="12">
        <f>I32/SUM(I31:I35)</f>
        <v>0.8</v>
      </c>
      <c r="L32" s="3"/>
    </row>
    <row r="33" spans="1:12" ht="19.5" customHeight="1" x14ac:dyDescent="0.15">
      <c r="A33" s="22"/>
      <c r="B33" s="10" t="s">
        <v>4</v>
      </c>
      <c r="C33" s="11">
        <v>0</v>
      </c>
      <c r="D33" s="12">
        <f t="shared" si="0"/>
        <v>0</v>
      </c>
      <c r="E33" s="12">
        <f>C33/SUM(C31:C35)</f>
        <v>0</v>
      </c>
      <c r="F33" s="13"/>
      <c r="G33" s="22"/>
      <c r="H33" s="10" t="s">
        <v>4</v>
      </c>
      <c r="I33" s="11">
        <v>0</v>
      </c>
      <c r="J33" s="12">
        <f t="shared" si="1"/>
        <v>0</v>
      </c>
      <c r="K33" s="12">
        <f>I33/SUM(I31:I35)</f>
        <v>0</v>
      </c>
      <c r="L33" s="3"/>
    </row>
    <row r="34" spans="1:12" ht="19.5" customHeight="1" x14ac:dyDescent="0.15">
      <c r="A34" s="22"/>
      <c r="B34" s="10" t="s">
        <v>5</v>
      </c>
      <c r="C34" s="11">
        <v>1</v>
      </c>
      <c r="D34" s="12">
        <f t="shared" si="0"/>
        <v>5.681818181818182E-3</v>
      </c>
      <c r="E34" s="12">
        <f>C34/SUM(C31:C35)</f>
        <v>6.6666666666666666E-2</v>
      </c>
      <c r="F34" s="13"/>
      <c r="G34" s="22"/>
      <c r="H34" s="10" t="s">
        <v>5</v>
      </c>
      <c r="I34" s="11">
        <v>1</v>
      </c>
      <c r="J34" s="12">
        <f t="shared" si="1"/>
        <v>5.681818181818182E-3</v>
      </c>
      <c r="K34" s="12">
        <f>I34/SUM(I31:I35)</f>
        <v>6.6666666666666666E-2</v>
      </c>
      <c r="L34" s="3"/>
    </row>
    <row r="35" spans="1:12" ht="19.5" customHeight="1" x14ac:dyDescent="0.15">
      <c r="A35" s="22"/>
      <c r="B35" s="10" t="s">
        <v>6</v>
      </c>
      <c r="C35" s="11">
        <v>1</v>
      </c>
      <c r="D35" s="12">
        <f t="shared" si="0"/>
        <v>5.681818181818182E-3</v>
      </c>
      <c r="E35" s="12">
        <f>C35/SUM(C31:C35)</f>
        <v>6.6666666666666666E-2</v>
      </c>
      <c r="F35" s="13"/>
      <c r="G35" s="22"/>
      <c r="H35" s="10" t="s">
        <v>6</v>
      </c>
      <c r="I35" s="11">
        <v>1</v>
      </c>
      <c r="J35" s="12">
        <f t="shared" si="1"/>
        <v>5.681818181818182E-3</v>
      </c>
      <c r="K35" s="12">
        <f>I35/SUM(I31:I35)</f>
        <v>6.6666666666666666E-2</v>
      </c>
      <c r="L35" s="3"/>
    </row>
    <row r="36" spans="1:12" ht="19.5" customHeight="1" x14ac:dyDescent="0.15">
      <c r="A36" s="22" t="s">
        <v>12</v>
      </c>
      <c r="B36" s="10" t="s">
        <v>1</v>
      </c>
      <c r="C36" s="11">
        <v>0</v>
      </c>
      <c r="D36" s="12">
        <f t="shared" si="0"/>
        <v>0</v>
      </c>
      <c r="E36" s="12">
        <f>C36/SUM(C36:C40)</f>
        <v>0</v>
      </c>
      <c r="F36" s="13"/>
      <c r="G36" s="22" t="s">
        <v>12</v>
      </c>
      <c r="H36" s="10" t="s">
        <v>1</v>
      </c>
      <c r="I36" s="11">
        <v>0</v>
      </c>
      <c r="J36" s="12">
        <f t="shared" si="1"/>
        <v>0</v>
      </c>
      <c r="K36" s="12">
        <f>I36/SUM(I36:I40)</f>
        <v>0</v>
      </c>
      <c r="L36" s="3"/>
    </row>
    <row r="37" spans="1:12" ht="19.5" customHeight="1" x14ac:dyDescent="0.15">
      <c r="A37" s="22"/>
      <c r="B37" s="10" t="s">
        <v>3</v>
      </c>
      <c r="C37" s="11">
        <v>10</v>
      </c>
      <c r="D37" s="12">
        <f t="shared" si="0"/>
        <v>5.6818181818181816E-2</v>
      </c>
      <c r="E37" s="12">
        <f>C37/SUM(C36:C40)</f>
        <v>0.58823529411764708</v>
      </c>
      <c r="F37" s="13"/>
      <c r="G37" s="22"/>
      <c r="H37" s="10" t="s">
        <v>3</v>
      </c>
      <c r="I37" s="11">
        <v>10</v>
      </c>
      <c r="J37" s="12">
        <f t="shared" si="1"/>
        <v>5.6818181818181816E-2</v>
      </c>
      <c r="K37" s="12">
        <f>I37/SUM(I36:I40)</f>
        <v>0.58823529411764708</v>
      </c>
      <c r="L37" s="3"/>
    </row>
    <row r="38" spans="1:12" ht="19.5" customHeight="1" x14ac:dyDescent="0.15">
      <c r="A38" s="22"/>
      <c r="B38" s="10" t="s">
        <v>4</v>
      </c>
      <c r="C38" s="11">
        <v>4</v>
      </c>
      <c r="D38" s="12">
        <f t="shared" si="0"/>
        <v>2.2727272727272728E-2</v>
      </c>
      <c r="E38" s="12">
        <f>C38/SUM(C36:C40)</f>
        <v>0.23529411764705882</v>
      </c>
      <c r="F38" s="13"/>
      <c r="G38" s="22"/>
      <c r="H38" s="10" t="s">
        <v>4</v>
      </c>
      <c r="I38" s="11">
        <v>4</v>
      </c>
      <c r="J38" s="12">
        <f t="shared" si="1"/>
        <v>2.2727272727272728E-2</v>
      </c>
      <c r="K38" s="12">
        <f>I38/SUM(I36:I40)</f>
        <v>0.23529411764705882</v>
      </c>
      <c r="L38" s="3"/>
    </row>
    <row r="39" spans="1:12" ht="19.5" customHeight="1" x14ac:dyDescent="0.15">
      <c r="A39" s="22"/>
      <c r="B39" s="10" t="s">
        <v>5</v>
      </c>
      <c r="C39" s="11">
        <v>2</v>
      </c>
      <c r="D39" s="12">
        <f t="shared" si="0"/>
        <v>1.1363636363636364E-2</v>
      </c>
      <c r="E39" s="12">
        <f>C39/SUM(C36:C40)</f>
        <v>0.11764705882352941</v>
      </c>
      <c r="F39" s="13"/>
      <c r="G39" s="22"/>
      <c r="H39" s="10" t="s">
        <v>5</v>
      </c>
      <c r="I39" s="11">
        <v>2</v>
      </c>
      <c r="J39" s="12">
        <f t="shared" si="1"/>
        <v>1.1363636363636364E-2</v>
      </c>
      <c r="K39" s="12">
        <f>I39/SUM(I36:I40)</f>
        <v>0.11764705882352941</v>
      </c>
      <c r="L39" s="3"/>
    </row>
    <row r="40" spans="1:12" ht="19.5" customHeight="1" x14ac:dyDescent="0.15">
      <c r="A40" s="22"/>
      <c r="B40" s="10" t="s">
        <v>6</v>
      </c>
      <c r="C40" s="11">
        <v>1</v>
      </c>
      <c r="D40" s="12">
        <f t="shared" si="0"/>
        <v>5.681818181818182E-3</v>
      </c>
      <c r="E40" s="12">
        <f>C40/SUM(C36:C40)</f>
        <v>5.8823529411764705E-2</v>
      </c>
      <c r="F40" s="13"/>
      <c r="G40" s="22"/>
      <c r="H40" s="10" t="s">
        <v>6</v>
      </c>
      <c r="I40" s="11">
        <v>1</v>
      </c>
      <c r="J40" s="12">
        <f t="shared" si="1"/>
        <v>5.681818181818182E-3</v>
      </c>
      <c r="K40" s="12">
        <f>I40/SUM(I36:I40)</f>
        <v>5.8823529411764705E-2</v>
      </c>
      <c r="L40" s="3"/>
    </row>
    <row r="41" spans="1:12" ht="19.5" customHeight="1" x14ac:dyDescent="0.15">
      <c r="A41" s="22" t="s">
        <v>2</v>
      </c>
      <c r="B41" s="10" t="s">
        <v>1</v>
      </c>
      <c r="C41" s="11">
        <v>0</v>
      </c>
      <c r="D41" s="12">
        <f t="shared" si="0"/>
        <v>0</v>
      </c>
      <c r="E41" s="12">
        <f>C41/SUM(C41:C45)</f>
        <v>0</v>
      </c>
      <c r="F41" s="5"/>
      <c r="G41" s="22" t="s">
        <v>2</v>
      </c>
      <c r="H41" s="10" t="s">
        <v>1</v>
      </c>
      <c r="I41" s="11">
        <v>0</v>
      </c>
      <c r="J41" s="12">
        <f t="shared" si="1"/>
        <v>0</v>
      </c>
      <c r="K41" s="12">
        <f>I41/SUM(I41:I45)</f>
        <v>0</v>
      </c>
    </row>
    <row r="42" spans="1:12" ht="19.5" customHeight="1" x14ac:dyDescent="0.15">
      <c r="A42" s="22"/>
      <c r="B42" s="10" t="s">
        <v>3</v>
      </c>
      <c r="C42" s="11">
        <v>47</v>
      </c>
      <c r="D42" s="12">
        <f t="shared" si="0"/>
        <v>0.26704545454545453</v>
      </c>
      <c r="E42" s="12">
        <f>C42/SUM(C41:C45)</f>
        <v>0.87037037037037035</v>
      </c>
      <c r="F42" s="5"/>
      <c r="G42" s="22"/>
      <c r="H42" s="10" t="s">
        <v>3</v>
      </c>
      <c r="I42" s="11">
        <v>46</v>
      </c>
      <c r="J42" s="12">
        <f t="shared" si="1"/>
        <v>0.26136363636363635</v>
      </c>
      <c r="K42" s="12">
        <f>I42/SUM(I41:I45)</f>
        <v>0.85185185185185186</v>
      </c>
    </row>
    <row r="43" spans="1:12" ht="19.5" customHeight="1" x14ac:dyDescent="0.15">
      <c r="A43" s="22"/>
      <c r="B43" s="10" t="s">
        <v>4</v>
      </c>
      <c r="C43" s="11">
        <v>0</v>
      </c>
      <c r="D43" s="12">
        <f t="shared" si="0"/>
        <v>0</v>
      </c>
      <c r="E43" s="12">
        <f>C43/SUM(C41:C45)</f>
        <v>0</v>
      </c>
      <c r="F43" s="5"/>
      <c r="G43" s="22"/>
      <c r="H43" s="10" t="s">
        <v>4</v>
      </c>
      <c r="I43" s="11">
        <v>0</v>
      </c>
      <c r="J43" s="12">
        <f t="shared" si="1"/>
        <v>0</v>
      </c>
      <c r="K43" s="12">
        <f>I43/SUM(I41:I45)</f>
        <v>0</v>
      </c>
    </row>
    <row r="44" spans="1:12" ht="19.5" customHeight="1" x14ac:dyDescent="0.15">
      <c r="A44" s="22"/>
      <c r="B44" s="10" t="s">
        <v>5</v>
      </c>
      <c r="C44" s="11">
        <v>5</v>
      </c>
      <c r="D44" s="12">
        <f t="shared" si="0"/>
        <v>2.8409090909090908E-2</v>
      </c>
      <c r="E44" s="12">
        <f>C44/SUM(C41:C45)</f>
        <v>9.2592592592592587E-2</v>
      </c>
      <c r="F44" s="5"/>
      <c r="G44" s="22"/>
      <c r="H44" s="10" t="s">
        <v>5</v>
      </c>
      <c r="I44" s="11">
        <v>6</v>
      </c>
      <c r="J44" s="12">
        <f t="shared" si="1"/>
        <v>3.4090909090909088E-2</v>
      </c>
      <c r="K44" s="12">
        <f>I44/SUM(I41:I45)</f>
        <v>0.1111111111111111</v>
      </c>
    </row>
    <row r="45" spans="1:12" ht="19.5" customHeight="1" x14ac:dyDescent="0.15">
      <c r="A45" s="22"/>
      <c r="B45" s="10" t="s">
        <v>6</v>
      </c>
      <c r="C45" s="11">
        <v>2</v>
      </c>
      <c r="D45" s="12">
        <f t="shared" si="0"/>
        <v>1.1363636363636364E-2</v>
      </c>
      <c r="E45" s="12">
        <f>C45/SUM(C41:C45)</f>
        <v>3.7037037037037035E-2</v>
      </c>
      <c r="F45" s="5"/>
      <c r="G45" s="22"/>
      <c r="H45" s="10" t="s">
        <v>6</v>
      </c>
      <c r="I45" s="11">
        <v>2</v>
      </c>
      <c r="J45" s="12">
        <f t="shared" si="1"/>
        <v>1.1363636363636364E-2</v>
      </c>
      <c r="K45" s="12">
        <f>I45/SUM(I41:I45)</f>
        <v>3.7037037037037035E-2</v>
      </c>
    </row>
    <row r="46" spans="1:12" ht="19.5" customHeight="1" x14ac:dyDescent="0.15">
      <c r="A46" s="22" t="s">
        <v>13</v>
      </c>
      <c r="B46" s="10" t="s">
        <v>1</v>
      </c>
      <c r="C46" s="11">
        <f>SUM(C6,C11,C16,C21,C26,C31,C36,C41)</f>
        <v>1</v>
      </c>
      <c r="D46" s="12">
        <f t="shared" si="0"/>
        <v>5.681818181818182E-3</v>
      </c>
      <c r="E46" s="14" t="s">
        <v>23</v>
      </c>
      <c r="F46" s="5"/>
      <c r="G46" s="22" t="s">
        <v>13</v>
      </c>
      <c r="H46" s="10" t="s">
        <v>1</v>
      </c>
      <c r="I46" s="11">
        <f>I6+I11+I16+I21+I26+I31+I36+I41</f>
        <v>1</v>
      </c>
      <c r="J46" s="12">
        <f t="shared" si="1"/>
        <v>5.681818181818182E-3</v>
      </c>
      <c r="K46" s="14" t="s">
        <v>23</v>
      </c>
    </row>
    <row r="47" spans="1:12" ht="19.5" customHeight="1" x14ac:dyDescent="0.15">
      <c r="A47" s="22"/>
      <c r="B47" s="10" t="s">
        <v>3</v>
      </c>
      <c r="C47" s="11">
        <f t="shared" ref="C47:C50" si="2">SUM(C7,C12,C17,C22,C27,C32,C37,C42)</f>
        <v>134</v>
      </c>
      <c r="D47" s="12">
        <f t="shared" si="0"/>
        <v>0.76136363636363635</v>
      </c>
      <c r="E47" s="14" t="s">
        <v>23</v>
      </c>
      <c r="F47" s="5"/>
      <c r="G47" s="22"/>
      <c r="H47" s="10" t="s">
        <v>3</v>
      </c>
      <c r="I47" s="11">
        <f t="shared" ref="I47:I50" si="3">I7+I12+I17+I22+I27+I32+I37+I42</f>
        <v>133</v>
      </c>
      <c r="J47" s="12">
        <f t="shared" si="1"/>
        <v>0.75568181818181823</v>
      </c>
      <c r="K47" s="14" t="s">
        <v>23</v>
      </c>
    </row>
    <row r="48" spans="1:12" ht="19.5" customHeight="1" x14ac:dyDescent="0.15">
      <c r="A48" s="22"/>
      <c r="B48" s="10" t="s">
        <v>4</v>
      </c>
      <c r="C48" s="11">
        <f t="shared" si="2"/>
        <v>17</v>
      </c>
      <c r="D48" s="12">
        <f t="shared" si="0"/>
        <v>9.6590909090909088E-2</v>
      </c>
      <c r="E48" s="14" t="s">
        <v>23</v>
      </c>
      <c r="F48" s="5"/>
      <c r="G48" s="22"/>
      <c r="H48" s="10" t="s">
        <v>4</v>
      </c>
      <c r="I48" s="11">
        <f t="shared" si="3"/>
        <v>17</v>
      </c>
      <c r="J48" s="12">
        <f t="shared" si="1"/>
        <v>9.6590909090909088E-2</v>
      </c>
      <c r="K48" s="14" t="s">
        <v>23</v>
      </c>
    </row>
    <row r="49" spans="1:11" ht="19.5" customHeight="1" x14ac:dyDescent="0.15">
      <c r="A49" s="22"/>
      <c r="B49" s="10" t="s">
        <v>5</v>
      </c>
      <c r="C49" s="11">
        <f t="shared" si="2"/>
        <v>16</v>
      </c>
      <c r="D49" s="12">
        <f t="shared" si="0"/>
        <v>9.0909090909090912E-2</v>
      </c>
      <c r="E49" s="14" t="s">
        <v>23</v>
      </c>
      <c r="F49" s="5"/>
      <c r="G49" s="22"/>
      <c r="H49" s="10" t="s">
        <v>5</v>
      </c>
      <c r="I49" s="11">
        <f t="shared" si="3"/>
        <v>17</v>
      </c>
      <c r="J49" s="12">
        <f t="shared" si="1"/>
        <v>9.6590909090909088E-2</v>
      </c>
      <c r="K49" s="14" t="s">
        <v>23</v>
      </c>
    </row>
    <row r="50" spans="1:11" ht="19.5" customHeight="1" x14ac:dyDescent="0.15">
      <c r="A50" s="22"/>
      <c r="B50" s="10" t="s">
        <v>6</v>
      </c>
      <c r="C50" s="11">
        <f t="shared" si="2"/>
        <v>8</v>
      </c>
      <c r="D50" s="12">
        <f t="shared" si="0"/>
        <v>4.5454545454545456E-2</v>
      </c>
      <c r="E50" s="14" t="s">
        <v>23</v>
      </c>
      <c r="F50" s="5"/>
      <c r="G50" s="22"/>
      <c r="H50" s="10" t="s">
        <v>6</v>
      </c>
      <c r="I50" s="11">
        <f t="shared" si="3"/>
        <v>8</v>
      </c>
      <c r="J50" s="12">
        <f t="shared" si="1"/>
        <v>4.5454545454545456E-2</v>
      </c>
      <c r="K50" s="14" t="s">
        <v>23</v>
      </c>
    </row>
    <row r="51" spans="1:11" ht="19.5" customHeight="1" x14ac:dyDescent="0.15">
      <c r="A51" s="23" t="s">
        <v>14</v>
      </c>
      <c r="B51" s="24"/>
      <c r="C51" s="15">
        <f>SUM(C46:C50)</f>
        <v>176</v>
      </c>
      <c r="D51" s="16"/>
      <c r="E51" s="16"/>
      <c r="F51" s="5"/>
      <c r="G51" s="23" t="s">
        <v>14</v>
      </c>
      <c r="H51" s="24"/>
      <c r="I51" s="15">
        <f>SUM(I46:I50)</f>
        <v>176</v>
      </c>
      <c r="J51" s="17"/>
      <c r="K51" s="5"/>
    </row>
  </sheetData>
  <sheetProtection password="CCFF" sheet="1" formatCells="0" formatColumns="0" formatRows="0" insertColumns="0" insertRows="0" insertHyperlinks="0" deleteColumns="0" deleteRows="0" sort="0" autoFilter="0" pivotTables="0"/>
  <mergeCells count="22">
    <mergeCell ref="A31:A35"/>
    <mergeCell ref="A6:A10"/>
    <mergeCell ref="A11:A15"/>
    <mergeCell ref="A16:A20"/>
    <mergeCell ref="A51:B51"/>
    <mergeCell ref="A21:A25"/>
    <mergeCell ref="A26:A30"/>
    <mergeCell ref="A36:A40"/>
    <mergeCell ref="A41:A45"/>
    <mergeCell ref="A46:A50"/>
    <mergeCell ref="J1:K2"/>
    <mergeCell ref="G4:K4"/>
    <mergeCell ref="G51:H51"/>
    <mergeCell ref="G6:G10"/>
    <mergeCell ref="G11:G15"/>
    <mergeCell ref="G16:G20"/>
    <mergeCell ref="G21:G25"/>
    <mergeCell ref="G26:G30"/>
    <mergeCell ref="G31:G35"/>
    <mergeCell ref="G36:G40"/>
    <mergeCell ref="G41:G45"/>
    <mergeCell ref="G46:G50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1"/>
  <sheetViews>
    <sheetView view="pageBreakPreview" zoomScaleNormal="100" zoomScaleSheetLayoutView="100" workbookViewId="0">
      <selection activeCell="G14" sqref="G14"/>
    </sheetView>
  </sheetViews>
  <sheetFormatPr defaultRowHeight="14.25" x14ac:dyDescent="0.15"/>
  <cols>
    <col min="1" max="1" width="7.25" style="1" customWidth="1"/>
    <col min="2" max="2" width="9" style="1"/>
    <col min="3" max="5" width="6.875" style="1" bestFit="1" customWidth="1"/>
    <col min="6" max="6" width="7.5" style="1" bestFit="1" customWidth="1"/>
    <col min="7" max="7" width="7.5" style="1" customWidth="1"/>
    <col min="8" max="8" width="1" style="1" customWidth="1"/>
    <col min="9" max="9" width="7.25" style="1" customWidth="1"/>
    <col min="10" max="10" width="9" style="1"/>
    <col min="11" max="12" width="6.875" style="1" customWidth="1"/>
    <col min="13" max="13" width="6.875" style="1" bestFit="1" customWidth="1"/>
    <col min="14" max="14" width="7.5" style="4" customWidth="1"/>
    <col min="15" max="15" width="7.5" style="1" customWidth="1"/>
    <col min="16" max="16" width="1" style="1" customWidth="1"/>
    <col min="17" max="17" width="4" style="1" customWidth="1"/>
    <col min="18" max="16384" width="9" style="1"/>
  </cols>
  <sheetData>
    <row r="1" spans="1:16" x14ac:dyDescent="0.15">
      <c r="A1" s="5" t="s">
        <v>33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18" t="s">
        <v>28</v>
      </c>
      <c r="O1" s="19"/>
    </row>
    <row r="2" spans="1:16" ht="15" thickBot="1" x14ac:dyDescent="0.2">
      <c r="A2" s="6" t="s">
        <v>36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0"/>
      <c r="O2" s="21"/>
    </row>
    <row r="3" spans="1:16" ht="6" customHeight="1" x14ac:dyDescent="0.15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7"/>
      <c r="O3" s="7"/>
    </row>
    <row r="4" spans="1:16" x14ac:dyDescent="0.15">
      <c r="A4" s="5" t="s">
        <v>18</v>
      </c>
      <c r="B4" s="5"/>
      <c r="C4" s="5"/>
      <c r="D4" s="5"/>
      <c r="E4" s="5"/>
      <c r="F4" s="5"/>
      <c r="G4" s="5"/>
      <c r="H4" s="5"/>
      <c r="I4" s="6" t="s">
        <v>17</v>
      </c>
      <c r="J4" s="5"/>
      <c r="K4" s="5"/>
      <c r="L4" s="5"/>
      <c r="M4" s="5"/>
      <c r="N4" s="8"/>
      <c r="O4" s="5"/>
    </row>
    <row r="5" spans="1:16" ht="28.5" x14ac:dyDescent="0.15">
      <c r="A5" s="9"/>
      <c r="B5" s="9"/>
      <c r="C5" s="27" t="s">
        <v>19</v>
      </c>
      <c r="D5" s="27" t="s">
        <v>20</v>
      </c>
      <c r="E5" s="26" t="s">
        <v>15</v>
      </c>
      <c r="F5" s="26" t="s">
        <v>16</v>
      </c>
      <c r="G5" s="27" t="s">
        <v>21</v>
      </c>
      <c r="H5" s="28"/>
      <c r="I5" s="26"/>
      <c r="J5" s="26"/>
      <c r="K5" s="27" t="s">
        <v>22</v>
      </c>
      <c r="L5" s="27" t="s">
        <v>20</v>
      </c>
      <c r="M5" s="27" t="s">
        <v>15</v>
      </c>
      <c r="N5" s="29" t="s">
        <v>16</v>
      </c>
      <c r="O5" s="27" t="s">
        <v>21</v>
      </c>
      <c r="P5" s="2"/>
    </row>
    <row r="6" spans="1:16" ht="19.5" customHeight="1" x14ac:dyDescent="0.15">
      <c r="A6" s="22" t="s">
        <v>0</v>
      </c>
      <c r="B6" s="10" t="s">
        <v>1</v>
      </c>
      <c r="C6" s="11">
        <v>1802</v>
      </c>
      <c r="D6" s="11">
        <v>0</v>
      </c>
      <c r="E6" s="11">
        <f>SUM(C6:D6)</f>
        <v>1802</v>
      </c>
      <c r="F6" s="12">
        <f>E6/$E$51</f>
        <v>2.143604872478112E-2</v>
      </c>
      <c r="G6" s="12">
        <f>E6/SUM(E6:E10)</f>
        <v>0.20684113865932047</v>
      </c>
      <c r="H6" s="13"/>
      <c r="I6" s="22" t="s">
        <v>0</v>
      </c>
      <c r="J6" s="10" t="s">
        <v>1</v>
      </c>
      <c r="K6" s="11">
        <v>1869</v>
      </c>
      <c r="L6" s="11">
        <v>0</v>
      </c>
      <c r="M6" s="11">
        <f>SUM(K6:L6)</f>
        <v>1869</v>
      </c>
      <c r="N6" s="12">
        <f>M6/$M$51</f>
        <v>2.2233060525314048E-2</v>
      </c>
      <c r="O6" s="12">
        <f>M6/SUM(M6:M10)</f>
        <v>0.21453168044077134</v>
      </c>
      <c r="P6" s="3"/>
    </row>
    <row r="7" spans="1:16" ht="19.5" customHeight="1" x14ac:dyDescent="0.15">
      <c r="A7" s="22"/>
      <c r="B7" s="10" t="s">
        <v>3</v>
      </c>
      <c r="C7" s="11">
        <v>3827</v>
      </c>
      <c r="D7" s="11">
        <v>0</v>
      </c>
      <c r="E7" s="11">
        <f t="shared" ref="E7:E50" si="0">SUM(C7:D7)</f>
        <v>3827</v>
      </c>
      <c r="F7" s="12">
        <f t="shared" ref="F7:F50" si="1">E7/$E$51</f>
        <v>4.5524838218500188E-2</v>
      </c>
      <c r="G7" s="12">
        <f>E7/SUM(E6:E10)</f>
        <v>0.43927915518824612</v>
      </c>
      <c r="H7" s="13"/>
      <c r="I7" s="22"/>
      <c r="J7" s="10" t="s">
        <v>3</v>
      </c>
      <c r="K7" s="11">
        <v>3850</v>
      </c>
      <c r="L7" s="11">
        <v>0</v>
      </c>
      <c r="M7" s="11">
        <f t="shared" ref="M7:M45" si="2">SUM(K7:L7)</f>
        <v>3850</v>
      </c>
      <c r="N7" s="12">
        <f t="shared" ref="N7:N50" si="3">M7/$M$51</f>
        <v>4.5798439284354779E-2</v>
      </c>
      <c r="O7" s="12">
        <f>M7/SUM(M6:M10)</f>
        <v>0.44191919191919193</v>
      </c>
      <c r="P7" s="3"/>
    </row>
    <row r="8" spans="1:16" ht="19.5" customHeight="1" x14ac:dyDescent="0.15">
      <c r="A8" s="22"/>
      <c r="B8" s="10" t="s">
        <v>4</v>
      </c>
      <c r="C8" s="11">
        <v>371</v>
      </c>
      <c r="D8" s="11">
        <v>445</v>
      </c>
      <c r="E8" s="11">
        <f t="shared" si="0"/>
        <v>816</v>
      </c>
      <c r="F8" s="12">
        <f t="shared" si="1"/>
        <v>9.706889988580129E-3</v>
      </c>
      <c r="G8" s="12">
        <f>E8/SUM(E6:E10)</f>
        <v>9.366391184573003E-2</v>
      </c>
      <c r="H8" s="13"/>
      <c r="I8" s="22"/>
      <c r="J8" s="10" t="s">
        <v>4</v>
      </c>
      <c r="K8" s="11">
        <v>430</v>
      </c>
      <c r="L8" s="11">
        <v>445</v>
      </c>
      <c r="M8" s="11">
        <f t="shared" si="2"/>
        <v>875</v>
      </c>
      <c r="N8" s="12">
        <f t="shared" si="3"/>
        <v>1.0408736200989721E-2</v>
      </c>
      <c r="O8" s="12">
        <f>M8/SUM(M6:M10)</f>
        <v>0.10043617998163452</v>
      </c>
      <c r="P8" s="3"/>
    </row>
    <row r="9" spans="1:16" ht="19.5" customHeight="1" x14ac:dyDescent="0.15">
      <c r="A9" s="22"/>
      <c r="B9" s="10" t="s">
        <v>5</v>
      </c>
      <c r="C9" s="11">
        <v>818</v>
      </c>
      <c r="D9" s="11">
        <v>1135</v>
      </c>
      <c r="E9" s="11">
        <f t="shared" si="0"/>
        <v>1953</v>
      </c>
      <c r="F9" s="12">
        <f t="shared" si="1"/>
        <v>2.3232299200609059E-2</v>
      </c>
      <c r="G9" s="12">
        <f>E9/SUM(E6:E10)</f>
        <v>0.22417355371900827</v>
      </c>
      <c r="H9" s="13"/>
      <c r="I9" s="22"/>
      <c r="J9" s="10" t="s">
        <v>5</v>
      </c>
      <c r="K9" s="11">
        <v>883</v>
      </c>
      <c r="L9" s="11">
        <v>1235</v>
      </c>
      <c r="M9" s="11">
        <f t="shared" si="2"/>
        <v>2118</v>
      </c>
      <c r="N9" s="12">
        <f t="shared" si="3"/>
        <v>2.5195089455652835E-2</v>
      </c>
      <c r="O9" s="12">
        <f>M9/SUM(M6:M10)</f>
        <v>0.24311294765840222</v>
      </c>
      <c r="P9" s="3"/>
    </row>
    <row r="10" spans="1:16" ht="19.5" customHeight="1" x14ac:dyDescent="0.15">
      <c r="A10" s="22"/>
      <c r="B10" s="10" t="s">
        <v>6</v>
      </c>
      <c r="C10" s="11">
        <v>214</v>
      </c>
      <c r="D10" s="11">
        <v>100</v>
      </c>
      <c r="E10" s="11">
        <f t="shared" si="0"/>
        <v>314</v>
      </c>
      <c r="F10" s="12">
        <f t="shared" si="1"/>
        <v>3.7352493338408833E-3</v>
      </c>
      <c r="G10" s="12">
        <f>E10/SUM(E6:E10)</f>
        <v>3.6042240587695132E-2</v>
      </c>
      <c r="H10" s="13"/>
      <c r="I10" s="22"/>
      <c r="J10" s="10" t="s">
        <v>6</v>
      </c>
      <c r="K10" s="11">
        <v>0</v>
      </c>
      <c r="L10" s="11">
        <v>0</v>
      </c>
      <c r="M10" s="11">
        <f t="shared" si="2"/>
        <v>0</v>
      </c>
      <c r="N10" s="12">
        <f t="shared" si="3"/>
        <v>0</v>
      </c>
      <c r="O10" s="12">
        <f>M10/SUM(M6:M10)</f>
        <v>0</v>
      </c>
      <c r="P10" s="3"/>
    </row>
    <row r="11" spans="1:16" ht="19.5" customHeight="1" x14ac:dyDescent="0.15">
      <c r="A11" s="22" t="s">
        <v>7</v>
      </c>
      <c r="B11" s="10" t="s">
        <v>1</v>
      </c>
      <c r="C11" s="11">
        <v>947</v>
      </c>
      <c r="D11" s="11">
        <v>0</v>
      </c>
      <c r="E11" s="11">
        <f t="shared" si="0"/>
        <v>947</v>
      </c>
      <c r="F11" s="12">
        <f t="shared" si="1"/>
        <v>1.1265226494099733E-2</v>
      </c>
      <c r="G11" s="12">
        <f>E11/SUM(E11:E15)</f>
        <v>0.14799187373027037</v>
      </c>
      <c r="H11" s="13"/>
      <c r="I11" s="22" t="s">
        <v>7</v>
      </c>
      <c r="J11" s="10" t="s">
        <v>1</v>
      </c>
      <c r="K11" s="11">
        <v>947</v>
      </c>
      <c r="L11" s="11">
        <v>0</v>
      </c>
      <c r="M11" s="11">
        <f t="shared" si="2"/>
        <v>947</v>
      </c>
      <c r="N11" s="12">
        <f t="shared" si="3"/>
        <v>1.1265226494099733E-2</v>
      </c>
      <c r="O11" s="12">
        <f>M11/SUM(M11:M15)</f>
        <v>0.14799187373027037</v>
      </c>
      <c r="P11" s="3"/>
    </row>
    <row r="12" spans="1:16" ht="19.5" customHeight="1" x14ac:dyDescent="0.15">
      <c r="A12" s="22"/>
      <c r="B12" s="10" t="s">
        <v>3</v>
      </c>
      <c r="C12" s="11">
        <v>3152</v>
      </c>
      <c r="D12" s="11">
        <v>0</v>
      </c>
      <c r="E12" s="11">
        <f t="shared" si="0"/>
        <v>3152</v>
      </c>
      <c r="F12" s="12">
        <f t="shared" si="1"/>
        <v>3.7495241720593833E-2</v>
      </c>
      <c r="G12" s="12">
        <f>E12/SUM(E11:E15)</f>
        <v>0.49257696515080479</v>
      </c>
      <c r="H12" s="13"/>
      <c r="I12" s="22"/>
      <c r="J12" s="10" t="s">
        <v>3</v>
      </c>
      <c r="K12" s="11">
        <v>2982</v>
      </c>
      <c r="L12" s="11">
        <v>0</v>
      </c>
      <c r="M12" s="11">
        <f t="shared" si="2"/>
        <v>2982</v>
      </c>
      <c r="N12" s="12">
        <f t="shared" si="3"/>
        <v>3.5472972972972971E-2</v>
      </c>
      <c r="O12" s="12">
        <f>M12/SUM(M11:M15)</f>
        <v>0.46601031411157995</v>
      </c>
      <c r="P12" s="3"/>
    </row>
    <row r="13" spans="1:16" ht="19.5" customHeight="1" x14ac:dyDescent="0.15">
      <c r="A13" s="22"/>
      <c r="B13" s="10" t="s">
        <v>4</v>
      </c>
      <c r="C13" s="11">
        <v>660</v>
      </c>
      <c r="D13" s="11">
        <v>146</v>
      </c>
      <c r="E13" s="11">
        <f t="shared" si="0"/>
        <v>806</v>
      </c>
      <c r="F13" s="12">
        <f t="shared" si="1"/>
        <v>9.5879330034259608E-3</v>
      </c>
      <c r="G13" s="12">
        <f>E13/SUM(E11:E15)</f>
        <v>0.1259571808095015</v>
      </c>
      <c r="H13" s="13"/>
      <c r="I13" s="22"/>
      <c r="J13" s="10" t="s">
        <v>4</v>
      </c>
      <c r="K13" s="11">
        <v>776</v>
      </c>
      <c r="L13" s="11">
        <v>193</v>
      </c>
      <c r="M13" s="11">
        <f t="shared" si="2"/>
        <v>969</v>
      </c>
      <c r="N13" s="12">
        <f t="shared" si="3"/>
        <v>1.1526931861438904E-2</v>
      </c>
      <c r="O13" s="12">
        <f>M13/SUM(M11:M15)</f>
        <v>0.15142991092358182</v>
      </c>
      <c r="P13" s="3"/>
    </row>
    <row r="14" spans="1:16" ht="19.5" customHeight="1" x14ac:dyDescent="0.15">
      <c r="A14" s="22"/>
      <c r="B14" s="10" t="s">
        <v>5</v>
      </c>
      <c r="C14" s="11">
        <v>522</v>
      </c>
      <c r="D14" s="11">
        <v>972</v>
      </c>
      <c r="E14" s="11">
        <f t="shared" si="0"/>
        <v>1494</v>
      </c>
      <c r="F14" s="12">
        <f t="shared" si="1"/>
        <v>1.7772173582032737E-2</v>
      </c>
      <c r="G14" s="12">
        <f>E14/SUM(E11:E15)</f>
        <v>0.23347398030942335</v>
      </c>
      <c r="H14" s="13"/>
      <c r="I14" s="22"/>
      <c r="J14" s="10" t="s">
        <v>5</v>
      </c>
      <c r="K14" s="11">
        <v>576</v>
      </c>
      <c r="L14" s="11">
        <v>925</v>
      </c>
      <c r="M14" s="11">
        <f t="shared" si="2"/>
        <v>1501</v>
      </c>
      <c r="N14" s="12">
        <f t="shared" si="3"/>
        <v>1.7855443471640656E-2</v>
      </c>
      <c r="O14" s="12">
        <f>M14/SUM(M11:M15)</f>
        <v>0.23456790123456789</v>
      </c>
      <c r="P14" s="3"/>
    </row>
    <row r="15" spans="1:16" ht="19.5" customHeight="1" x14ac:dyDescent="0.15">
      <c r="A15" s="22"/>
      <c r="B15" s="10" t="s">
        <v>6</v>
      </c>
      <c r="C15" s="11">
        <v>0</v>
      </c>
      <c r="D15" s="11">
        <v>0</v>
      </c>
      <c r="E15" s="11">
        <f t="shared" si="0"/>
        <v>0</v>
      </c>
      <c r="F15" s="12">
        <f t="shared" si="1"/>
        <v>0</v>
      </c>
      <c r="G15" s="12">
        <f>E15/SUM(E11:E15)</f>
        <v>0</v>
      </c>
      <c r="H15" s="13"/>
      <c r="I15" s="22"/>
      <c r="J15" s="10" t="s">
        <v>6</v>
      </c>
      <c r="K15" s="11">
        <v>0</v>
      </c>
      <c r="L15" s="11">
        <v>0</v>
      </c>
      <c r="M15" s="11">
        <f t="shared" si="2"/>
        <v>0</v>
      </c>
      <c r="N15" s="12">
        <f t="shared" si="3"/>
        <v>0</v>
      </c>
      <c r="O15" s="12">
        <f>M15/SUM(M11:M15)</f>
        <v>0</v>
      </c>
      <c r="P15" s="3"/>
    </row>
    <row r="16" spans="1:16" ht="19.5" customHeight="1" x14ac:dyDescent="0.15">
      <c r="A16" s="22" t="s">
        <v>8</v>
      </c>
      <c r="B16" s="10" t="s">
        <v>1</v>
      </c>
      <c r="C16" s="11">
        <v>834</v>
      </c>
      <c r="D16" s="11">
        <v>60</v>
      </c>
      <c r="E16" s="11">
        <f t="shared" si="0"/>
        <v>894</v>
      </c>
      <c r="F16" s="12">
        <f t="shared" si="1"/>
        <v>1.0634754472782643E-2</v>
      </c>
      <c r="G16" s="12">
        <f>E16/SUM(E16:E20)</f>
        <v>9.3446221386014425E-2</v>
      </c>
      <c r="H16" s="13"/>
      <c r="I16" s="22" t="s">
        <v>8</v>
      </c>
      <c r="J16" s="10" t="s">
        <v>1</v>
      </c>
      <c r="K16" s="11">
        <v>878</v>
      </c>
      <c r="L16" s="11">
        <v>0</v>
      </c>
      <c r="M16" s="11">
        <f t="shared" si="2"/>
        <v>878</v>
      </c>
      <c r="N16" s="12">
        <f t="shared" si="3"/>
        <v>1.0444423296535972E-2</v>
      </c>
      <c r="O16" s="12">
        <f>M16/SUM(M16:M20)</f>
        <v>9.1773805790739002E-2</v>
      </c>
      <c r="P16" s="3"/>
    </row>
    <row r="17" spans="1:16" ht="19.5" customHeight="1" x14ac:dyDescent="0.15">
      <c r="A17" s="22"/>
      <c r="B17" s="10" t="s">
        <v>3</v>
      </c>
      <c r="C17" s="11">
        <v>5471</v>
      </c>
      <c r="D17" s="11">
        <v>0</v>
      </c>
      <c r="E17" s="11">
        <f t="shared" si="0"/>
        <v>5471</v>
      </c>
      <c r="F17" s="12">
        <f t="shared" si="1"/>
        <v>6.5081366577845454E-2</v>
      </c>
      <c r="G17" s="12">
        <f>E17/SUM(E16:E20)</f>
        <v>0.57186160760949101</v>
      </c>
      <c r="H17" s="13"/>
      <c r="I17" s="22"/>
      <c r="J17" s="10" t="s">
        <v>3</v>
      </c>
      <c r="K17" s="11">
        <v>5091</v>
      </c>
      <c r="L17" s="11">
        <v>0</v>
      </c>
      <c r="M17" s="11">
        <f t="shared" si="2"/>
        <v>5091</v>
      </c>
      <c r="N17" s="12">
        <f t="shared" si="3"/>
        <v>6.0561001141987057E-2</v>
      </c>
      <c r="O17" s="12">
        <f>M17/SUM(M16:M20)</f>
        <v>0.53214173722169955</v>
      </c>
      <c r="P17" s="3"/>
    </row>
    <row r="18" spans="1:16" ht="19.5" customHeight="1" x14ac:dyDescent="0.15">
      <c r="A18" s="22"/>
      <c r="B18" s="10" t="s">
        <v>4</v>
      </c>
      <c r="C18" s="11">
        <v>349</v>
      </c>
      <c r="D18" s="11">
        <v>428</v>
      </c>
      <c r="E18" s="11">
        <f t="shared" si="0"/>
        <v>777</v>
      </c>
      <c r="F18" s="12">
        <f t="shared" si="1"/>
        <v>9.2429577464788731E-3</v>
      </c>
      <c r="G18" s="12">
        <f>E18/SUM(E16:E20)</f>
        <v>8.1216682345562868E-2</v>
      </c>
      <c r="H18" s="13"/>
      <c r="I18" s="22"/>
      <c r="J18" s="10" t="s">
        <v>4</v>
      </c>
      <c r="K18" s="11">
        <v>473</v>
      </c>
      <c r="L18" s="11">
        <v>510</v>
      </c>
      <c r="M18" s="11">
        <f t="shared" si="2"/>
        <v>983</v>
      </c>
      <c r="N18" s="12">
        <f t="shared" si="3"/>
        <v>1.169347164065474E-2</v>
      </c>
      <c r="O18" s="12">
        <f>M18/SUM(M16:M20)</f>
        <v>0.10274903313473398</v>
      </c>
      <c r="P18" s="3"/>
    </row>
    <row r="19" spans="1:16" ht="19.5" customHeight="1" x14ac:dyDescent="0.15">
      <c r="A19" s="22"/>
      <c r="B19" s="10" t="s">
        <v>5</v>
      </c>
      <c r="C19" s="11">
        <v>933</v>
      </c>
      <c r="D19" s="11">
        <v>1492</v>
      </c>
      <c r="E19" s="11">
        <f t="shared" si="0"/>
        <v>2425</v>
      </c>
      <c r="F19" s="12">
        <f t="shared" si="1"/>
        <v>2.8847068899885801E-2</v>
      </c>
      <c r="G19" s="12">
        <f>E19/SUM(E16:E20)</f>
        <v>0.25347548865893177</v>
      </c>
      <c r="H19" s="13"/>
      <c r="I19" s="22"/>
      <c r="J19" s="10" t="s">
        <v>5</v>
      </c>
      <c r="K19" s="11">
        <v>898</v>
      </c>
      <c r="L19" s="11">
        <v>1470</v>
      </c>
      <c r="M19" s="11">
        <f t="shared" si="2"/>
        <v>2368</v>
      </c>
      <c r="N19" s="12">
        <f t="shared" si="3"/>
        <v>2.8169014084507043E-2</v>
      </c>
      <c r="O19" s="12">
        <f>M19/SUM(M16:M20)</f>
        <v>0.24751750810076303</v>
      </c>
      <c r="P19" s="3"/>
    </row>
    <row r="20" spans="1:16" ht="19.5" customHeight="1" x14ac:dyDescent="0.15">
      <c r="A20" s="22"/>
      <c r="B20" s="10" t="s">
        <v>6</v>
      </c>
      <c r="C20" s="11">
        <v>0</v>
      </c>
      <c r="D20" s="11">
        <v>0</v>
      </c>
      <c r="E20" s="11">
        <f t="shared" si="0"/>
        <v>0</v>
      </c>
      <c r="F20" s="12">
        <f t="shared" si="1"/>
        <v>0</v>
      </c>
      <c r="G20" s="12">
        <f>E20/SUM(E16:E20)</f>
        <v>0</v>
      </c>
      <c r="H20" s="13"/>
      <c r="I20" s="22"/>
      <c r="J20" s="10" t="s">
        <v>6</v>
      </c>
      <c r="K20" s="11">
        <v>247</v>
      </c>
      <c r="L20" s="11">
        <v>0</v>
      </c>
      <c r="M20" s="11">
        <f t="shared" si="2"/>
        <v>247</v>
      </c>
      <c r="N20" s="12">
        <f t="shared" si="3"/>
        <v>2.9382375333079557E-3</v>
      </c>
      <c r="O20" s="12">
        <f>M20/SUM(M16:M20)</f>
        <v>2.5817915752064387E-2</v>
      </c>
      <c r="P20" s="3"/>
    </row>
    <row r="21" spans="1:16" ht="19.5" customHeight="1" x14ac:dyDescent="0.15">
      <c r="A21" s="22" t="s">
        <v>9</v>
      </c>
      <c r="B21" s="10" t="s">
        <v>1</v>
      </c>
      <c r="C21" s="11">
        <v>163</v>
      </c>
      <c r="D21" s="11">
        <v>0</v>
      </c>
      <c r="E21" s="11">
        <f t="shared" si="0"/>
        <v>163</v>
      </c>
      <c r="F21" s="12">
        <f t="shared" si="1"/>
        <v>1.9389988580129425E-3</v>
      </c>
      <c r="G21" s="12">
        <f>E21/SUM(E21:E25)</f>
        <v>3.0365126676602086E-2</v>
      </c>
      <c r="H21" s="13"/>
      <c r="I21" s="22" t="s">
        <v>9</v>
      </c>
      <c r="J21" s="10" t="s">
        <v>1</v>
      </c>
      <c r="K21" s="11">
        <v>334</v>
      </c>
      <c r="L21" s="11">
        <v>0</v>
      </c>
      <c r="M21" s="11">
        <f t="shared" si="2"/>
        <v>334</v>
      </c>
      <c r="N21" s="12">
        <f t="shared" si="3"/>
        <v>3.9731633041492197E-3</v>
      </c>
      <c r="O21" s="12">
        <f>M21/SUM(M21:M25)</f>
        <v>6.2220566318926973E-2</v>
      </c>
      <c r="P21" s="3"/>
    </row>
    <row r="22" spans="1:16" ht="19.5" customHeight="1" x14ac:dyDescent="0.15">
      <c r="A22" s="22"/>
      <c r="B22" s="10" t="s">
        <v>3</v>
      </c>
      <c r="C22" s="11">
        <v>3452</v>
      </c>
      <c r="D22" s="11">
        <v>0</v>
      </c>
      <c r="E22" s="11">
        <f t="shared" si="0"/>
        <v>3452</v>
      </c>
      <c r="F22" s="12">
        <f t="shared" si="1"/>
        <v>4.1063951275218884E-2</v>
      </c>
      <c r="G22" s="12">
        <f>E22/SUM(E21:E25)</f>
        <v>0.643070044709389</v>
      </c>
      <c r="H22" s="13"/>
      <c r="I22" s="22"/>
      <c r="J22" s="10" t="s">
        <v>3</v>
      </c>
      <c r="K22" s="11">
        <v>3166</v>
      </c>
      <c r="L22" s="11">
        <v>0</v>
      </c>
      <c r="M22" s="11">
        <f t="shared" si="2"/>
        <v>3166</v>
      </c>
      <c r="N22" s="12">
        <f t="shared" si="3"/>
        <v>3.7661781499809671E-2</v>
      </c>
      <c r="O22" s="12">
        <f>M22/SUM(M21:M25)</f>
        <v>0.58979135618479883</v>
      </c>
      <c r="P22" s="3"/>
    </row>
    <row r="23" spans="1:16" ht="19.5" customHeight="1" x14ac:dyDescent="0.15">
      <c r="A23" s="22"/>
      <c r="B23" s="10" t="s">
        <v>4</v>
      </c>
      <c r="C23" s="11">
        <v>48</v>
      </c>
      <c r="D23" s="11">
        <v>341</v>
      </c>
      <c r="E23" s="11">
        <f t="shared" si="0"/>
        <v>389</v>
      </c>
      <c r="F23" s="12">
        <f t="shared" si="1"/>
        <v>4.627426722497145E-3</v>
      </c>
      <c r="G23" s="12">
        <f>E23/SUM(E21:E25)</f>
        <v>7.2466467958271233E-2</v>
      </c>
      <c r="H23" s="13"/>
      <c r="I23" s="22"/>
      <c r="J23" s="10" t="s">
        <v>4</v>
      </c>
      <c r="K23" s="11">
        <v>173</v>
      </c>
      <c r="L23" s="11">
        <v>341</v>
      </c>
      <c r="M23" s="11">
        <f t="shared" si="2"/>
        <v>514</v>
      </c>
      <c r="N23" s="12">
        <f t="shared" si="3"/>
        <v>6.114389036924248E-3</v>
      </c>
      <c r="O23" s="12">
        <f>M23/SUM(M21:M25)</f>
        <v>9.5752608047690022E-2</v>
      </c>
      <c r="P23" s="3"/>
    </row>
    <row r="24" spans="1:16" ht="19.5" customHeight="1" x14ac:dyDescent="0.15">
      <c r="A24" s="22"/>
      <c r="B24" s="10" t="s">
        <v>5</v>
      </c>
      <c r="C24" s="11">
        <v>413</v>
      </c>
      <c r="D24" s="11">
        <v>951</v>
      </c>
      <c r="E24" s="11">
        <f t="shared" si="0"/>
        <v>1364</v>
      </c>
      <c r="F24" s="12">
        <f t="shared" si="1"/>
        <v>1.6225732775028551E-2</v>
      </c>
      <c r="G24" s="12">
        <f>E24/SUM(E21:E25)</f>
        <v>0.25409836065573771</v>
      </c>
      <c r="H24" s="13"/>
      <c r="I24" s="22"/>
      <c r="J24" s="10" t="s">
        <v>5</v>
      </c>
      <c r="K24" s="11">
        <v>403</v>
      </c>
      <c r="L24" s="11">
        <v>951</v>
      </c>
      <c r="M24" s="11">
        <f t="shared" si="2"/>
        <v>1354</v>
      </c>
      <c r="N24" s="12">
        <f t="shared" si="3"/>
        <v>1.6106775789874381E-2</v>
      </c>
      <c r="O24" s="12">
        <f>M24/SUM(M21:M25)</f>
        <v>0.25223546944858422</v>
      </c>
      <c r="P24" s="3"/>
    </row>
    <row r="25" spans="1:16" ht="19.5" customHeight="1" x14ac:dyDescent="0.15">
      <c r="A25" s="22"/>
      <c r="B25" s="10" t="s">
        <v>6</v>
      </c>
      <c r="C25" s="11">
        <v>0</v>
      </c>
      <c r="D25" s="11">
        <v>0</v>
      </c>
      <c r="E25" s="11">
        <f t="shared" si="0"/>
        <v>0</v>
      </c>
      <c r="F25" s="12">
        <f t="shared" si="1"/>
        <v>0</v>
      </c>
      <c r="G25" s="12">
        <f>E25/SUM(E21:E25)</f>
        <v>0</v>
      </c>
      <c r="H25" s="13"/>
      <c r="I25" s="22"/>
      <c r="J25" s="10" t="s">
        <v>6</v>
      </c>
      <c r="K25" s="11">
        <v>0</v>
      </c>
      <c r="L25" s="11">
        <v>0</v>
      </c>
      <c r="M25" s="11">
        <f t="shared" si="2"/>
        <v>0</v>
      </c>
      <c r="N25" s="12">
        <f t="shared" si="3"/>
        <v>0</v>
      </c>
      <c r="O25" s="12">
        <f>M25/SUM(M21:M25)</f>
        <v>0</v>
      </c>
      <c r="P25" s="3"/>
    </row>
    <row r="26" spans="1:16" ht="19.5" customHeight="1" x14ac:dyDescent="0.15">
      <c r="A26" s="22" t="s">
        <v>10</v>
      </c>
      <c r="B26" s="10" t="s">
        <v>1</v>
      </c>
      <c r="C26" s="11">
        <v>1061</v>
      </c>
      <c r="D26" s="11">
        <v>0</v>
      </c>
      <c r="E26" s="11">
        <f t="shared" si="0"/>
        <v>1061</v>
      </c>
      <c r="F26" s="12">
        <f t="shared" si="1"/>
        <v>1.2621336124857252E-2</v>
      </c>
      <c r="G26" s="12">
        <f>E26/SUM(E26:E30)</f>
        <v>0.16258044744100522</v>
      </c>
      <c r="H26" s="13"/>
      <c r="I26" s="22" t="s">
        <v>10</v>
      </c>
      <c r="J26" s="10" t="s">
        <v>1</v>
      </c>
      <c r="K26" s="11">
        <v>1162</v>
      </c>
      <c r="L26" s="11">
        <v>0</v>
      </c>
      <c r="M26" s="11">
        <f t="shared" si="2"/>
        <v>1162</v>
      </c>
      <c r="N26" s="12">
        <f t="shared" si="3"/>
        <v>1.3822801674914351E-2</v>
      </c>
      <c r="O26" s="12">
        <f>M26/SUM(M26:M30)</f>
        <v>0.17805700275819797</v>
      </c>
      <c r="P26" s="3"/>
    </row>
    <row r="27" spans="1:16" ht="19.5" customHeight="1" x14ac:dyDescent="0.15">
      <c r="A27" s="22"/>
      <c r="B27" s="10" t="s">
        <v>3</v>
      </c>
      <c r="C27" s="11">
        <v>3332</v>
      </c>
      <c r="D27" s="11">
        <v>0</v>
      </c>
      <c r="E27" s="11">
        <f t="shared" si="0"/>
        <v>3332</v>
      </c>
      <c r="F27" s="12">
        <f t="shared" si="1"/>
        <v>3.9636467453368865E-2</v>
      </c>
      <c r="G27" s="12">
        <f>E27/SUM(E26:E30)</f>
        <v>0.51057309224639902</v>
      </c>
      <c r="H27" s="13"/>
      <c r="I27" s="22"/>
      <c r="J27" s="10" t="s">
        <v>3</v>
      </c>
      <c r="K27" s="11">
        <v>3205</v>
      </c>
      <c r="L27" s="11">
        <v>0</v>
      </c>
      <c r="M27" s="11">
        <f t="shared" si="2"/>
        <v>3205</v>
      </c>
      <c r="N27" s="12">
        <f t="shared" si="3"/>
        <v>3.8125713741910927E-2</v>
      </c>
      <c r="O27" s="12">
        <f>M27/SUM(M26:M30)</f>
        <v>0.49111247318418633</v>
      </c>
      <c r="P27" s="3"/>
    </row>
    <row r="28" spans="1:16" ht="19.5" customHeight="1" x14ac:dyDescent="0.15">
      <c r="A28" s="22"/>
      <c r="B28" s="10" t="s">
        <v>4</v>
      </c>
      <c r="C28" s="11">
        <v>111</v>
      </c>
      <c r="D28" s="11">
        <v>69</v>
      </c>
      <c r="E28" s="11">
        <f t="shared" si="0"/>
        <v>180</v>
      </c>
      <c r="F28" s="12">
        <f t="shared" si="1"/>
        <v>2.1412257327750287E-3</v>
      </c>
      <c r="G28" s="12">
        <f>E28/SUM(E26:E30)</f>
        <v>2.7581979773214832E-2</v>
      </c>
      <c r="H28" s="13"/>
      <c r="I28" s="22"/>
      <c r="J28" s="10" t="s">
        <v>4</v>
      </c>
      <c r="K28" s="11">
        <v>149</v>
      </c>
      <c r="L28" s="11">
        <v>69</v>
      </c>
      <c r="M28" s="11">
        <f t="shared" si="2"/>
        <v>218</v>
      </c>
      <c r="N28" s="12">
        <f t="shared" si="3"/>
        <v>2.593262276360868E-3</v>
      </c>
      <c r="O28" s="12">
        <f>M28/SUM(M26:M30)</f>
        <v>3.3404842169782407E-2</v>
      </c>
      <c r="P28" s="3"/>
    </row>
    <row r="29" spans="1:16" ht="19.5" customHeight="1" x14ac:dyDescent="0.15">
      <c r="A29" s="22"/>
      <c r="B29" s="10" t="s">
        <v>5</v>
      </c>
      <c r="C29" s="11">
        <v>295</v>
      </c>
      <c r="D29" s="11">
        <v>1658</v>
      </c>
      <c r="E29" s="11">
        <f t="shared" si="0"/>
        <v>1953</v>
      </c>
      <c r="F29" s="12">
        <f t="shared" si="1"/>
        <v>2.3232299200609059E-2</v>
      </c>
      <c r="G29" s="12">
        <f>E29/SUM(E26:E30)</f>
        <v>0.29926448053938093</v>
      </c>
      <c r="H29" s="13"/>
      <c r="I29" s="22"/>
      <c r="J29" s="10" t="s">
        <v>5</v>
      </c>
      <c r="K29" s="11">
        <v>283</v>
      </c>
      <c r="L29" s="11">
        <v>1658</v>
      </c>
      <c r="M29" s="11">
        <f t="shared" si="2"/>
        <v>1941</v>
      </c>
      <c r="N29" s="12">
        <f t="shared" si="3"/>
        <v>2.3089550818424058E-2</v>
      </c>
      <c r="O29" s="12">
        <f>M29/SUM(M26:M30)</f>
        <v>0.2974256818878333</v>
      </c>
      <c r="P29" s="3"/>
    </row>
    <row r="30" spans="1:16" ht="19.5" customHeight="1" x14ac:dyDescent="0.15">
      <c r="A30" s="22"/>
      <c r="B30" s="10" t="s">
        <v>6</v>
      </c>
      <c r="C30" s="11">
        <v>0</v>
      </c>
      <c r="D30" s="11">
        <v>0</v>
      </c>
      <c r="E30" s="11">
        <f t="shared" si="0"/>
        <v>0</v>
      </c>
      <c r="F30" s="12">
        <f t="shared" si="1"/>
        <v>0</v>
      </c>
      <c r="G30" s="12">
        <f>E30/SUM(E26:E30)</f>
        <v>0</v>
      </c>
      <c r="H30" s="13"/>
      <c r="I30" s="22"/>
      <c r="J30" s="10" t="s">
        <v>6</v>
      </c>
      <c r="K30" s="11">
        <v>0</v>
      </c>
      <c r="L30" s="11">
        <v>0</v>
      </c>
      <c r="M30" s="11">
        <f t="shared" si="2"/>
        <v>0</v>
      </c>
      <c r="N30" s="12">
        <f t="shared" si="3"/>
        <v>0</v>
      </c>
      <c r="O30" s="12">
        <f>M30/SUM(M26:M30)</f>
        <v>0</v>
      </c>
      <c r="P30" s="3"/>
    </row>
    <row r="31" spans="1:16" ht="19.5" customHeight="1" x14ac:dyDescent="0.15">
      <c r="A31" s="22" t="s">
        <v>11</v>
      </c>
      <c r="B31" s="10" t="s">
        <v>1</v>
      </c>
      <c r="C31" s="11">
        <v>803</v>
      </c>
      <c r="D31" s="11">
        <v>0</v>
      </c>
      <c r="E31" s="11">
        <f t="shared" si="0"/>
        <v>803</v>
      </c>
      <c r="F31" s="12">
        <f t="shared" si="1"/>
        <v>9.5522459078797115E-3</v>
      </c>
      <c r="G31" s="12">
        <f>E31/SUM(E31:E35)</f>
        <v>8.9720670391061449E-2</v>
      </c>
      <c r="H31" s="13"/>
      <c r="I31" s="22" t="s">
        <v>11</v>
      </c>
      <c r="J31" s="10" t="s">
        <v>1</v>
      </c>
      <c r="K31" s="11">
        <v>765</v>
      </c>
      <c r="L31" s="11">
        <v>0</v>
      </c>
      <c r="M31" s="11">
        <f t="shared" si="2"/>
        <v>765</v>
      </c>
      <c r="N31" s="12">
        <f t="shared" si="3"/>
        <v>9.1002093642938708E-3</v>
      </c>
      <c r="O31" s="12">
        <f>M31/SUM(M31:M35)</f>
        <v>8.5474860335195524E-2</v>
      </c>
      <c r="P31" s="3"/>
    </row>
    <row r="32" spans="1:16" ht="19.5" customHeight="1" x14ac:dyDescent="0.15">
      <c r="A32" s="22"/>
      <c r="B32" s="10" t="s">
        <v>3</v>
      </c>
      <c r="C32" s="11">
        <v>3328</v>
      </c>
      <c r="D32" s="11">
        <v>0</v>
      </c>
      <c r="E32" s="11">
        <f t="shared" si="0"/>
        <v>3328</v>
      </c>
      <c r="F32" s="12">
        <f t="shared" si="1"/>
        <v>3.9588884659307197E-2</v>
      </c>
      <c r="G32" s="12">
        <f>E32/SUM(E31:E35)</f>
        <v>0.37184357541899443</v>
      </c>
      <c r="H32" s="13"/>
      <c r="I32" s="22"/>
      <c r="J32" s="10" t="s">
        <v>3</v>
      </c>
      <c r="K32" s="11">
        <v>3312</v>
      </c>
      <c r="L32" s="11">
        <v>60</v>
      </c>
      <c r="M32" s="11">
        <f t="shared" si="2"/>
        <v>3372</v>
      </c>
      <c r="N32" s="12">
        <f t="shared" si="3"/>
        <v>4.0112295393985538E-2</v>
      </c>
      <c r="O32" s="12">
        <f>M32/SUM(M31:M35)</f>
        <v>0.37675977653631287</v>
      </c>
      <c r="P32" s="3"/>
    </row>
    <row r="33" spans="1:16" ht="19.5" customHeight="1" x14ac:dyDescent="0.15">
      <c r="A33" s="22"/>
      <c r="B33" s="10" t="s">
        <v>4</v>
      </c>
      <c r="C33" s="11">
        <v>589</v>
      </c>
      <c r="D33" s="11">
        <v>382</v>
      </c>
      <c r="E33" s="11">
        <f t="shared" si="0"/>
        <v>971</v>
      </c>
      <c r="F33" s="12">
        <f t="shared" si="1"/>
        <v>1.1550723258469738E-2</v>
      </c>
      <c r="G33" s="12">
        <f>E33/SUM(E31:E35)</f>
        <v>0.10849162011173184</v>
      </c>
      <c r="H33" s="13"/>
      <c r="I33" s="22"/>
      <c r="J33" s="10" t="s">
        <v>4</v>
      </c>
      <c r="K33" s="11">
        <v>676</v>
      </c>
      <c r="L33" s="11">
        <v>413</v>
      </c>
      <c r="M33" s="11">
        <f t="shared" si="2"/>
        <v>1089</v>
      </c>
      <c r="N33" s="12">
        <f t="shared" si="3"/>
        <v>1.2954415683288922E-2</v>
      </c>
      <c r="O33" s="12">
        <f>M33/SUM(M31:M35)</f>
        <v>0.12167597765363128</v>
      </c>
      <c r="P33" s="3"/>
    </row>
    <row r="34" spans="1:16" ht="19.5" customHeight="1" x14ac:dyDescent="0.15">
      <c r="A34" s="22"/>
      <c r="B34" s="10" t="s">
        <v>5</v>
      </c>
      <c r="C34" s="11">
        <v>436</v>
      </c>
      <c r="D34" s="11">
        <v>3349</v>
      </c>
      <c r="E34" s="11">
        <f t="shared" si="0"/>
        <v>3785</v>
      </c>
      <c r="F34" s="12">
        <f t="shared" si="1"/>
        <v>4.5025218880852681E-2</v>
      </c>
      <c r="G34" s="12">
        <f>E34/SUM(E31:E35)</f>
        <v>0.42290502793296092</v>
      </c>
      <c r="H34" s="13"/>
      <c r="I34" s="22"/>
      <c r="J34" s="10" t="s">
        <v>5</v>
      </c>
      <c r="K34" s="11">
        <v>427</v>
      </c>
      <c r="L34" s="11">
        <v>3258</v>
      </c>
      <c r="M34" s="11">
        <f t="shared" si="2"/>
        <v>3685</v>
      </c>
      <c r="N34" s="12">
        <f t="shared" si="3"/>
        <v>4.3835649029311002E-2</v>
      </c>
      <c r="O34" s="12">
        <f>M34/SUM(M31:M35)</f>
        <v>0.41173184357541898</v>
      </c>
      <c r="P34" s="3"/>
    </row>
    <row r="35" spans="1:16" ht="19.5" customHeight="1" x14ac:dyDescent="0.15">
      <c r="A35" s="22"/>
      <c r="B35" s="10" t="s">
        <v>6</v>
      </c>
      <c r="C35" s="11">
        <v>63</v>
      </c>
      <c r="D35" s="11">
        <v>0</v>
      </c>
      <c r="E35" s="11">
        <f t="shared" si="0"/>
        <v>63</v>
      </c>
      <c r="F35" s="12">
        <f t="shared" si="1"/>
        <v>7.4942900647125997E-4</v>
      </c>
      <c r="G35" s="12">
        <f>E35/SUM(E31:E35)</f>
        <v>7.0391061452513967E-3</v>
      </c>
      <c r="H35" s="13"/>
      <c r="I35" s="22"/>
      <c r="J35" s="10" t="s">
        <v>6</v>
      </c>
      <c r="K35" s="11">
        <v>39</v>
      </c>
      <c r="L35" s="11">
        <v>0</v>
      </c>
      <c r="M35" s="11">
        <f t="shared" si="2"/>
        <v>39</v>
      </c>
      <c r="N35" s="12">
        <f t="shared" si="3"/>
        <v>4.6393224210125616E-4</v>
      </c>
      <c r="O35" s="12">
        <f>M35/SUM(M31:M35)</f>
        <v>4.3575418994413403E-3</v>
      </c>
      <c r="P35" s="3"/>
    </row>
    <row r="36" spans="1:16" ht="19.5" customHeight="1" x14ac:dyDescent="0.15">
      <c r="A36" s="22" t="s">
        <v>12</v>
      </c>
      <c r="B36" s="10" t="s">
        <v>1</v>
      </c>
      <c r="C36" s="11">
        <v>612</v>
      </c>
      <c r="D36" s="11">
        <v>0</v>
      </c>
      <c r="E36" s="11">
        <f t="shared" si="0"/>
        <v>612</v>
      </c>
      <c r="F36" s="12">
        <f t="shared" si="1"/>
        <v>7.2801674914350972E-3</v>
      </c>
      <c r="G36" s="12">
        <f>E36/SUM(E36:E40)</f>
        <v>7.2589253943778909E-2</v>
      </c>
      <c r="H36" s="13"/>
      <c r="I36" s="22" t="s">
        <v>12</v>
      </c>
      <c r="J36" s="10" t="s">
        <v>1</v>
      </c>
      <c r="K36" s="11">
        <v>752</v>
      </c>
      <c r="L36" s="11">
        <v>0</v>
      </c>
      <c r="M36" s="11">
        <f t="shared" si="2"/>
        <v>752</v>
      </c>
      <c r="N36" s="12">
        <f t="shared" si="3"/>
        <v>8.9455652835934533E-3</v>
      </c>
      <c r="O36" s="12">
        <f>M36/SUM(M36:M40)</f>
        <v>8.9194638832878662E-2</v>
      </c>
      <c r="P36" s="3"/>
    </row>
    <row r="37" spans="1:16" ht="19.5" customHeight="1" x14ac:dyDescent="0.15">
      <c r="A37" s="22"/>
      <c r="B37" s="10" t="s">
        <v>3</v>
      </c>
      <c r="C37" s="11">
        <v>3536</v>
      </c>
      <c r="D37" s="11">
        <v>0</v>
      </c>
      <c r="E37" s="11">
        <f t="shared" si="0"/>
        <v>3536</v>
      </c>
      <c r="F37" s="12">
        <f t="shared" si="1"/>
        <v>4.2063189950513898E-2</v>
      </c>
      <c r="G37" s="12">
        <f>E37/SUM(E36:E40)</f>
        <v>0.4194045783418337</v>
      </c>
      <c r="H37" s="13"/>
      <c r="I37" s="22"/>
      <c r="J37" s="10" t="s">
        <v>3</v>
      </c>
      <c r="K37" s="11">
        <v>3368</v>
      </c>
      <c r="L37" s="11">
        <v>0</v>
      </c>
      <c r="M37" s="11">
        <f t="shared" si="2"/>
        <v>3368</v>
      </c>
      <c r="N37" s="12">
        <f t="shared" si="3"/>
        <v>4.006471259992387E-2</v>
      </c>
      <c r="O37" s="12">
        <f>M37/SUM(M36:M40)</f>
        <v>0.39947811647491399</v>
      </c>
      <c r="P37" s="3"/>
    </row>
    <row r="38" spans="1:16" ht="19.5" customHeight="1" x14ac:dyDescent="0.15">
      <c r="A38" s="22"/>
      <c r="B38" s="10" t="s">
        <v>4</v>
      </c>
      <c r="C38" s="11">
        <v>404</v>
      </c>
      <c r="D38" s="11">
        <v>474</v>
      </c>
      <c r="E38" s="11">
        <f t="shared" si="0"/>
        <v>878</v>
      </c>
      <c r="F38" s="12">
        <f t="shared" si="1"/>
        <v>1.0444423296535972E-2</v>
      </c>
      <c r="G38" s="12">
        <f>E38/SUM(E36:E40)</f>
        <v>0.10413948523306844</v>
      </c>
      <c r="H38" s="13"/>
      <c r="I38" s="22"/>
      <c r="J38" s="10" t="s">
        <v>4</v>
      </c>
      <c r="K38" s="11">
        <v>422</v>
      </c>
      <c r="L38" s="11">
        <v>610</v>
      </c>
      <c r="M38" s="11">
        <f t="shared" si="2"/>
        <v>1032</v>
      </c>
      <c r="N38" s="12">
        <f t="shared" si="3"/>
        <v>1.2276360867910164E-2</v>
      </c>
      <c r="O38" s="12">
        <f>M38/SUM(M36:M40)</f>
        <v>0.12240540861107817</v>
      </c>
      <c r="P38" s="3"/>
    </row>
    <row r="39" spans="1:16" ht="19.5" customHeight="1" x14ac:dyDescent="0.15">
      <c r="A39" s="22"/>
      <c r="B39" s="10" t="s">
        <v>5</v>
      </c>
      <c r="C39" s="11">
        <v>125</v>
      </c>
      <c r="D39" s="11">
        <v>3260</v>
      </c>
      <c r="E39" s="11">
        <f t="shared" si="0"/>
        <v>3385</v>
      </c>
      <c r="F39" s="12">
        <f t="shared" si="1"/>
        <v>4.0266939474685952E-2</v>
      </c>
      <c r="G39" s="12">
        <f>E39/SUM(E36:E40)</f>
        <v>0.40149448464001897</v>
      </c>
      <c r="H39" s="13"/>
      <c r="I39" s="22"/>
      <c r="J39" s="10" t="s">
        <v>5</v>
      </c>
      <c r="K39" s="11">
        <v>155</v>
      </c>
      <c r="L39" s="11">
        <v>3124</v>
      </c>
      <c r="M39" s="11">
        <f t="shared" si="2"/>
        <v>3279</v>
      </c>
      <c r="N39" s="12">
        <f t="shared" si="3"/>
        <v>3.9005995432051771E-2</v>
      </c>
      <c r="O39" s="12">
        <f>M39/SUM(M36:M40)</f>
        <v>0.38892183608112918</v>
      </c>
      <c r="P39" s="3"/>
    </row>
    <row r="40" spans="1:16" ht="19.5" customHeight="1" x14ac:dyDescent="0.15">
      <c r="A40" s="22"/>
      <c r="B40" s="10" t="s">
        <v>6</v>
      </c>
      <c r="C40" s="11">
        <v>20</v>
      </c>
      <c r="D40" s="11">
        <v>0</v>
      </c>
      <c r="E40" s="11">
        <f t="shared" si="0"/>
        <v>20</v>
      </c>
      <c r="F40" s="12">
        <f t="shared" si="1"/>
        <v>2.379139703083365E-4</v>
      </c>
      <c r="G40" s="12">
        <f>E40/SUM(E36:E40)</f>
        <v>2.3721978412999645E-3</v>
      </c>
      <c r="H40" s="13"/>
      <c r="I40" s="22"/>
      <c r="J40" s="10" t="s">
        <v>6</v>
      </c>
      <c r="K40" s="11">
        <v>0</v>
      </c>
      <c r="L40" s="11">
        <v>0</v>
      </c>
      <c r="M40" s="11">
        <f t="shared" si="2"/>
        <v>0</v>
      </c>
      <c r="N40" s="12">
        <f t="shared" si="3"/>
        <v>0</v>
      </c>
      <c r="O40" s="12">
        <f>M40/SUM(M36:M40)</f>
        <v>0</v>
      </c>
      <c r="P40" s="3"/>
    </row>
    <row r="41" spans="1:16" ht="19.5" customHeight="1" x14ac:dyDescent="0.15">
      <c r="A41" s="22" t="s">
        <v>2</v>
      </c>
      <c r="B41" s="10" t="s">
        <v>1</v>
      </c>
      <c r="C41" s="11">
        <v>5304</v>
      </c>
      <c r="D41" s="11">
        <v>0</v>
      </c>
      <c r="E41" s="11">
        <f t="shared" si="0"/>
        <v>5304</v>
      </c>
      <c r="F41" s="12">
        <f t="shared" si="1"/>
        <v>6.3094784925770836E-2</v>
      </c>
      <c r="G41" s="12">
        <f>E41/SUM(E41:E45)</f>
        <v>0.17614825146956262</v>
      </c>
      <c r="H41" s="5"/>
      <c r="I41" s="22" t="s">
        <v>2</v>
      </c>
      <c r="J41" s="10" t="s">
        <v>1</v>
      </c>
      <c r="K41" s="11">
        <v>5801</v>
      </c>
      <c r="L41" s="11">
        <v>0</v>
      </c>
      <c r="M41" s="11">
        <f t="shared" si="2"/>
        <v>5801</v>
      </c>
      <c r="N41" s="12">
        <f t="shared" si="3"/>
        <v>6.9006947087933007E-2</v>
      </c>
      <c r="O41" s="12">
        <f>M41/SUM(M41:M45)</f>
        <v>0.19265384743117134</v>
      </c>
    </row>
    <row r="42" spans="1:16" ht="19.5" customHeight="1" x14ac:dyDescent="0.15">
      <c r="A42" s="22"/>
      <c r="B42" s="10" t="s">
        <v>3</v>
      </c>
      <c r="C42" s="11">
        <v>16035</v>
      </c>
      <c r="D42" s="11">
        <v>0</v>
      </c>
      <c r="E42" s="11">
        <f t="shared" si="0"/>
        <v>16035</v>
      </c>
      <c r="F42" s="12">
        <f t="shared" si="1"/>
        <v>0.19074752569470879</v>
      </c>
      <c r="G42" s="12">
        <f>E42/SUM(E41:E45)</f>
        <v>0.5325296403307761</v>
      </c>
      <c r="H42" s="5"/>
      <c r="I42" s="22"/>
      <c r="J42" s="10" t="s">
        <v>3</v>
      </c>
      <c r="K42" s="11">
        <v>15077</v>
      </c>
      <c r="L42" s="11">
        <v>103</v>
      </c>
      <c r="M42" s="11">
        <f t="shared" si="2"/>
        <v>15180</v>
      </c>
      <c r="N42" s="12">
        <f t="shared" si="3"/>
        <v>0.1805767034640274</v>
      </c>
      <c r="O42" s="12">
        <f>M42/SUM(M41:M45)</f>
        <v>0.50413470160406493</v>
      </c>
    </row>
    <row r="43" spans="1:16" ht="19.5" customHeight="1" x14ac:dyDescent="0.15">
      <c r="A43" s="22"/>
      <c r="B43" s="10" t="s">
        <v>4</v>
      </c>
      <c r="C43" s="11">
        <v>1618</v>
      </c>
      <c r="D43" s="11">
        <v>542</v>
      </c>
      <c r="E43" s="11">
        <f t="shared" si="0"/>
        <v>2160</v>
      </c>
      <c r="F43" s="12">
        <f t="shared" si="1"/>
        <v>2.5694708793300342E-2</v>
      </c>
      <c r="G43" s="12">
        <f>E43/SUM(E41:E45)</f>
        <v>7.1734582046428214E-2</v>
      </c>
      <c r="H43" s="5"/>
      <c r="I43" s="22"/>
      <c r="J43" s="10" t="s">
        <v>4</v>
      </c>
      <c r="K43" s="11">
        <v>1995</v>
      </c>
      <c r="L43" s="11">
        <v>572</v>
      </c>
      <c r="M43" s="11">
        <f t="shared" si="2"/>
        <v>2567</v>
      </c>
      <c r="N43" s="12">
        <f t="shared" si="3"/>
        <v>3.0536258089074991E-2</v>
      </c>
      <c r="O43" s="12">
        <f>M43/SUM(M41:M45)</f>
        <v>8.5251237089435758E-2</v>
      </c>
    </row>
    <row r="44" spans="1:16" ht="19.5" customHeight="1" x14ac:dyDescent="0.15">
      <c r="A44" s="22"/>
      <c r="B44" s="10" t="s">
        <v>5</v>
      </c>
      <c r="C44" s="11">
        <v>1539</v>
      </c>
      <c r="D44" s="11">
        <v>4928</v>
      </c>
      <c r="E44" s="11">
        <f t="shared" si="0"/>
        <v>6467</v>
      </c>
      <c r="F44" s="12">
        <f t="shared" si="1"/>
        <v>7.6929482299200602E-2</v>
      </c>
      <c r="G44" s="12">
        <f>E44/SUM(E41:E45)</f>
        <v>0.21477201022882003</v>
      </c>
      <c r="H44" s="5"/>
      <c r="I44" s="22"/>
      <c r="J44" s="10" t="s">
        <v>5</v>
      </c>
      <c r="K44" s="11">
        <v>1768</v>
      </c>
      <c r="L44" s="11">
        <v>4795</v>
      </c>
      <c r="M44" s="11">
        <f t="shared" si="2"/>
        <v>6563</v>
      </c>
      <c r="N44" s="12">
        <f t="shared" si="3"/>
        <v>7.807146935668062E-2</v>
      </c>
      <c r="O44" s="12">
        <f>M44/SUM(M41:M45)</f>
        <v>0.21796021387532796</v>
      </c>
    </row>
    <row r="45" spans="1:16" ht="19.5" customHeight="1" x14ac:dyDescent="0.15">
      <c r="A45" s="22"/>
      <c r="B45" s="10" t="s">
        <v>6</v>
      </c>
      <c r="C45" s="11">
        <v>145</v>
      </c>
      <c r="D45" s="11">
        <v>0</v>
      </c>
      <c r="E45" s="11">
        <f t="shared" si="0"/>
        <v>145</v>
      </c>
      <c r="F45" s="12">
        <f t="shared" si="1"/>
        <v>1.7248762847354396E-3</v>
      </c>
      <c r="G45" s="12">
        <f>E45/SUM(E41:E45)</f>
        <v>4.8155159244130056E-3</v>
      </c>
      <c r="H45" s="5"/>
      <c r="I45" s="22"/>
      <c r="J45" s="10" t="s">
        <v>6</v>
      </c>
      <c r="K45" s="11">
        <v>0</v>
      </c>
      <c r="L45" s="11">
        <v>0</v>
      </c>
      <c r="M45" s="11">
        <f t="shared" si="2"/>
        <v>0</v>
      </c>
      <c r="N45" s="12">
        <f t="shared" si="3"/>
        <v>0</v>
      </c>
      <c r="O45" s="12">
        <f>M45/SUM(M41:M45)</f>
        <v>0</v>
      </c>
    </row>
    <row r="46" spans="1:16" ht="19.5" customHeight="1" x14ac:dyDescent="0.15">
      <c r="A46" s="22" t="s">
        <v>13</v>
      </c>
      <c r="B46" s="10" t="s">
        <v>1</v>
      </c>
      <c r="C46" s="11">
        <f>C6+C11+C16+C21+C26+C31+C36+C41</f>
        <v>11526</v>
      </c>
      <c r="D46" s="11">
        <f t="shared" ref="D46:D50" si="4">D6+D11+D16+D21+D26+D31+D36+D41</f>
        <v>60</v>
      </c>
      <c r="E46" s="11">
        <f t="shared" si="0"/>
        <v>11586</v>
      </c>
      <c r="F46" s="12">
        <f t="shared" si="1"/>
        <v>0.13782356299961934</v>
      </c>
      <c r="G46" s="14" t="s">
        <v>23</v>
      </c>
      <c r="H46" s="5"/>
      <c r="I46" s="22" t="s">
        <v>13</v>
      </c>
      <c r="J46" s="10" t="s">
        <v>1</v>
      </c>
      <c r="K46" s="11">
        <f>K6+K11+K16+K21+K26+K31+K36+K41</f>
        <v>12508</v>
      </c>
      <c r="L46" s="11">
        <f t="shared" ref="L46:M50" si="5">L6+L11+L16+L21+L26+L31+L36+L41</f>
        <v>0</v>
      </c>
      <c r="M46" s="11">
        <f>M6+M11+M16+M21+M26+M31+M36+M41</f>
        <v>12508</v>
      </c>
      <c r="N46" s="12">
        <f t="shared" si="3"/>
        <v>0.14879139703083366</v>
      </c>
      <c r="O46" s="14" t="s">
        <v>23</v>
      </c>
    </row>
    <row r="47" spans="1:16" ht="19.5" customHeight="1" x14ac:dyDescent="0.15">
      <c r="A47" s="22"/>
      <c r="B47" s="10" t="s">
        <v>3</v>
      </c>
      <c r="C47" s="11">
        <f t="shared" ref="C47:C50" si="6">C7+C12+C17+C22+C27+C32+C37+C42</f>
        <v>42133</v>
      </c>
      <c r="D47" s="11">
        <f t="shared" si="4"/>
        <v>0</v>
      </c>
      <c r="E47" s="11">
        <f t="shared" si="0"/>
        <v>42133</v>
      </c>
      <c r="F47" s="12">
        <f t="shared" si="1"/>
        <v>0.50120146555005707</v>
      </c>
      <c r="G47" s="14" t="s">
        <v>23</v>
      </c>
      <c r="H47" s="5"/>
      <c r="I47" s="22"/>
      <c r="J47" s="10" t="s">
        <v>3</v>
      </c>
      <c r="K47" s="11">
        <f t="shared" ref="K47:K50" si="7">K7+K12+K17+K22+K27+K32+K37+K42</f>
        <v>40051</v>
      </c>
      <c r="L47" s="11">
        <f t="shared" si="5"/>
        <v>163</v>
      </c>
      <c r="M47" s="11">
        <f t="shared" si="5"/>
        <v>40214</v>
      </c>
      <c r="N47" s="12">
        <f t="shared" si="3"/>
        <v>0.47837362009897222</v>
      </c>
      <c r="O47" s="14" t="s">
        <v>23</v>
      </c>
    </row>
    <row r="48" spans="1:16" ht="19.5" customHeight="1" x14ac:dyDescent="0.15">
      <c r="A48" s="22"/>
      <c r="B48" s="10" t="s">
        <v>4</v>
      </c>
      <c r="C48" s="11">
        <f t="shared" si="6"/>
        <v>4150</v>
      </c>
      <c r="D48" s="11">
        <f t="shared" si="4"/>
        <v>2827</v>
      </c>
      <c r="E48" s="11">
        <f t="shared" si="0"/>
        <v>6977</v>
      </c>
      <c r="F48" s="12">
        <f t="shared" si="1"/>
        <v>8.2996288542063187E-2</v>
      </c>
      <c r="G48" s="14" t="s">
        <v>23</v>
      </c>
      <c r="H48" s="5"/>
      <c r="I48" s="22"/>
      <c r="J48" s="10" t="s">
        <v>4</v>
      </c>
      <c r="K48" s="11">
        <f t="shared" si="7"/>
        <v>5094</v>
      </c>
      <c r="L48" s="11">
        <f t="shared" si="5"/>
        <v>3153</v>
      </c>
      <c r="M48" s="11">
        <f t="shared" si="5"/>
        <v>8247</v>
      </c>
      <c r="N48" s="12">
        <f t="shared" si="3"/>
        <v>9.8103825656642552E-2</v>
      </c>
      <c r="O48" s="14" t="s">
        <v>23</v>
      </c>
    </row>
    <row r="49" spans="1:15" ht="19.5" customHeight="1" x14ac:dyDescent="0.15">
      <c r="A49" s="22"/>
      <c r="B49" s="10" t="s">
        <v>5</v>
      </c>
      <c r="C49" s="11">
        <f t="shared" si="6"/>
        <v>5081</v>
      </c>
      <c r="D49" s="11">
        <f t="shared" si="4"/>
        <v>17745</v>
      </c>
      <c r="E49" s="11">
        <f t="shared" si="0"/>
        <v>22826</v>
      </c>
      <c r="F49" s="12">
        <f t="shared" si="1"/>
        <v>0.27153121431290445</v>
      </c>
      <c r="G49" s="14" t="s">
        <v>23</v>
      </c>
      <c r="H49" s="5"/>
      <c r="I49" s="22"/>
      <c r="J49" s="10" t="s">
        <v>5</v>
      </c>
      <c r="K49" s="11">
        <f t="shared" si="7"/>
        <v>5393</v>
      </c>
      <c r="L49" s="11">
        <f t="shared" si="5"/>
        <v>17416</v>
      </c>
      <c r="M49" s="11">
        <f t="shared" si="5"/>
        <v>22809</v>
      </c>
      <c r="N49" s="12">
        <f t="shared" si="3"/>
        <v>0.27132898743814238</v>
      </c>
      <c r="O49" s="14" t="s">
        <v>23</v>
      </c>
    </row>
    <row r="50" spans="1:15" ht="19.5" customHeight="1" x14ac:dyDescent="0.15">
      <c r="A50" s="22"/>
      <c r="B50" s="10" t="s">
        <v>6</v>
      </c>
      <c r="C50" s="11">
        <f t="shared" si="6"/>
        <v>442</v>
      </c>
      <c r="D50" s="11">
        <f t="shared" si="4"/>
        <v>100</v>
      </c>
      <c r="E50" s="11">
        <f t="shared" si="0"/>
        <v>542</v>
      </c>
      <c r="F50" s="12">
        <f t="shared" si="1"/>
        <v>6.4474685953559195E-3</v>
      </c>
      <c r="G50" s="14" t="s">
        <v>23</v>
      </c>
      <c r="H50" s="5"/>
      <c r="I50" s="22"/>
      <c r="J50" s="10" t="s">
        <v>6</v>
      </c>
      <c r="K50" s="11">
        <f t="shared" si="7"/>
        <v>286</v>
      </c>
      <c r="L50" s="11">
        <f t="shared" si="5"/>
        <v>0</v>
      </c>
      <c r="M50" s="11">
        <f t="shared" si="5"/>
        <v>286</v>
      </c>
      <c r="N50" s="12">
        <f t="shared" si="3"/>
        <v>3.4021697754092121E-3</v>
      </c>
      <c r="O50" s="14" t="s">
        <v>23</v>
      </c>
    </row>
    <row r="51" spans="1:15" ht="19.5" customHeight="1" x14ac:dyDescent="0.15">
      <c r="A51" s="23" t="s">
        <v>14</v>
      </c>
      <c r="B51" s="24"/>
      <c r="C51" s="15">
        <f>SUM(C46:C50)</f>
        <v>63332</v>
      </c>
      <c r="D51" s="15">
        <f>SUM(D46:D50)</f>
        <v>20732</v>
      </c>
      <c r="E51" s="15">
        <f>SUM(E46:E50)</f>
        <v>84064</v>
      </c>
      <c r="F51" s="16"/>
      <c r="G51" s="16"/>
      <c r="H51" s="5"/>
      <c r="I51" s="23" t="s">
        <v>14</v>
      </c>
      <c r="J51" s="24"/>
      <c r="K51" s="15">
        <f>SUM(K46:K50)</f>
        <v>63332</v>
      </c>
      <c r="L51" s="15">
        <f>SUM(L46:L50)</f>
        <v>20732</v>
      </c>
      <c r="M51" s="15">
        <f>SUM(M46:M50)</f>
        <v>84064</v>
      </c>
      <c r="N51" s="17"/>
      <c r="O51" s="5"/>
    </row>
  </sheetData>
  <sheetProtection password="CCFF" sheet="1" formatCells="0" formatColumns="0" formatRows="0" insertColumns="0" insertRows="0" insertHyperlinks="0" deleteColumns="0" deleteRows="0" sort="0" autoFilter="0" pivotTables="0"/>
  <mergeCells count="21">
    <mergeCell ref="A46:A50"/>
    <mergeCell ref="I46:I50"/>
    <mergeCell ref="A51:B51"/>
    <mergeCell ref="I51:J51"/>
    <mergeCell ref="A36:A40"/>
    <mergeCell ref="I36:I40"/>
    <mergeCell ref="A41:A45"/>
    <mergeCell ref="I41:I45"/>
    <mergeCell ref="A26:A30"/>
    <mergeCell ref="I26:I30"/>
    <mergeCell ref="A31:A35"/>
    <mergeCell ref="I31:I35"/>
    <mergeCell ref="A16:A20"/>
    <mergeCell ref="I16:I20"/>
    <mergeCell ref="A21:A25"/>
    <mergeCell ref="I21:I25"/>
    <mergeCell ref="N1:O2"/>
    <mergeCell ref="A6:A10"/>
    <mergeCell ref="I6:I10"/>
    <mergeCell ref="A11:A15"/>
    <mergeCell ref="I11:I15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1"/>
  <sheetViews>
    <sheetView view="pageBreakPreview" zoomScaleNormal="100" zoomScaleSheetLayoutView="100" workbookViewId="0">
      <selection activeCell="G16" sqref="G16"/>
    </sheetView>
  </sheetViews>
  <sheetFormatPr defaultRowHeight="14.25" x14ac:dyDescent="0.15"/>
  <cols>
    <col min="1" max="1" width="7.25" style="1" customWidth="1"/>
    <col min="2" max="2" width="9" style="1"/>
    <col min="3" max="5" width="6.875" style="1" bestFit="1" customWidth="1"/>
    <col min="6" max="6" width="7.5" style="1" bestFit="1" customWidth="1"/>
    <col min="7" max="7" width="7.5" style="1" customWidth="1"/>
    <col min="8" max="8" width="1" style="1" customWidth="1"/>
    <col min="9" max="9" width="7.25" style="1" customWidth="1"/>
    <col min="10" max="10" width="9" style="1"/>
    <col min="11" max="12" width="6.875" style="1" customWidth="1"/>
    <col min="13" max="13" width="6.875" style="1" bestFit="1" customWidth="1"/>
    <col min="14" max="14" width="7.5" style="4" customWidth="1"/>
    <col min="15" max="15" width="7.5" style="1" customWidth="1"/>
    <col min="16" max="16" width="1" style="1" customWidth="1"/>
    <col min="17" max="17" width="4" style="1" customWidth="1"/>
    <col min="18" max="16384" width="9" style="1"/>
  </cols>
  <sheetData>
    <row r="1" spans="1:16" x14ac:dyDescent="0.15">
      <c r="A1" s="5" t="s">
        <v>33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18" t="s">
        <v>31</v>
      </c>
      <c r="O1" s="19"/>
    </row>
    <row r="2" spans="1:16" ht="15" thickBot="1" x14ac:dyDescent="0.2">
      <c r="A2" s="6" t="s">
        <v>37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0"/>
      <c r="O2" s="21"/>
    </row>
    <row r="3" spans="1:16" ht="6.75" customHeight="1" x14ac:dyDescent="0.15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7"/>
      <c r="O3" s="7"/>
    </row>
    <row r="4" spans="1:16" x14ac:dyDescent="0.15">
      <c r="A4" s="5" t="s">
        <v>18</v>
      </c>
      <c r="B4" s="5"/>
      <c r="C4" s="5"/>
      <c r="D4" s="5"/>
      <c r="E4" s="5"/>
      <c r="F4" s="5"/>
      <c r="G4" s="5"/>
      <c r="H4" s="5"/>
      <c r="I4" s="6" t="s">
        <v>17</v>
      </c>
      <c r="J4" s="5"/>
      <c r="K4" s="5"/>
      <c r="L4" s="5"/>
      <c r="M4" s="5"/>
      <c r="N4" s="8"/>
      <c r="O4" s="5"/>
    </row>
    <row r="5" spans="1:16" ht="28.5" x14ac:dyDescent="0.15">
      <c r="A5" s="9"/>
      <c r="B5" s="9"/>
      <c r="C5" s="27" t="s">
        <v>19</v>
      </c>
      <c r="D5" s="27" t="s">
        <v>20</v>
      </c>
      <c r="E5" s="26" t="s">
        <v>15</v>
      </c>
      <c r="F5" s="26" t="s">
        <v>16</v>
      </c>
      <c r="G5" s="27" t="s">
        <v>21</v>
      </c>
      <c r="H5" s="28"/>
      <c r="I5" s="26"/>
      <c r="J5" s="26"/>
      <c r="K5" s="27" t="s">
        <v>22</v>
      </c>
      <c r="L5" s="27" t="s">
        <v>20</v>
      </c>
      <c r="M5" s="27" t="s">
        <v>15</v>
      </c>
      <c r="N5" s="29" t="s">
        <v>16</v>
      </c>
      <c r="O5" s="27" t="s">
        <v>21</v>
      </c>
      <c r="P5" s="2"/>
    </row>
    <row r="6" spans="1:16" ht="19.5" customHeight="1" x14ac:dyDescent="0.15">
      <c r="A6" s="22" t="s">
        <v>0</v>
      </c>
      <c r="B6" s="10" t="s">
        <v>1</v>
      </c>
      <c r="C6" s="11">
        <v>0</v>
      </c>
      <c r="D6" s="11">
        <v>0</v>
      </c>
      <c r="E6" s="11">
        <f>SUM(C6:D6)</f>
        <v>0</v>
      </c>
      <c r="F6" s="12">
        <f>E6/$E$51</f>
        <v>0</v>
      </c>
      <c r="G6" s="12">
        <f>E6/SUM(E6:E10)</f>
        <v>0</v>
      </c>
      <c r="H6" s="13"/>
      <c r="I6" s="22" t="s">
        <v>0</v>
      </c>
      <c r="J6" s="10" t="s">
        <v>1</v>
      </c>
      <c r="K6" s="11">
        <v>0</v>
      </c>
      <c r="L6" s="11">
        <v>0</v>
      </c>
      <c r="M6" s="11">
        <f>SUM(K6:L6)</f>
        <v>0</v>
      </c>
      <c r="N6" s="12">
        <f>M6/$M$51</f>
        <v>0</v>
      </c>
      <c r="O6" s="12">
        <f>M6/SUM(M6:M10)</f>
        <v>0</v>
      </c>
      <c r="P6" s="3"/>
    </row>
    <row r="7" spans="1:16" ht="19.5" customHeight="1" x14ac:dyDescent="0.15">
      <c r="A7" s="22"/>
      <c r="B7" s="10" t="s">
        <v>3</v>
      </c>
      <c r="C7" s="11">
        <v>133</v>
      </c>
      <c r="D7" s="11">
        <v>0</v>
      </c>
      <c r="E7" s="11">
        <f t="shared" ref="E7:E50" si="0">SUM(C7:D7)</f>
        <v>133</v>
      </c>
      <c r="F7" s="12">
        <f t="shared" ref="F7:F50" si="1">E7/$E$51</f>
        <v>7.0631970260223054E-2</v>
      </c>
      <c r="G7" s="12">
        <f>E7/SUM(E6:E10)</f>
        <v>0.70370370370370372</v>
      </c>
      <c r="H7" s="13"/>
      <c r="I7" s="22"/>
      <c r="J7" s="10" t="s">
        <v>3</v>
      </c>
      <c r="K7" s="11">
        <v>133</v>
      </c>
      <c r="L7" s="11">
        <v>0</v>
      </c>
      <c r="M7" s="11">
        <f t="shared" ref="M7:M45" si="2">SUM(K7:L7)</f>
        <v>133</v>
      </c>
      <c r="N7" s="12">
        <f t="shared" ref="N7:N50" si="3">M7/$M$51</f>
        <v>7.0631970260223054E-2</v>
      </c>
      <c r="O7" s="12">
        <f>M7/SUM(M6:M10)</f>
        <v>0.70370370370370372</v>
      </c>
      <c r="P7" s="3"/>
    </row>
    <row r="8" spans="1:16" ht="19.5" customHeight="1" x14ac:dyDescent="0.15">
      <c r="A8" s="22"/>
      <c r="B8" s="10" t="s">
        <v>4</v>
      </c>
      <c r="C8" s="11">
        <v>38</v>
      </c>
      <c r="D8" s="11">
        <v>0</v>
      </c>
      <c r="E8" s="11">
        <f t="shared" si="0"/>
        <v>38</v>
      </c>
      <c r="F8" s="12">
        <f t="shared" si="1"/>
        <v>2.0180562931492299E-2</v>
      </c>
      <c r="G8" s="12">
        <f>E8/SUM(E6:E10)</f>
        <v>0.20105820105820105</v>
      </c>
      <c r="H8" s="13"/>
      <c r="I8" s="22"/>
      <c r="J8" s="10" t="s">
        <v>4</v>
      </c>
      <c r="K8" s="11">
        <v>38</v>
      </c>
      <c r="L8" s="11">
        <v>0</v>
      </c>
      <c r="M8" s="11">
        <f t="shared" si="2"/>
        <v>38</v>
      </c>
      <c r="N8" s="12">
        <f t="shared" si="3"/>
        <v>2.0180562931492299E-2</v>
      </c>
      <c r="O8" s="12">
        <f>M8/SUM(M6:M10)</f>
        <v>0.20105820105820105</v>
      </c>
      <c r="P8" s="3"/>
    </row>
    <row r="9" spans="1:16" ht="19.5" customHeight="1" x14ac:dyDescent="0.15">
      <c r="A9" s="22"/>
      <c r="B9" s="10" t="s">
        <v>5</v>
      </c>
      <c r="C9" s="11">
        <v>18</v>
      </c>
      <c r="D9" s="11">
        <v>0</v>
      </c>
      <c r="E9" s="11">
        <f t="shared" si="0"/>
        <v>18</v>
      </c>
      <c r="F9" s="12">
        <f t="shared" si="1"/>
        <v>9.5592140201805637E-3</v>
      </c>
      <c r="G9" s="12">
        <f>E9/SUM(E6:E10)</f>
        <v>9.5238095238095233E-2</v>
      </c>
      <c r="H9" s="13"/>
      <c r="I9" s="22"/>
      <c r="J9" s="10" t="s">
        <v>5</v>
      </c>
      <c r="K9" s="11">
        <v>18</v>
      </c>
      <c r="L9" s="11">
        <v>0</v>
      </c>
      <c r="M9" s="11">
        <f t="shared" si="2"/>
        <v>18</v>
      </c>
      <c r="N9" s="12">
        <f t="shared" si="3"/>
        <v>9.5592140201805637E-3</v>
      </c>
      <c r="O9" s="12">
        <f>M9/SUM(M6:M10)</f>
        <v>9.5238095238095233E-2</v>
      </c>
      <c r="P9" s="3"/>
    </row>
    <row r="10" spans="1:16" ht="19.5" customHeight="1" x14ac:dyDescent="0.15">
      <c r="A10" s="22"/>
      <c r="B10" s="10" t="s">
        <v>6</v>
      </c>
      <c r="C10" s="11">
        <v>0</v>
      </c>
      <c r="D10" s="11">
        <v>0</v>
      </c>
      <c r="E10" s="11">
        <f t="shared" si="0"/>
        <v>0</v>
      </c>
      <c r="F10" s="12">
        <f t="shared" si="1"/>
        <v>0</v>
      </c>
      <c r="G10" s="12">
        <f>E10/SUM(E6:E10)</f>
        <v>0</v>
      </c>
      <c r="H10" s="13"/>
      <c r="I10" s="22"/>
      <c r="J10" s="10" t="s">
        <v>6</v>
      </c>
      <c r="K10" s="11">
        <v>0</v>
      </c>
      <c r="L10" s="11">
        <v>0</v>
      </c>
      <c r="M10" s="11">
        <f t="shared" si="2"/>
        <v>0</v>
      </c>
      <c r="N10" s="12">
        <f t="shared" si="3"/>
        <v>0</v>
      </c>
      <c r="O10" s="12">
        <f>M10/SUM(M6:M10)</f>
        <v>0</v>
      </c>
      <c r="P10" s="3"/>
    </row>
    <row r="11" spans="1:16" ht="19.5" customHeight="1" x14ac:dyDescent="0.15">
      <c r="A11" s="22" t="s">
        <v>7</v>
      </c>
      <c r="B11" s="10" t="s">
        <v>1</v>
      </c>
      <c r="C11" s="11">
        <v>0</v>
      </c>
      <c r="D11" s="11">
        <v>0</v>
      </c>
      <c r="E11" s="11">
        <f t="shared" si="0"/>
        <v>0</v>
      </c>
      <c r="F11" s="12">
        <f t="shared" si="1"/>
        <v>0</v>
      </c>
      <c r="G11" s="12">
        <f>E11/SUM(E11:E15)</f>
        <v>0</v>
      </c>
      <c r="H11" s="13"/>
      <c r="I11" s="22" t="s">
        <v>7</v>
      </c>
      <c r="J11" s="10" t="s">
        <v>1</v>
      </c>
      <c r="K11" s="11">
        <v>0</v>
      </c>
      <c r="L11" s="11">
        <v>0</v>
      </c>
      <c r="M11" s="11">
        <f t="shared" si="2"/>
        <v>0</v>
      </c>
      <c r="N11" s="12">
        <f t="shared" si="3"/>
        <v>0</v>
      </c>
      <c r="O11" s="12">
        <f>M11/SUM(M11:M15)</f>
        <v>0</v>
      </c>
      <c r="P11" s="3"/>
    </row>
    <row r="12" spans="1:16" ht="19.5" customHeight="1" x14ac:dyDescent="0.15">
      <c r="A12" s="22"/>
      <c r="B12" s="10" t="s">
        <v>3</v>
      </c>
      <c r="C12" s="11">
        <v>140</v>
      </c>
      <c r="D12" s="11">
        <v>4</v>
      </c>
      <c r="E12" s="11">
        <f t="shared" si="0"/>
        <v>144</v>
      </c>
      <c r="F12" s="12">
        <f t="shared" si="1"/>
        <v>7.647371216144451E-2</v>
      </c>
      <c r="G12" s="12">
        <f>E12/SUM(E11:E15)</f>
        <v>0.68246445497630337</v>
      </c>
      <c r="H12" s="13"/>
      <c r="I12" s="22"/>
      <c r="J12" s="10" t="s">
        <v>3</v>
      </c>
      <c r="K12" s="11">
        <v>140</v>
      </c>
      <c r="L12" s="11">
        <v>4</v>
      </c>
      <c r="M12" s="11">
        <f t="shared" si="2"/>
        <v>144</v>
      </c>
      <c r="N12" s="12">
        <f t="shared" si="3"/>
        <v>7.647371216144451E-2</v>
      </c>
      <c r="O12" s="12">
        <f>M12/SUM(M11:M15)</f>
        <v>0.68246445497630337</v>
      </c>
      <c r="P12" s="3"/>
    </row>
    <row r="13" spans="1:16" ht="19.5" customHeight="1" x14ac:dyDescent="0.15">
      <c r="A13" s="22"/>
      <c r="B13" s="10" t="s">
        <v>4</v>
      </c>
      <c r="C13" s="11">
        <v>52</v>
      </c>
      <c r="D13" s="11">
        <v>0</v>
      </c>
      <c r="E13" s="11">
        <f t="shared" si="0"/>
        <v>52</v>
      </c>
      <c r="F13" s="12">
        <f t="shared" si="1"/>
        <v>2.7615507169410514E-2</v>
      </c>
      <c r="G13" s="12">
        <f>E13/SUM(E11:E15)</f>
        <v>0.24644549763033174</v>
      </c>
      <c r="H13" s="13"/>
      <c r="I13" s="22"/>
      <c r="J13" s="10" t="s">
        <v>4</v>
      </c>
      <c r="K13" s="11">
        <v>52</v>
      </c>
      <c r="L13" s="11">
        <v>0</v>
      </c>
      <c r="M13" s="11">
        <f t="shared" si="2"/>
        <v>52</v>
      </c>
      <c r="N13" s="12">
        <f t="shared" si="3"/>
        <v>2.7615507169410514E-2</v>
      </c>
      <c r="O13" s="12">
        <f>M13/SUM(M11:M15)</f>
        <v>0.24644549763033174</v>
      </c>
      <c r="P13" s="3"/>
    </row>
    <row r="14" spans="1:16" ht="19.5" customHeight="1" x14ac:dyDescent="0.15">
      <c r="A14" s="22"/>
      <c r="B14" s="10" t="s">
        <v>5</v>
      </c>
      <c r="C14" s="11">
        <v>0</v>
      </c>
      <c r="D14" s="11">
        <v>0</v>
      </c>
      <c r="E14" s="11">
        <f t="shared" si="0"/>
        <v>0</v>
      </c>
      <c r="F14" s="12">
        <f t="shared" si="1"/>
        <v>0</v>
      </c>
      <c r="G14" s="12">
        <f>E14/SUM(E11:E15)</f>
        <v>0</v>
      </c>
      <c r="H14" s="13"/>
      <c r="I14" s="22"/>
      <c r="J14" s="10" t="s">
        <v>5</v>
      </c>
      <c r="K14" s="11">
        <v>0</v>
      </c>
      <c r="L14" s="11">
        <v>0</v>
      </c>
      <c r="M14" s="11">
        <f t="shared" si="2"/>
        <v>0</v>
      </c>
      <c r="N14" s="12">
        <f t="shared" si="3"/>
        <v>0</v>
      </c>
      <c r="O14" s="12">
        <f>M14/SUM(M11:M15)</f>
        <v>0</v>
      </c>
      <c r="P14" s="3"/>
    </row>
    <row r="15" spans="1:16" ht="19.5" customHeight="1" x14ac:dyDescent="0.15">
      <c r="A15" s="22"/>
      <c r="B15" s="10" t="s">
        <v>6</v>
      </c>
      <c r="C15" s="11">
        <v>15</v>
      </c>
      <c r="D15" s="11">
        <v>0</v>
      </c>
      <c r="E15" s="11">
        <f t="shared" si="0"/>
        <v>15</v>
      </c>
      <c r="F15" s="12">
        <f t="shared" si="1"/>
        <v>7.9660116834838028E-3</v>
      </c>
      <c r="G15" s="12">
        <f>E15/SUM(E11:E15)</f>
        <v>7.1090047393364927E-2</v>
      </c>
      <c r="H15" s="13"/>
      <c r="I15" s="22"/>
      <c r="J15" s="10" t="s">
        <v>6</v>
      </c>
      <c r="K15" s="11">
        <v>15</v>
      </c>
      <c r="L15" s="11">
        <v>0</v>
      </c>
      <c r="M15" s="11">
        <f t="shared" si="2"/>
        <v>15</v>
      </c>
      <c r="N15" s="12">
        <f t="shared" si="3"/>
        <v>7.9660116834838028E-3</v>
      </c>
      <c r="O15" s="12">
        <f>M15/SUM(M11:M15)</f>
        <v>7.1090047393364927E-2</v>
      </c>
      <c r="P15" s="3"/>
    </row>
    <row r="16" spans="1:16" ht="19.5" customHeight="1" x14ac:dyDescent="0.15">
      <c r="A16" s="22" t="s">
        <v>8</v>
      </c>
      <c r="B16" s="10" t="s">
        <v>1</v>
      </c>
      <c r="C16" s="11">
        <v>0</v>
      </c>
      <c r="D16" s="11">
        <v>0</v>
      </c>
      <c r="E16" s="11">
        <f t="shared" si="0"/>
        <v>0</v>
      </c>
      <c r="F16" s="12">
        <f t="shared" si="1"/>
        <v>0</v>
      </c>
      <c r="G16" s="12">
        <f>E16/SUM(E16:E20)</f>
        <v>0</v>
      </c>
      <c r="H16" s="13"/>
      <c r="I16" s="22" t="s">
        <v>8</v>
      </c>
      <c r="J16" s="10" t="s">
        <v>1</v>
      </c>
      <c r="K16" s="11">
        <v>0</v>
      </c>
      <c r="L16" s="11">
        <v>0</v>
      </c>
      <c r="M16" s="11">
        <f t="shared" si="2"/>
        <v>0</v>
      </c>
      <c r="N16" s="12">
        <f t="shared" si="3"/>
        <v>0</v>
      </c>
      <c r="O16" s="12">
        <f>M16/SUM(M16:M20)</f>
        <v>0</v>
      </c>
      <c r="P16" s="3"/>
    </row>
    <row r="17" spans="1:16" ht="19.5" customHeight="1" x14ac:dyDescent="0.15">
      <c r="A17" s="22"/>
      <c r="B17" s="10" t="s">
        <v>3</v>
      </c>
      <c r="C17" s="11">
        <v>239</v>
      </c>
      <c r="D17" s="11">
        <v>0</v>
      </c>
      <c r="E17" s="11">
        <f t="shared" si="0"/>
        <v>239</v>
      </c>
      <c r="F17" s="12">
        <f t="shared" si="1"/>
        <v>0.12692511949017526</v>
      </c>
      <c r="G17" s="12">
        <f>E17/SUM(E16:E20)</f>
        <v>0.60506329113924051</v>
      </c>
      <c r="H17" s="13"/>
      <c r="I17" s="22"/>
      <c r="J17" s="10" t="s">
        <v>3</v>
      </c>
      <c r="K17" s="11">
        <v>239</v>
      </c>
      <c r="L17" s="11">
        <v>0</v>
      </c>
      <c r="M17" s="11">
        <f t="shared" si="2"/>
        <v>239</v>
      </c>
      <c r="N17" s="12">
        <f t="shared" si="3"/>
        <v>0.12692511949017526</v>
      </c>
      <c r="O17" s="12">
        <f>M17/SUM(M16:M20)</f>
        <v>0.60506329113924051</v>
      </c>
      <c r="P17" s="3"/>
    </row>
    <row r="18" spans="1:16" ht="19.5" customHeight="1" x14ac:dyDescent="0.15">
      <c r="A18" s="22"/>
      <c r="B18" s="10" t="s">
        <v>4</v>
      </c>
      <c r="C18" s="11">
        <v>74</v>
      </c>
      <c r="D18" s="11">
        <v>12</v>
      </c>
      <c r="E18" s="11">
        <f t="shared" si="0"/>
        <v>86</v>
      </c>
      <c r="F18" s="12">
        <f t="shared" si="1"/>
        <v>4.5671800318640467E-2</v>
      </c>
      <c r="G18" s="12">
        <f>E18/SUM(E16:E20)</f>
        <v>0.21772151898734177</v>
      </c>
      <c r="H18" s="13"/>
      <c r="I18" s="22"/>
      <c r="J18" s="10" t="s">
        <v>4</v>
      </c>
      <c r="K18" s="11">
        <v>74</v>
      </c>
      <c r="L18" s="11">
        <v>12</v>
      </c>
      <c r="M18" s="11">
        <f t="shared" si="2"/>
        <v>86</v>
      </c>
      <c r="N18" s="12">
        <f t="shared" si="3"/>
        <v>4.5671800318640467E-2</v>
      </c>
      <c r="O18" s="12">
        <f>M18/SUM(M16:M20)</f>
        <v>0.21772151898734177</v>
      </c>
      <c r="P18" s="3"/>
    </row>
    <row r="19" spans="1:16" ht="19.5" customHeight="1" x14ac:dyDescent="0.15">
      <c r="A19" s="22"/>
      <c r="B19" s="10" t="s">
        <v>5</v>
      </c>
      <c r="C19" s="11">
        <v>62</v>
      </c>
      <c r="D19" s="11">
        <v>0</v>
      </c>
      <c r="E19" s="11">
        <f t="shared" si="0"/>
        <v>62</v>
      </c>
      <c r="F19" s="12">
        <f t="shared" si="1"/>
        <v>3.2926181625066386E-2</v>
      </c>
      <c r="G19" s="12">
        <f>E19/SUM(E16:E20)</f>
        <v>0.1569620253164557</v>
      </c>
      <c r="H19" s="13"/>
      <c r="I19" s="22"/>
      <c r="J19" s="10" t="s">
        <v>5</v>
      </c>
      <c r="K19" s="11">
        <v>62</v>
      </c>
      <c r="L19" s="11">
        <v>0</v>
      </c>
      <c r="M19" s="11">
        <f t="shared" si="2"/>
        <v>62</v>
      </c>
      <c r="N19" s="12">
        <f t="shared" si="3"/>
        <v>3.2926181625066386E-2</v>
      </c>
      <c r="O19" s="12">
        <f>M19/SUM(M16:M20)</f>
        <v>0.1569620253164557</v>
      </c>
      <c r="P19" s="3"/>
    </row>
    <row r="20" spans="1:16" ht="19.5" customHeight="1" x14ac:dyDescent="0.15">
      <c r="A20" s="22"/>
      <c r="B20" s="10" t="s">
        <v>6</v>
      </c>
      <c r="C20" s="11">
        <v>8</v>
      </c>
      <c r="D20" s="11">
        <v>0</v>
      </c>
      <c r="E20" s="11">
        <f t="shared" si="0"/>
        <v>8</v>
      </c>
      <c r="F20" s="12">
        <f t="shared" si="1"/>
        <v>4.2485395645246943E-3</v>
      </c>
      <c r="G20" s="12">
        <f>E20/SUM(E16:E20)</f>
        <v>2.0253164556962026E-2</v>
      </c>
      <c r="H20" s="13"/>
      <c r="I20" s="22"/>
      <c r="J20" s="10" t="s">
        <v>6</v>
      </c>
      <c r="K20" s="11">
        <v>8</v>
      </c>
      <c r="L20" s="11">
        <v>0</v>
      </c>
      <c r="M20" s="11">
        <f t="shared" si="2"/>
        <v>8</v>
      </c>
      <c r="N20" s="12">
        <f t="shared" si="3"/>
        <v>4.2485395645246943E-3</v>
      </c>
      <c r="O20" s="12">
        <f>M20/SUM(M16:M20)</f>
        <v>2.0253164556962026E-2</v>
      </c>
      <c r="P20" s="3"/>
    </row>
    <row r="21" spans="1:16" ht="19.5" customHeight="1" x14ac:dyDescent="0.15">
      <c r="A21" s="22" t="s">
        <v>9</v>
      </c>
      <c r="B21" s="10" t="s">
        <v>1</v>
      </c>
      <c r="C21" s="11">
        <v>0</v>
      </c>
      <c r="D21" s="11">
        <v>0</v>
      </c>
      <c r="E21" s="11">
        <f t="shared" si="0"/>
        <v>0</v>
      </c>
      <c r="F21" s="12">
        <f t="shared" si="1"/>
        <v>0</v>
      </c>
      <c r="G21" s="12">
        <f>E21/SUM(E21:E25)</f>
        <v>0</v>
      </c>
      <c r="H21" s="13"/>
      <c r="I21" s="22" t="s">
        <v>9</v>
      </c>
      <c r="J21" s="10" t="s">
        <v>1</v>
      </c>
      <c r="K21" s="11">
        <v>0</v>
      </c>
      <c r="L21" s="11">
        <v>0</v>
      </c>
      <c r="M21" s="11">
        <f t="shared" si="2"/>
        <v>0</v>
      </c>
      <c r="N21" s="12">
        <f t="shared" si="3"/>
        <v>0</v>
      </c>
      <c r="O21" s="12">
        <f>M21/SUM(M21:M25)</f>
        <v>0</v>
      </c>
      <c r="P21" s="3"/>
    </row>
    <row r="22" spans="1:16" ht="19.5" customHeight="1" x14ac:dyDescent="0.15">
      <c r="A22" s="22"/>
      <c r="B22" s="10" t="s">
        <v>3</v>
      </c>
      <c r="C22" s="11">
        <v>75</v>
      </c>
      <c r="D22" s="11">
        <v>0</v>
      </c>
      <c r="E22" s="11">
        <f t="shared" si="0"/>
        <v>75</v>
      </c>
      <c r="F22" s="12">
        <f t="shared" si="1"/>
        <v>3.9830058417419011E-2</v>
      </c>
      <c r="G22" s="12">
        <f>E22/SUM(E21:E25)</f>
        <v>0.60483870967741937</v>
      </c>
      <c r="H22" s="13"/>
      <c r="I22" s="22"/>
      <c r="J22" s="10" t="s">
        <v>3</v>
      </c>
      <c r="K22" s="11">
        <v>75</v>
      </c>
      <c r="L22" s="11">
        <v>0</v>
      </c>
      <c r="M22" s="11">
        <f t="shared" si="2"/>
        <v>75</v>
      </c>
      <c r="N22" s="12">
        <f t="shared" si="3"/>
        <v>3.9830058417419011E-2</v>
      </c>
      <c r="O22" s="12">
        <f>M22/SUM(M21:M25)</f>
        <v>0.60483870967741937</v>
      </c>
      <c r="P22" s="3"/>
    </row>
    <row r="23" spans="1:16" ht="19.5" customHeight="1" x14ac:dyDescent="0.15">
      <c r="A23" s="22"/>
      <c r="B23" s="10" t="s">
        <v>4</v>
      </c>
      <c r="C23" s="11">
        <v>38</v>
      </c>
      <c r="D23" s="11">
        <v>0</v>
      </c>
      <c r="E23" s="11">
        <f t="shared" si="0"/>
        <v>38</v>
      </c>
      <c r="F23" s="12">
        <f t="shared" si="1"/>
        <v>2.0180562931492299E-2</v>
      </c>
      <c r="G23" s="12">
        <f>E23/SUM(E21:E25)</f>
        <v>0.30645161290322581</v>
      </c>
      <c r="H23" s="13"/>
      <c r="I23" s="22"/>
      <c r="J23" s="10" t="s">
        <v>4</v>
      </c>
      <c r="K23" s="11">
        <v>38</v>
      </c>
      <c r="L23" s="11">
        <v>0</v>
      </c>
      <c r="M23" s="11">
        <f t="shared" si="2"/>
        <v>38</v>
      </c>
      <c r="N23" s="12">
        <f t="shared" si="3"/>
        <v>2.0180562931492299E-2</v>
      </c>
      <c r="O23" s="12">
        <f>M23/SUM(M21:M25)</f>
        <v>0.30645161290322581</v>
      </c>
      <c r="P23" s="3"/>
    </row>
    <row r="24" spans="1:16" ht="19.5" customHeight="1" x14ac:dyDescent="0.15">
      <c r="A24" s="22"/>
      <c r="B24" s="10" t="s">
        <v>5</v>
      </c>
      <c r="C24" s="11">
        <v>11</v>
      </c>
      <c r="D24" s="11">
        <v>0</v>
      </c>
      <c r="E24" s="11">
        <f t="shared" si="0"/>
        <v>11</v>
      </c>
      <c r="F24" s="12">
        <f t="shared" si="1"/>
        <v>5.8417419012214552E-3</v>
      </c>
      <c r="G24" s="12">
        <f>E24/SUM(E21:E25)</f>
        <v>8.8709677419354843E-2</v>
      </c>
      <c r="H24" s="13"/>
      <c r="I24" s="22"/>
      <c r="J24" s="10" t="s">
        <v>5</v>
      </c>
      <c r="K24" s="11">
        <v>11</v>
      </c>
      <c r="L24" s="11">
        <v>0</v>
      </c>
      <c r="M24" s="11">
        <f t="shared" si="2"/>
        <v>11</v>
      </c>
      <c r="N24" s="12">
        <f t="shared" si="3"/>
        <v>5.8417419012214552E-3</v>
      </c>
      <c r="O24" s="12">
        <f>M24/SUM(M21:M25)</f>
        <v>8.8709677419354843E-2</v>
      </c>
      <c r="P24" s="3"/>
    </row>
    <row r="25" spans="1:16" ht="19.5" customHeight="1" x14ac:dyDescent="0.15">
      <c r="A25" s="22"/>
      <c r="B25" s="10" t="s">
        <v>6</v>
      </c>
      <c r="C25" s="11">
        <v>0</v>
      </c>
      <c r="D25" s="11">
        <v>0</v>
      </c>
      <c r="E25" s="11">
        <f t="shared" si="0"/>
        <v>0</v>
      </c>
      <c r="F25" s="12">
        <f t="shared" si="1"/>
        <v>0</v>
      </c>
      <c r="G25" s="12">
        <f>E25/SUM(E21:E25)</f>
        <v>0</v>
      </c>
      <c r="H25" s="13"/>
      <c r="I25" s="22"/>
      <c r="J25" s="10" t="s">
        <v>6</v>
      </c>
      <c r="K25" s="11">
        <v>0</v>
      </c>
      <c r="L25" s="11">
        <v>0</v>
      </c>
      <c r="M25" s="11">
        <f t="shared" si="2"/>
        <v>0</v>
      </c>
      <c r="N25" s="12">
        <f t="shared" si="3"/>
        <v>0</v>
      </c>
      <c r="O25" s="12">
        <f>M25/SUM(M21:M25)</f>
        <v>0</v>
      </c>
      <c r="P25" s="3"/>
    </row>
    <row r="26" spans="1:16" ht="19.5" customHeight="1" x14ac:dyDescent="0.15">
      <c r="A26" s="22" t="s">
        <v>10</v>
      </c>
      <c r="B26" s="10" t="s">
        <v>1</v>
      </c>
      <c r="C26" s="11">
        <v>0</v>
      </c>
      <c r="D26" s="11">
        <v>0</v>
      </c>
      <c r="E26" s="11">
        <f t="shared" si="0"/>
        <v>0</v>
      </c>
      <c r="F26" s="12">
        <f t="shared" si="1"/>
        <v>0</v>
      </c>
      <c r="G26" s="12">
        <f>E26/SUM(E26:E30)</f>
        <v>0</v>
      </c>
      <c r="H26" s="13"/>
      <c r="I26" s="22" t="s">
        <v>10</v>
      </c>
      <c r="J26" s="10" t="s">
        <v>1</v>
      </c>
      <c r="K26" s="11">
        <v>0</v>
      </c>
      <c r="L26" s="11">
        <v>0</v>
      </c>
      <c r="M26" s="11">
        <f t="shared" si="2"/>
        <v>0</v>
      </c>
      <c r="N26" s="12">
        <f t="shared" si="3"/>
        <v>0</v>
      </c>
      <c r="O26" s="12">
        <f>M26/SUM(M26:M30)</f>
        <v>0</v>
      </c>
      <c r="P26" s="3"/>
    </row>
    <row r="27" spans="1:16" ht="19.5" customHeight="1" x14ac:dyDescent="0.15">
      <c r="A27" s="22"/>
      <c r="B27" s="10" t="s">
        <v>3</v>
      </c>
      <c r="C27" s="11">
        <v>111</v>
      </c>
      <c r="D27" s="11">
        <v>9</v>
      </c>
      <c r="E27" s="11">
        <f t="shared" si="0"/>
        <v>120</v>
      </c>
      <c r="F27" s="12">
        <f t="shared" si="1"/>
        <v>6.3728093467870423E-2</v>
      </c>
      <c r="G27" s="12">
        <f>E27/SUM(E26:E30)</f>
        <v>0.90225563909774431</v>
      </c>
      <c r="H27" s="13"/>
      <c r="I27" s="22"/>
      <c r="J27" s="10" t="s">
        <v>3</v>
      </c>
      <c r="K27" s="11">
        <v>111</v>
      </c>
      <c r="L27" s="11">
        <v>9</v>
      </c>
      <c r="M27" s="11">
        <f t="shared" si="2"/>
        <v>120</v>
      </c>
      <c r="N27" s="12">
        <f t="shared" si="3"/>
        <v>6.3728093467870423E-2</v>
      </c>
      <c r="O27" s="12">
        <f>M27/SUM(M26:M30)</f>
        <v>0.90225563909774431</v>
      </c>
      <c r="P27" s="3"/>
    </row>
    <row r="28" spans="1:16" ht="19.5" customHeight="1" x14ac:dyDescent="0.15">
      <c r="A28" s="22"/>
      <c r="B28" s="10" t="s">
        <v>4</v>
      </c>
      <c r="C28" s="11">
        <v>12</v>
      </c>
      <c r="D28" s="11">
        <v>0</v>
      </c>
      <c r="E28" s="11">
        <f t="shared" si="0"/>
        <v>12</v>
      </c>
      <c r="F28" s="12">
        <f t="shared" si="1"/>
        <v>6.3728093467870419E-3</v>
      </c>
      <c r="G28" s="12">
        <f>E28/SUM(E26:E30)</f>
        <v>9.0225563909774431E-2</v>
      </c>
      <c r="H28" s="13"/>
      <c r="I28" s="22"/>
      <c r="J28" s="10" t="s">
        <v>4</v>
      </c>
      <c r="K28" s="11">
        <v>12</v>
      </c>
      <c r="L28" s="11">
        <v>0</v>
      </c>
      <c r="M28" s="11">
        <f t="shared" si="2"/>
        <v>12</v>
      </c>
      <c r="N28" s="12">
        <f t="shared" si="3"/>
        <v>6.3728093467870419E-3</v>
      </c>
      <c r="O28" s="12">
        <f>M28/SUM(M26:M30)</f>
        <v>9.0225563909774431E-2</v>
      </c>
      <c r="P28" s="3"/>
    </row>
    <row r="29" spans="1:16" ht="19.5" customHeight="1" x14ac:dyDescent="0.15">
      <c r="A29" s="22"/>
      <c r="B29" s="10" t="s">
        <v>5</v>
      </c>
      <c r="C29" s="11">
        <v>0</v>
      </c>
      <c r="D29" s="11">
        <v>0</v>
      </c>
      <c r="E29" s="11">
        <f t="shared" si="0"/>
        <v>0</v>
      </c>
      <c r="F29" s="12">
        <f t="shared" si="1"/>
        <v>0</v>
      </c>
      <c r="G29" s="12">
        <f>E29/SUM(E26:E30)</f>
        <v>0</v>
      </c>
      <c r="H29" s="13"/>
      <c r="I29" s="22"/>
      <c r="J29" s="10" t="s">
        <v>5</v>
      </c>
      <c r="K29" s="11">
        <v>0</v>
      </c>
      <c r="L29" s="11">
        <v>0</v>
      </c>
      <c r="M29" s="11">
        <f t="shared" si="2"/>
        <v>0</v>
      </c>
      <c r="N29" s="12">
        <f t="shared" si="3"/>
        <v>0</v>
      </c>
      <c r="O29" s="12">
        <f>M29/SUM(M26:M30)</f>
        <v>0</v>
      </c>
      <c r="P29" s="3"/>
    </row>
    <row r="30" spans="1:16" ht="19.5" customHeight="1" x14ac:dyDescent="0.15">
      <c r="A30" s="22"/>
      <c r="B30" s="10" t="s">
        <v>6</v>
      </c>
      <c r="C30" s="11">
        <v>1</v>
      </c>
      <c r="D30" s="11">
        <v>0</v>
      </c>
      <c r="E30" s="11">
        <f t="shared" si="0"/>
        <v>1</v>
      </c>
      <c r="F30" s="12">
        <f t="shared" si="1"/>
        <v>5.3106744556558679E-4</v>
      </c>
      <c r="G30" s="12">
        <f>E30/SUM(E26:E30)</f>
        <v>7.5187969924812026E-3</v>
      </c>
      <c r="H30" s="13"/>
      <c r="I30" s="22"/>
      <c r="J30" s="10" t="s">
        <v>6</v>
      </c>
      <c r="K30" s="11">
        <v>1</v>
      </c>
      <c r="L30" s="11">
        <v>0</v>
      </c>
      <c r="M30" s="11">
        <f t="shared" si="2"/>
        <v>1</v>
      </c>
      <c r="N30" s="12">
        <f t="shared" si="3"/>
        <v>5.3106744556558679E-4</v>
      </c>
      <c r="O30" s="12">
        <f>M30/SUM(M26:M30)</f>
        <v>7.5187969924812026E-3</v>
      </c>
      <c r="P30" s="3"/>
    </row>
    <row r="31" spans="1:16" ht="19.5" customHeight="1" x14ac:dyDescent="0.15">
      <c r="A31" s="22" t="s">
        <v>11</v>
      </c>
      <c r="B31" s="10" t="s">
        <v>1</v>
      </c>
      <c r="C31" s="11">
        <v>1</v>
      </c>
      <c r="D31" s="11">
        <v>0</v>
      </c>
      <c r="E31" s="11">
        <f t="shared" si="0"/>
        <v>1</v>
      </c>
      <c r="F31" s="12">
        <f t="shared" si="1"/>
        <v>5.3106744556558679E-4</v>
      </c>
      <c r="G31" s="12">
        <f>E31/SUM(E31:E35)</f>
        <v>7.462686567164179E-3</v>
      </c>
      <c r="H31" s="13"/>
      <c r="I31" s="22" t="s">
        <v>11</v>
      </c>
      <c r="J31" s="10" t="s">
        <v>1</v>
      </c>
      <c r="K31" s="11">
        <v>1</v>
      </c>
      <c r="L31" s="11">
        <v>0</v>
      </c>
      <c r="M31" s="11">
        <f t="shared" si="2"/>
        <v>1</v>
      </c>
      <c r="N31" s="12">
        <f t="shared" si="3"/>
        <v>5.3106744556558679E-4</v>
      </c>
      <c r="O31" s="12">
        <f>M31/SUM(M31:M35)</f>
        <v>7.462686567164179E-3</v>
      </c>
      <c r="P31" s="3"/>
    </row>
    <row r="32" spans="1:16" ht="19.5" customHeight="1" x14ac:dyDescent="0.15">
      <c r="A32" s="22"/>
      <c r="B32" s="10" t="s">
        <v>3</v>
      </c>
      <c r="C32" s="11">
        <v>113</v>
      </c>
      <c r="D32" s="11">
        <v>8</v>
      </c>
      <c r="E32" s="11">
        <f t="shared" si="0"/>
        <v>121</v>
      </c>
      <c r="F32" s="12">
        <f t="shared" si="1"/>
        <v>6.4259160913436003E-2</v>
      </c>
      <c r="G32" s="12">
        <f>E32/SUM(E31:E35)</f>
        <v>0.90298507462686572</v>
      </c>
      <c r="H32" s="13"/>
      <c r="I32" s="22"/>
      <c r="J32" s="10" t="s">
        <v>3</v>
      </c>
      <c r="K32" s="11">
        <v>113</v>
      </c>
      <c r="L32" s="11">
        <v>8</v>
      </c>
      <c r="M32" s="11">
        <f t="shared" si="2"/>
        <v>121</v>
      </c>
      <c r="N32" s="12">
        <f t="shared" si="3"/>
        <v>6.4259160913436003E-2</v>
      </c>
      <c r="O32" s="12">
        <f>M32/SUM(M31:M35)</f>
        <v>0.90298507462686572</v>
      </c>
      <c r="P32" s="3"/>
    </row>
    <row r="33" spans="1:16" ht="19.5" customHeight="1" x14ac:dyDescent="0.15">
      <c r="A33" s="22"/>
      <c r="B33" s="10" t="s">
        <v>4</v>
      </c>
      <c r="C33" s="11">
        <v>0</v>
      </c>
      <c r="D33" s="11">
        <v>0</v>
      </c>
      <c r="E33" s="11">
        <f t="shared" si="0"/>
        <v>0</v>
      </c>
      <c r="F33" s="12">
        <f t="shared" si="1"/>
        <v>0</v>
      </c>
      <c r="G33" s="12">
        <f>E33/SUM(E31:E35)</f>
        <v>0</v>
      </c>
      <c r="H33" s="13"/>
      <c r="I33" s="22"/>
      <c r="J33" s="10" t="s">
        <v>4</v>
      </c>
      <c r="K33" s="11">
        <v>0</v>
      </c>
      <c r="L33" s="11">
        <v>0</v>
      </c>
      <c r="M33" s="11">
        <f t="shared" si="2"/>
        <v>0</v>
      </c>
      <c r="N33" s="12">
        <f t="shared" si="3"/>
        <v>0</v>
      </c>
      <c r="O33" s="12">
        <f>M33/SUM(M31:M35)</f>
        <v>0</v>
      </c>
      <c r="P33" s="3"/>
    </row>
    <row r="34" spans="1:16" ht="19.5" customHeight="1" x14ac:dyDescent="0.15">
      <c r="A34" s="22"/>
      <c r="B34" s="10" t="s">
        <v>5</v>
      </c>
      <c r="C34" s="11">
        <v>8</v>
      </c>
      <c r="D34" s="11">
        <v>0</v>
      </c>
      <c r="E34" s="11">
        <f t="shared" si="0"/>
        <v>8</v>
      </c>
      <c r="F34" s="12">
        <f t="shared" si="1"/>
        <v>4.2485395645246943E-3</v>
      </c>
      <c r="G34" s="12">
        <f>E34/SUM(E31:E35)</f>
        <v>5.9701492537313432E-2</v>
      </c>
      <c r="H34" s="13"/>
      <c r="I34" s="22"/>
      <c r="J34" s="10" t="s">
        <v>5</v>
      </c>
      <c r="K34" s="11">
        <v>8</v>
      </c>
      <c r="L34" s="11">
        <v>0</v>
      </c>
      <c r="M34" s="11">
        <f t="shared" si="2"/>
        <v>8</v>
      </c>
      <c r="N34" s="12">
        <f t="shared" si="3"/>
        <v>4.2485395645246943E-3</v>
      </c>
      <c r="O34" s="12">
        <f>M34/SUM(M31:M35)</f>
        <v>5.9701492537313432E-2</v>
      </c>
      <c r="P34" s="3"/>
    </row>
    <row r="35" spans="1:16" ht="19.5" customHeight="1" x14ac:dyDescent="0.15">
      <c r="A35" s="22"/>
      <c r="B35" s="10" t="s">
        <v>6</v>
      </c>
      <c r="C35" s="11">
        <v>4</v>
      </c>
      <c r="D35" s="11">
        <v>0</v>
      </c>
      <c r="E35" s="11">
        <f t="shared" si="0"/>
        <v>4</v>
      </c>
      <c r="F35" s="12">
        <f t="shared" si="1"/>
        <v>2.1242697822623472E-3</v>
      </c>
      <c r="G35" s="12">
        <f>E35/SUM(E31:E35)</f>
        <v>2.9850746268656716E-2</v>
      </c>
      <c r="H35" s="13"/>
      <c r="I35" s="22"/>
      <c r="J35" s="10" t="s">
        <v>6</v>
      </c>
      <c r="K35" s="11">
        <v>4</v>
      </c>
      <c r="L35" s="11">
        <v>0</v>
      </c>
      <c r="M35" s="11">
        <f t="shared" si="2"/>
        <v>4</v>
      </c>
      <c r="N35" s="12">
        <f t="shared" si="3"/>
        <v>2.1242697822623472E-3</v>
      </c>
      <c r="O35" s="12">
        <f>M35/SUM(M31:M35)</f>
        <v>2.9850746268656716E-2</v>
      </c>
      <c r="P35" s="3"/>
    </row>
    <row r="36" spans="1:16" ht="19.5" customHeight="1" x14ac:dyDescent="0.15">
      <c r="A36" s="22" t="s">
        <v>12</v>
      </c>
      <c r="B36" s="10" t="s">
        <v>1</v>
      </c>
      <c r="C36" s="11">
        <v>0</v>
      </c>
      <c r="D36" s="11">
        <v>0</v>
      </c>
      <c r="E36" s="11">
        <f t="shared" si="0"/>
        <v>0</v>
      </c>
      <c r="F36" s="12">
        <f t="shared" si="1"/>
        <v>0</v>
      </c>
      <c r="G36" s="12">
        <f>E36/SUM(E36:E40)</f>
        <v>0</v>
      </c>
      <c r="H36" s="13"/>
      <c r="I36" s="22" t="s">
        <v>12</v>
      </c>
      <c r="J36" s="10" t="s">
        <v>1</v>
      </c>
      <c r="K36" s="11">
        <v>0</v>
      </c>
      <c r="L36" s="11">
        <v>0</v>
      </c>
      <c r="M36" s="11">
        <f t="shared" si="2"/>
        <v>0</v>
      </c>
      <c r="N36" s="12">
        <f t="shared" si="3"/>
        <v>0</v>
      </c>
      <c r="O36" s="12">
        <f>M36/SUM(M36:M40)</f>
        <v>0</v>
      </c>
      <c r="P36" s="3"/>
    </row>
    <row r="37" spans="1:16" ht="19.5" customHeight="1" x14ac:dyDescent="0.15">
      <c r="A37" s="22"/>
      <c r="B37" s="10" t="s">
        <v>3</v>
      </c>
      <c r="C37" s="11">
        <v>111</v>
      </c>
      <c r="D37" s="11">
        <v>0</v>
      </c>
      <c r="E37" s="11">
        <f t="shared" si="0"/>
        <v>111</v>
      </c>
      <c r="F37" s="12">
        <f t="shared" si="1"/>
        <v>5.8948486457780142E-2</v>
      </c>
      <c r="G37" s="12">
        <f>E37/SUM(E36:E40)</f>
        <v>0.53623188405797106</v>
      </c>
      <c r="H37" s="13"/>
      <c r="I37" s="22"/>
      <c r="J37" s="10" t="s">
        <v>3</v>
      </c>
      <c r="K37" s="11">
        <v>111</v>
      </c>
      <c r="L37" s="11">
        <v>0</v>
      </c>
      <c r="M37" s="11">
        <f t="shared" si="2"/>
        <v>111</v>
      </c>
      <c r="N37" s="12">
        <f t="shared" si="3"/>
        <v>5.8948486457780142E-2</v>
      </c>
      <c r="O37" s="12">
        <f>M37/SUM(M36:M40)</f>
        <v>0.53623188405797106</v>
      </c>
      <c r="P37" s="3"/>
    </row>
    <row r="38" spans="1:16" ht="19.5" customHeight="1" x14ac:dyDescent="0.15">
      <c r="A38" s="22"/>
      <c r="B38" s="10" t="s">
        <v>4</v>
      </c>
      <c r="C38" s="11">
        <v>57</v>
      </c>
      <c r="D38" s="11">
        <v>0</v>
      </c>
      <c r="E38" s="11">
        <f t="shared" si="0"/>
        <v>57</v>
      </c>
      <c r="F38" s="12">
        <f t="shared" si="1"/>
        <v>3.0270844397238449E-2</v>
      </c>
      <c r="G38" s="12">
        <f>E38/SUM(E36:E40)</f>
        <v>0.27536231884057971</v>
      </c>
      <c r="H38" s="13"/>
      <c r="I38" s="22"/>
      <c r="J38" s="10" t="s">
        <v>4</v>
      </c>
      <c r="K38" s="11">
        <v>57</v>
      </c>
      <c r="L38" s="11">
        <v>0</v>
      </c>
      <c r="M38" s="11">
        <f t="shared" si="2"/>
        <v>57</v>
      </c>
      <c r="N38" s="12">
        <f t="shared" si="3"/>
        <v>3.0270844397238449E-2</v>
      </c>
      <c r="O38" s="12">
        <f>M38/SUM(M36:M40)</f>
        <v>0.27536231884057971</v>
      </c>
      <c r="P38" s="3"/>
    </row>
    <row r="39" spans="1:16" ht="19.5" customHeight="1" x14ac:dyDescent="0.15">
      <c r="A39" s="22"/>
      <c r="B39" s="10" t="s">
        <v>5</v>
      </c>
      <c r="C39" s="11">
        <v>20</v>
      </c>
      <c r="D39" s="11">
        <v>0</v>
      </c>
      <c r="E39" s="11">
        <f t="shared" si="0"/>
        <v>20</v>
      </c>
      <c r="F39" s="12">
        <f t="shared" si="1"/>
        <v>1.0621348911311737E-2</v>
      </c>
      <c r="G39" s="12">
        <f>E39/SUM(E36:E40)</f>
        <v>9.6618357487922704E-2</v>
      </c>
      <c r="H39" s="13"/>
      <c r="I39" s="22"/>
      <c r="J39" s="10" t="s">
        <v>5</v>
      </c>
      <c r="K39" s="11">
        <v>20</v>
      </c>
      <c r="L39" s="11">
        <v>0</v>
      </c>
      <c r="M39" s="11">
        <f t="shared" si="2"/>
        <v>20</v>
      </c>
      <c r="N39" s="12">
        <f t="shared" si="3"/>
        <v>1.0621348911311737E-2</v>
      </c>
      <c r="O39" s="12">
        <f>M39/SUM(M36:M40)</f>
        <v>9.6618357487922704E-2</v>
      </c>
      <c r="P39" s="3"/>
    </row>
    <row r="40" spans="1:16" ht="19.5" customHeight="1" x14ac:dyDescent="0.15">
      <c r="A40" s="22"/>
      <c r="B40" s="10" t="s">
        <v>6</v>
      </c>
      <c r="C40" s="11">
        <v>19</v>
      </c>
      <c r="D40" s="11">
        <v>0</v>
      </c>
      <c r="E40" s="11">
        <f t="shared" si="0"/>
        <v>19</v>
      </c>
      <c r="F40" s="12">
        <f t="shared" si="1"/>
        <v>1.009028146574615E-2</v>
      </c>
      <c r="G40" s="12">
        <f>E40/SUM(E36:E40)</f>
        <v>9.1787439613526575E-2</v>
      </c>
      <c r="H40" s="13"/>
      <c r="I40" s="22"/>
      <c r="J40" s="10" t="s">
        <v>6</v>
      </c>
      <c r="K40" s="11">
        <v>19</v>
      </c>
      <c r="L40" s="11">
        <v>0</v>
      </c>
      <c r="M40" s="11">
        <f t="shared" si="2"/>
        <v>19</v>
      </c>
      <c r="N40" s="12">
        <f t="shared" si="3"/>
        <v>1.009028146574615E-2</v>
      </c>
      <c r="O40" s="12">
        <f>M40/SUM(M36:M40)</f>
        <v>9.1787439613526575E-2</v>
      </c>
      <c r="P40" s="3"/>
    </row>
    <row r="41" spans="1:16" ht="19.5" customHeight="1" x14ac:dyDescent="0.15">
      <c r="A41" s="22" t="s">
        <v>2</v>
      </c>
      <c r="B41" s="10" t="s">
        <v>1</v>
      </c>
      <c r="C41" s="11">
        <v>0</v>
      </c>
      <c r="D41" s="11">
        <v>0</v>
      </c>
      <c r="E41" s="11">
        <f t="shared" si="0"/>
        <v>0</v>
      </c>
      <c r="F41" s="12">
        <f t="shared" si="1"/>
        <v>0</v>
      </c>
      <c r="G41" s="12">
        <f>E41/SUM(E41:E45)</f>
        <v>0</v>
      </c>
      <c r="H41" s="5"/>
      <c r="I41" s="22" t="s">
        <v>2</v>
      </c>
      <c r="J41" s="10" t="s">
        <v>1</v>
      </c>
      <c r="K41" s="11">
        <v>0</v>
      </c>
      <c r="L41" s="11">
        <v>0</v>
      </c>
      <c r="M41" s="11">
        <f t="shared" si="2"/>
        <v>0</v>
      </c>
      <c r="N41" s="12">
        <f t="shared" si="3"/>
        <v>0</v>
      </c>
      <c r="O41" s="12">
        <f>M41/SUM(M41:M45)</f>
        <v>0</v>
      </c>
    </row>
    <row r="42" spans="1:16" ht="19.5" customHeight="1" x14ac:dyDescent="0.15">
      <c r="A42" s="22"/>
      <c r="B42" s="10" t="s">
        <v>3</v>
      </c>
      <c r="C42" s="11">
        <v>445</v>
      </c>
      <c r="D42" s="11">
        <v>0</v>
      </c>
      <c r="E42" s="11">
        <f t="shared" si="0"/>
        <v>445</v>
      </c>
      <c r="F42" s="12">
        <f t="shared" si="1"/>
        <v>0.23632501327668615</v>
      </c>
      <c r="G42" s="12">
        <f>E42/SUM(E41:E45)</f>
        <v>0.90816326530612246</v>
      </c>
      <c r="H42" s="5"/>
      <c r="I42" s="22"/>
      <c r="J42" s="10" t="s">
        <v>3</v>
      </c>
      <c r="K42" s="11">
        <v>438</v>
      </c>
      <c r="L42" s="11">
        <v>0</v>
      </c>
      <c r="M42" s="11">
        <f t="shared" si="2"/>
        <v>438</v>
      </c>
      <c r="N42" s="12">
        <f t="shared" si="3"/>
        <v>0.23260754115772703</v>
      </c>
      <c r="O42" s="12">
        <f>M42/SUM(M41:M45)</f>
        <v>0.89387755102040811</v>
      </c>
    </row>
    <row r="43" spans="1:16" ht="19.5" customHeight="1" x14ac:dyDescent="0.15">
      <c r="A43" s="22"/>
      <c r="B43" s="10" t="s">
        <v>4</v>
      </c>
      <c r="C43" s="11">
        <v>0</v>
      </c>
      <c r="D43" s="11">
        <v>0</v>
      </c>
      <c r="E43" s="11">
        <f t="shared" si="0"/>
        <v>0</v>
      </c>
      <c r="F43" s="12">
        <f t="shared" si="1"/>
        <v>0</v>
      </c>
      <c r="G43" s="12">
        <f>E43/SUM(E41:E45)</f>
        <v>0</v>
      </c>
      <c r="H43" s="5"/>
      <c r="I43" s="22"/>
      <c r="J43" s="10" t="s">
        <v>4</v>
      </c>
      <c r="K43" s="11">
        <v>0</v>
      </c>
      <c r="L43" s="11">
        <v>0</v>
      </c>
      <c r="M43" s="11">
        <f t="shared" si="2"/>
        <v>0</v>
      </c>
      <c r="N43" s="12">
        <f t="shared" si="3"/>
        <v>0</v>
      </c>
      <c r="O43" s="12">
        <f>M43/SUM(M41:M45)</f>
        <v>0</v>
      </c>
    </row>
    <row r="44" spans="1:16" ht="19.5" customHeight="1" x14ac:dyDescent="0.15">
      <c r="A44" s="22"/>
      <c r="B44" s="10" t="s">
        <v>5</v>
      </c>
      <c r="C44" s="11">
        <v>18</v>
      </c>
      <c r="D44" s="11">
        <v>12</v>
      </c>
      <c r="E44" s="11">
        <f t="shared" si="0"/>
        <v>30</v>
      </c>
      <c r="F44" s="12">
        <f t="shared" si="1"/>
        <v>1.5932023366967606E-2</v>
      </c>
      <c r="G44" s="12">
        <f>E44/SUM(E41:E45)</f>
        <v>6.1224489795918366E-2</v>
      </c>
      <c r="H44" s="5"/>
      <c r="I44" s="22"/>
      <c r="J44" s="10" t="s">
        <v>5</v>
      </c>
      <c r="K44" s="11">
        <v>25</v>
      </c>
      <c r="L44" s="11">
        <v>12</v>
      </c>
      <c r="M44" s="11">
        <f t="shared" si="2"/>
        <v>37</v>
      </c>
      <c r="N44" s="12">
        <f t="shared" si="3"/>
        <v>1.9649495485926712E-2</v>
      </c>
      <c r="O44" s="12">
        <f>M44/SUM(M41:M45)</f>
        <v>7.5510204081632656E-2</v>
      </c>
    </row>
    <row r="45" spans="1:16" ht="19.5" customHeight="1" x14ac:dyDescent="0.15">
      <c r="A45" s="22"/>
      <c r="B45" s="10" t="s">
        <v>6</v>
      </c>
      <c r="C45" s="11">
        <v>15</v>
      </c>
      <c r="D45" s="11">
        <v>0</v>
      </c>
      <c r="E45" s="11">
        <f t="shared" si="0"/>
        <v>15</v>
      </c>
      <c r="F45" s="12">
        <f t="shared" si="1"/>
        <v>7.9660116834838028E-3</v>
      </c>
      <c r="G45" s="12">
        <f>E45/SUM(E41:E45)</f>
        <v>3.0612244897959183E-2</v>
      </c>
      <c r="H45" s="5"/>
      <c r="I45" s="22"/>
      <c r="J45" s="10" t="s">
        <v>6</v>
      </c>
      <c r="K45" s="11">
        <v>15</v>
      </c>
      <c r="L45" s="11">
        <v>0</v>
      </c>
      <c r="M45" s="11">
        <f t="shared" si="2"/>
        <v>15</v>
      </c>
      <c r="N45" s="12">
        <f t="shared" si="3"/>
        <v>7.9660116834838028E-3</v>
      </c>
      <c r="O45" s="12">
        <f>M45/SUM(M41:M45)</f>
        <v>3.0612244897959183E-2</v>
      </c>
    </row>
    <row r="46" spans="1:16" ht="19.5" customHeight="1" x14ac:dyDescent="0.15">
      <c r="A46" s="22" t="s">
        <v>13</v>
      </c>
      <c r="B46" s="10" t="s">
        <v>1</v>
      </c>
      <c r="C46" s="11">
        <f>C6+C11+C16+C21+C26+C31+C36+C41</f>
        <v>1</v>
      </c>
      <c r="D46" s="11">
        <f t="shared" ref="D46:D50" si="4">D6+D11+D16+D21+D26+D31+D36+D41</f>
        <v>0</v>
      </c>
      <c r="E46" s="11">
        <f t="shared" si="0"/>
        <v>1</v>
      </c>
      <c r="F46" s="12">
        <f t="shared" si="1"/>
        <v>5.3106744556558679E-4</v>
      </c>
      <c r="G46" s="14" t="s">
        <v>23</v>
      </c>
      <c r="H46" s="5"/>
      <c r="I46" s="22" t="s">
        <v>13</v>
      </c>
      <c r="J46" s="10" t="s">
        <v>1</v>
      </c>
      <c r="K46" s="11">
        <f>K6+K11+K16+K21+K26+K31+K36+K41</f>
        <v>1</v>
      </c>
      <c r="L46" s="11">
        <f t="shared" ref="L46:M50" si="5">L6+L11+L16+L21+L26+L31+L36+L41</f>
        <v>0</v>
      </c>
      <c r="M46" s="11">
        <f>M6+M11+M16+M21+M26+M31+M36+M41</f>
        <v>1</v>
      </c>
      <c r="N46" s="12">
        <f t="shared" si="3"/>
        <v>5.3106744556558679E-4</v>
      </c>
      <c r="O46" s="14" t="s">
        <v>23</v>
      </c>
    </row>
    <row r="47" spans="1:16" ht="19.5" customHeight="1" x14ac:dyDescent="0.15">
      <c r="A47" s="22"/>
      <c r="B47" s="10" t="s">
        <v>3</v>
      </c>
      <c r="C47" s="11">
        <f t="shared" ref="C47:C50" si="6">C7+C12+C17+C22+C27+C32+C37+C42</f>
        <v>1367</v>
      </c>
      <c r="D47" s="11">
        <f t="shared" si="4"/>
        <v>21</v>
      </c>
      <c r="E47" s="11">
        <f t="shared" si="0"/>
        <v>1388</v>
      </c>
      <c r="F47" s="12">
        <f t="shared" si="1"/>
        <v>0.73712161444503455</v>
      </c>
      <c r="G47" s="14" t="s">
        <v>23</v>
      </c>
      <c r="H47" s="5"/>
      <c r="I47" s="22"/>
      <c r="J47" s="10" t="s">
        <v>3</v>
      </c>
      <c r="K47" s="11">
        <f t="shared" ref="K47:K50" si="7">K7+K12+K17+K22+K27+K32+K37+K42</f>
        <v>1360</v>
      </c>
      <c r="L47" s="11">
        <f t="shared" si="5"/>
        <v>21</v>
      </c>
      <c r="M47" s="11">
        <f t="shared" si="5"/>
        <v>1381</v>
      </c>
      <c r="N47" s="12">
        <f t="shared" si="3"/>
        <v>0.73340414232607543</v>
      </c>
      <c r="O47" s="14" t="s">
        <v>23</v>
      </c>
    </row>
    <row r="48" spans="1:16" ht="19.5" customHeight="1" x14ac:dyDescent="0.15">
      <c r="A48" s="22"/>
      <c r="B48" s="10" t="s">
        <v>4</v>
      </c>
      <c r="C48" s="11">
        <f t="shared" si="6"/>
        <v>271</v>
      </c>
      <c r="D48" s="11">
        <f t="shared" si="4"/>
        <v>12</v>
      </c>
      <c r="E48" s="11">
        <f t="shared" si="0"/>
        <v>283</v>
      </c>
      <c r="F48" s="12">
        <f t="shared" si="1"/>
        <v>0.15029208709506106</v>
      </c>
      <c r="G48" s="14" t="s">
        <v>23</v>
      </c>
      <c r="H48" s="5"/>
      <c r="I48" s="22"/>
      <c r="J48" s="10" t="s">
        <v>4</v>
      </c>
      <c r="K48" s="11">
        <f t="shared" si="7"/>
        <v>271</v>
      </c>
      <c r="L48" s="11">
        <f t="shared" si="5"/>
        <v>12</v>
      </c>
      <c r="M48" s="11">
        <f t="shared" si="5"/>
        <v>283</v>
      </c>
      <c r="N48" s="12">
        <f t="shared" si="3"/>
        <v>0.15029208709506106</v>
      </c>
      <c r="O48" s="14" t="s">
        <v>23</v>
      </c>
    </row>
    <row r="49" spans="1:15" ht="19.5" customHeight="1" x14ac:dyDescent="0.15">
      <c r="A49" s="22"/>
      <c r="B49" s="10" t="s">
        <v>5</v>
      </c>
      <c r="C49" s="11">
        <f t="shared" si="6"/>
        <v>137</v>
      </c>
      <c r="D49" s="11">
        <f t="shared" si="4"/>
        <v>12</v>
      </c>
      <c r="E49" s="11">
        <f t="shared" si="0"/>
        <v>149</v>
      </c>
      <c r="F49" s="12">
        <f t="shared" si="1"/>
        <v>7.9129049389272441E-2</v>
      </c>
      <c r="G49" s="14" t="s">
        <v>23</v>
      </c>
      <c r="H49" s="5"/>
      <c r="I49" s="22"/>
      <c r="J49" s="10" t="s">
        <v>5</v>
      </c>
      <c r="K49" s="11">
        <f t="shared" si="7"/>
        <v>144</v>
      </c>
      <c r="L49" s="11">
        <f t="shared" si="5"/>
        <v>12</v>
      </c>
      <c r="M49" s="11">
        <f t="shared" si="5"/>
        <v>156</v>
      </c>
      <c r="N49" s="12">
        <f t="shared" si="3"/>
        <v>8.2846521508231546E-2</v>
      </c>
      <c r="O49" s="14" t="s">
        <v>23</v>
      </c>
    </row>
    <row r="50" spans="1:15" ht="19.5" customHeight="1" x14ac:dyDescent="0.15">
      <c r="A50" s="22"/>
      <c r="B50" s="10" t="s">
        <v>6</v>
      </c>
      <c r="C50" s="11">
        <f t="shared" si="6"/>
        <v>62</v>
      </c>
      <c r="D50" s="11">
        <f t="shared" si="4"/>
        <v>0</v>
      </c>
      <c r="E50" s="11">
        <f t="shared" si="0"/>
        <v>62</v>
      </c>
      <c r="F50" s="12">
        <f t="shared" si="1"/>
        <v>3.2926181625066386E-2</v>
      </c>
      <c r="G50" s="14" t="s">
        <v>23</v>
      </c>
      <c r="H50" s="5"/>
      <c r="I50" s="22"/>
      <c r="J50" s="10" t="s">
        <v>6</v>
      </c>
      <c r="K50" s="11">
        <f t="shared" si="7"/>
        <v>62</v>
      </c>
      <c r="L50" s="11">
        <f t="shared" si="5"/>
        <v>0</v>
      </c>
      <c r="M50" s="11">
        <f t="shared" si="5"/>
        <v>62</v>
      </c>
      <c r="N50" s="12">
        <f t="shared" si="3"/>
        <v>3.2926181625066386E-2</v>
      </c>
      <c r="O50" s="14" t="s">
        <v>23</v>
      </c>
    </row>
    <row r="51" spans="1:15" ht="19.5" customHeight="1" x14ac:dyDescent="0.15">
      <c r="A51" s="23" t="s">
        <v>14</v>
      </c>
      <c r="B51" s="24"/>
      <c r="C51" s="15">
        <f>SUM(C46:C50)</f>
        <v>1838</v>
      </c>
      <c r="D51" s="15">
        <f>SUM(D46:D50)</f>
        <v>45</v>
      </c>
      <c r="E51" s="15">
        <f>SUM(E46:E50)</f>
        <v>1883</v>
      </c>
      <c r="F51" s="16"/>
      <c r="G51" s="16"/>
      <c r="H51" s="5"/>
      <c r="I51" s="23" t="s">
        <v>14</v>
      </c>
      <c r="J51" s="24"/>
      <c r="K51" s="15">
        <f>SUM(K46:K50)</f>
        <v>1838</v>
      </c>
      <c r="L51" s="15">
        <f>SUM(L46:L50)</f>
        <v>45</v>
      </c>
      <c r="M51" s="15">
        <f>SUM(M46:M50)</f>
        <v>1883</v>
      </c>
      <c r="N51" s="17"/>
      <c r="O51" s="5"/>
    </row>
  </sheetData>
  <sheetProtection password="CCFF" sheet="1" formatCells="0" formatColumns="0" formatRows="0" insertColumns="0" insertRows="0" insertHyperlinks="0" deleteColumns="0" deleteRows="0" sort="0" autoFilter="0" pivotTables="0"/>
  <mergeCells count="21">
    <mergeCell ref="A46:A50"/>
    <mergeCell ref="I46:I50"/>
    <mergeCell ref="A51:B51"/>
    <mergeCell ref="I51:J51"/>
    <mergeCell ref="A36:A40"/>
    <mergeCell ref="I36:I40"/>
    <mergeCell ref="A41:A45"/>
    <mergeCell ref="I41:I45"/>
    <mergeCell ref="A26:A30"/>
    <mergeCell ref="I26:I30"/>
    <mergeCell ref="A31:A35"/>
    <mergeCell ref="I31:I35"/>
    <mergeCell ref="A16:A20"/>
    <mergeCell ref="I16:I20"/>
    <mergeCell ref="A21:A25"/>
    <mergeCell ref="I21:I25"/>
    <mergeCell ref="N1:O2"/>
    <mergeCell ref="A6:A10"/>
    <mergeCell ref="I6:I10"/>
    <mergeCell ref="A11:A15"/>
    <mergeCell ref="I11:I15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1"/>
  <sheetViews>
    <sheetView tabSelected="1" view="pageBreakPreview" zoomScaleNormal="100" zoomScaleSheetLayoutView="100" workbookViewId="0">
      <selection activeCell="D8" sqref="D8"/>
    </sheetView>
  </sheetViews>
  <sheetFormatPr defaultRowHeight="14.25" x14ac:dyDescent="0.15"/>
  <cols>
    <col min="1" max="1" width="7.25" style="1" customWidth="1"/>
    <col min="2" max="2" width="9" style="1"/>
    <col min="3" max="5" width="6.875" style="1" bestFit="1" customWidth="1"/>
    <col min="6" max="6" width="7.5" style="1" bestFit="1" customWidth="1"/>
    <col min="7" max="7" width="7.5" style="1" customWidth="1"/>
    <col min="8" max="8" width="1" style="1" customWidth="1"/>
    <col min="9" max="9" width="7.25" style="1" customWidth="1"/>
    <col min="10" max="10" width="9" style="1"/>
    <col min="11" max="12" width="6.875" style="1" customWidth="1"/>
    <col min="13" max="13" width="6.875" style="1" bestFit="1" customWidth="1"/>
    <col min="14" max="14" width="7.5" style="4" customWidth="1"/>
    <col min="15" max="15" width="7.5" style="1" customWidth="1"/>
    <col min="16" max="16" width="4" style="1" customWidth="1"/>
    <col min="17" max="16384" width="9" style="1"/>
  </cols>
  <sheetData>
    <row r="1" spans="1:15" x14ac:dyDescent="0.15">
      <c r="A1" s="5" t="s">
        <v>33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18" t="s">
        <v>32</v>
      </c>
      <c r="O1" s="19"/>
    </row>
    <row r="2" spans="1:15" ht="15" thickBot="1" x14ac:dyDescent="0.2">
      <c r="A2" s="6" t="s">
        <v>38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0"/>
      <c r="O2" s="21"/>
    </row>
    <row r="3" spans="1:15" ht="6" customHeight="1" x14ac:dyDescent="0.15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7"/>
      <c r="O3" s="7"/>
    </row>
    <row r="4" spans="1:15" x14ac:dyDescent="0.15">
      <c r="A4" s="5" t="s">
        <v>18</v>
      </c>
      <c r="B4" s="5"/>
      <c r="C4" s="5"/>
      <c r="D4" s="5"/>
      <c r="E4" s="5"/>
      <c r="F4" s="5"/>
      <c r="G4" s="5"/>
      <c r="H4" s="5"/>
      <c r="I4" s="6" t="s">
        <v>17</v>
      </c>
      <c r="J4" s="5"/>
      <c r="K4" s="5"/>
      <c r="L4" s="5"/>
      <c r="M4" s="5"/>
      <c r="N4" s="8"/>
      <c r="O4" s="5"/>
    </row>
    <row r="5" spans="1:15" ht="32.25" customHeight="1" x14ac:dyDescent="0.15">
      <c r="A5" s="9"/>
      <c r="B5" s="9"/>
      <c r="C5" s="27" t="s">
        <v>19</v>
      </c>
      <c r="D5" s="27" t="s">
        <v>20</v>
      </c>
      <c r="E5" s="26" t="s">
        <v>15</v>
      </c>
      <c r="F5" s="26" t="s">
        <v>16</v>
      </c>
      <c r="G5" s="27" t="s">
        <v>21</v>
      </c>
      <c r="H5" s="28"/>
      <c r="I5" s="26"/>
      <c r="J5" s="26"/>
      <c r="K5" s="27" t="s">
        <v>22</v>
      </c>
      <c r="L5" s="27" t="s">
        <v>20</v>
      </c>
      <c r="M5" s="27" t="s">
        <v>15</v>
      </c>
      <c r="N5" s="29" t="s">
        <v>16</v>
      </c>
      <c r="O5" s="27" t="s">
        <v>21</v>
      </c>
    </row>
    <row r="6" spans="1:15" ht="19.5" customHeight="1" x14ac:dyDescent="0.15">
      <c r="A6" s="22" t="s">
        <v>0</v>
      </c>
      <c r="B6" s="10" t="s">
        <v>1</v>
      </c>
      <c r="C6" s="11">
        <f>'病床（有床診療所）'!C6+'病床（病院）'!C6</f>
        <v>1802</v>
      </c>
      <c r="D6" s="11">
        <f>'病床（有床診療所）'!D6+'病床（病院）'!D6</f>
        <v>0</v>
      </c>
      <c r="E6" s="11">
        <f>SUM(C6:D6)</f>
        <v>1802</v>
      </c>
      <c r="F6" s="12">
        <f>E6/$E$51</f>
        <v>2.0966409531455434E-2</v>
      </c>
      <c r="G6" s="12">
        <f>E6/SUM(E6:E10)</f>
        <v>0.20244916301539154</v>
      </c>
      <c r="H6" s="13"/>
      <c r="I6" s="22" t="s">
        <v>0</v>
      </c>
      <c r="J6" s="10" t="s">
        <v>1</v>
      </c>
      <c r="K6" s="11">
        <f>'病床（有床診療所）'!K6+'病床（病院）'!K6</f>
        <v>1869</v>
      </c>
      <c r="L6" s="11">
        <f>'病床（有床診療所）'!L6+'病床（病院）'!L6</f>
        <v>0</v>
      </c>
      <c r="M6" s="11">
        <f>SUM(K6:L6)</f>
        <v>1869</v>
      </c>
      <c r="N6" s="12">
        <f>M6/$M$51</f>
        <v>2.1745959719361933E-2</v>
      </c>
      <c r="O6" s="12">
        <f>M6/SUM(M6:M10)</f>
        <v>0.20997640714526458</v>
      </c>
    </row>
    <row r="7" spans="1:15" ht="19.5" customHeight="1" x14ac:dyDescent="0.15">
      <c r="A7" s="22"/>
      <c r="B7" s="10" t="s">
        <v>3</v>
      </c>
      <c r="C7" s="11">
        <f>'病床（有床診療所）'!C7+'病床（病院）'!C7</f>
        <v>3960</v>
      </c>
      <c r="D7" s="11">
        <f>'病床（有床診療所）'!D7+'病床（病院）'!D7</f>
        <v>0</v>
      </c>
      <c r="E7" s="11">
        <f t="shared" ref="E7:E50" si="0">SUM(C7:D7)</f>
        <v>3960</v>
      </c>
      <c r="F7" s="12">
        <f t="shared" ref="F7:F50" si="1">E7/$E$51</f>
        <v>4.6074906628503616E-2</v>
      </c>
      <c r="G7" s="12">
        <f>E7/SUM(E6:E10)</f>
        <v>0.4448938321536906</v>
      </c>
      <c r="H7" s="13"/>
      <c r="I7" s="22"/>
      <c r="J7" s="10" t="s">
        <v>3</v>
      </c>
      <c r="K7" s="11">
        <f>'病床（有床診療所）'!K7+'病床（病院）'!K7</f>
        <v>3983</v>
      </c>
      <c r="L7" s="11">
        <f>'病床（有床診療所）'!L7+'病床（病院）'!L7</f>
        <v>0</v>
      </c>
      <c r="M7" s="11">
        <f t="shared" ref="M7:M45" si="2">SUM(K7:L7)</f>
        <v>3983</v>
      </c>
      <c r="N7" s="12">
        <f t="shared" ref="N7:N50" si="3">M7/$M$51</f>
        <v>4.6342513409426737E-2</v>
      </c>
      <c r="O7" s="12">
        <f>M7/SUM(M6:M10)</f>
        <v>0.44747781148185595</v>
      </c>
    </row>
    <row r="8" spans="1:15" ht="19.5" customHeight="1" x14ac:dyDescent="0.15">
      <c r="A8" s="22"/>
      <c r="B8" s="10" t="s">
        <v>4</v>
      </c>
      <c r="C8" s="11">
        <f>'病床（有床診療所）'!C8+'病床（病院）'!C8</f>
        <v>409</v>
      </c>
      <c r="D8" s="11">
        <f>'病床（有床診療所）'!D8+'病床（病院）'!D8</f>
        <v>445</v>
      </c>
      <c r="E8" s="11">
        <f t="shared" si="0"/>
        <v>854</v>
      </c>
      <c r="F8" s="12">
        <f t="shared" si="1"/>
        <v>9.9363561264500209E-3</v>
      </c>
      <c r="G8" s="12">
        <f>E8/SUM(E6:E10)</f>
        <v>9.5944275924053482E-2</v>
      </c>
      <c r="H8" s="13"/>
      <c r="I8" s="22"/>
      <c r="J8" s="10" t="s">
        <v>4</v>
      </c>
      <c r="K8" s="11">
        <f>'病床（有床診療所）'!K8+'病床（病院）'!K8</f>
        <v>468</v>
      </c>
      <c r="L8" s="11">
        <f>'病床（有床診療所）'!L8+'病床（病院）'!L8</f>
        <v>445</v>
      </c>
      <c r="M8" s="11">
        <f t="shared" si="2"/>
        <v>913</v>
      </c>
      <c r="N8" s="12">
        <f t="shared" si="3"/>
        <v>1.0622825694904999E-2</v>
      </c>
      <c r="O8" s="12">
        <f>M8/SUM(M6:M10)</f>
        <v>0.10257274463543423</v>
      </c>
    </row>
    <row r="9" spans="1:15" ht="19.5" customHeight="1" x14ac:dyDescent="0.15">
      <c r="A9" s="22"/>
      <c r="B9" s="10" t="s">
        <v>5</v>
      </c>
      <c r="C9" s="11">
        <f>'病床（有床診療所）'!C9+'病床（病院）'!C9</f>
        <v>836</v>
      </c>
      <c r="D9" s="11">
        <f>'病床（有床診療所）'!D9+'病床（病院）'!D9</f>
        <v>1135</v>
      </c>
      <c r="E9" s="11">
        <f t="shared" si="0"/>
        <v>1971</v>
      </c>
      <c r="F9" s="12">
        <f t="shared" si="1"/>
        <v>2.2932737617368845E-2</v>
      </c>
      <c r="G9" s="12">
        <f>E9/SUM(E6:E10)</f>
        <v>0.22143579373104147</v>
      </c>
      <c r="H9" s="13"/>
      <c r="I9" s="22"/>
      <c r="J9" s="10" t="s">
        <v>5</v>
      </c>
      <c r="K9" s="11">
        <f>'病床（有床診療所）'!K9+'病床（病院）'!K9</f>
        <v>901</v>
      </c>
      <c r="L9" s="11">
        <f>'病床（有床診療所）'!L9+'病床（病院）'!L9</f>
        <v>1235</v>
      </c>
      <c r="M9" s="11">
        <f t="shared" si="2"/>
        <v>2136</v>
      </c>
      <c r="N9" s="12">
        <f t="shared" si="3"/>
        <v>2.4852525393556493E-2</v>
      </c>
      <c r="O9" s="12">
        <f>M9/SUM(M6:M10)</f>
        <v>0.23997303673744524</v>
      </c>
    </row>
    <row r="10" spans="1:15" ht="19.5" customHeight="1" x14ac:dyDescent="0.15">
      <c r="A10" s="22"/>
      <c r="B10" s="10" t="s">
        <v>6</v>
      </c>
      <c r="C10" s="11">
        <f>'病床（有床診療所）'!C10+'病床（病院）'!C10</f>
        <v>214</v>
      </c>
      <c r="D10" s="11">
        <f>'病床（有床診療所）'!D10+'病床（病院）'!D10</f>
        <v>100</v>
      </c>
      <c r="E10" s="11">
        <f t="shared" si="0"/>
        <v>314</v>
      </c>
      <c r="F10" s="12">
        <f t="shared" si="1"/>
        <v>3.6534143134722562E-3</v>
      </c>
      <c r="G10" s="12">
        <f>E10/SUM(E6:E10)</f>
        <v>3.5276935175822942E-2</v>
      </c>
      <c r="H10" s="13"/>
      <c r="I10" s="22"/>
      <c r="J10" s="10" t="s">
        <v>6</v>
      </c>
      <c r="K10" s="11">
        <f>'病床（有床診療所）'!K10+'病床（病院）'!K10</f>
        <v>0</v>
      </c>
      <c r="L10" s="11">
        <f>'病床（有床診療所）'!L10+'病床（病院）'!L10</f>
        <v>0</v>
      </c>
      <c r="M10" s="11">
        <f t="shared" si="2"/>
        <v>0</v>
      </c>
      <c r="N10" s="12">
        <f t="shared" si="3"/>
        <v>0</v>
      </c>
      <c r="O10" s="12">
        <f>M10/SUM(M6:M10)</f>
        <v>0</v>
      </c>
    </row>
    <row r="11" spans="1:15" ht="19.5" customHeight="1" x14ac:dyDescent="0.15">
      <c r="A11" s="22" t="s">
        <v>7</v>
      </c>
      <c r="B11" s="10" t="s">
        <v>1</v>
      </c>
      <c r="C11" s="11">
        <f>'病床（有床診療所）'!C11+'病床（病院）'!C11</f>
        <v>947</v>
      </c>
      <c r="D11" s="11">
        <f>'病床（有床診療所）'!D11+'病床（病院）'!D11</f>
        <v>0</v>
      </c>
      <c r="E11" s="11">
        <f t="shared" si="0"/>
        <v>947</v>
      </c>
      <c r="F11" s="12">
        <f t="shared" si="1"/>
        <v>1.101841832757397E-2</v>
      </c>
      <c r="G11" s="12">
        <f>E11/SUM(E11:E15)</f>
        <v>0.14326777609682301</v>
      </c>
      <c r="H11" s="13"/>
      <c r="I11" s="22" t="s">
        <v>7</v>
      </c>
      <c r="J11" s="10" t="s">
        <v>1</v>
      </c>
      <c r="K11" s="11">
        <f>'病床（有床診療所）'!K11+'病床（病院）'!K11</f>
        <v>947</v>
      </c>
      <c r="L11" s="11">
        <f>'病床（有床診療所）'!L11+'病床（病院）'!L11</f>
        <v>0</v>
      </c>
      <c r="M11" s="11">
        <f t="shared" si="2"/>
        <v>947</v>
      </c>
      <c r="N11" s="12">
        <f t="shared" si="3"/>
        <v>1.101841832757397E-2</v>
      </c>
      <c r="O11" s="12">
        <f>M11/SUM(M11:M15)</f>
        <v>0.14326777609682301</v>
      </c>
    </row>
    <row r="12" spans="1:15" ht="19.5" customHeight="1" x14ac:dyDescent="0.15">
      <c r="A12" s="22"/>
      <c r="B12" s="10" t="s">
        <v>3</v>
      </c>
      <c r="C12" s="11">
        <f>'病床（有床診療所）'!C12+'病床（病院）'!C12</f>
        <v>3292</v>
      </c>
      <c r="D12" s="11">
        <f>'病床（有床診療所）'!D12+'病床（病院）'!D12</f>
        <v>4</v>
      </c>
      <c r="E12" s="11">
        <f t="shared" si="0"/>
        <v>3296</v>
      </c>
      <c r="F12" s="12">
        <f t="shared" si="1"/>
        <v>3.8349215214027246E-2</v>
      </c>
      <c r="G12" s="12">
        <f>E12/SUM(E11:E15)</f>
        <v>0.49863842662632374</v>
      </c>
      <c r="H12" s="13"/>
      <c r="I12" s="22"/>
      <c r="J12" s="10" t="s">
        <v>3</v>
      </c>
      <c r="K12" s="11">
        <f>'病床（有床診療所）'!K12+'病床（病院）'!K12</f>
        <v>3122</v>
      </c>
      <c r="L12" s="11">
        <f>'病床（有床診療所）'!L12+'病床（病院）'!L12</f>
        <v>4</v>
      </c>
      <c r="M12" s="11">
        <f t="shared" si="2"/>
        <v>3126</v>
      </c>
      <c r="N12" s="12">
        <f t="shared" si="3"/>
        <v>3.6371252050682396E-2</v>
      </c>
      <c r="O12" s="12">
        <f>M12/SUM(M11:M15)</f>
        <v>0.47291981845688352</v>
      </c>
    </row>
    <row r="13" spans="1:15" ht="19.5" customHeight="1" x14ac:dyDescent="0.15">
      <c r="A13" s="22"/>
      <c r="B13" s="10" t="s">
        <v>4</v>
      </c>
      <c r="C13" s="11">
        <f>'病床（有床診療所）'!C13+'病床（病院）'!C13</f>
        <v>712</v>
      </c>
      <c r="D13" s="11">
        <f>'病床（有床診療所）'!D13+'病床（病院）'!D13</f>
        <v>146</v>
      </c>
      <c r="E13" s="11">
        <f t="shared" si="0"/>
        <v>858</v>
      </c>
      <c r="F13" s="12">
        <f t="shared" si="1"/>
        <v>9.9828964361757828E-3</v>
      </c>
      <c r="G13" s="12">
        <f>E13/SUM(E11:E15)</f>
        <v>0.12980332829046898</v>
      </c>
      <c r="H13" s="13"/>
      <c r="I13" s="22"/>
      <c r="J13" s="10" t="s">
        <v>4</v>
      </c>
      <c r="K13" s="11">
        <f>'病床（有床診療所）'!K13+'病床（病院）'!K13</f>
        <v>828</v>
      </c>
      <c r="L13" s="11">
        <f>'病床（有床診療所）'!L13+'病床（病院）'!L13</f>
        <v>193</v>
      </c>
      <c r="M13" s="11">
        <f t="shared" si="2"/>
        <v>1021</v>
      </c>
      <c r="N13" s="12">
        <f t="shared" si="3"/>
        <v>1.1879414057500553E-2</v>
      </c>
      <c r="O13" s="12">
        <f>M13/SUM(M11:M15)</f>
        <v>0.15446293494704993</v>
      </c>
    </row>
    <row r="14" spans="1:15" ht="19.5" customHeight="1" x14ac:dyDescent="0.15">
      <c r="A14" s="22"/>
      <c r="B14" s="10" t="s">
        <v>5</v>
      </c>
      <c r="C14" s="11">
        <f>'病床（有床診療所）'!C14+'病床（病院）'!C14</f>
        <v>522</v>
      </c>
      <c r="D14" s="11">
        <f>'病床（有床診療所）'!D14+'病床（病院）'!D14</f>
        <v>972</v>
      </c>
      <c r="E14" s="11">
        <f t="shared" si="0"/>
        <v>1494</v>
      </c>
      <c r="F14" s="12">
        <f t="shared" si="1"/>
        <v>1.7382805682571816E-2</v>
      </c>
      <c r="G14" s="12">
        <f>E14/SUM(E11:E15)</f>
        <v>0.22602118003025717</v>
      </c>
      <c r="H14" s="13"/>
      <c r="I14" s="22"/>
      <c r="J14" s="10" t="s">
        <v>5</v>
      </c>
      <c r="K14" s="11">
        <f>'病床（有床診療所）'!K14+'病床（病院）'!K14</f>
        <v>576</v>
      </c>
      <c r="L14" s="11">
        <f>'病床（有床診療所）'!L14+'病床（病院）'!L14</f>
        <v>925</v>
      </c>
      <c r="M14" s="11">
        <f t="shared" si="2"/>
        <v>1501</v>
      </c>
      <c r="N14" s="12">
        <f t="shared" si="3"/>
        <v>1.7464251224591901E-2</v>
      </c>
      <c r="O14" s="12">
        <f>M14/SUM(M11:M15)</f>
        <v>0.22708018154311649</v>
      </c>
    </row>
    <row r="15" spans="1:15" ht="19.5" customHeight="1" x14ac:dyDescent="0.15">
      <c r="A15" s="22"/>
      <c r="B15" s="10" t="s">
        <v>6</v>
      </c>
      <c r="C15" s="11">
        <f>'病床（有床診療所）'!C15+'病床（病院）'!C15</f>
        <v>15</v>
      </c>
      <c r="D15" s="11">
        <f>'病床（有床診療所）'!D15+'病床（病院）'!D15</f>
        <v>0</v>
      </c>
      <c r="E15" s="11">
        <f t="shared" si="0"/>
        <v>15</v>
      </c>
      <c r="F15" s="12">
        <f t="shared" si="1"/>
        <v>1.745261614716046E-4</v>
      </c>
      <c r="G15" s="12">
        <f>E15/SUM(E11:E15)</f>
        <v>2.2692889561270802E-3</v>
      </c>
      <c r="H15" s="13"/>
      <c r="I15" s="22"/>
      <c r="J15" s="10" t="s">
        <v>6</v>
      </c>
      <c r="K15" s="11">
        <f>'病床（有床診療所）'!K15+'病床（病院）'!K15</f>
        <v>15</v>
      </c>
      <c r="L15" s="11">
        <f>'病床（有床診療所）'!L15+'病床（病院）'!L15</f>
        <v>0</v>
      </c>
      <c r="M15" s="11">
        <f t="shared" si="2"/>
        <v>15</v>
      </c>
      <c r="N15" s="12">
        <f t="shared" si="3"/>
        <v>1.745261614716046E-4</v>
      </c>
      <c r="O15" s="12">
        <f>M15/SUM(M11:M15)</f>
        <v>2.2692889561270802E-3</v>
      </c>
    </row>
    <row r="16" spans="1:15" ht="19.5" customHeight="1" x14ac:dyDescent="0.15">
      <c r="A16" s="22" t="s">
        <v>8</v>
      </c>
      <c r="B16" s="10" t="s">
        <v>1</v>
      </c>
      <c r="C16" s="11">
        <f>'病床（有床診療所）'!C16+'病床（病院）'!C16</f>
        <v>834</v>
      </c>
      <c r="D16" s="11">
        <f>'病床（有床診療所）'!D16+'病床（病院）'!D16</f>
        <v>60</v>
      </c>
      <c r="E16" s="11">
        <f t="shared" si="0"/>
        <v>894</v>
      </c>
      <c r="F16" s="12">
        <f t="shared" si="1"/>
        <v>1.0401759223707634E-2</v>
      </c>
      <c r="G16" s="12">
        <f>E16/SUM(E16:E20)</f>
        <v>8.9741015860269016E-2</v>
      </c>
      <c r="H16" s="13"/>
      <c r="I16" s="22" t="s">
        <v>8</v>
      </c>
      <c r="J16" s="10" t="s">
        <v>1</v>
      </c>
      <c r="K16" s="11">
        <f>'病床（有床診療所）'!K16+'病床（病院）'!K16</f>
        <v>878</v>
      </c>
      <c r="L16" s="11">
        <f>'病床（有床診療所）'!L16+'病床（病院）'!L16</f>
        <v>0</v>
      </c>
      <c r="M16" s="11">
        <f t="shared" si="2"/>
        <v>878</v>
      </c>
      <c r="N16" s="12">
        <f t="shared" si="3"/>
        <v>1.0215597984804588E-2</v>
      </c>
      <c r="O16" s="12">
        <f>M16/SUM(M16:M20)</f>
        <v>8.8134912668138929E-2</v>
      </c>
    </row>
    <row r="17" spans="1:15" ht="19.5" customHeight="1" x14ac:dyDescent="0.15">
      <c r="A17" s="22"/>
      <c r="B17" s="10" t="s">
        <v>3</v>
      </c>
      <c r="C17" s="11">
        <f>'病床（有床診療所）'!C17+'病床（病院）'!C17</f>
        <v>5710</v>
      </c>
      <c r="D17" s="11">
        <f>'病床（有床診療所）'!D17+'病床（病院）'!D17</f>
        <v>0</v>
      </c>
      <c r="E17" s="11">
        <f t="shared" si="0"/>
        <v>5710</v>
      </c>
      <c r="F17" s="12">
        <f t="shared" si="1"/>
        <v>6.6436292133524144E-2</v>
      </c>
      <c r="G17" s="12">
        <f>E17/SUM(E16:E20)</f>
        <v>0.5731780766914274</v>
      </c>
      <c r="H17" s="13"/>
      <c r="I17" s="22"/>
      <c r="J17" s="10" t="s">
        <v>3</v>
      </c>
      <c r="K17" s="11">
        <f>'病床（有床診療所）'!K17+'病床（病院）'!K17</f>
        <v>5330</v>
      </c>
      <c r="L17" s="11">
        <f>'病床（有床診療所）'!L17+'病床（病院）'!L17</f>
        <v>0</v>
      </c>
      <c r="M17" s="11">
        <f t="shared" si="2"/>
        <v>5330</v>
      </c>
      <c r="N17" s="12">
        <f t="shared" si="3"/>
        <v>6.2014962709576835E-2</v>
      </c>
      <c r="O17" s="12">
        <f>M17/SUM(M16:M20)</f>
        <v>0.53503312587833773</v>
      </c>
    </row>
    <row r="18" spans="1:15" ht="19.5" customHeight="1" x14ac:dyDescent="0.15">
      <c r="A18" s="22"/>
      <c r="B18" s="10" t="s">
        <v>4</v>
      </c>
      <c r="C18" s="11">
        <f>'病床（有床診療所）'!C18+'病床（病院）'!C18</f>
        <v>423</v>
      </c>
      <c r="D18" s="11">
        <f>'病床（有床診療所）'!D18+'病床（病院）'!D18</f>
        <v>440</v>
      </c>
      <c r="E18" s="11">
        <f t="shared" si="0"/>
        <v>863</v>
      </c>
      <c r="F18" s="12">
        <f t="shared" si="1"/>
        <v>1.0041071823332984E-2</v>
      </c>
      <c r="G18" s="12">
        <f>E18/SUM(E16:E20)</f>
        <v>8.6629190925516963E-2</v>
      </c>
      <c r="H18" s="13"/>
      <c r="I18" s="22"/>
      <c r="J18" s="10" t="s">
        <v>4</v>
      </c>
      <c r="K18" s="11">
        <f>'病床（有床診療所）'!K18+'病床（病院）'!K18</f>
        <v>547</v>
      </c>
      <c r="L18" s="11">
        <f>'病床（有床診療所）'!L18+'病床（病院）'!L18</f>
        <v>522</v>
      </c>
      <c r="M18" s="11">
        <f t="shared" si="2"/>
        <v>1069</v>
      </c>
      <c r="N18" s="12">
        <f t="shared" si="3"/>
        <v>1.2437897774209688E-2</v>
      </c>
      <c r="O18" s="12">
        <f>M18/SUM(M16:M20)</f>
        <v>0.10730776952419192</v>
      </c>
    </row>
    <row r="19" spans="1:15" ht="19.5" customHeight="1" x14ac:dyDescent="0.15">
      <c r="A19" s="22"/>
      <c r="B19" s="10" t="s">
        <v>5</v>
      </c>
      <c r="C19" s="11">
        <f>'病床（有床診療所）'!C19+'病床（病院）'!C19</f>
        <v>995</v>
      </c>
      <c r="D19" s="11">
        <f>'病床（有床診療所）'!D19+'病床（病院）'!D19</f>
        <v>1492</v>
      </c>
      <c r="E19" s="11">
        <f t="shared" si="0"/>
        <v>2487</v>
      </c>
      <c r="F19" s="12">
        <f t="shared" si="1"/>
        <v>2.8936437571992043E-2</v>
      </c>
      <c r="G19" s="12">
        <f>E19/SUM(E16:E20)</f>
        <v>0.24964866492672155</v>
      </c>
      <c r="H19" s="13"/>
      <c r="I19" s="22"/>
      <c r="J19" s="10" t="s">
        <v>5</v>
      </c>
      <c r="K19" s="11">
        <f>'病床（有床診療所）'!K19+'病床（病院）'!K19</f>
        <v>960</v>
      </c>
      <c r="L19" s="11">
        <f>'病床（有床診療所）'!L19+'病床（病院）'!L19</f>
        <v>1470</v>
      </c>
      <c r="M19" s="11">
        <f t="shared" si="2"/>
        <v>2430</v>
      </c>
      <c r="N19" s="12">
        <f t="shared" si="3"/>
        <v>2.8273238158399945E-2</v>
      </c>
      <c r="O19" s="12">
        <f>M19/SUM(M16:M20)</f>
        <v>0.24392692230475807</v>
      </c>
    </row>
    <row r="20" spans="1:15" ht="19.5" customHeight="1" x14ac:dyDescent="0.15">
      <c r="A20" s="22"/>
      <c r="B20" s="10" t="s">
        <v>6</v>
      </c>
      <c r="C20" s="11">
        <f>'病床（有床診療所）'!C20+'病床（病院）'!C20</f>
        <v>8</v>
      </c>
      <c r="D20" s="11">
        <f>'病床（有床診療所）'!D20+'病床（病院）'!D20</f>
        <v>0</v>
      </c>
      <c r="E20" s="11">
        <f t="shared" si="0"/>
        <v>8</v>
      </c>
      <c r="F20" s="12">
        <f t="shared" si="1"/>
        <v>9.3080619451522449E-5</v>
      </c>
      <c r="G20" s="12">
        <f>E20/SUM(E16:E20)</f>
        <v>8.0305159606504719E-4</v>
      </c>
      <c r="H20" s="13"/>
      <c r="I20" s="22"/>
      <c r="J20" s="10" t="s">
        <v>6</v>
      </c>
      <c r="K20" s="11">
        <f>'病床（有床診療所）'!K20+'病床（病院）'!K20</f>
        <v>255</v>
      </c>
      <c r="L20" s="11">
        <f>'病床（有床診療所）'!L20+'病床（病院）'!L20</f>
        <v>0</v>
      </c>
      <c r="M20" s="11">
        <f t="shared" si="2"/>
        <v>255</v>
      </c>
      <c r="N20" s="12">
        <f t="shared" si="3"/>
        <v>2.9669447450172779E-3</v>
      </c>
      <c r="O20" s="12">
        <f>M20/SUM(M16:M20)</f>
        <v>2.5597269624573378E-2</v>
      </c>
    </row>
    <row r="21" spans="1:15" ht="19.5" customHeight="1" x14ac:dyDescent="0.15">
      <c r="A21" s="22" t="s">
        <v>9</v>
      </c>
      <c r="B21" s="10" t="s">
        <v>1</v>
      </c>
      <c r="C21" s="11">
        <f>'病床（有床診療所）'!C21+'病床（病院）'!C21</f>
        <v>163</v>
      </c>
      <c r="D21" s="11">
        <f>'病床（有床診療所）'!D21+'病床（病院）'!D21</f>
        <v>0</v>
      </c>
      <c r="E21" s="11">
        <f t="shared" si="0"/>
        <v>163</v>
      </c>
      <c r="F21" s="12">
        <f t="shared" si="1"/>
        <v>1.89651762132477E-3</v>
      </c>
      <c r="G21" s="12">
        <f>E21/SUM(E21:E25)</f>
        <v>2.9679533867443555E-2</v>
      </c>
      <c r="H21" s="13"/>
      <c r="I21" s="22" t="s">
        <v>9</v>
      </c>
      <c r="J21" s="10" t="s">
        <v>1</v>
      </c>
      <c r="K21" s="11">
        <f>'病床（有床診療所）'!K21+'病床（病院）'!K21</f>
        <v>334</v>
      </c>
      <c r="L21" s="11">
        <f>'病床（有床診療所）'!L21+'病床（病院）'!L21</f>
        <v>0</v>
      </c>
      <c r="M21" s="11">
        <f t="shared" si="2"/>
        <v>334</v>
      </c>
      <c r="N21" s="12">
        <f t="shared" si="3"/>
        <v>3.8861158621010623E-3</v>
      </c>
      <c r="O21" s="12">
        <f>M21/SUM(M21:M25)</f>
        <v>6.0815731973780041E-2</v>
      </c>
    </row>
    <row r="22" spans="1:15" ht="19.5" customHeight="1" x14ac:dyDescent="0.15">
      <c r="A22" s="22"/>
      <c r="B22" s="10" t="s">
        <v>3</v>
      </c>
      <c r="C22" s="11">
        <f>'病床（有床診療所）'!C22+'病床（病院）'!C22</f>
        <v>3527</v>
      </c>
      <c r="D22" s="11">
        <f>'病床（有床診療所）'!D22+'病床（病院）'!D22</f>
        <v>0</v>
      </c>
      <c r="E22" s="11">
        <f t="shared" si="0"/>
        <v>3527</v>
      </c>
      <c r="F22" s="12">
        <f t="shared" si="1"/>
        <v>4.1036918100689962E-2</v>
      </c>
      <c r="G22" s="12">
        <f>E22/SUM(E21:E25)</f>
        <v>0.64220684632192282</v>
      </c>
      <c r="H22" s="13"/>
      <c r="I22" s="22"/>
      <c r="J22" s="10" t="s">
        <v>3</v>
      </c>
      <c r="K22" s="11">
        <f>'病床（有床診療所）'!K22+'病床（病院）'!K22</f>
        <v>3241</v>
      </c>
      <c r="L22" s="11">
        <f>'病床（有床診療所）'!L22+'病床（病院）'!L22</f>
        <v>0</v>
      </c>
      <c r="M22" s="11">
        <f t="shared" si="2"/>
        <v>3241</v>
      </c>
      <c r="N22" s="12">
        <f t="shared" si="3"/>
        <v>3.770928595529803E-2</v>
      </c>
      <c r="O22" s="12">
        <f>M22/SUM(M21:M25)</f>
        <v>0.59013109978150036</v>
      </c>
    </row>
    <row r="23" spans="1:15" ht="19.5" customHeight="1" x14ac:dyDescent="0.15">
      <c r="A23" s="22"/>
      <c r="B23" s="10" t="s">
        <v>4</v>
      </c>
      <c r="C23" s="11">
        <f>'病床（有床診療所）'!C23+'病床（病院）'!C23</f>
        <v>86</v>
      </c>
      <c r="D23" s="11">
        <f>'病床（有床診療所）'!D23+'病床（病院）'!D23</f>
        <v>341</v>
      </c>
      <c r="E23" s="11">
        <f t="shared" si="0"/>
        <v>427</v>
      </c>
      <c r="F23" s="12">
        <f t="shared" si="1"/>
        <v>4.9681780632250105E-3</v>
      </c>
      <c r="G23" s="12">
        <f>E23/SUM(E21:E25)</f>
        <v>7.7749453750910413E-2</v>
      </c>
      <c r="H23" s="13"/>
      <c r="I23" s="22"/>
      <c r="J23" s="10" t="s">
        <v>4</v>
      </c>
      <c r="K23" s="11">
        <f>'病床（有床診療所）'!K23+'病床（病院）'!K23</f>
        <v>211</v>
      </c>
      <c r="L23" s="11">
        <f>'病床（有床診療所）'!L23+'病床（病院）'!L23</f>
        <v>341</v>
      </c>
      <c r="M23" s="11">
        <f t="shared" si="2"/>
        <v>552</v>
      </c>
      <c r="N23" s="12">
        <f t="shared" si="3"/>
        <v>6.4225627421550489E-3</v>
      </c>
      <c r="O23" s="12">
        <f>M23/SUM(M21:M25)</f>
        <v>0.10050983248361253</v>
      </c>
    </row>
    <row r="24" spans="1:15" ht="19.5" customHeight="1" x14ac:dyDescent="0.15">
      <c r="A24" s="22"/>
      <c r="B24" s="10" t="s">
        <v>5</v>
      </c>
      <c r="C24" s="11">
        <f>'病床（有床診療所）'!C24+'病床（病院）'!C24</f>
        <v>424</v>
      </c>
      <c r="D24" s="11">
        <f>'病床（有床診療所）'!D24+'病床（病院）'!D24</f>
        <v>951</v>
      </c>
      <c r="E24" s="11">
        <f t="shared" si="0"/>
        <v>1375</v>
      </c>
      <c r="F24" s="12">
        <f t="shared" si="1"/>
        <v>1.5998231468230421E-2</v>
      </c>
      <c r="G24" s="12">
        <f>E24/SUM(E21:E25)</f>
        <v>0.25036416605972323</v>
      </c>
      <c r="H24" s="13"/>
      <c r="I24" s="22"/>
      <c r="J24" s="10" t="s">
        <v>5</v>
      </c>
      <c r="K24" s="11">
        <f>'病床（有床診療所）'!K24+'病床（病院）'!K24</f>
        <v>414</v>
      </c>
      <c r="L24" s="11">
        <f>'病床（有床診療所）'!L24+'病床（病院）'!L24</f>
        <v>951</v>
      </c>
      <c r="M24" s="11">
        <f t="shared" si="2"/>
        <v>1365</v>
      </c>
      <c r="N24" s="12">
        <f t="shared" si="3"/>
        <v>1.5881880693916019E-2</v>
      </c>
      <c r="O24" s="12">
        <f>M24/SUM(M21:M25)</f>
        <v>0.24854333576110707</v>
      </c>
    </row>
    <row r="25" spans="1:15" ht="19.5" customHeight="1" x14ac:dyDescent="0.15">
      <c r="A25" s="22"/>
      <c r="B25" s="10" t="s">
        <v>6</v>
      </c>
      <c r="C25" s="11">
        <f>'病床（有床診療所）'!C25+'病床（病院）'!C25</f>
        <v>0</v>
      </c>
      <c r="D25" s="11">
        <f>'病床（有床診療所）'!D25+'病床（病院）'!D25</f>
        <v>0</v>
      </c>
      <c r="E25" s="11">
        <f t="shared" si="0"/>
        <v>0</v>
      </c>
      <c r="F25" s="12">
        <f t="shared" si="1"/>
        <v>0</v>
      </c>
      <c r="G25" s="12">
        <f>E25/SUM(E21:E25)</f>
        <v>0</v>
      </c>
      <c r="H25" s="13"/>
      <c r="I25" s="22"/>
      <c r="J25" s="10" t="s">
        <v>6</v>
      </c>
      <c r="K25" s="11">
        <f>'病床（有床診療所）'!K25+'病床（病院）'!K25</f>
        <v>0</v>
      </c>
      <c r="L25" s="11">
        <f>'病床（有床診療所）'!L25+'病床（病院）'!L25</f>
        <v>0</v>
      </c>
      <c r="M25" s="11">
        <f t="shared" si="2"/>
        <v>0</v>
      </c>
      <c r="N25" s="12">
        <f t="shared" si="3"/>
        <v>0</v>
      </c>
      <c r="O25" s="12">
        <f>M25/SUM(M21:M25)</f>
        <v>0</v>
      </c>
    </row>
    <row r="26" spans="1:15" ht="19.5" customHeight="1" x14ac:dyDescent="0.15">
      <c r="A26" s="22" t="s">
        <v>10</v>
      </c>
      <c r="B26" s="10" t="s">
        <v>1</v>
      </c>
      <c r="C26" s="11">
        <f>'病床（有床診療所）'!C26+'病床（病院）'!C26</f>
        <v>1061</v>
      </c>
      <c r="D26" s="11">
        <f>'病床（有床診療所）'!D26+'病床（病院）'!D26</f>
        <v>0</v>
      </c>
      <c r="E26" s="11">
        <f t="shared" si="0"/>
        <v>1061</v>
      </c>
      <c r="F26" s="12">
        <f t="shared" si="1"/>
        <v>1.2344817154758166E-2</v>
      </c>
      <c r="G26" s="12">
        <f>E26/SUM(E26:E30)</f>
        <v>0.15933323321820092</v>
      </c>
      <c r="H26" s="13"/>
      <c r="I26" s="22" t="s">
        <v>10</v>
      </c>
      <c r="J26" s="10" t="s">
        <v>1</v>
      </c>
      <c r="K26" s="11">
        <f>'病床（有床診療所）'!K26+'病床（病院）'!K26</f>
        <v>1162</v>
      </c>
      <c r="L26" s="11">
        <f>'病床（有床診療所）'!L26+'病床（病院）'!L26</f>
        <v>0</v>
      </c>
      <c r="M26" s="11">
        <f t="shared" si="2"/>
        <v>1162</v>
      </c>
      <c r="N26" s="12">
        <f t="shared" si="3"/>
        <v>1.3519959975333637E-2</v>
      </c>
      <c r="O26" s="12">
        <f>M26/SUM(M26:M30)</f>
        <v>0.1745006757771437</v>
      </c>
    </row>
    <row r="27" spans="1:15" ht="19.5" customHeight="1" x14ac:dyDescent="0.15">
      <c r="A27" s="22"/>
      <c r="B27" s="10" t="s">
        <v>3</v>
      </c>
      <c r="C27" s="11">
        <f>'病床（有床診療所）'!C27+'病床（病院）'!C27</f>
        <v>3443</v>
      </c>
      <c r="D27" s="11">
        <f>'病床（有床診療所）'!D27+'病床（病院）'!D27</f>
        <v>9</v>
      </c>
      <c r="E27" s="11">
        <f t="shared" si="0"/>
        <v>3452</v>
      </c>
      <c r="F27" s="12">
        <f t="shared" si="1"/>
        <v>4.0164287293331935E-2</v>
      </c>
      <c r="G27" s="12">
        <f>E27/SUM(E26:E30)</f>
        <v>0.51839615557891572</v>
      </c>
      <c r="H27" s="13"/>
      <c r="I27" s="22"/>
      <c r="J27" s="10" t="s">
        <v>3</v>
      </c>
      <c r="K27" s="11">
        <f>'病床（有床診療所）'!K27+'病床（病院）'!K27</f>
        <v>3316</v>
      </c>
      <c r="L27" s="11">
        <f>'病床（有床診療所）'!L27+'病床（病院）'!L27</f>
        <v>9</v>
      </c>
      <c r="M27" s="11">
        <f t="shared" si="2"/>
        <v>3325</v>
      </c>
      <c r="N27" s="12">
        <f t="shared" si="3"/>
        <v>3.8686632459539017E-2</v>
      </c>
      <c r="O27" s="12">
        <f>M27/SUM(M26:M30)</f>
        <v>0.49932422285628475</v>
      </c>
    </row>
    <row r="28" spans="1:15" ht="19.5" customHeight="1" x14ac:dyDescent="0.15">
      <c r="A28" s="22"/>
      <c r="B28" s="10" t="s">
        <v>4</v>
      </c>
      <c r="C28" s="11">
        <f>'病床（有床診療所）'!C28+'病床（病院）'!C28</f>
        <v>123</v>
      </c>
      <c r="D28" s="11">
        <f>'病床（有床診療所）'!D28+'病床（病院）'!D28</f>
        <v>69</v>
      </c>
      <c r="E28" s="11">
        <f t="shared" si="0"/>
        <v>192</v>
      </c>
      <c r="F28" s="12">
        <f t="shared" si="1"/>
        <v>2.2339348668365387E-3</v>
      </c>
      <c r="G28" s="12">
        <f>E28/SUM(E26:E30)</f>
        <v>2.8833158131851628E-2</v>
      </c>
      <c r="H28" s="13"/>
      <c r="I28" s="22"/>
      <c r="J28" s="10" t="s">
        <v>4</v>
      </c>
      <c r="K28" s="11">
        <f>'病床（有床診療所）'!K28+'病床（病院）'!K28</f>
        <v>161</v>
      </c>
      <c r="L28" s="11">
        <f>'病床（有床診療所）'!L28+'病床（病院）'!L28</f>
        <v>69</v>
      </c>
      <c r="M28" s="11">
        <f t="shared" si="2"/>
        <v>230</v>
      </c>
      <c r="N28" s="12">
        <f t="shared" si="3"/>
        <v>2.6760678092312704E-3</v>
      </c>
      <c r="O28" s="12">
        <f>M28/SUM(M26:M30)</f>
        <v>3.4539720678780597E-2</v>
      </c>
    </row>
    <row r="29" spans="1:15" ht="19.5" customHeight="1" x14ac:dyDescent="0.15">
      <c r="A29" s="22"/>
      <c r="B29" s="10" t="s">
        <v>5</v>
      </c>
      <c r="C29" s="11">
        <f>'病床（有床診療所）'!C29+'病床（病院）'!C29</f>
        <v>295</v>
      </c>
      <c r="D29" s="11">
        <f>'病床（有床診療所）'!D29+'病床（病院）'!D29</f>
        <v>1658</v>
      </c>
      <c r="E29" s="11">
        <f t="shared" si="0"/>
        <v>1953</v>
      </c>
      <c r="F29" s="12">
        <f t="shared" si="1"/>
        <v>2.272330622360292E-2</v>
      </c>
      <c r="G29" s="12">
        <f>E29/SUM(E26:E30)</f>
        <v>0.29328728037242829</v>
      </c>
      <c r="H29" s="13"/>
      <c r="I29" s="22"/>
      <c r="J29" s="10" t="s">
        <v>5</v>
      </c>
      <c r="K29" s="11">
        <f>'病床（有床診療所）'!K29+'病床（病院）'!K29</f>
        <v>283</v>
      </c>
      <c r="L29" s="11">
        <f>'病床（有床診療所）'!L29+'病床（病院）'!L29</f>
        <v>1658</v>
      </c>
      <c r="M29" s="11">
        <f t="shared" si="2"/>
        <v>1941</v>
      </c>
      <c r="N29" s="12">
        <f t="shared" si="3"/>
        <v>2.2583685294425636E-2</v>
      </c>
      <c r="O29" s="12">
        <f>M29/SUM(M26:M30)</f>
        <v>0.29148520798918759</v>
      </c>
    </row>
    <row r="30" spans="1:15" ht="19.5" customHeight="1" x14ac:dyDescent="0.15">
      <c r="A30" s="22"/>
      <c r="B30" s="10" t="s">
        <v>6</v>
      </c>
      <c r="C30" s="11">
        <f>'病床（有床診療所）'!C30+'病床（病院）'!C30</f>
        <v>1</v>
      </c>
      <c r="D30" s="11">
        <f>'病床（有床診療所）'!D30+'病床（病院）'!D30</f>
        <v>0</v>
      </c>
      <c r="E30" s="11">
        <f t="shared" si="0"/>
        <v>1</v>
      </c>
      <c r="F30" s="12">
        <f t="shared" si="1"/>
        <v>1.1635077431440306E-5</v>
      </c>
      <c r="G30" s="12">
        <f>E30/SUM(E26:E30)</f>
        <v>1.501726986033939E-4</v>
      </c>
      <c r="H30" s="13"/>
      <c r="I30" s="22"/>
      <c r="J30" s="10" t="s">
        <v>6</v>
      </c>
      <c r="K30" s="11">
        <f>'病床（有床診療所）'!K30+'病床（病院）'!K30</f>
        <v>1</v>
      </c>
      <c r="L30" s="11">
        <f>'病床（有床診療所）'!L30+'病床（病院）'!L30</f>
        <v>0</v>
      </c>
      <c r="M30" s="11">
        <f t="shared" si="2"/>
        <v>1</v>
      </c>
      <c r="N30" s="12">
        <f t="shared" si="3"/>
        <v>1.1635077431440306E-5</v>
      </c>
      <c r="O30" s="12">
        <f>M30/SUM(M26:M30)</f>
        <v>1.501726986033939E-4</v>
      </c>
    </row>
    <row r="31" spans="1:15" ht="19.5" customHeight="1" x14ac:dyDescent="0.15">
      <c r="A31" s="22" t="s">
        <v>11</v>
      </c>
      <c r="B31" s="10" t="s">
        <v>1</v>
      </c>
      <c r="C31" s="11">
        <f>'病床（有床診療所）'!C31+'病床（病院）'!C31</f>
        <v>804</v>
      </c>
      <c r="D31" s="11">
        <f>'病床（有床診療所）'!D31+'病床（病院）'!D31</f>
        <v>0</v>
      </c>
      <c r="E31" s="11">
        <f t="shared" si="0"/>
        <v>804</v>
      </c>
      <c r="F31" s="12">
        <f t="shared" si="1"/>
        <v>9.3546022548780059E-3</v>
      </c>
      <c r="G31" s="12">
        <f>E31/SUM(E31:E35)</f>
        <v>8.8507265521796566E-2</v>
      </c>
      <c r="H31" s="13"/>
      <c r="I31" s="22" t="s">
        <v>11</v>
      </c>
      <c r="J31" s="10" t="s">
        <v>1</v>
      </c>
      <c r="K31" s="11">
        <f>'病床（有床診療所）'!K31+'病床（病院）'!K31</f>
        <v>766</v>
      </c>
      <c r="L31" s="11">
        <f>'病床（有床診療所）'!L31+'病床（病院）'!L31</f>
        <v>0</v>
      </c>
      <c r="M31" s="11">
        <f t="shared" si="2"/>
        <v>766</v>
      </c>
      <c r="N31" s="12">
        <f t="shared" si="3"/>
        <v>8.9124693124832746E-3</v>
      </c>
      <c r="O31" s="12">
        <f>M31/SUM(M31:M35)</f>
        <v>8.4324086305592252E-2</v>
      </c>
    </row>
    <row r="32" spans="1:15" ht="19.5" customHeight="1" x14ac:dyDescent="0.15">
      <c r="A32" s="22"/>
      <c r="B32" s="10" t="s">
        <v>3</v>
      </c>
      <c r="C32" s="11">
        <f>'病床（有床診療所）'!C32+'病床（病院）'!C32</f>
        <v>3441</v>
      </c>
      <c r="D32" s="11">
        <f>'病床（有床診療所）'!D32+'病床（病院）'!D32</f>
        <v>8</v>
      </c>
      <c r="E32" s="11">
        <f t="shared" si="0"/>
        <v>3449</v>
      </c>
      <c r="F32" s="12">
        <f t="shared" si="1"/>
        <v>4.0129382061037618E-2</v>
      </c>
      <c r="G32" s="12">
        <f>E32/SUM(E31:E35)</f>
        <v>0.37967855570233378</v>
      </c>
      <c r="H32" s="13"/>
      <c r="I32" s="22"/>
      <c r="J32" s="10" t="s">
        <v>3</v>
      </c>
      <c r="K32" s="11">
        <f>'病床（有床診療所）'!K32+'病床（病院）'!K32</f>
        <v>3425</v>
      </c>
      <c r="L32" s="11">
        <f>'病床（有床診療所）'!L32+'病床（病院）'!L32</f>
        <v>68</v>
      </c>
      <c r="M32" s="11">
        <f t="shared" si="2"/>
        <v>3493</v>
      </c>
      <c r="N32" s="12">
        <f t="shared" si="3"/>
        <v>4.0641325468020989E-2</v>
      </c>
      <c r="O32" s="12">
        <f>M32/SUM(M31:M35)</f>
        <v>0.38452223690004406</v>
      </c>
    </row>
    <row r="33" spans="1:15" ht="19.5" customHeight="1" x14ac:dyDescent="0.15">
      <c r="A33" s="22"/>
      <c r="B33" s="10" t="s">
        <v>4</v>
      </c>
      <c r="C33" s="11">
        <f>'病床（有床診療所）'!C33+'病床（病院）'!C33</f>
        <v>589</v>
      </c>
      <c r="D33" s="11">
        <f>'病床（有床診療所）'!D33+'病床（病院）'!D33</f>
        <v>382</v>
      </c>
      <c r="E33" s="11">
        <f t="shared" si="0"/>
        <v>971</v>
      </c>
      <c r="F33" s="12">
        <f t="shared" si="1"/>
        <v>1.1297660185928537E-2</v>
      </c>
      <c r="G33" s="12">
        <f>E33/SUM(E31:E35)</f>
        <v>0.10689123734037868</v>
      </c>
      <c r="H33" s="13"/>
      <c r="I33" s="22"/>
      <c r="J33" s="10" t="s">
        <v>4</v>
      </c>
      <c r="K33" s="11">
        <f>'病床（有床診療所）'!K33+'病床（病院）'!K33</f>
        <v>676</v>
      </c>
      <c r="L33" s="11">
        <f>'病床（有床診療所）'!L33+'病床（病院）'!L33</f>
        <v>413</v>
      </c>
      <c r="M33" s="11">
        <f t="shared" si="2"/>
        <v>1089</v>
      </c>
      <c r="N33" s="12">
        <f t="shared" si="3"/>
        <v>1.2670599322838493E-2</v>
      </c>
      <c r="O33" s="12">
        <f>M33/SUM(M31:M35)</f>
        <v>0.11988110964332893</v>
      </c>
    </row>
    <row r="34" spans="1:15" ht="19.5" customHeight="1" x14ac:dyDescent="0.15">
      <c r="A34" s="22"/>
      <c r="B34" s="10" t="s">
        <v>5</v>
      </c>
      <c r="C34" s="11">
        <f>'病床（有床診療所）'!C34+'病床（病院）'!C34</f>
        <v>444</v>
      </c>
      <c r="D34" s="11">
        <f>'病床（有床診療所）'!D34+'病床（病院）'!D34</f>
        <v>3349</v>
      </c>
      <c r="E34" s="11">
        <f t="shared" si="0"/>
        <v>3793</v>
      </c>
      <c r="F34" s="12">
        <f t="shared" si="1"/>
        <v>4.4131848697453083E-2</v>
      </c>
      <c r="G34" s="12">
        <f>E34/SUM(E31:E35)</f>
        <v>0.41754733597534127</v>
      </c>
      <c r="H34" s="13"/>
      <c r="I34" s="22"/>
      <c r="J34" s="10" t="s">
        <v>5</v>
      </c>
      <c r="K34" s="11">
        <f>'病床（有床診療所）'!K34+'病床（病院）'!K34</f>
        <v>435</v>
      </c>
      <c r="L34" s="11">
        <f>'病床（有床診療所）'!L34+'病床（病院）'!L34</f>
        <v>3258</v>
      </c>
      <c r="M34" s="11">
        <f t="shared" si="2"/>
        <v>3693</v>
      </c>
      <c r="N34" s="12">
        <f t="shared" si="3"/>
        <v>4.2968340954309049E-2</v>
      </c>
      <c r="O34" s="12">
        <f>M34/SUM(M31:M35)</f>
        <v>0.40653896961690883</v>
      </c>
    </row>
    <row r="35" spans="1:15" ht="19.5" customHeight="1" x14ac:dyDescent="0.15">
      <c r="A35" s="22"/>
      <c r="B35" s="10" t="s">
        <v>6</v>
      </c>
      <c r="C35" s="11">
        <f>'病床（有床診療所）'!C35+'病床（病院）'!C35</f>
        <v>67</v>
      </c>
      <c r="D35" s="11">
        <f>'病床（有床診療所）'!D35+'病床（病院）'!D35</f>
        <v>0</v>
      </c>
      <c r="E35" s="11">
        <f t="shared" si="0"/>
        <v>67</v>
      </c>
      <c r="F35" s="12">
        <f t="shared" si="1"/>
        <v>7.7955018790650053E-4</v>
      </c>
      <c r="G35" s="12">
        <f>E35/SUM(E31:E35)</f>
        <v>7.3756054601497138E-3</v>
      </c>
      <c r="H35" s="13"/>
      <c r="I35" s="22"/>
      <c r="J35" s="10" t="s">
        <v>6</v>
      </c>
      <c r="K35" s="11">
        <f>'病床（有床診療所）'!K35+'病床（病院）'!K35</f>
        <v>43</v>
      </c>
      <c r="L35" s="11">
        <f>'病床（有床診療所）'!L35+'病床（病院）'!L35</f>
        <v>0</v>
      </c>
      <c r="M35" s="11">
        <f t="shared" si="2"/>
        <v>43</v>
      </c>
      <c r="N35" s="12">
        <f t="shared" si="3"/>
        <v>5.0030832955193314E-4</v>
      </c>
      <c r="O35" s="12">
        <f>M35/SUM(M31:M35)</f>
        <v>4.7335975341259353E-3</v>
      </c>
    </row>
    <row r="36" spans="1:15" ht="19.5" customHeight="1" x14ac:dyDescent="0.15">
      <c r="A36" s="22" t="s">
        <v>12</v>
      </c>
      <c r="B36" s="10" t="s">
        <v>1</v>
      </c>
      <c r="C36" s="11">
        <f>'病床（有床診療所）'!C36+'病床（病院）'!C36</f>
        <v>612</v>
      </c>
      <c r="D36" s="11">
        <f>'病床（有床診療所）'!D36+'病床（病院）'!D36</f>
        <v>0</v>
      </c>
      <c r="E36" s="11">
        <f t="shared" si="0"/>
        <v>612</v>
      </c>
      <c r="F36" s="12">
        <f t="shared" si="1"/>
        <v>7.1206673880414677E-3</v>
      </c>
      <c r="G36" s="12">
        <f>E36/SUM(E36:E40)</f>
        <v>7.0849733734660802E-2</v>
      </c>
      <c r="H36" s="13"/>
      <c r="I36" s="22" t="s">
        <v>12</v>
      </c>
      <c r="J36" s="10" t="s">
        <v>1</v>
      </c>
      <c r="K36" s="11">
        <f>'病床（有床診療所）'!K36+'病床（病院）'!K36</f>
        <v>752</v>
      </c>
      <c r="L36" s="11">
        <f>'病床（有床診療所）'!L36+'病床（病院）'!L36</f>
        <v>0</v>
      </c>
      <c r="M36" s="11">
        <f t="shared" si="2"/>
        <v>752</v>
      </c>
      <c r="N36" s="12">
        <f t="shared" si="3"/>
        <v>8.7495782284431108E-3</v>
      </c>
      <c r="O36" s="12">
        <f>M36/SUM(M36:M40)</f>
        <v>8.7057189164158374E-2</v>
      </c>
    </row>
    <row r="37" spans="1:15" ht="19.5" customHeight="1" x14ac:dyDescent="0.15">
      <c r="A37" s="22"/>
      <c r="B37" s="10" t="s">
        <v>3</v>
      </c>
      <c r="C37" s="11">
        <f>'病床（有床診療所）'!C37+'病床（病院）'!C37</f>
        <v>3647</v>
      </c>
      <c r="D37" s="11">
        <f>'病床（有床診療所）'!D37+'病床（病院）'!D37</f>
        <v>0</v>
      </c>
      <c r="E37" s="11">
        <f t="shared" si="0"/>
        <v>3647</v>
      </c>
      <c r="F37" s="12">
        <f t="shared" si="1"/>
        <v>4.2433127392462799E-2</v>
      </c>
      <c r="G37" s="12">
        <f>E37/SUM(E36:E40)</f>
        <v>0.42220421393841168</v>
      </c>
      <c r="H37" s="13"/>
      <c r="I37" s="22"/>
      <c r="J37" s="10" t="s">
        <v>3</v>
      </c>
      <c r="K37" s="11">
        <f>'病床（有床診療所）'!K37+'病床（病院）'!K37</f>
        <v>3479</v>
      </c>
      <c r="L37" s="11">
        <f>'病床（有床診療所）'!L37+'病床（病院）'!L37</f>
        <v>0</v>
      </c>
      <c r="M37" s="11">
        <f t="shared" si="2"/>
        <v>3479</v>
      </c>
      <c r="N37" s="12">
        <f t="shared" si="3"/>
        <v>4.0478434383980827E-2</v>
      </c>
      <c r="O37" s="12">
        <f>M37/SUM(M36:M40)</f>
        <v>0.4027552674230146</v>
      </c>
    </row>
    <row r="38" spans="1:15" ht="19.5" customHeight="1" x14ac:dyDescent="0.15">
      <c r="A38" s="22"/>
      <c r="B38" s="10" t="s">
        <v>4</v>
      </c>
      <c r="C38" s="11">
        <f>'病床（有床診療所）'!C38+'病床（病院）'!C38</f>
        <v>461</v>
      </c>
      <c r="D38" s="11">
        <f>'病床（有床診療所）'!D38+'病床（病院）'!D38</f>
        <v>474</v>
      </c>
      <c r="E38" s="11">
        <f t="shared" si="0"/>
        <v>935</v>
      </c>
      <c r="F38" s="12">
        <f t="shared" si="1"/>
        <v>1.0878797398396686E-2</v>
      </c>
      <c r="G38" s="12">
        <f>E38/SUM(E36:E40)</f>
        <v>0.10824264876128734</v>
      </c>
      <c r="H38" s="13"/>
      <c r="I38" s="22"/>
      <c r="J38" s="10" t="s">
        <v>4</v>
      </c>
      <c r="K38" s="11">
        <f>'病床（有床診療所）'!K38+'病床（病院）'!K38</f>
        <v>479</v>
      </c>
      <c r="L38" s="11">
        <f>'病床（有床診療所）'!L38+'病床（病院）'!L38</f>
        <v>610</v>
      </c>
      <c r="M38" s="11">
        <f t="shared" si="2"/>
        <v>1089</v>
      </c>
      <c r="N38" s="12">
        <f t="shared" si="3"/>
        <v>1.2670599322838493E-2</v>
      </c>
      <c r="O38" s="12">
        <f>M38/SUM(M36:M40)</f>
        <v>0.12607084973373467</v>
      </c>
    </row>
    <row r="39" spans="1:15" ht="19.5" customHeight="1" x14ac:dyDescent="0.15">
      <c r="A39" s="22"/>
      <c r="B39" s="10" t="s">
        <v>5</v>
      </c>
      <c r="C39" s="11">
        <f>'病床（有床診療所）'!C39+'病床（病院）'!C39</f>
        <v>145</v>
      </c>
      <c r="D39" s="11">
        <f>'病床（有床診療所）'!D39+'病床（病院）'!D39</f>
        <v>3260</v>
      </c>
      <c r="E39" s="11">
        <f t="shared" si="0"/>
        <v>3405</v>
      </c>
      <c r="F39" s="12">
        <f t="shared" si="1"/>
        <v>3.9617438654054246E-2</v>
      </c>
      <c r="G39" s="12">
        <f>E39/SUM(E36:E40)</f>
        <v>0.3941884695531373</v>
      </c>
      <c r="H39" s="13"/>
      <c r="I39" s="22"/>
      <c r="J39" s="10" t="s">
        <v>5</v>
      </c>
      <c r="K39" s="11">
        <f>'病床（有床診療所）'!K39+'病床（病院）'!K39</f>
        <v>175</v>
      </c>
      <c r="L39" s="11">
        <f>'病床（有床診療所）'!L39+'病床（病院）'!L39</f>
        <v>3124</v>
      </c>
      <c r="M39" s="11">
        <f t="shared" si="2"/>
        <v>3299</v>
      </c>
      <c r="N39" s="12">
        <f t="shared" si="3"/>
        <v>3.8384120446321571E-2</v>
      </c>
      <c r="O39" s="12">
        <f>M39/SUM(M36:M40)</f>
        <v>0.38191711044223198</v>
      </c>
    </row>
    <row r="40" spans="1:15" ht="19.5" customHeight="1" x14ac:dyDescent="0.15">
      <c r="A40" s="22"/>
      <c r="B40" s="10" t="s">
        <v>6</v>
      </c>
      <c r="C40" s="11">
        <f>'病床（有床診療所）'!C40+'病床（病院）'!C40</f>
        <v>39</v>
      </c>
      <c r="D40" s="11">
        <f>'病床（有床診療所）'!D40+'病床（病院）'!D40</f>
        <v>0</v>
      </c>
      <c r="E40" s="11">
        <f t="shared" si="0"/>
        <v>39</v>
      </c>
      <c r="F40" s="12">
        <f t="shared" si="1"/>
        <v>4.5376801982617196E-4</v>
      </c>
      <c r="G40" s="12">
        <f>E40/SUM(E36:E40)</f>
        <v>4.5149340125028945E-3</v>
      </c>
      <c r="H40" s="13"/>
      <c r="I40" s="22"/>
      <c r="J40" s="10" t="s">
        <v>6</v>
      </c>
      <c r="K40" s="11">
        <f>'病床（有床診療所）'!K40+'病床（病院）'!K40</f>
        <v>19</v>
      </c>
      <c r="L40" s="11">
        <f>'病床（有床診療所）'!L40+'病床（病院）'!L40</f>
        <v>0</v>
      </c>
      <c r="M40" s="11">
        <f t="shared" si="2"/>
        <v>19</v>
      </c>
      <c r="N40" s="12">
        <f t="shared" si="3"/>
        <v>2.2106647119736581E-4</v>
      </c>
      <c r="O40" s="12">
        <f>M40/SUM(M36:M40)</f>
        <v>2.1995832368603844E-3</v>
      </c>
    </row>
    <row r="41" spans="1:15" ht="19.5" customHeight="1" x14ac:dyDescent="0.15">
      <c r="A41" s="22" t="s">
        <v>2</v>
      </c>
      <c r="B41" s="10" t="s">
        <v>1</v>
      </c>
      <c r="C41" s="11">
        <f>'病床（有床診療所）'!C41+'病床（病院）'!C41</f>
        <v>5304</v>
      </c>
      <c r="D41" s="11">
        <f>'病床（有床診療所）'!D41+'病床（病院）'!D41</f>
        <v>0</v>
      </c>
      <c r="E41" s="11">
        <f t="shared" si="0"/>
        <v>5304</v>
      </c>
      <c r="F41" s="12">
        <f t="shared" si="1"/>
        <v>6.1712450696359382E-2</v>
      </c>
      <c r="G41" s="12">
        <f>E41/SUM(E41:E45)</f>
        <v>0.17332766903042385</v>
      </c>
      <c r="H41" s="5"/>
      <c r="I41" s="22" t="s">
        <v>2</v>
      </c>
      <c r="J41" s="10" t="s">
        <v>1</v>
      </c>
      <c r="K41" s="11">
        <f>'病床（有床診療所）'!K41+'病床（病院）'!K41</f>
        <v>5801</v>
      </c>
      <c r="L41" s="11">
        <f>'病床（有床診療所）'!L41+'病床（病院）'!L41</f>
        <v>0</v>
      </c>
      <c r="M41" s="11">
        <f t="shared" si="2"/>
        <v>5801</v>
      </c>
      <c r="N41" s="12">
        <f t="shared" si="3"/>
        <v>6.7495084179785211E-2</v>
      </c>
      <c r="O41" s="12">
        <f>M41/SUM(M41:M45)</f>
        <v>0.18956896833436815</v>
      </c>
    </row>
    <row r="42" spans="1:15" ht="19.5" customHeight="1" x14ac:dyDescent="0.15">
      <c r="A42" s="22"/>
      <c r="B42" s="10" t="s">
        <v>3</v>
      </c>
      <c r="C42" s="11">
        <f>'病床（有床診療所）'!C42+'病床（病院）'!C42</f>
        <v>16480</v>
      </c>
      <c r="D42" s="11">
        <f>'病床（有床診療所）'!D42+'病床（病院）'!D42</f>
        <v>0</v>
      </c>
      <c r="E42" s="11">
        <f t="shared" si="0"/>
        <v>16480</v>
      </c>
      <c r="F42" s="12">
        <f t="shared" si="1"/>
        <v>0.19174607607013625</v>
      </c>
      <c r="G42" s="12">
        <f>E42/SUM(E41:E45)</f>
        <v>0.53854449201006505</v>
      </c>
      <c r="H42" s="5"/>
      <c r="I42" s="22"/>
      <c r="J42" s="10" t="s">
        <v>3</v>
      </c>
      <c r="K42" s="11">
        <f>'病床（有床診療所）'!K42+'病床（病院）'!K42</f>
        <v>15515</v>
      </c>
      <c r="L42" s="11">
        <f>'病床（有床診療所）'!L42+'病床（病院）'!L42</f>
        <v>103</v>
      </c>
      <c r="M42" s="11">
        <f t="shared" si="2"/>
        <v>15618</v>
      </c>
      <c r="N42" s="12">
        <f t="shared" si="3"/>
        <v>0.18171663932423471</v>
      </c>
      <c r="O42" s="12">
        <f>M42/SUM(M41:M45)</f>
        <v>0.51037547792555804</v>
      </c>
    </row>
    <row r="43" spans="1:15" ht="19.5" customHeight="1" x14ac:dyDescent="0.15">
      <c r="A43" s="22"/>
      <c r="B43" s="10" t="s">
        <v>4</v>
      </c>
      <c r="C43" s="11">
        <f>'病床（有床診療所）'!C43+'病床（病院）'!C43</f>
        <v>1618</v>
      </c>
      <c r="D43" s="11">
        <f>'病床（有床診療所）'!D43+'病床（病院）'!D43</f>
        <v>542</v>
      </c>
      <c r="E43" s="11">
        <f t="shared" si="0"/>
        <v>2160</v>
      </c>
      <c r="F43" s="12">
        <f t="shared" si="1"/>
        <v>2.5131767251911061E-2</v>
      </c>
      <c r="G43" s="12">
        <f>E43/SUM(E41:E45)</f>
        <v>7.0585928564425998E-2</v>
      </c>
      <c r="H43" s="5"/>
      <c r="I43" s="22"/>
      <c r="J43" s="10" t="s">
        <v>4</v>
      </c>
      <c r="K43" s="11">
        <f>'病床（有床診療所）'!K43+'病床（病院）'!K43</f>
        <v>1995</v>
      </c>
      <c r="L43" s="11">
        <f>'病床（有床診療所）'!L43+'病床（病院）'!L43</f>
        <v>572</v>
      </c>
      <c r="M43" s="11">
        <f t="shared" si="2"/>
        <v>2567</v>
      </c>
      <c r="N43" s="12">
        <f t="shared" si="3"/>
        <v>2.9867243766507266E-2</v>
      </c>
      <c r="O43" s="12">
        <f>M43/SUM(M41:M45)</f>
        <v>8.3886147511519238E-2</v>
      </c>
    </row>
    <row r="44" spans="1:15" ht="19.5" customHeight="1" x14ac:dyDescent="0.15">
      <c r="A44" s="22"/>
      <c r="B44" s="10" t="s">
        <v>5</v>
      </c>
      <c r="C44" s="11">
        <f>'病床（有床診療所）'!C44+'病床（病院）'!C44</f>
        <v>1557</v>
      </c>
      <c r="D44" s="11">
        <f>'病床（有床診療所）'!D44+'病床（病院）'!D44</f>
        <v>4940</v>
      </c>
      <c r="E44" s="11">
        <f t="shared" si="0"/>
        <v>6497</v>
      </c>
      <c r="F44" s="12">
        <f t="shared" si="1"/>
        <v>7.5593098072067669E-2</v>
      </c>
      <c r="G44" s="12">
        <f>E44/SUM(E41:E45)</f>
        <v>0.21231332309401654</v>
      </c>
      <c r="H44" s="5"/>
      <c r="I44" s="22"/>
      <c r="J44" s="10" t="s">
        <v>5</v>
      </c>
      <c r="K44" s="11">
        <f>'病床（有床診療所）'!K44+'病床（病院）'!K44</f>
        <v>1793</v>
      </c>
      <c r="L44" s="11">
        <f>'病床（有床診療所）'!L44+'病床（病院）'!L44</f>
        <v>4807</v>
      </c>
      <c r="M44" s="11">
        <f t="shared" si="2"/>
        <v>6600</v>
      </c>
      <c r="N44" s="12">
        <f t="shared" si="3"/>
        <v>7.679151104750602E-2</v>
      </c>
      <c r="O44" s="12">
        <f>M44/SUM(M41:M45)</f>
        <v>0.21567922616907945</v>
      </c>
    </row>
    <row r="45" spans="1:15" ht="19.5" customHeight="1" x14ac:dyDescent="0.15">
      <c r="A45" s="22"/>
      <c r="B45" s="10" t="s">
        <v>6</v>
      </c>
      <c r="C45" s="11">
        <f>'病床（有床診療所）'!C45+'病床（病院）'!C45</f>
        <v>160</v>
      </c>
      <c r="D45" s="11">
        <f>'病床（有床診療所）'!D45+'病床（病院）'!D45</f>
        <v>0</v>
      </c>
      <c r="E45" s="11">
        <f t="shared" si="0"/>
        <v>160</v>
      </c>
      <c r="F45" s="12">
        <f t="shared" si="1"/>
        <v>1.861612389030449E-3</v>
      </c>
      <c r="G45" s="12">
        <f>E45/SUM(E41:E45)</f>
        <v>5.2285873010685926E-3</v>
      </c>
      <c r="H45" s="5"/>
      <c r="I45" s="22"/>
      <c r="J45" s="10" t="s">
        <v>6</v>
      </c>
      <c r="K45" s="11">
        <f>'病床（有床診療所）'!K45+'病床（病院）'!K45</f>
        <v>15</v>
      </c>
      <c r="L45" s="11">
        <f>'病床（有床診療所）'!L45+'病床（病院）'!L45</f>
        <v>0</v>
      </c>
      <c r="M45" s="11">
        <f t="shared" si="2"/>
        <v>15</v>
      </c>
      <c r="N45" s="12">
        <f t="shared" si="3"/>
        <v>1.745261614716046E-4</v>
      </c>
      <c r="O45" s="12">
        <f>M45/SUM(M41:M45)</f>
        <v>4.9018005947518053E-4</v>
      </c>
    </row>
    <row r="46" spans="1:15" ht="19.5" customHeight="1" x14ac:dyDescent="0.15">
      <c r="A46" s="22" t="s">
        <v>13</v>
      </c>
      <c r="B46" s="10" t="s">
        <v>1</v>
      </c>
      <c r="C46" s="11">
        <f>C6+C11+C16+C21+C26+C31+C36+C41</f>
        <v>11527</v>
      </c>
      <c r="D46" s="11">
        <f t="shared" ref="D46:D50" si="4">D6+D11+D16+D21+D26+D31+D36+D41</f>
        <v>60</v>
      </c>
      <c r="E46" s="11">
        <f t="shared" si="0"/>
        <v>11587</v>
      </c>
      <c r="F46" s="12">
        <f t="shared" si="1"/>
        <v>0.13481564219809883</v>
      </c>
      <c r="G46" s="14" t="s">
        <v>23</v>
      </c>
      <c r="H46" s="5"/>
      <c r="I46" s="22" t="s">
        <v>13</v>
      </c>
      <c r="J46" s="10" t="s">
        <v>1</v>
      </c>
      <c r="K46" s="11">
        <f>K6+K11+K16+K21+K26+K31+K36+K41</f>
        <v>12509</v>
      </c>
      <c r="L46" s="11">
        <f t="shared" ref="L46:M50" si="5">L6+L11+L16+L21+L26+L31+L36+L41</f>
        <v>0</v>
      </c>
      <c r="M46" s="11">
        <f>M6+M11+M16+M21+M26+M31+M36+M41</f>
        <v>12509</v>
      </c>
      <c r="N46" s="12">
        <f t="shared" si="3"/>
        <v>0.1455431835898868</v>
      </c>
      <c r="O46" s="14" t="s">
        <v>23</v>
      </c>
    </row>
    <row r="47" spans="1:15" ht="19.5" customHeight="1" x14ac:dyDescent="0.15">
      <c r="A47" s="22"/>
      <c r="B47" s="10" t="s">
        <v>3</v>
      </c>
      <c r="C47" s="11">
        <f t="shared" ref="C47:C50" si="6">C7+C12+C17+C22+C27+C32+C37+C42</f>
        <v>43500</v>
      </c>
      <c r="D47" s="11">
        <f t="shared" si="4"/>
        <v>21</v>
      </c>
      <c r="E47" s="11">
        <f t="shared" si="0"/>
        <v>43521</v>
      </c>
      <c r="F47" s="12">
        <f t="shared" si="1"/>
        <v>0.50637020489371354</v>
      </c>
      <c r="G47" s="14" t="s">
        <v>23</v>
      </c>
      <c r="H47" s="5"/>
      <c r="I47" s="22"/>
      <c r="J47" s="10" t="s">
        <v>3</v>
      </c>
      <c r="K47" s="11">
        <f t="shared" ref="K47:K50" si="7">K7+K12+K17+K22+K27+K32+K37+K42</f>
        <v>41411</v>
      </c>
      <c r="L47" s="11">
        <f t="shared" si="5"/>
        <v>184</v>
      </c>
      <c r="M47" s="11">
        <f t="shared" si="5"/>
        <v>41595</v>
      </c>
      <c r="N47" s="12">
        <f t="shared" si="3"/>
        <v>0.48396104576075955</v>
      </c>
      <c r="O47" s="14" t="s">
        <v>23</v>
      </c>
    </row>
    <row r="48" spans="1:15" ht="19.5" customHeight="1" x14ac:dyDescent="0.15">
      <c r="A48" s="22"/>
      <c r="B48" s="10" t="s">
        <v>4</v>
      </c>
      <c r="C48" s="11">
        <f t="shared" si="6"/>
        <v>4421</v>
      </c>
      <c r="D48" s="11">
        <f t="shared" si="4"/>
        <v>2839</v>
      </c>
      <c r="E48" s="11">
        <f t="shared" si="0"/>
        <v>7260</v>
      </c>
      <c r="F48" s="12">
        <f t="shared" si="1"/>
        <v>8.4470662152256626E-2</v>
      </c>
      <c r="G48" s="14" t="s">
        <v>23</v>
      </c>
      <c r="H48" s="5"/>
      <c r="I48" s="22"/>
      <c r="J48" s="10" t="s">
        <v>4</v>
      </c>
      <c r="K48" s="11">
        <f t="shared" si="7"/>
        <v>5365</v>
      </c>
      <c r="L48" s="11">
        <f t="shared" si="5"/>
        <v>3165</v>
      </c>
      <c r="M48" s="11">
        <f t="shared" si="5"/>
        <v>8530</v>
      </c>
      <c r="N48" s="12">
        <f t="shared" si="3"/>
        <v>9.9247210490185811E-2</v>
      </c>
      <c r="O48" s="14" t="s">
        <v>23</v>
      </c>
    </row>
    <row r="49" spans="1:15" ht="19.5" customHeight="1" x14ac:dyDescent="0.15">
      <c r="A49" s="22"/>
      <c r="B49" s="10" t="s">
        <v>5</v>
      </c>
      <c r="C49" s="11">
        <f t="shared" si="6"/>
        <v>5218</v>
      </c>
      <c r="D49" s="11">
        <f t="shared" si="4"/>
        <v>17757</v>
      </c>
      <c r="E49" s="11">
        <f t="shared" si="0"/>
        <v>22975</v>
      </c>
      <c r="F49" s="12">
        <f t="shared" si="1"/>
        <v>0.26731590398734101</v>
      </c>
      <c r="G49" s="14" t="s">
        <v>23</v>
      </c>
      <c r="H49" s="5"/>
      <c r="I49" s="22"/>
      <c r="J49" s="10" t="s">
        <v>5</v>
      </c>
      <c r="K49" s="11">
        <f t="shared" si="7"/>
        <v>5537</v>
      </c>
      <c r="L49" s="11">
        <f t="shared" si="5"/>
        <v>17428</v>
      </c>
      <c r="M49" s="11">
        <f t="shared" si="5"/>
        <v>22965</v>
      </c>
      <c r="N49" s="12">
        <f t="shared" si="3"/>
        <v>0.26719955321302663</v>
      </c>
      <c r="O49" s="14" t="s">
        <v>23</v>
      </c>
    </row>
    <row r="50" spans="1:15" ht="19.5" customHeight="1" x14ac:dyDescent="0.15">
      <c r="A50" s="22"/>
      <c r="B50" s="10" t="s">
        <v>6</v>
      </c>
      <c r="C50" s="11">
        <f t="shared" si="6"/>
        <v>504</v>
      </c>
      <c r="D50" s="11">
        <f t="shared" si="4"/>
        <v>100</v>
      </c>
      <c r="E50" s="11">
        <f t="shared" si="0"/>
        <v>604</v>
      </c>
      <c r="F50" s="12">
        <f t="shared" si="1"/>
        <v>7.0275867685899449E-3</v>
      </c>
      <c r="G50" s="14" t="s">
        <v>23</v>
      </c>
      <c r="H50" s="5"/>
      <c r="I50" s="22"/>
      <c r="J50" s="10" t="s">
        <v>6</v>
      </c>
      <c r="K50" s="11">
        <f t="shared" si="7"/>
        <v>348</v>
      </c>
      <c r="L50" s="11">
        <f t="shared" si="5"/>
        <v>0</v>
      </c>
      <c r="M50" s="11">
        <f t="shared" si="5"/>
        <v>348</v>
      </c>
      <c r="N50" s="12">
        <f t="shared" si="3"/>
        <v>4.049006946141227E-3</v>
      </c>
      <c r="O50" s="14" t="s">
        <v>23</v>
      </c>
    </row>
    <row r="51" spans="1:15" ht="19.5" customHeight="1" x14ac:dyDescent="0.15">
      <c r="A51" s="23" t="s">
        <v>14</v>
      </c>
      <c r="B51" s="24"/>
      <c r="C51" s="15">
        <f>SUM(C46:C50)</f>
        <v>65170</v>
      </c>
      <c r="D51" s="15">
        <f>SUM(D46:D50)</f>
        <v>20777</v>
      </c>
      <c r="E51" s="15">
        <f>SUM(E46:E50)</f>
        <v>85947</v>
      </c>
      <c r="F51" s="16"/>
      <c r="G51" s="16"/>
      <c r="H51" s="5"/>
      <c r="I51" s="23" t="s">
        <v>14</v>
      </c>
      <c r="J51" s="24"/>
      <c r="K51" s="15">
        <f>SUM(K46:K50)</f>
        <v>65170</v>
      </c>
      <c r="L51" s="15">
        <f>SUM(L46:L50)</f>
        <v>20777</v>
      </c>
      <c r="M51" s="15">
        <f>SUM(M46:M50)</f>
        <v>85947</v>
      </c>
      <c r="N51" s="17"/>
      <c r="O51" s="5"/>
    </row>
  </sheetData>
  <sheetProtection password="CCFF" sheet="1" formatCells="0" formatColumns="0" formatRows="0" insertColumns="0" insertRows="0" insertHyperlinks="0" deleteColumns="0" deleteRows="0" sort="0" autoFilter="0" pivotTables="0"/>
  <mergeCells count="21">
    <mergeCell ref="I6:I10"/>
    <mergeCell ref="A11:A15"/>
    <mergeCell ref="I11:I15"/>
    <mergeCell ref="A16:A20"/>
    <mergeCell ref="I16:I20"/>
    <mergeCell ref="N1:O2"/>
    <mergeCell ref="A51:B51"/>
    <mergeCell ref="I51:J51"/>
    <mergeCell ref="A36:A40"/>
    <mergeCell ref="I36:I40"/>
    <mergeCell ref="A41:A45"/>
    <mergeCell ref="I41:I45"/>
    <mergeCell ref="A46:A50"/>
    <mergeCell ref="I46:I50"/>
    <mergeCell ref="A21:A25"/>
    <mergeCell ref="I21:I25"/>
    <mergeCell ref="A26:A30"/>
    <mergeCell ref="I26:I30"/>
    <mergeCell ref="A31:A35"/>
    <mergeCell ref="I31:I35"/>
    <mergeCell ref="A6:A10"/>
  </mergeCells>
  <phoneticPr fontId="2"/>
  <printOptions horizontalCentered="1" verticalCentered="1"/>
  <pageMargins left="0.70866141732283472" right="0.51181102362204722" top="0.55118110236220474" bottom="0.55118110236220474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病院病棟</vt:lpstr>
      <vt:lpstr>有床診療所</vt:lpstr>
      <vt:lpstr>病床（病院）</vt:lpstr>
      <vt:lpstr>病床（有床診療所）</vt:lpstr>
      <vt:lpstr>病床合計</vt:lpstr>
      <vt:lpstr>病院病棟!Print_Area</vt:lpstr>
      <vt:lpstr>'病床（病院）'!Print_Area</vt:lpstr>
      <vt:lpstr>'病床（有床診療所）'!Print_Area</vt:lpstr>
      <vt:lpstr>病床合計!Print_Area</vt:lpstr>
      <vt:lpstr>有床診療所!Print_Area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HOSTNAME</cp:lastModifiedBy>
  <cp:lastPrinted>2015-03-23T07:48:55Z</cp:lastPrinted>
  <dcterms:created xsi:type="dcterms:W3CDTF">2014-12-26T01:07:26Z</dcterms:created>
  <dcterms:modified xsi:type="dcterms:W3CDTF">2015-03-26T06:41:28Z</dcterms:modified>
</cp:coreProperties>
</file>