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TutE8kI3asT2+s6DGsAuxmamztGyMHj9GYoIYYao3ByvRceBIiUGIbgT603xCXq5BvUZSlJ225ULH39zHY8wDQ==" workbookSaltValue="y2oCHY8XUFjsdEE2PoUU2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T10" i="4"/>
  <c r="AL10" i="4"/>
  <c r="W10" i="4"/>
  <c r="BB8" i="4"/>
  <c r="AT8" i="4"/>
  <c r="AL8" i="4"/>
  <c r="AD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<sst xmlns="http://schemas.openxmlformats.org/spreadsheetml/2006/main" count="228" uniqueCount="114">
  <si>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</si>
  <si>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</si>
  <si>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</si>
  <si>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</si>
  <si>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</si>
  <si>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</si>
  <si>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</si>
  <si>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</si>
  <si>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</si>
  <si>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</si>
  <si>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</si>
  <si>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</si>
  <si>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</si>
  <si>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</si>
  <si>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</si>
  <si>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</si>
  <si>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</si>
  <si>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</si>
  <si>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</si>
  <si>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</si>
  <si>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</si>
  <si>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</si>
  <si>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</si>
  <si>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</si>
  <si>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</si>
  <si>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</si>
  <si>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</si>
  <si>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</si>
  <si>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</si>
  <si>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</si>
  <si>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</si>
  <si>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</si>
  <si>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</si>
  <si>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</si>
  <si>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</si>
  <si>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</si>
  <si>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</si>
  <si>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</si>
  <si>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</si>
  <si>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</si>
  <si>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</si>
  <si>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</si>
  <si>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</si>
  <si>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</si>
  <si>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</si>
  <si>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</si>
  <si>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</si>
  <si>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</si>
  <si>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</si>
  <si>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</si>
  <si>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</si>
  <si>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</si>
  <si>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</si>
  <si>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</si>
  <si>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</si>
  <si>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</si>
  <si>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</si>
  <si>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</si>
  <si>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</si>
  <si>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</si>
  <si>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</si>
  <si>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</si>
  <si>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</si>
  <si>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</si>
  <si>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</si>
  <si>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</si>
  <si>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</si>
  <si>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</si>
  <si>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</si>
  <si>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</si>
  <si>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</si>
  <si>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</si>
  <si>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</si>
  <si>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</si>
  <si>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</si>
  <si>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</si>
  <si>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</si>
  <si>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</si>
  <si>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</si>
  <si>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</si>
  <si>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</si>
  <si>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</si>
  <si>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</si>
  <si>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</si>
  <si>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</si>
  <si>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</si>
  <si>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</si>
  <si>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</si>
  <si>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</si>
  <si>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</si>
  <si>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</si>
  <si>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</si>
  <si>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</si>
  <si>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松原市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</si>
  <si>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</si>
  <si>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</si>
  <si>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</si>
  <si>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</si>
  <si>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</si>
  <si>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</si>
  <si>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</si>
  <si>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</si>
  <si>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</si>
  <si>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</si>
  <si>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</si>
  <si>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</si>
  <si>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</si>
  <si>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</si>
  <si>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</si>
  <si>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</si>
  <si>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</si>
  <si>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徴収事務及び集中監視運転業務等の委託や事務の見直しによる人員削減、動力費等の費用削減などの経営努力を重ねた結果、流動比率、料金回収率及び給水原価は、類似団体平均値と比較して良好な数値で推移しております。経常収支比率についても、新型コロナウイルス感染症の感染拡大に伴う基本料金減免措置の影響を考慮すると類似団体平均値と比較して良好な数値で推移していると言えます。また、起債残高が低いことから、企業債残高対給水収益比率は類似他団体と比べ、非常に低い割合で推移しております。
　施設利用率につきましては、近年の使用水量の減少に伴い類似団体平均値を下回っておりますが、有収率は類似団体平均値を上回っており、漏水も少ない状況を維持しています。
　総合的に見て、類似団体と比較しておおむね安定した良好な経営状態を堅持しております。
　</t>
    <rPh sb="1" eb="3">
      <t>チョウシュウ</t>
    </rPh>
    <rPh sb="3" eb="5">
      <t>ジム</t>
    </rPh>
    <rPh sb="5" eb="6">
      <t>オヨ</t>
    </rPh>
    <rPh sb="7" eb="9">
      <t>シュウチュウ</t>
    </rPh>
    <rPh sb="9" eb="11">
      <t>カンシ</t>
    </rPh>
    <rPh sb="11" eb="13">
      <t>ウンテン</t>
    </rPh>
    <rPh sb="13" eb="15">
      <t>ギョウム</t>
    </rPh>
    <rPh sb="15" eb="16">
      <t>トウ</t>
    </rPh>
    <rPh sb="17" eb="19">
      <t>イタク</t>
    </rPh>
    <rPh sb="20" eb="22">
      <t>ジム</t>
    </rPh>
    <rPh sb="23" eb="25">
      <t>ミナオ</t>
    </rPh>
    <rPh sb="29" eb="31">
      <t>ジンイン</t>
    </rPh>
    <rPh sb="31" eb="33">
      <t>サクゲン</t>
    </rPh>
    <rPh sb="34" eb="36">
      <t>ドウリョク</t>
    </rPh>
    <rPh sb="36" eb="37">
      <t>ヒ</t>
    </rPh>
    <rPh sb="37" eb="38">
      <t>トウ</t>
    </rPh>
    <rPh sb="39" eb="41">
      <t>ヒヨウ</t>
    </rPh>
    <rPh sb="41" eb="43">
      <t>サクゲン</t>
    </rPh>
    <rPh sb="46" eb="48">
      <t>ケイエイ</t>
    </rPh>
    <rPh sb="48" eb="50">
      <t>ドリョク</t>
    </rPh>
    <rPh sb="51" eb="52">
      <t>カサ</t>
    </rPh>
    <rPh sb="54" eb="56">
      <t>ケッカ</t>
    </rPh>
    <rPh sb="57" eb="59">
      <t>リュウドウ</t>
    </rPh>
    <rPh sb="59" eb="61">
      <t>ヒリツ</t>
    </rPh>
    <rPh sb="62" eb="64">
      <t>リョウキン</t>
    </rPh>
    <rPh sb="64" eb="66">
      <t>カイシュウ</t>
    </rPh>
    <rPh sb="66" eb="67">
      <t>リツ</t>
    </rPh>
    <rPh sb="67" eb="68">
      <t>オヨ</t>
    </rPh>
    <rPh sb="69" eb="71">
      <t>キュウスイ</t>
    </rPh>
    <rPh sb="71" eb="73">
      <t>ゲンカ</t>
    </rPh>
    <rPh sb="75" eb="77">
      <t>ルイジ</t>
    </rPh>
    <rPh sb="77" eb="79">
      <t>ダンタイ</t>
    </rPh>
    <rPh sb="79" eb="82">
      <t>ヘイキンチ</t>
    </rPh>
    <rPh sb="83" eb="85">
      <t>ヒカク</t>
    </rPh>
    <rPh sb="87" eb="89">
      <t>リョウコウ</t>
    </rPh>
    <rPh sb="90" eb="92">
      <t>スウチ</t>
    </rPh>
    <rPh sb="93" eb="95">
      <t>スイイ</t>
    </rPh>
    <rPh sb="132" eb="133">
      <t>トモナ</t>
    </rPh>
    <rPh sb="143" eb="145">
      <t>エイキョウ</t>
    </rPh>
    <rPh sb="146" eb="148">
      <t>コウリョ</t>
    </rPh>
    <rPh sb="176" eb="177">
      <t>イ</t>
    </rPh>
    <rPh sb="184" eb="186">
      <t>キサイ</t>
    </rPh>
    <rPh sb="186" eb="188">
      <t>ザンダカ</t>
    </rPh>
    <rPh sb="189" eb="190">
      <t>ヒク</t>
    </rPh>
    <rPh sb="196" eb="198">
      <t>キギョウ</t>
    </rPh>
    <rPh sb="198" eb="199">
      <t>サイ</t>
    </rPh>
    <rPh sb="199" eb="201">
      <t>ザンダカ</t>
    </rPh>
    <rPh sb="201" eb="202">
      <t>タイ</t>
    </rPh>
    <rPh sb="202" eb="204">
      <t>キュウスイ</t>
    </rPh>
    <rPh sb="204" eb="206">
      <t>シュウエキ</t>
    </rPh>
    <rPh sb="206" eb="208">
      <t>ヒリツ</t>
    </rPh>
    <rPh sb="209" eb="211">
      <t>ルイジ</t>
    </rPh>
    <rPh sb="211" eb="212">
      <t>タ</t>
    </rPh>
    <rPh sb="212" eb="214">
      <t>ダンタイ</t>
    </rPh>
    <rPh sb="215" eb="216">
      <t>クラ</t>
    </rPh>
    <rPh sb="218" eb="220">
      <t>ヒジョウ</t>
    </rPh>
    <rPh sb="221" eb="222">
      <t>ヒク</t>
    </rPh>
    <rPh sb="223" eb="225">
      <t>ワリアイ</t>
    </rPh>
    <rPh sb="226" eb="228">
      <t>スイイ</t>
    </rPh>
    <rPh sb="237" eb="239">
      <t>シセツ</t>
    </rPh>
    <rPh sb="239" eb="241">
      <t>リヨウ</t>
    </rPh>
    <rPh sb="241" eb="242">
      <t>リツ</t>
    </rPh>
    <rPh sb="250" eb="252">
      <t>キンネン</t>
    </rPh>
    <rPh sb="253" eb="255">
      <t>シヨウ</t>
    </rPh>
    <rPh sb="255" eb="257">
      <t>スイリョウ</t>
    </rPh>
    <rPh sb="258" eb="260">
      <t>ゲンショウ</t>
    </rPh>
    <rPh sb="261" eb="262">
      <t>トモナ</t>
    </rPh>
    <rPh sb="263" eb="265">
      <t>ルイジ</t>
    </rPh>
    <rPh sb="265" eb="267">
      <t>ダンタイ</t>
    </rPh>
    <rPh sb="267" eb="270">
      <t>ヘイキンチ</t>
    </rPh>
    <rPh sb="271" eb="273">
      <t>シタマワ</t>
    </rPh>
    <rPh sb="281" eb="284">
      <t>ユウシュウリツ</t>
    </rPh>
    <rPh sb="285" eb="287">
      <t>ルイジ</t>
    </rPh>
    <rPh sb="287" eb="289">
      <t>ダンタイ</t>
    </rPh>
    <rPh sb="289" eb="292">
      <t>ヘイキンチ</t>
    </rPh>
    <rPh sb="293" eb="295">
      <t>ウワマワ</t>
    </rPh>
    <rPh sb="300" eb="302">
      <t>ロウスイ</t>
    </rPh>
    <rPh sb="303" eb="304">
      <t>スク</t>
    </rPh>
    <rPh sb="306" eb="308">
      <t>ジョウキョウ</t>
    </rPh>
    <rPh sb="309" eb="311">
      <t>イジ</t>
    </rPh>
    <rPh sb="319" eb="322">
      <t>ソウゴウテキ</t>
    </rPh>
    <rPh sb="323" eb="324">
      <t>ミ</t>
    </rPh>
    <rPh sb="326" eb="328">
      <t>ルイジ</t>
    </rPh>
    <rPh sb="328" eb="330">
      <t>ダンタイ</t>
    </rPh>
    <rPh sb="331" eb="333">
      <t>ヒカク</t>
    </rPh>
    <rPh sb="339" eb="341">
      <t>アンテイ</t>
    </rPh>
    <rPh sb="343" eb="345">
      <t>リョウコウ</t>
    </rPh>
    <rPh sb="346" eb="348">
      <t>ケイエイ</t>
    </rPh>
    <rPh sb="348" eb="350">
      <t>ジョウタイ</t>
    </rPh>
    <rPh sb="351" eb="353">
      <t>ケンジ</t>
    </rPh>
    <phoneticPr fontId="4"/>
  </si>
  <si>
    <t>　近年の節水機器の普及などによる家庭での使用水量の減少及び人口減少の影響により水需要の減少傾向が続いており、今後も水量の減少傾向は継続するものと予測されます。一方、管路や施設の老朽化への対策や、大地震など災害への備えを進めるため、今後も水道施設整備基本計画の更新計画に基づく継続的な配水管の更新、改良、耐震化及び水需要に見合った施設のダウンサイジングなども行っていく必要があります。そのためには効率的で安定した事業経営を行っていかなければならず、将来にわたって安心・安全な水道水の供給を行うための経営基盤の強化に努めていきます。</t>
    <rPh sb="1" eb="3">
      <t>キンネン</t>
    </rPh>
    <rPh sb="4" eb="6">
      <t>セッスイ</t>
    </rPh>
    <rPh sb="6" eb="8">
      <t>キキ</t>
    </rPh>
    <rPh sb="9" eb="11">
      <t>フキュウ</t>
    </rPh>
    <rPh sb="16" eb="18">
      <t>カテイ</t>
    </rPh>
    <rPh sb="20" eb="22">
      <t>シヨウ</t>
    </rPh>
    <rPh sb="22" eb="24">
      <t>スイリョウ</t>
    </rPh>
    <rPh sb="25" eb="27">
      <t>ゲンショウ</t>
    </rPh>
    <rPh sb="27" eb="28">
      <t>オヨ</t>
    </rPh>
    <rPh sb="29" eb="31">
      <t>ジンコウ</t>
    </rPh>
    <rPh sb="31" eb="33">
      <t>ゲンショウ</t>
    </rPh>
    <rPh sb="34" eb="36">
      <t>エイキョウ</t>
    </rPh>
    <rPh sb="39" eb="40">
      <t>ミズ</t>
    </rPh>
    <rPh sb="40" eb="42">
      <t>ジュヨウ</t>
    </rPh>
    <rPh sb="43" eb="45">
      <t>ゲンショウ</t>
    </rPh>
    <rPh sb="45" eb="47">
      <t>ケイコウ</t>
    </rPh>
    <rPh sb="48" eb="49">
      <t>ツヅ</t>
    </rPh>
    <rPh sb="54" eb="56">
      <t>コンゴ</t>
    </rPh>
    <rPh sb="57" eb="59">
      <t>スイリョウ</t>
    </rPh>
    <rPh sb="60" eb="62">
      <t>ゲンショウ</t>
    </rPh>
    <rPh sb="62" eb="64">
      <t>ケイコウ</t>
    </rPh>
    <rPh sb="65" eb="67">
      <t>ケイゾク</t>
    </rPh>
    <rPh sb="72" eb="74">
      <t>ヨソク</t>
    </rPh>
    <phoneticPr fontId="4"/>
  </si>
  <si>
    <t>　類似団体と比較して、有形固定資産減価償却率の値は低くなっており、法定耐用年数に近い資産は少ない状況です。管路更新率においては、令和2・3年度は大口径の基幹管路の更新に取り組んでいたこともあり類似団体平均値と比べて下回っておりますが、管路経年化率は概ね類似団体平均値となっており、更新は計画的に進めております。</t>
    <rPh sb="1" eb="3">
      <t>ルイジ</t>
    </rPh>
    <rPh sb="3" eb="5">
      <t>ダンタイ</t>
    </rPh>
    <rPh sb="6" eb="8">
      <t>ヒカク</t>
    </rPh>
    <rPh sb="11" eb="13">
      <t>ユウケイ</t>
    </rPh>
    <rPh sb="13" eb="15">
      <t>コテイ</t>
    </rPh>
    <rPh sb="15" eb="17">
      <t>シサン</t>
    </rPh>
    <rPh sb="17" eb="19">
      <t>ゲンカ</t>
    </rPh>
    <rPh sb="19" eb="21">
      <t>ショウキャク</t>
    </rPh>
    <rPh sb="21" eb="22">
      <t>リツ</t>
    </rPh>
    <rPh sb="23" eb="24">
      <t>アタイ</t>
    </rPh>
    <rPh sb="25" eb="26">
      <t>ヒク</t>
    </rPh>
    <rPh sb="33" eb="35">
      <t>ホウテイ</t>
    </rPh>
    <rPh sb="35" eb="37">
      <t>タイヨウ</t>
    </rPh>
    <rPh sb="37" eb="39">
      <t>ネンスウ</t>
    </rPh>
    <rPh sb="40" eb="41">
      <t>チカ</t>
    </rPh>
    <rPh sb="42" eb="44">
      <t>シサン</t>
    </rPh>
    <rPh sb="45" eb="46">
      <t>スク</t>
    </rPh>
    <rPh sb="48" eb="5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</si>
</sst>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0.73</c:v>
                </c:pt>
                <c:pt idx="1">
                  <c:v>0.6</c:v>
                </c:pt>
                <c:pt idx="2">
                  <c:v>0.68</c:v>
                </c:pt>
                <c:pt idx="3">
                  <c:v>0.34</c:v>
                </c:pt>
                <c:pt idx="4">
                  <c:v>0.21</c:v>
                </c:pt>
              </c:numCache>
            </c:numRef>
          </c:val>
          <c:extLst>
            <c:ext xmlns:c16="http://schemas.microsoft.com/office/drawing/2014/chart" uri="{C3380CC4-5D6E-409C-BE32-E72D297353CC}">
              <c16:uniqueId val="{00000000-AAE4-4003-B471-CF0D52AFE6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AAE4-4003-B471-CF0D52AFE6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59.33</c:v>
                </c:pt>
                <c:pt idx="1">
                  <c:v>58.78</c:v>
                </c:pt>
                <c:pt idx="2">
                  <c:v>58.22</c:v>
                </c:pt>
                <c:pt idx="3">
                  <c:v>58.66</c:v>
                </c:pt>
                <c:pt idx="4">
                  <c:v>58</c:v>
                </c:pt>
              </c:numCache>
            </c:numRef>
          </c:val>
          <c:extLst>
            <c:ext xmlns:c16="http://schemas.microsoft.com/office/drawing/2014/chart" uri="{C3380CC4-5D6E-409C-BE32-E72D297353CC}">
              <c16:uniqueId val="{00000000-5854-4994-89D9-AFC0817CB6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5854-4994-89D9-AFC0817CB6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97.23</c:v>
                </c:pt>
                <c:pt idx="1">
                  <c:v>97.41</c:v>
                </c:pt>
                <c:pt idx="2">
                  <c:v>97.56</c:v>
                </c:pt>
                <c:pt idx="3">
                  <c:v>98.63</c:v>
                </c:pt>
                <c:pt idx="4">
                  <c:v>97.97</c:v>
                </c:pt>
              </c:numCache>
            </c:numRef>
          </c:val>
          <c:extLst>
            <c:ext xmlns:c16="http://schemas.microsoft.com/office/drawing/2014/chart" uri="{C3380CC4-5D6E-409C-BE32-E72D297353CC}">
              <c16:uniqueId val="{00000000-67F6-41F9-85AD-53FBE28300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67F6-41F9-85AD-53FBE28300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119.51</c:v>
                </c:pt>
                <c:pt idx="1">
                  <c:v>120.87</c:v>
                </c:pt>
                <c:pt idx="2">
                  <c:v>115.57</c:v>
                </c:pt>
                <c:pt idx="3">
                  <c:v>100.27</c:v>
                </c:pt>
                <c:pt idx="4">
                  <c:v>111.46</c:v>
                </c:pt>
              </c:numCache>
            </c:numRef>
          </c:val>
          <c:extLst>
            <c:ext xmlns:c16="http://schemas.microsoft.com/office/drawing/2014/chart" uri="{C3380CC4-5D6E-409C-BE32-E72D297353CC}">
              <c16:uniqueId val="{00000000-3140-4B0F-8E7F-3A1D4D891C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3140-4B0F-8E7F-3A1D4D891C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41.88</c:v>
                </c:pt>
                <c:pt idx="1">
                  <c:v>43.4</c:v>
                </c:pt>
                <c:pt idx="2">
                  <c:v>42.89</c:v>
                </c:pt>
                <c:pt idx="3">
                  <c:v>44.17</c:v>
                </c:pt>
                <c:pt idx="4">
                  <c:v>45.57</c:v>
                </c:pt>
              </c:numCache>
            </c:numRef>
          </c:val>
          <c:extLst>
            <c:ext xmlns:c16="http://schemas.microsoft.com/office/drawing/2014/chart" uri="{C3380CC4-5D6E-409C-BE32-E72D297353CC}">
              <c16:uniqueId val="{00000000-0F2E-42EF-B4A8-11B2DEB8C0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0F2E-42EF-B4A8-11B2DEB8C0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16.46</c:v>
                </c:pt>
                <c:pt idx="1">
                  <c:v>16.91</c:v>
                </c:pt>
                <c:pt idx="2">
                  <c:v>17.5</c:v>
                </c:pt>
                <c:pt idx="3">
                  <c:v>17.989999999999998</c:v>
                </c:pt>
                <c:pt idx="4">
                  <c:v>18.21</c:v>
                </c:pt>
              </c:numCache>
            </c:numRef>
          </c:val>
          <c:extLst>
            <c:ext xmlns:c16="http://schemas.microsoft.com/office/drawing/2014/chart" uri="{C3380CC4-5D6E-409C-BE32-E72D297353CC}">
              <c16:uniqueId val="{00000000-6286-4326-B963-42DA17A7E6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6286-4326-B963-42DA17A7E6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03-4D67-99A8-C9B22BA718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0703-4D67-99A8-C9B22BA718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810.2</c:v>
                </c:pt>
                <c:pt idx="1">
                  <c:v>820.67</c:v>
                </c:pt>
                <c:pt idx="2">
                  <c:v>596.83000000000004</c:v>
                </c:pt>
                <c:pt idx="3">
                  <c:v>680.74</c:v>
                </c:pt>
                <c:pt idx="4">
                  <c:v>572.26</c:v>
                </c:pt>
              </c:numCache>
            </c:numRef>
          </c:val>
          <c:extLst>
            <c:ext xmlns:c16="http://schemas.microsoft.com/office/drawing/2014/chart" uri="{C3380CC4-5D6E-409C-BE32-E72D297353CC}">
              <c16:uniqueId val="{00000000-82AA-412F-99E9-658BFED04F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82AA-412F-99E9-658BFED04F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27.97</c:v>
                </c:pt>
                <c:pt idx="1">
                  <c:v>27</c:v>
                </c:pt>
                <c:pt idx="2">
                  <c:v>25.46</c:v>
                </c:pt>
                <c:pt idx="3">
                  <c:v>28.67</c:v>
                </c:pt>
                <c:pt idx="4">
                  <c:v>21.84</c:v>
                </c:pt>
              </c:numCache>
            </c:numRef>
          </c:val>
          <c:extLst>
            <c:ext xmlns:c16="http://schemas.microsoft.com/office/drawing/2014/chart" uri="{C3380CC4-5D6E-409C-BE32-E72D297353CC}">
              <c16:uniqueId val="{00000000-D12B-4586-8E1E-7105B579CD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D12B-4586-8E1E-7105B579CD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119.08</c:v>
                </c:pt>
                <c:pt idx="1">
                  <c:v>121.55</c:v>
                </c:pt>
                <c:pt idx="2">
                  <c:v>114.25</c:v>
                </c:pt>
                <c:pt idx="3">
                  <c:v>94.24</c:v>
                </c:pt>
                <c:pt idx="4">
                  <c:v>108.71</c:v>
                </c:pt>
              </c:numCache>
            </c:numRef>
          </c:val>
          <c:extLst>
            <c:ext xmlns:c16="http://schemas.microsoft.com/office/drawing/2014/chart" uri="{C3380CC4-5D6E-409C-BE32-E72D297353CC}">
              <c16:uniqueId val="{00000000-15C6-47E8-A31D-DFA8B5AD8B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15C6-47E8-A31D-DFA8B5AD8B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145.93</c:v>
                </c:pt>
                <c:pt idx="1">
                  <c:v>142.31</c:v>
                </c:pt>
                <c:pt idx="2">
                  <c:v>151.58000000000001</c:v>
                </c:pt>
                <c:pt idx="3">
                  <c:v>148.25</c:v>
                </c:pt>
                <c:pt idx="4">
                  <c:v>154.82</c:v>
                </c:pt>
              </c:numCache>
            </c:numRef>
          </c:val>
          <c:extLst>
            <c:ext xmlns:c16="http://schemas.microsoft.com/office/drawing/2014/chart" uri="{C3380CC4-5D6E-409C-BE32-E72D297353CC}">
              <c16:uniqueId val="{00000000-72A4-4EA3-A014-B696539DC7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72A4-4EA3-A014-B696539DC7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松原市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117801</v>
      </c>
      <c r="AM8" s="45"/>
      <c r="AN8" s="45"/>
      <c r="AO8" s="45"/>
      <c r="AP8" s="45"/>
      <c r="AQ8" s="45"/>
      <c r="AR8" s="45"/>
      <c r="AS8" s="45"/>
      <c r="AT8" s="46">
        <f>データ!$S$6</f>
        <v>16.66</v>
      </c>
      <c r="AU8" s="47"/>
      <c r="AV8" s="47"/>
      <c r="AW8" s="47"/>
      <c r="AX8" s="47"/>
      <c r="AY8" s="47"/>
      <c r="AZ8" s="47"/>
      <c r="BA8" s="47"/>
      <c r="BB8" s="48">
        <f>データ!$T$6</f>
        <v>7070.89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94.33</v>
      </c>
      <c r="J10" s="47"/>
      <c r="K10" s="47"/>
      <c r="L10" s="47"/>
      <c r="M10" s="47"/>
      <c r="N10" s="47"/>
      <c r="O10" s="81"/>
      <c r="P10" s="48">
        <f>データ!$P$6</f>
        <v>100</v>
      </c>
      <c r="Q10" s="48"/>
      <c r="R10" s="48"/>
      <c r="S10" s="48"/>
      <c r="T10" s="48"/>
      <c r="U10" s="48"/>
      <c r="V10" s="48"/>
      <c r="W10" s="45">
        <f>データ!$Q$6</f>
        <v>3067</v>
      </c>
      <c r="X10" s="45"/>
      <c r="Y10" s="45"/>
      <c r="Z10" s="45"/>
      <c r="AA10" s="45"/>
      <c r="AB10" s="45"/>
      <c r="AC10" s="45"/>
      <c r="AD10" s="2"/>
      <c r="AE10" s="2"/>
      <c r="AF10" s="2"/>
      <c r="AG10" s="2"/>
      <c r="AH10" s="2"/>
      <c r="AI10" s="2"/>
      <c r="AJ10" s="2"/>
      <c r="AK10" s="2"/>
      <c r="AL10" s="45">
        <f>データ!$U$6</f>
        <v>117313</v>
      </c>
      <c r="AM10" s="45"/>
      <c r="AN10" s="45"/>
      <c r="AO10" s="45"/>
      <c r="AP10" s="45"/>
      <c r="AQ10" s="45"/>
      <c r="AR10" s="45"/>
      <c r="AS10" s="45"/>
      <c r="AT10" s="46">
        <f>データ!$V$6</f>
        <v>16.66</v>
      </c>
      <c r="AU10" s="47"/>
      <c r="AV10" s="47"/>
      <c r="AW10" s="47"/>
      <c r="AX10" s="47"/>
      <c r="AY10" s="47"/>
      <c r="AZ10" s="47"/>
      <c r="BA10" s="47"/>
      <c r="BB10" s="48">
        <f>データ!$W$6</f>
        <v>7041.6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XKYKBGw+RMN13oZGFeWUXi/wgA/sPH7hPXIzk+eQgfqrEK1eXLYXRUVuqObIxABXOlnuHr/vg3dWau8oPJbZQ==" saltValue="3iZysUgK3ZGZtknAYcxa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272175</v>
      </c>
      <c r="D6" s="20">
        <f t="shared" si="3"/>
        <v>46</v>
      </c>
      <c r="E6" s="20">
        <f t="shared" si="3"/>
        <v>1</v>
      </c>
      <c r="F6" s="20">
        <f t="shared" si="3"/>
        <v>0</v>
      </c>
      <c r="G6" s="20">
        <f t="shared" si="3"/>
        <v>1</v>
      </c>
      <c r="H6" s="20" t="str">
        <f t="shared" si="3"/>
        <v>大阪府　松原市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94.33</v>
      </c>
      <c r="P6" s="21">
        <f t="shared" si="3"/>
        <v>100</v>
      </c>
      <c r="Q6" s="21">
        <f t="shared" si="3"/>
        <v>3067</v>
      </c>
      <c r="R6" s="21">
        <f t="shared" si="3"/>
        <v>117801</v>
      </c>
      <c r="S6" s="21">
        <f t="shared" si="3"/>
        <v>16.66</v>
      </c>
      <c r="T6" s="21">
        <f t="shared" si="3"/>
        <v>7070.89</v>
      </c>
      <c r="U6" s="21">
        <f t="shared" si="3"/>
        <v>117313</v>
      </c>
      <c r="V6" s="21">
        <f t="shared" si="3"/>
        <v>16.66</v>
      </c>
      <c r="W6" s="21">
        <f t="shared" si="3"/>
        <v>7041.6</v>
      </c>
      <c r="X6" s="22">
        <f>IF(X7="",NA(),X7)</f>
        <v>119.51</v>
      </c>
      <c r="Y6" s="22">
        <f t="shared" ref="Y6:AG6" si="4">IF(Y7="",NA(),Y7)</f>
        <v>120.87</v>
      </c>
      <c r="Z6" s="22">
        <f t="shared" si="4"/>
        <v>115.57</v>
      </c>
      <c r="AA6" s="22">
        <f t="shared" si="4"/>
        <v>100.27</v>
      </c>
      <c r="AB6" s="22">
        <f t="shared" si="4"/>
        <v>111.46</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810.2</v>
      </c>
      <c r="AU6" s="22">
        <f t="shared" ref="AU6:BC6" si="6">IF(AU7="",NA(),AU7)</f>
        <v>820.67</v>
      </c>
      <c r="AV6" s="22">
        <f t="shared" si="6"/>
        <v>596.83000000000004</v>
      </c>
      <c r="AW6" s="22">
        <f t="shared" si="6"/>
        <v>680.74</v>
      </c>
      <c r="AX6" s="22">
        <f t="shared" si="6"/>
        <v>572.26</v>
      </c>
      <c r="AY6" s="22">
        <f t="shared" si="6"/>
        <v>337.49</v>
      </c>
      <c r="AZ6" s="22">
        <f t="shared" si="6"/>
        <v>335.6</v>
      </c>
      <c r="BA6" s="22">
        <f t="shared" si="6"/>
        <v>358.91</v>
      </c>
      <c r="BB6" s="22">
        <f t="shared" si="6"/>
        <v>360.96</v>
      </c>
      <c r="BC6" s="22">
        <f t="shared" si="6"/>
        <v>351.29</v>
      </c>
      <c r="BD6" s="21" t="str">
        <f>IF(BD7="","",IF(BD7="-","【-】","【"&amp;SUBSTITUTE(TEXT(BD7,"#,##0.00"),"-","△")&amp;"】"))</f>
        <v>【261.51】</v>
      </c>
      <c r="BE6" s="22">
        <f>IF(BE7="",NA(),BE7)</f>
        <v>27.97</v>
      </c>
      <c r="BF6" s="22">
        <f t="shared" ref="BF6:BN6" si="7">IF(BF7="",NA(),BF7)</f>
        <v>27</v>
      </c>
      <c r="BG6" s="22">
        <f t="shared" si="7"/>
        <v>25.46</v>
      </c>
      <c r="BH6" s="22">
        <f t="shared" si="7"/>
        <v>28.67</v>
      </c>
      <c r="BI6" s="22">
        <f t="shared" si="7"/>
        <v>21.84</v>
      </c>
      <c r="BJ6" s="22">
        <f t="shared" si="7"/>
        <v>265.92</v>
      </c>
      <c r="BK6" s="22">
        <f t="shared" si="7"/>
        <v>258.26</v>
      </c>
      <c r="BL6" s="22">
        <f t="shared" si="7"/>
        <v>247.27</v>
      </c>
      <c r="BM6" s="22">
        <f t="shared" si="7"/>
        <v>239.18</v>
      </c>
      <c r="BN6" s="22">
        <f t="shared" si="7"/>
        <v>236.29</v>
      </c>
      <c r="BO6" s="21" t="str">
        <f>IF(BO7="","",IF(BO7="-","【-】","【"&amp;SUBSTITUTE(TEXT(BO7,"#,##0.00"),"-","△")&amp;"】"))</f>
        <v>【265.16】</v>
      </c>
      <c r="BP6" s="22">
        <f>IF(BP7="",NA(),BP7)</f>
        <v>119.08</v>
      </c>
      <c r="BQ6" s="22">
        <f t="shared" ref="BQ6:BY6" si="8">IF(BQ7="",NA(),BQ7)</f>
        <v>121.55</v>
      </c>
      <c r="BR6" s="22">
        <f t="shared" si="8"/>
        <v>114.25</v>
      </c>
      <c r="BS6" s="22">
        <f t="shared" si="8"/>
        <v>94.24</v>
      </c>
      <c r="BT6" s="22">
        <f t="shared" si="8"/>
        <v>108.71</v>
      </c>
      <c r="BU6" s="22">
        <f t="shared" si="8"/>
        <v>105.86</v>
      </c>
      <c r="BV6" s="22">
        <f t="shared" si="8"/>
        <v>106.07</v>
      </c>
      <c r="BW6" s="22">
        <f t="shared" si="8"/>
        <v>105.34</v>
      </c>
      <c r="BX6" s="22">
        <f t="shared" si="8"/>
        <v>101.89</v>
      </c>
      <c r="BY6" s="22">
        <f t="shared" si="8"/>
        <v>104.33</v>
      </c>
      <c r="BZ6" s="21" t="str">
        <f>IF(BZ7="","",IF(BZ7="-","【-】","【"&amp;SUBSTITUTE(TEXT(BZ7,"#,##0.00"),"-","△")&amp;"】"))</f>
        <v>【102.35】</v>
      </c>
      <c r="CA6" s="22">
        <f>IF(CA7="",NA(),CA7)</f>
        <v>145.93</v>
      </c>
      <c r="CB6" s="22">
        <f t="shared" ref="CB6:CJ6" si="9">IF(CB7="",NA(),CB7)</f>
        <v>142.31</v>
      </c>
      <c r="CC6" s="22">
        <f t="shared" si="9"/>
        <v>151.58000000000001</v>
      </c>
      <c r="CD6" s="22">
        <f t="shared" si="9"/>
        <v>148.25</v>
      </c>
      <c r="CE6" s="22">
        <f t="shared" si="9"/>
        <v>154.82</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59.33</v>
      </c>
      <c r="CM6" s="22">
        <f t="shared" ref="CM6:CU6" si="10">IF(CM7="",NA(),CM7)</f>
        <v>58.78</v>
      </c>
      <c r="CN6" s="22">
        <f t="shared" si="10"/>
        <v>58.22</v>
      </c>
      <c r="CO6" s="22">
        <f t="shared" si="10"/>
        <v>58.66</v>
      </c>
      <c r="CP6" s="22">
        <f t="shared" si="10"/>
        <v>58</v>
      </c>
      <c r="CQ6" s="22">
        <f t="shared" si="10"/>
        <v>62.38</v>
      </c>
      <c r="CR6" s="22">
        <f t="shared" si="10"/>
        <v>62.83</v>
      </c>
      <c r="CS6" s="22">
        <f t="shared" si="10"/>
        <v>62.05</v>
      </c>
      <c r="CT6" s="22">
        <f t="shared" si="10"/>
        <v>63.23</v>
      </c>
      <c r="CU6" s="22">
        <f t="shared" si="10"/>
        <v>62.59</v>
      </c>
      <c r="CV6" s="21" t="str">
        <f>IF(CV7="","",IF(CV7="-","【-】","【"&amp;SUBSTITUTE(TEXT(CV7,"#,##0.00"),"-","△")&amp;"】"))</f>
        <v>【60.29】</v>
      </c>
      <c r="CW6" s="22">
        <f>IF(CW7="",NA(),CW7)</f>
        <v>97.23</v>
      </c>
      <c r="CX6" s="22">
        <f t="shared" ref="CX6:DF6" si="11">IF(CX7="",NA(),CX7)</f>
        <v>97.41</v>
      </c>
      <c r="CY6" s="22">
        <f t="shared" si="11"/>
        <v>97.56</v>
      </c>
      <c r="CZ6" s="22">
        <f t="shared" si="11"/>
        <v>98.63</v>
      </c>
      <c r="DA6" s="22">
        <f t="shared" si="11"/>
        <v>97.97</v>
      </c>
      <c r="DB6" s="22">
        <f t="shared" si="11"/>
        <v>89.17</v>
      </c>
      <c r="DC6" s="22">
        <f t="shared" si="11"/>
        <v>88.86</v>
      </c>
      <c r="DD6" s="22">
        <f t="shared" si="11"/>
        <v>89.11</v>
      </c>
      <c r="DE6" s="22">
        <f t="shared" si="11"/>
        <v>89.35</v>
      </c>
      <c r="DF6" s="22">
        <f t="shared" si="11"/>
        <v>89.7</v>
      </c>
      <c r="DG6" s="21" t="str">
        <f>IF(DG7="","",IF(DG7="-","【-】","【"&amp;SUBSTITUTE(TEXT(DG7,"#,##0.00"),"-","△")&amp;"】"))</f>
        <v>【90.12】</v>
      </c>
      <c r="DH6" s="22">
        <f>IF(DH7="",NA(),DH7)</f>
        <v>41.88</v>
      </c>
      <c r="DI6" s="22">
        <f t="shared" ref="DI6:DQ6" si="12">IF(DI7="",NA(),DI7)</f>
        <v>43.4</v>
      </c>
      <c r="DJ6" s="22">
        <f t="shared" si="12"/>
        <v>42.89</v>
      </c>
      <c r="DK6" s="22">
        <f t="shared" si="12"/>
        <v>44.17</v>
      </c>
      <c r="DL6" s="22">
        <f t="shared" si="12"/>
        <v>45.57</v>
      </c>
      <c r="DM6" s="22">
        <f t="shared" si="12"/>
        <v>46.99</v>
      </c>
      <c r="DN6" s="22">
        <f t="shared" si="12"/>
        <v>47.89</v>
      </c>
      <c r="DO6" s="22">
        <f t="shared" si="12"/>
        <v>48.69</v>
      </c>
      <c r="DP6" s="22">
        <f t="shared" si="12"/>
        <v>49.62</v>
      </c>
      <c r="DQ6" s="22">
        <f t="shared" si="12"/>
        <v>50.5</v>
      </c>
      <c r="DR6" s="21" t="str">
        <f>IF(DR7="","",IF(DR7="-","【-】","【"&amp;SUBSTITUTE(TEXT(DR7,"#,##0.00"),"-","△")&amp;"】"))</f>
        <v>【50.88】</v>
      </c>
      <c r="DS6" s="22">
        <f>IF(DS7="",NA(),DS7)</f>
        <v>16.46</v>
      </c>
      <c r="DT6" s="22">
        <f t="shared" ref="DT6:EB6" si="13">IF(DT7="",NA(),DT7)</f>
        <v>16.91</v>
      </c>
      <c r="DU6" s="22">
        <f t="shared" si="13"/>
        <v>17.5</v>
      </c>
      <c r="DV6" s="22">
        <f t="shared" si="13"/>
        <v>17.989999999999998</v>
      </c>
      <c r="DW6" s="22">
        <f t="shared" si="13"/>
        <v>18.21</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0.73</v>
      </c>
      <c r="EE6" s="22">
        <f t="shared" ref="EE6:EM6" si="14">IF(EE7="",NA(),EE7)</f>
        <v>0.6</v>
      </c>
      <c r="EF6" s="22">
        <f t="shared" si="14"/>
        <v>0.68</v>
      </c>
      <c r="EG6" s="22">
        <f t="shared" si="14"/>
        <v>0.34</v>
      </c>
      <c r="EH6" s="22">
        <f t="shared" si="14"/>
        <v>0.21</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272175</v>
      </c>
      <c r="D7" s="24">
        <v>46</v>
      </c>
      <c r="E7" s="24">
        <v>1</v>
      </c>
      <c r="F7" s="24">
        <v>0</v>
      </c>
      <c r="G7" s="24">
        <v>1</v>
      </c>
      <c r="H7" s="24" t="s">
        <v>93</v>
      </c>
      <c r="I7" s="24" t="s">
        <v>94</v>
      </c>
      <c r="J7" s="24" t="s">
        <v>95</v>
      </c>
      <c r="K7" s="24" t="s">
        <v>96</v>
      </c>
      <c r="L7" s="24" t="s">
        <v>97</v>
      </c>
      <c r="M7" s="24" t="s">
        <v>98</v>
      </c>
      <c r="N7" s="25" t="s">
        <v>99</v>
      </c>
      <c r="O7" s="25">
        <v>94.33</v>
      </c>
      <c r="P7" s="25">
        <v>100</v>
      </c>
      <c r="Q7" s="25">
        <v>3067</v>
      </c>
      <c r="R7" s="25">
        <v>117801</v>
      </c>
      <c r="S7" s="25">
        <v>16.66</v>
      </c>
      <c r="T7" s="25">
        <v>7070.89</v>
      </c>
      <c r="U7" s="25">
        <v>117313</v>
      </c>
      <c r="V7" s="25">
        <v>16.66</v>
      </c>
      <c r="W7" s="25">
        <v>7041.6</v>
      </c>
      <c r="X7" s="25">
        <v>119.51</v>
      </c>
      <c r="Y7" s="25">
        <v>120.87</v>
      </c>
      <c r="Z7" s="25">
        <v>115.57</v>
      </c>
      <c r="AA7" s="25">
        <v>100.27</v>
      </c>
      <c r="AB7" s="25">
        <v>111.46</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810.2</v>
      </c>
      <c r="AU7" s="25">
        <v>820.67</v>
      </c>
      <c r="AV7" s="25">
        <v>596.83000000000004</v>
      </c>
      <c r="AW7" s="25">
        <v>680.74</v>
      </c>
      <c r="AX7" s="25">
        <v>572.26</v>
      </c>
      <c r="AY7" s="25">
        <v>337.49</v>
      </c>
      <c r="AZ7" s="25">
        <v>335.6</v>
      </c>
      <c r="BA7" s="25">
        <v>358.91</v>
      </c>
      <c r="BB7" s="25">
        <v>360.96</v>
      </c>
      <c r="BC7" s="25">
        <v>351.29</v>
      </c>
      <c r="BD7" s="25">
        <v>261.51</v>
      </c>
      <c r="BE7" s="25">
        <v>27.97</v>
      </c>
      <c r="BF7" s="25">
        <v>27</v>
      </c>
      <c r="BG7" s="25">
        <v>25.46</v>
      </c>
      <c r="BH7" s="25">
        <v>28.67</v>
      </c>
      <c r="BI7" s="25">
        <v>21.84</v>
      </c>
      <c r="BJ7" s="25">
        <v>265.92</v>
      </c>
      <c r="BK7" s="25">
        <v>258.26</v>
      </c>
      <c r="BL7" s="25">
        <v>247.27</v>
      </c>
      <c r="BM7" s="25">
        <v>239.18</v>
      </c>
      <c r="BN7" s="25">
        <v>236.29</v>
      </c>
      <c r="BO7" s="25">
        <v>265.16000000000003</v>
      </c>
      <c r="BP7" s="25">
        <v>119.08</v>
      </c>
      <c r="BQ7" s="25">
        <v>121.55</v>
      </c>
      <c r="BR7" s="25">
        <v>114.25</v>
      </c>
      <c r="BS7" s="25">
        <v>94.24</v>
      </c>
      <c r="BT7" s="25">
        <v>108.71</v>
      </c>
      <c r="BU7" s="25">
        <v>105.86</v>
      </c>
      <c r="BV7" s="25">
        <v>106.07</v>
      </c>
      <c r="BW7" s="25">
        <v>105.34</v>
      </c>
      <c r="BX7" s="25">
        <v>101.89</v>
      </c>
      <c r="BY7" s="25">
        <v>104.33</v>
      </c>
      <c r="BZ7" s="25">
        <v>102.35</v>
      </c>
      <c r="CA7" s="25">
        <v>145.93</v>
      </c>
      <c r="CB7" s="25">
        <v>142.31</v>
      </c>
      <c r="CC7" s="25">
        <v>151.58000000000001</v>
      </c>
      <c r="CD7" s="25">
        <v>148.25</v>
      </c>
      <c r="CE7" s="25">
        <v>154.82</v>
      </c>
      <c r="CF7" s="25">
        <v>158.58000000000001</v>
      </c>
      <c r="CG7" s="25">
        <v>159.22</v>
      </c>
      <c r="CH7" s="25">
        <v>159.6</v>
      </c>
      <c r="CI7" s="25">
        <v>156.32</v>
      </c>
      <c r="CJ7" s="25">
        <v>157.4</v>
      </c>
      <c r="CK7" s="25">
        <v>167.74</v>
      </c>
      <c r="CL7" s="25">
        <v>59.33</v>
      </c>
      <c r="CM7" s="25">
        <v>58.78</v>
      </c>
      <c r="CN7" s="25">
        <v>58.22</v>
      </c>
      <c r="CO7" s="25">
        <v>58.66</v>
      </c>
      <c r="CP7" s="25">
        <v>58</v>
      </c>
      <c r="CQ7" s="25">
        <v>62.38</v>
      </c>
      <c r="CR7" s="25">
        <v>62.83</v>
      </c>
      <c r="CS7" s="25">
        <v>62.05</v>
      </c>
      <c r="CT7" s="25">
        <v>63.23</v>
      </c>
      <c r="CU7" s="25">
        <v>62.59</v>
      </c>
      <c r="CV7" s="25">
        <v>60.29</v>
      </c>
      <c r="CW7" s="25">
        <v>97.23</v>
      </c>
      <c r="CX7" s="25">
        <v>97.41</v>
      </c>
      <c r="CY7" s="25">
        <v>97.56</v>
      </c>
      <c r="CZ7" s="25">
        <v>98.63</v>
      </c>
      <c r="DA7" s="25">
        <v>97.97</v>
      </c>
      <c r="DB7" s="25">
        <v>89.17</v>
      </c>
      <c r="DC7" s="25">
        <v>88.86</v>
      </c>
      <c r="DD7" s="25">
        <v>89.11</v>
      </c>
      <c r="DE7" s="25">
        <v>89.35</v>
      </c>
      <c r="DF7" s="25">
        <v>89.7</v>
      </c>
      <c r="DG7" s="25">
        <v>90.12</v>
      </c>
      <c r="DH7" s="25">
        <v>41.88</v>
      </c>
      <c r="DI7" s="25">
        <v>43.4</v>
      </c>
      <c r="DJ7" s="25">
        <v>42.89</v>
      </c>
      <c r="DK7" s="25">
        <v>44.17</v>
      </c>
      <c r="DL7" s="25">
        <v>45.57</v>
      </c>
      <c r="DM7" s="25">
        <v>46.99</v>
      </c>
      <c r="DN7" s="25">
        <v>47.89</v>
      </c>
      <c r="DO7" s="25">
        <v>48.69</v>
      </c>
      <c r="DP7" s="25">
        <v>49.62</v>
      </c>
      <c r="DQ7" s="25">
        <v>50.5</v>
      </c>
      <c r="DR7" s="25">
        <v>50.88</v>
      </c>
      <c r="DS7" s="25">
        <v>16.46</v>
      </c>
      <c r="DT7" s="25">
        <v>16.91</v>
      </c>
      <c r="DU7" s="25">
        <v>17.5</v>
      </c>
      <c r="DV7" s="25">
        <v>17.989999999999998</v>
      </c>
      <c r="DW7" s="25">
        <v>18.21</v>
      </c>
      <c r="DX7" s="25">
        <v>15.83</v>
      </c>
      <c r="DY7" s="25">
        <v>16.899999999999999</v>
      </c>
      <c r="DZ7" s="25">
        <v>18.260000000000002</v>
      </c>
      <c r="EA7" s="25">
        <v>19.510000000000002</v>
      </c>
      <c r="EB7" s="25">
        <v>21.19</v>
      </c>
      <c r="EC7" s="25">
        <v>22.3</v>
      </c>
      <c r="ED7" s="25">
        <v>0.73</v>
      </c>
      <c r="EE7" s="25">
        <v>0.6</v>
      </c>
      <c r="EF7" s="25">
        <v>0.68</v>
      </c>
      <c r="EG7" s="25">
        <v>0.34</v>
      </c>
      <c r="EH7" s="25">
        <v>0.21</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2023-02-01T01:02:06Z</cp:lastPrinted>
  <dcterms:created xsi:type="dcterms:W3CDTF">2022-12-01T01:01:34Z</dcterms:created>
  <dcterms:modified xsi:type="dcterms:W3CDTF">2023-02-28T00:12:42Z</dcterms:modified>
  <cp:category/>
</cp:coreProperties>
</file>