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アップ完了\"/>
    </mc:Choice>
  </mc:AlternateContent>
  <workbookProtection workbookAlgorithmName="SHA-512" workbookHashValue="aGRU1Eg4JZFTuxFi+3dHU9YkbHx7adu0ytJfp2ocOvvBdhPDpstyZr/J+OLHaJ5M5haXgfBMuH+nJiiQZXlTXA==" workbookSaltValue="W6NhfMjU1j/GhC5UxJbCMg==" workbookSpinCount="100000" lockStructure="1"/>
  <bookViews>
    <workbookView xWindow="0" yWindow="0" windowWidth="2880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BZ79" i="4" s="1"/>
  <c r="DU7" i="5"/>
  <c r="BG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LP8" i="4" s="1"/>
  <c r="AA6" i="5"/>
  <c r="Z6" i="5"/>
  <c r="Y6" i="5"/>
  <c r="X6" i="5"/>
  <c r="EG12" i="4" s="1"/>
  <c r="W6" i="5"/>
  <c r="V6" i="5"/>
  <c r="U6" i="5"/>
  <c r="T6" i="5"/>
  <c r="FZ10" i="4" s="1"/>
  <c r="S6" i="5"/>
  <c r="EG10" i="4" s="1"/>
  <c r="R6" i="5"/>
  <c r="Q6" i="5"/>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E90" i="4"/>
  <c r="MH80" i="4"/>
  <c r="LO80" i="4"/>
  <c r="JJ80" i="4"/>
  <c r="HM80" i="4"/>
  <c r="GA80" i="4"/>
  <c r="FH80" i="4"/>
  <c r="EO80" i="4"/>
  <c r="CS80" i="4"/>
  <c r="BZ80" i="4"/>
  <c r="BG80" i="4"/>
  <c r="U80" i="4"/>
  <c r="MH79" i="4"/>
  <c r="LO79" i="4"/>
  <c r="KC79" i="4"/>
  <c r="JJ79" i="4"/>
  <c r="GT79" i="4"/>
  <c r="GA79" i="4"/>
  <c r="FH79" i="4"/>
  <c r="CS79" i="4"/>
  <c r="AN79" i="4"/>
  <c r="U79" i="4"/>
  <c r="LJ56" i="4"/>
  <c r="KU56" i="4"/>
  <c r="IZ56" i="4"/>
  <c r="IK56" i="4"/>
  <c r="HV56" i="4"/>
  <c r="GR56" i="4"/>
  <c r="FL56" i="4"/>
  <c r="EH56" i="4"/>
  <c r="DS56" i="4"/>
  <c r="DD56" i="4"/>
  <c r="BX56" i="4"/>
  <c r="BI56" i="4"/>
  <c r="AT56" i="4"/>
  <c r="AE56" i="4"/>
  <c r="P56" i="4"/>
  <c r="LY55" i="4"/>
  <c r="LJ55" i="4"/>
  <c r="KU55" i="4"/>
  <c r="IZ55" i="4"/>
  <c r="IK55" i="4"/>
  <c r="HG55" i="4"/>
  <c r="GR55" i="4"/>
  <c r="EW55" i="4"/>
  <c r="EH55" i="4"/>
  <c r="DS55" i="4"/>
  <c r="BX55" i="4"/>
  <c r="AE55" i="4"/>
  <c r="P55" i="4"/>
  <c r="LJ34" i="4"/>
  <c r="KU34" i="4"/>
  <c r="IZ34" i="4"/>
  <c r="IK34" i="4"/>
  <c r="HV34" i="4"/>
  <c r="GR34" i="4"/>
  <c r="FL34" i="4"/>
  <c r="EH34" i="4"/>
  <c r="DS34" i="4"/>
  <c r="DD34" i="4"/>
  <c r="BX34" i="4"/>
  <c r="BI34" i="4"/>
  <c r="AT34" i="4"/>
  <c r="P34" i="4"/>
  <c r="LY33" i="4"/>
  <c r="LJ33" i="4"/>
  <c r="KU33" i="4"/>
  <c r="IZ33" i="4"/>
  <c r="IK33" i="4"/>
  <c r="HG33" i="4"/>
  <c r="GR33" i="4"/>
  <c r="EW33" i="4"/>
  <c r="EH33" i="4"/>
  <c r="DS33" i="4"/>
  <c r="BX33" i="4"/>
  <c r="AE33" i="4"/>
  <c r="P33" i="4"/>
  <c r="FZ12" i="4"/>
  <c r="CN12" i="4"/>
  <c r="AU12" i="4"/>
  <c r="B12" i="4"/>
  <c r="JW10" i="4"/>
  <c r="CN10" i="4"/>
  <c r="AU10" i="4"/>
  <c r="JW8" i="4"/>
  <c r="ID8" i="4"/>
  <c r="FZ8" i="4"/>
  <c r="B8" i="4"/>
  <c r="MH78" i="4" l="1"/>
  <c r="IZ32" i="4"/>
  <c r="HM78" i="4"/>
  <c r="CS78" i="4"/>
  <c r="BX54" i="4"/>
  <c r="BX32" i="4"/>
  <c r="MN54" i="4"/>
  <c r="MN32" i="4"/>
  <c r="IZ54" i="4"/>
  <c r="FL54" i="4"/>
  <c r="FL32" i="4"/>
  <c r="C11" i="5"/>
  <c r="D11" i="5"/>
  <c r="E11" i="5"/>
  <c r="B11" i="5"/>
  <c r="DD54" i="4" l="1"/>
  <c r="EO78" i="4"/>
  <c r="U78" i="4"/>
  <c r="P54" i="4"/>
  <c r="P32" i="4"/>
  <c r="KF54" i="4"/>
  <c r="KF32" i="4"/>
  <c r="JJ78" i="4"/>
  <c r="GR54" i="4"/>
  <c r="GR32" i="4"/>
  <c r="DD32" i="4"/>
  <c r="DS54" i="4"/>
  <c r="AN78" i="4"/>
  <c r="AE32" i="4"/>
  <c r="KU54" i="4"/>
  <c r="KU32" i="4"/>
  <c r="KC78" i="4"/>
  <c r="HG54" i="4"/>
  <c r="HG32" i="4"/>
  <c r="FH78" i="4"/>
  <c r="DS32" i="4"/>
  <c r="AE54" i="4"/>
  <c r="IK54" i="4"/>
  <c r="IK32" i="4"/>
  <c r="GT78" i="4"/>
  <c r="EW54" i="4"/>
  <c r="EW32" i="4"/>
  <c r="BZ78" i="4"/>
  <c r="BI54" i="4"/>
  <c r="BI32" i="4"/>
  <c r="LY54" i="4"/>
  <c r="LY32" i="4"/>
  <c r="LO78" i="4"/>
  <c r="BG78" i="4"/>
  <c r="AT32" i="4"/>
  <c r="LJ32" i="4"/>
  <c r="KV78" i="4"/>
  <c r="HV54" i="4"/>
  <c r="HV32" i="4"/>
  <c r="GA78" i="4"/>
  <c r="EH54" i="4"/>
  <c r="EH32" i="4"/>
  <c r="AT54" i="4"/>
  <c r="LJ54"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<sst xmlns="http://schemas.openxmlformats.org/spreadsheetml/2006/main" count="327" uniqueCount="180">
  <si>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</si>
  <si>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</si>
  <si>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</si>
  <si>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</si>
  <si>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</si>
  <si>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</si>
  <si>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</si>
  <si>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</si>
  <si>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</si>
  <si>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</si>
  <si>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</si>
  <si>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</si>
  <si>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</si>
  <si>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</si>
  <si>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</si>
  <si>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</si>
  <si>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</si>
  <si>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</si>
  <si>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</si>
  <si>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</si>
  <si>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</si>
  <si>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</si>
  <si>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</si>
  <si>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</si>
  <si>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</si>
  <si>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</si>
  <si>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</si>
  <si>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</si>
  <si>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</si>
  <si>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</si>
  <si>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</si>
  <si>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</si>
  <si>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</si>
  <si>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</si>
  <si>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</si>
  <si>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</si>
  <si>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</si>
  <si>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</si>
  <si>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</si>
  <si>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</si>
  <si>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</si>
  <si>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</si>
  <si>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</si>
  <si>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</si>
  <si>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</si>
  <si>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</si>
  <si>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</si>
  <si>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</si>
  <si>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</si>
  <si>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</si>
  <si>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</si>
  <si>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</si>
  <si>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</si>
  <si>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</si>
  <si>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</si>
  <si>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</si>
  <si>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</si>
  <si>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</si>
  <si>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</si>
  <si>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</si>
  <si>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</si>
  <si>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</si>
  <si>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</si>
  <si>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</si>
  <si>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</si>
  <si>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</si>
  <si>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</si>
  <si>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</si>
  <si>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</si>
  <si>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</si>
  <si>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</si>
  <si>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</si>
  <si>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</si>
  <si>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</si>
  <si>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</si>
  <si>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</si>
  <si>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</si>
  <si>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</si>
  <si>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</si>
  <si>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</si>
  <si>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</si>
  <si>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</si>
  <si>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</si>
  <si>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</si>
  <si>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</si>
  <si>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</si>
  <si>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</si>
  <si>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</si>
  <si>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</si>
  <si>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</si>
  <si>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</si>
  <si>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</si>
  <si>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</si>
  <si>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</si>
  <si>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</si>
  <si>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</si>
  <si>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</si>
  <si>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</si>
  <si>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</si>
  <si>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</si>
  <si>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</si>
  <si>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</si>
  <si>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</si>
  <si>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</si>
  <si>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</si>
  <si>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</si>
  <si>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</si>
  <si>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</si>
  <si>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</si>
  <si>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</si>
  <si>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</si>
  <si>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</si>
  <si>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</si>
  <si>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</si>
  <si>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</si>
  <si>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</si>
  <si>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</si>
  <si>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</si>
  <si>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</si>
  <si>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</si>
  <si>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</si>
  <si>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</si>
  <si>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</si>
  <si>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</si>
  <si>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</si>
  <si>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</si>
  <si>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</si>
  <si>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</si>
  <si>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</si>
  <si>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</si>
  <si>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</si>
  <si>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</si>
  <si>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</si>
  <si>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</si>
  <si>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</si>
  <si>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</si>
  <si>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</si>
  <si>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</si>
  <si>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</si>
  <si>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</si>
  <si>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</si>
  <si>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</si>
  <si>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</si>
  <si>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</si>
  <si>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</si>
  <si>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</si>
  <si>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</si>
  <si>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</si>
  <si>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</si>
  <si>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</si>
  <si>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</si>
  <si>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</si>
  <si>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</si>
  <si>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</si>
  <si>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</si>
  <si>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</si>
  <si>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</si>
  <si>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</si>
  <si>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地方独立行政法人りんくう総合医療センター</t>
  </si>
  <si>
    <t>りんくう総合医療センター</t>
  </si>
  <si>
    <t>地方独立行政法人</t>
  </si>
  <si>
    <t>病院事業</t>
  </si>
  <si>
    <t>一般病院</t>
  </si>
  <si>
    <t>300床以上～400床未満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</si>
  <si>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</si>
  <si>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</si>
  <si>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</si>
  <si>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</si>
  <si>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</si>
  <si>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</si>
  <si>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</si>
  <si>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</si>
  <si>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</si>
  <si>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</si>
  <si>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</si>
  <si>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</si>
  <si>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有形固定資産減価償却率及び器械備品減価償却率は、施設及び医療機器等の老朽化が進む中、必要最小限の範囲で順次更新していることから、類似病院平均値及び全国平均を下回っている。
　一方、1床当たり有形固定資産では、高度な医療を提供するための投資が多く、類似病院平均値及び全国平均に比べ、投資額は高い状況となっている。</t>
    <rPh sb="41" eb="42">
      <t>ナカ</t>
    </rPh>
    <phoneticPr fontId="5"/>
  </si>
  <si>
    <t>　この5年間で、医師及び看護師等を安定的に確保し病床稼働率の向上に努めた結果、新型コロナウイルス感染症の影響を受けた令和2年度を除き平成29年度以降は139億円前後の医業収益を維持してきた。一方で、医療制度改正等に対応していくため、医師及び看護師等の医療体制の充実等による人件費、医業収益の増加に伴う材料費の増加、消費税増税、診療報酬改定等の影響により、収支不足が生じていた。令和3年度においては、医業収益が過去最高となったこと、補助金収益も前年度を上回ったことから、累積の損失額が解消され、未処分利益を約9.8億円計上することとなった。
　平成29年度に策定した財政再建プランに基づき経営改善に取り組んだ結果、平成30年度以降は当期損益において黒字を計上することとなった。
　令和3年度は、新型コロナウイルス感染症の影響は受けたものの、医業収益が過去最高となったこと、補助金収益も前年度を上回ったこと等から、当期損益で約17億5千万円の黒字となった。
　今後も、健全かつ効率的な病院経営に取り組み、老朽化に伴う施設整備等を実施していく。</t>
    <rPh sb="218" eb="220">
      <t>シュウエキ</t>
    </rPh>
    <rPh sb="225" eb="227">
      <t>ウワマワ</t>
    </rPh>
    <rPh sb="271" eb="273">
      <t>ヘイセイ</t>
    </rPh>
    <rPh sb="275" eb="277">
      <t>ネンド</t>
    </rPh>
    <rPh sb="278" eb="280">
      <t>サクテイ</t>
    </rPh>
    <rPh sb="282" eb="284">
      <t>ザイセイ</t>
    </rPh>
    <rPh sb="284" eb="286">
      <t>サイケン</t>
    </rPh>
    <rPh sb="290" eb="291">
      <t>モト</t>
    </rPh>
    <rPh sb="293" eb="295">
      <t>ケイエイ</t>
    </rPh>
    <rPh sb="295" eb="297">
      <t>カイゼン</t>
    </rPh>
    <rPh sb="298" eb="299">
      <t>ト</t>
    </rPh>
    <rPh sb="300" eb="301">
      <t>ク</t>
    </rPh>
    <rPh sb="303" eb="305">
      <t>ケッカ</t>
    </rPh>
    <rPh sb="306" eb="308">
      <t>ヘイセイ</t>
    </rPh>
    <rPh sb="310" eb="312">
      <t>ネンド</t>
    </rPh>
    <rPh sb="312" eb="314">
      <t>イコウ</t>
    </rPh>
    <rPh sb="315" eb="317">
      <t>トウキ</t>
    </rPh>
    <rPh sb="317" eb="319">
      <t>ソンエキ</t>
    </rPh>
    <rPh sb="323" eb="325">
      <t>クロジ</t>
    </rPh>
    <rPh sb="326" eb="328">
      <t>ケイジョウ</t>
    </rPh>
    <rPh sb="401" eb="402">
      <t>トウ</t>
    </rPh>
    <phoneticPr fontId="5"/>
  </si>
  <si>
    <t>　①経常収支比率は、新型コロナウイルス感染症の影響は残っているものの、入院単価の増などにより医業収益が過去最高となったこと、補助金収益も前年度を上回ったこと等から、5.6ポイント前年度を上回る結果となった。
　②医業収支比率は、医業収益は過去最高となっているが、高額医療材料の使用割合の増等による材料費等支出も増加しており、昨年度よりは回復しているが、新型コロナウイルス感染症の流行前の水準までには回復していない。
　③累積欠損金比率は、令和2年度に引き続き当期純利益を計上したことにより累積欠損金が解消されたため、令和3年度については0となった。
　④病床利用率は、令和3年度も新型コロナウイルス感染症の病床確保のため、前年並みとなった。
　⑦職員給与費対医業収益比率、⑧材料費対医業収益比率は、新型コロナウイルス感染症の影響はあったものの、医業収益が過去最高となったこと、補助金収益が前年度を上回ったこと等から、各比率が低下した。</t>
    <rPh sb="26" eb="27">
      <t>ノコ</t>
    </rPh>
    <rPh sb="35" eb="37">
      <t>ニュウイン</t>
    </rPh>
    <rPh sb="37" eb="39">
      <t>タンカ</t>
    </rPh>
    <rPh sb="40" eb="41">
      <t>ゾウ</t>
    </rPh>
    <rPh sb="51" eb="53">
      <t>カコ</t>
    </rPh>
    <rPh sb="53" eb="55">
      <t>サイコウ</t>
    </rPh>
    <rPh sb="89" eb="91">
      <t>ゼンネン</t>
    </rPh>
    <rPh sb="91" eb="92">
      <t>ド</t>
    </rPh>
    <rPh sb="131" eb="133">
      <t>コウガク</t>
    </rPh>
    <rPh sb="133" eb="135">
      <t>イリョウ</t>
    </rPh>
    <rPh sb="135" eb="137">
      <t>ザイリョウ</t>
    </rPh>
    <rPh sb="138" eb="140">
      <t>シヨウ</t>
    </rPh>
    <rPh sb="140" eb="142">
      <t>ワリアイ</t>
    </rPh>
    <rPh sb="143" eb="144">
      <t>ゾウ</t>
    </rPh>
    <rPh sb="144" eb="145">
      <t>トウ</t>
    </rPh>
    <rPh sb="148" eb="151">
      <t>ザイリョウヒ</t>
    </rPh>
    <rPh sb="151" eb="152">
      <t>トウ</t>
    </rPh>
    <rPh sb="152" eb="154">
      <t>シシュツ</t>
    </rPh>
    <rPh sb="155" eb="157">
      <t>ゾウカ</t>
    </rPh>
    <rPh sb="162" eb="165">
      <t>サクネンド</t>
    </rPh>
    <rPh sb="168" eb="170">
      <t>カイフク</t>
    </rPh>
    <rPh sb="176" eb="178">
      <t>シンガタ</t>
    </rPh>
    <rPh sb="185" eb="188">
      <t>カンセンショウ</t>
    </rPh>
    <rPh sb="189" eb="191">
      <t>リュウコウ</t>
    </rPh>
    <rPh sb="191" eb="192">
      <t>マエ</t>
    </rPh>
    <rPh sb="193" eb="195">
      <t>スイジュン</t>
    </rPh>
    <rPh sb="199" eb="201">
      <t>カイフク</t>
    </rPh>
    <rPh sb="210" eb="212">
      <t>ルイセキ</t>
    </rPh>
    <rPh sb="212" eb="214">
      <t>ケッソン</t>
    </rPh>
    <rPh sb="214" eb="215">
      <t>キン</t>
    </rPh>
    <rPh sb="215" eb="217">
      <t>ヒリツ</t>
    </rPh>
    <rPh sb="219" eb="221">
      <t>レイワ</t>
    </rPh>
    <rPh sb="222" eb="224">
      <t>ネンド</t>
    </rPh>
    <rPh sb="225" eb="226">
      <t>ヒ</t>
    </rPh>
    <rPh sb="227" eb="228">
      <t>ツヅ</t>
    </rPh>
    <rPh sb="229" eb="231">
      <t>トウキ</t>
    </rPh>
    <rPh sb="231" eb="234">
      <t>ジュンリエキ</t>
    </rPh>
    <rPh sb="235" eb="237">
      <t>ケイジョウ</t>
    </rPh>
    <rPh sb="258" eb="260">
      <t>レイワ</t>
    </rPh>
    <rPh sb="261" eb="263">
      <t>ネンド</t>
    </rPh>
    <rPh sb="284" eb="286">
      <t>レイワ</t>
    </rPh>
    <rPh sb="287" eb="289">
      <t>ネンド</t>
    </rPh>
    <rPh sb="311" eb="313">
      <t>ゼンネン</t>
    </rPh>
    <rPh sb="313" eb="314">
      <t>ナ</t>
    </rPh>
    <rPh sb="340" eb="341">
      <t>タイ</t>
    </rPh>
    <rPh sb="377" eb="379">
      <t>カコ</t>
    </rPh>
    <rPh sb="379" eb="381">
      <t>サイコウ</t>
    </rPh>
    <rPh sb="394" eb="397">
      <t>ゼンネンド</t>
    </rPh>
    <rPh sb="398" eb="400">
      <t>ウワマワ</t>
    </rPh>
    <rPh sb="404" eb="405">
      <t>ナド</t>
    </rPh>
    <rPh sb="412" eb="414">
      <t>テイカ</t>
    </rPh>
    <phoneticPr fontId="5"/>
  </si>
  <si>
    <t>・泉州南地区における4疾病4事業を地域で完結するための急性期医療の提供
・がん、脳卒中等の脳血管疾患、心筋梗塞等の心血管疾患(循環器救急疾患含む)、糖尿病の高度医療・先進医療の提供
・災害医療、救急医療、小児医療、周産期医療の不採算医療の提供
・地域医療支援病院としての病診連携
・感染症センター、国際診療の特殊部門に関わる医療提供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</si>
</sst>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c:v>
                </c:pt>
                <c:pt idx="1">
                  <c:v>89.9</c:v>
                </c:pt>
                <c:pt idx="2">
                  <c:v>90.4</c:v>
                </c:pt>
                <c:pt idx="3">
                  <c:v>77.8</c:v>
                </c:pt>
                <c:pt idx="4">
                  <c:v>78.3</c:v>
                </c:pt>
              </c:numCache>
            </c:numRef>
          </c:val>
          <c:extLst>
            <c:ext xmlns:c16="http://schemas.microsoft.com/office/drawing/2014/chart" uri="{C3380CC4-5D6E-409C-BE32-E72D297353CC}">
              <c16:uniqueId val="{00000000-8F1C-42AE-B6F3-51EB8A37A60F}"/>
            </c:ext>
          </c:extLst>
        </c:ser>
        <c:dLbls>
          <c:showLegendKey val="0"/>
          <c:showVal val="0"/>
          <c:showCatName val="0"/>
          <c:showSerName val="0"/>
          <c:showPercent val="0"/>
          <c:showBubbleSize val="0"/>
        </c:dLbls>
        <c:gapWidth val="150"/>
        <c:axId val="159453840"/>
        <c:axId val="15945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8F1C-42AE-B6F3-51EB8A37A60F}"/>
            </c:ext>
          </c:extLst>
        </c:ser>
        <c:dLbls>
          <c:showLegendKey val="0"/>
          <c:showVal val="0"/>
          <c:showCatName val="0"/>
          <c:showSerName val="0"/>
          <c:showPercent val="0"/>
          <c:showBubbleSize val="0"/>
        </c:dLbls>
        <c:marker val="1"/>
        <c:smooth val="0"/>
        <c:axId val="159453840"/>
        <c:axId val="159455408"/>
      </c:lineChart>
      <c:catAx>
        <c:axId val="159453840"/>
        <c:scaling>
          <c:orientation val="minMax"/>
        </c:scaling>
        <c:delete val="1"/>
        <c:axPos val="b"/>
        <c:numFmt formatCode="General" sourceLinked="1"/>
        <c:majorTickMark val="none"/>
        <c:minorTickMark val="none"/>
        <c:tickLblPos val="none"/>
        <c:crossAx val="159455408"/>
        <c:crosses val="autoZero"/>
        <c:auto val="1"/>
        <c:lblAlgn val="ctr"/>
        <c:lblOffset val="100"/>
        <c:noMultiLvlLbl val="1"/>
      </c:catAx>
      <c:valAx>
        <c:axId val="15945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5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10.5</c:v>
                </c:pt>
                <c:pt idx="1">
                  <c:v>9</c:v>
                </c:pt>
                <c:pt idx="2">
                  <c:v>8.9</c:v>
                </c:pt>
                <c:pt idx="3">
                  <c:v>4.5</c:v>
                </c:pt>
                <c:pt idx="4">
                  <c:v>0</c:v>
                </c:pt>
              </c:numCache>
            </c:numRef>
          </c:val>
          <c:extLst>
            <c:ext xmlns:c16="http://schemas.microsoft.com/office/drawing/2014/chart" uri="{C3380CC4-5D6E-409C-BE32-E72D297353CC}">
              <c16:uniqueId val="{00000000-B80E-4BCD-91A5-554BB73C8ACE}"/>
            </c:ext>
          </c:extLst>
        </c:ser>
        <c:dLbls>
          <c:showLegendKey val="0"/>
          <c:showVal val="0"/>
          <c:showCatName val="0"/>
          <c:showSerName val="0"/>
          <c:showPercent val="0"/>
          <c:showBubbleSize val="0"/>
        </c:dLbls>
        <c:gapWidth val="150"/>
        <c:axId val="159456192"/>
        <c:axId val="15945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B80E-4BCD-91A5-554BB73C8ACE}"/>
            </c:ext>
          </c:extLst>
        </c:ser>
        <c:dLbls>
          <c:showLegendKey val="0"/>
          <c:showVal val="0"/>
          <c:showCatName val="0"/>
          <c:showSerName val="0"/>
          <c:showPercent val="0"/>
          <c:showBubbleSize val="0"/>
        </c:dLbls>
        <c:marker val="1"/>
        <c:smooth val="0"/>
        <c:axId val="159456192"/>
        <c:axId val="159456584"/>
      </c:lineChart>
      <c:catAx>
        <c:axId val="159456192"/>
        <c:scaling>
          <c:orientation val="minMax"/>
        </c:scaling>
        <c:delete val="1"/>
        <c:axPos val="b"/>
        <c:numFmt formatCode="General" sourceLinked="1"/>
        <c:majorTickMark val="none"/>
        <c:minorTickMark val="none"/>
        <c:tickLblPos val="none"/>
        <c:crossAx val="159456584"/>
        <c:crosses val="autoZero"/>
        <c:auto val="1"/>
        <c:lblAlgn val="ctr"/>
        <c:lblOffset val="100"/>
        <c:noMultiLvlLbl val="1"/>
      </c:catAx>
      <c:valAx>
        <c:axId val="15945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5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98.5</c:v>
                </c:pt>
                <c:pt idx="1">
                  <c:v>100.3</c:v>
                </c:pt>
                <c:pt idx="2">
                  <c:v>97.9</c:v>
                </c:pt>
                <c:pt idx="3">
                  <c:v>90.3</c:v>
                </c:pt>
                <c:pt idx="4">
                  <c:v>92.7</c:v>
                </c:pt>
              </c:numCache>
            </c:numRef>
          </c:val>
          <c:extLst>
            <c:ext xmlns:c16="http://schemas.microsoft.com/office/drawing/2014/chart" uri="{C3380CC4-5D6E-409C-BE32-E72D297353CC}">
              <c16:uniqueId val="{00000000-97C0-4CCC-B981-31B8866BB5EC}"/>
            </c:ext>
          </c:extLst>
        </c:ser>
        <c:dLbls>
          <c:showLegendKey val="0"/>
          <c:showVal val="0"/>
          <c:showCatName val="0"/>
          <c:showSerName val="0"/>
          <c:showPercent val="0"/>
          <c:showBubbleSize val="0"/>
        </c:dLbls>
        <c:gapWidth val="150"/>
        <c:axId val="159455016"/>
        <c:axId val="15945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7C0-4CCC-B981-31B8866BB5EC}"/>
            </c:ext>
          </c:extLst>
        </c:ser>
        <c:dLbls>
          <c:showLegendKey val="0"/>
          <c:showVal val="0"/>
          <c:showCatName val="0"/>
          <c:showSerName val="0"/>
          <c:showPercent val="0"/>
          <c:showBubbleSize val="0"/>
        </c:dLbls>
        <c:marker val="1"/>
        <c:smooth val="0"/>
        <c:axId val="159455016"/>
        <c:axId val="159455800"/>
      </c:lineChart>
      <c:catAx>
        <c:axId val="159455016"/>
        <c:scaling>
          <c:orientation val="minMax"/>
        </c:scaling>
        <c:delete val="1"/>
        <c:axPos val="b"/>
        <c:numFmt formatCode="General" sourceLinked="1"/>
        <c:majorTickMark val="none"/>
        <c:minorTickMark val="none"/>
        <c:tickLblPos val="none"/>
        <c:crossAx val="159455800"/>
        <c:crosses val="autoZero"/>
        <c:auto val="1"/>
        <c:lblAlgn val="ctr"/>
        <c:lblOffset val="100"/>
        <c:noMultiLvlLbl val="1"/>
      </c:catAx>
      <c:valAx>
        <c:axId val="15945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5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102</c:v>
                </c:pt>
                <c:pt idx="2">
                  <c:v>100.1</c:v>
                </c:pt>
                <c:pt idx="3">
                  <c:v>105.1</c:v>
                </c:pt>
                <c:pt idx="4">
                  <c:v>110.7</c:v>
                </c:pt>
              </c:numCache>
            </c:numRef>
          </c:val>
          <c:extLst>
            <c:ext xmlns:c16="http://schemas.microsoft.com/office/drawing/2014/chart" uri="{C3380CC4-5D6E-409C-BE32-E72D297353CC}">
              <c16:uniqueId val="{00000000-738F-4983-949B-27D5D591DA0E}"/>
            </c:ext>
          </c:extLst>
        </c:ser>
        <c:dLbls>
          <c:showLegendKey val="0"/>
          <c:showVal val="0"/>
          <c:showCatName val="0"/>
          <c:showSerName val="0"/>
          <c:showPercent val="0"/>
          <c:showBubbleSize val="0"/>
        </c:dLbls>
        <c:gapWidth val="150"/>
        <c:axId val="159457368"/>
        <c:axId val="1594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738F-4983-949B-27D5D591DA0E}"/>
            </c:ext>
          </c:extLst>
        </c:ser>
        <c:dLbls>
          <c:showLegendKey val="0"/>
          <c:showVal val="0"/>
          <c:showCatName val="0"/>
          <c:showSerName val="0"/>
          <c:showPercent val="0"/>
          <c:showBubbleSize val="0"/>
        </c:dLbls>
        <c:marker val="1"/>
        <c:smooth val="0"/>
        <c:axId val="159457368"/>
        <c:axId val="159451488"/>
      </c:lineChart>
      <c:catAx>
        <c:axId val="159457368"/>
        <c:scaling>
          <c:orientation val="minMax"/>
        </c:scaling>
        <c:delete val="1"/>
        <c:axPos val="b"/>
        <c:numFmt formatCode="General" sourceLinked="1"/>
        <c:majorTickMark val="none"/>
        <c:minorTickMark val="none"/>
        <c:tickLblPos val="none"/>
        <c:crossAx val="159451488"/>
        <c:crosses val="autoZero"/>
        <c:auto val="1"/>
        <c:lblAlgn val="ctr"/>
        <c:lblOffset val="100"/>
        <c:noMultiLvlLbl val="1"/>
      </c:catAx>
      <c:valAx>
        <c:axId val="15945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945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31.8</c:v>
                </c:pt>
                <c:pt idx="1">
                  <c:v>32.299999999999997</c:v>
                </c:pt>
                <c:pt idx="2">
                  <c:v>34.799999999999997</c:v>
                </c:pt>
                <c:pt idx="3">
                  <c:v>34.9</c:v>
                </c:pt>
                <c:pt idx="4">
                  <c:v>36.299999999999997</c:v>
                </c:pt>
              </c:numCache>
            </c:numRef>
          </c:val>
          <c:extLst>
            <c:ext xmlns:c16="http://schemas.microsoft.com/office/drawing/2014/chart" uri="{C3380CC4-5D6E-409C-BE32-E72D297353CC}">
              <c16:uniqueId val="{00000000-FBC0-4571-9647-4062E18CE658}"/>
            </c:ext>
          </c:extLst>
        </c:ser>
        <c:dLbls>
          <c:showLegendKey val="0"/>
          <c:showVal val="0"/>
          <c:showCatName val="0"/>
          <c:showSerName val="0"/>
          <c:showPercent val="0"/>
          <c:showBubbleSize val="0"/>
        </c:dLbls>
        <c:gapWidth val="150"/>
        <c:axId val="355360272"/>
        <c:axId val="35536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FBC0-4571-9647-4062E18CE658}"/>
            </c:ext>
          </c:extLst>
        </c:ser>
        <c:dLbls>
          <c:showLegendKey val="0"/>
          <c:showVal val="0"/>
          <c:showCatName val="0"/>
          <c:showSerName val="0"/>
          <c:showPercent val="0"/>
          <c:showBubbleSize val="0"/>
        </c:dLbls>
        <c:marker val="1"/>
        <c:smooth val="0"/>
        <c:axId val="355360272"/>
        <c:axId val="355363016"/>
      </c:lineChart>
      <c:catAx>
        <c:axId val="355360272"/>
        <c:scaling>
          <c:orientation val="minMax"/>
        </c:scaling>
        <c:delete val="1"/>
        <c:axPos val="b"/>
        <c:numFmt formatCode="General" sourceLinked="1"/>
        <c:majorTickMark val="none"/>
        <c:minorTickMark val="none"/>
        <c:tickLblPos val="none"/>
        <c:crossAx val="355363016"/>
        <c:crosses val="autoZero"/>
        <c:auto val="1"/>
        <c:lblAlgn val="ctr"/>
        <c:lblOffset val="100"/>
        <c:noMultiLvlLbl val="1"/>
      </c:catAx>
      <c:valAx>
        <c:axId val="35536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6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61.2</c:v>
                </c:pt>
                <c:pt idx="1">
                  <c:v>59.3</c:v>
                </c:pt>
                <c:pt idx="2">
                  <c:v>62.6</c:v>
                </c:pt>
                <c:pt idx="3">
                  <c:v>57.8</c:v>
                </c:pt>
                <c:pt idx="4">
                  <c:v>61.6</c:v>
                </c:pt>
              </c:numCache>
            </c:numRef>
          </c:val>
          <c:extLst>
            <c:ext xmlns:c16="http://schemas.microsoft.com/office/drawing/2014/chart" uri="{C3380CC4-5D6E-409C-BE32-E72D297353CC}">
              <c16:uniqueId val="{00000000-9B37-4BC0-B161-717281F15D77}"/>
            </c:ext>
          </c:extLst>
        </c:ser>
        <c:dLbls>
          <c:showLegendKey val="0"/>
          <c:showVal val="0"/>
          <c:showCatName val="0"/>
          <c:showSerName val="0"/>
          <c:showPercent val="0"/>
          <c:showBubbleSize val="0"/>
        </c:dLbls>
        <c:gapWidth val="150"/>
        <c:axId val="355358704"/>
        <c:axId val="3553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9B37-4BC0-B161-717281F15D77}"/>
            </c:ext>
          </c:extLst>
        </c:ser>
        <c:dLbls>
          <c:showLegendKey val="0"/>
          <c:showVal val="0"/>
          <c:showCatName val="0"/>
          <c:showSerName val="0"/>
          <c:showPercent val="0"/>
          <c:showBubbleSize val="0"/>
        </c:dLbls>
        <c:marker val="1"/>
        <c:smooth val="0"/>
        <c:axId val="355358704"/>
        <c:axId val="355356352"/>
      </c:lineChart>
      <c:catAx>
        <c:axId val="355358704"/>
        <c:scaling>
          <c:orientation val="minMax"/>
        </c:scaling>
        <c:delete val="1"/>
        <c:axPos val="b"/>
        <c:numFmt formatCode="General" sourceLinked="1"/>
        <c:majorTickMark val="none"/>
        <c:minorTickMark val="none"/>
        <c:tickLblPos val="none"/>
        <c:crossAx val="355356352"/>
        <c:crosses val="autoZero"/>
        <c:auto val="1"/>
        <c:lblAlgn val="ctr"/>
        <c:lblOffset val="100"/>
        <c:noMultiLvlLbl val="1"/>
      </c:catAx>
      <c:valAx>
        <c:axId val="35535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5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58284052</c:v>
                </c:pt>
                <c:pt idx="1">
                  <c:v>59339302</c:v>
                </c:pt>
                <c:pt idx="2">
                  <c:v>60296706</c:v>
                </c:pt>
                <c:pt idx="3">
                  <c:v>62530863</c:v>
                </c:pt>
                <c:pt idx="4">
                  <c:v>63038928</c:v>
                </c:pt>
              </c:numCache>
            </c:numRef>
          </c:val>
          <c:extLst>
            <c:ext xmlns:c16="http://schemas.microsoft.com/office/drawing/2014/chart" uri="{C3380CC4-5D6E-409C-BE32-E72D297353CC}">
              <c16:uniqueId val="{00000000-000B-495C-8F1C-E940625D76EF}"/>
            </c:ext>
          </c:extLst>
        </c:ser>
        <c:dLbls>
          <c:showLegendKey val="0"/>
          <c:showVal val="0"/>
          <c:showCatName val="0"/>
          <c:showSerName val="0"/>
          <c:showPercent val="0"/>
          <c:showBubbleSize val="0"/>
        </c:dLbls>
        <c:gapWidth val="150"/>
        <c:axId val="355359096"/>
        <c:axId val="35536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000B-495C-8F1C-E940625D76EF}"/>
            </c:ext>
          </c:extLst>
        </c:ser>
        <c:dLbls>
          <c:showLegendKey val="0"/>
          <c:showVal val="0"/>
          <c:showCatName val="0"/>
          <c:showSerName val="0"/>
          <c:showPercent val="0"/>
          <c:showBubbleSize val="0"/>
        </c:dLbls>
        <c:marker val="1"/>
        <c:smooth val="0"/>
        <c:axId val="355359096"/>
        <c:axId val="355363408"/>
      </c:lineChart>
      <c:catAx>
        <c:axId val="355359096"/>
        <c:scaling>
          <c:orientation val="minMax"/>
        </c:scaling>
        <c:delete val="1"/>
        <c:axPos val="b"/>
        <c:numFmt formatCode="General" sourceLinked="1"/>
        <c:majorTickMark val="none"/>
        <c:minorTickMark val="none"/>
        <c:tickLblPos val="none"/>
        <c:crossAx val="355363408"/>
        <c:crosses val="autoZero"/>
        <c:auto val="1"/>
        <c:lblAlgn val="ctr"/>
        <c:lblOffset val="100"/>
        <c:noMultiLvlLbl val="1"/>
      </c:catAx>
      <c:valAx>
        <c:axId val="355363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35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24.7</c:v>
                </c:pt>
                <c:pt idx="1">
                  <c:v>23.4</c:v>
                </c:pt>
                <c:pt idx="2">
                  <c:v>23.2</c:v>
                </c:pt>
                <c:pt idx="3">
                  <c:v>21.9</c:v>
                </c:pt>
                <c:pt idx="4">
                  <c:v>22</c:v>
                </c:pt>
              </c:numCache>
            </c:numRef>
          </c:val>
          <c:extLst>
            <c:ext xmlns:c16="http://schemas.microsoft.com/office/drawing/2014/chart" uri="{C3380CC4-5D6E-409C-BE32-E72D297353CC}">
              <c16:uniqueId val="{00000000-1943-4A3C-8751-3E4F295AE83A}"/>
            </c:ext>
          </c:extLst>
        </c:ser>
        <c:dLbls>
          <c:showLegendKey val="0"/>
          <c:showVal val="0"/>
          <c:showCatName val="0"/>
          <c:showSerName val="0"/>
          <c:showPercent val="0"/>
          <c:showBubbleSize val="0"/>
        </c:dLbls>
        <c:gapWidth val="150"/>
        <c:axId val="355361448"/>
        <c:axId val="35536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1943-4A3C-8751-3E4F295AE83A}"/>
            </c:ext>
          </c:extLst>
        </c:ser>
        <c:dLbls>
          <c:showLegendKey val="0"/>
          <c:showVal val="0"/>
          <c:showCatName val="0"/>
          <c:showSerName val="0"/>
          <c:showPercent val="0"/>
          <c:showBubbleSize val="0"/>
        </c:dLbls>
        <c:marker val="1"/>
        <c:smooth val="0"/>
        <c:axId val="355361448"/>
        <c:axId val="355363800"/>
      </c:lineChart>
      <c:catAx>
        <c:axId val="355361448"/>
        <c:scaling>
          <c:orientation val="minMax"/>
        </c:scaling>
        <c:delete val="1"/>
        <c:axPos val="b"/>
        <c:numFmt formatCode="General" sourceLinked="1"/>
        <c:majorTickMark val="none"/>
        <c:minorTickMark val="none"/>
        <c:tickLblPos val="none"/>
        <c:crossAx val="355363800"/>
        <c:crosses val="autoZero"/>
        <c:auto val="1"/>
        <c:lblAlgn val="ctr"/>
        <c:lblOffset val="100"/>
        <c:noMultiLvlLbl val="1"/>
      </c:catAx>
      <c:valAx>
        <c:axId val="35536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6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50.1</c:v>
                </c:pt>
                <c:pt idx="1">
                  <c:v>51.3</c:v>
                </c:pt>
                <c:pt idx="2">
                  <c:v>53.3</c:v>
                </c:pt>
                <c:pt idx="3">
                  <c:v>49.7</c:v>
                </c:pt>
                <c:pt idx="4">
                  <c:v>44.9</c:v>
                </c:pt>
              </c:numCache>
            </c:numRef>
          </c:val>
          <c:extLst>
            <c:ext xmlns:c16="http://schemas.microsoft.com/office/drawing/2014/chart" uri="{C3380CC4-5D6E-409C-BE32-E72D297353CC}">
              <c16:uniqueId val="{00000000-B437-4133-A104-A0A204D33F00}"/>
            </c:ext>
          </c:extLst>
        </c:ser>
        <c:dLbls>
          <c:showLegendKey val="0"/>
          <c:showVal val="0"/>
          <c:showCatName val="0"/>
          <c:showSerName val="0"/>
          <c:showPercent val="0"/>
          <c:showBubbleSize val="0"/>
        </c:dLbls>
        <c:gapWidth val="150"/>
        <c:axId val="355361056"/>
        <c:axId val="35535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B437-4133-A104-A0A204D33F00}"/>
            </c:ext>
          </c:extLst>
        </c:ser>
        <c:dLbls>
          <c:showLegendKey val="0"/>
          <c:showVal val="0"/>
          <c:showCatName val="0"/>
          <c:showSerName val="0"/>
          <c:showPercent val="0"/>
          <c:showBubbleSize val="0"/>
        </c:dLbls>
        <c:marker val="1"/>
        <c:smooth val="0"/>
        <c:axId val="355361056"/>
        <c:axId val="355359880"/>
      </c:lineChart>
      <c:catAx>
        <c:axId val="355361056"/>
        <c:scaling>
          <c:orientation val="minMax"/>
        </c:scaling>
        <c:delete val="1"/>
        <c:axPos val="b"/>
        <c:numFmt formatCode="General" sourceLinked="1"/>
        <c:majorTickMark val="none"/>
        <c:minorTickMark val="none"/>
        <c:tickLblPos val="none"/>
        <c:crossAx val="355359880"/>
        <c:crosses val="autoZero"/>
        <c:auto val="1"/>
        <c:lblAlgn val="ctr"/>
        <c:lblOffset val="100"/>
        <c:noMultiLvlLbl val="1"/>
      </c:catAx>
      <c:valAx>
        <c:axId val="355359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6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13974</c:v>
                </c:pt>
                <c:pt idx="1">
                  <c:v>13952</c:v>
                </c:pt>
                <c:pt idx="2">
                  <c:v>14305</c:v>
                </c:pt>
                <c:pt idx="3">
                  <c:v>15398</c:v>
                </c:pt>
                <c:pt idx="4">
                  <c:v>15691</c:v>
                </c:pt>
              </c:numCache>
            </c:numRef>
          </c:val>
          <c:extLst>
            <c:ext xmlns:c16="http://schemas.microsoft.com/office/drawing/2014/chart" uri="{C3380CC4-5D6E-409C-BE32-E72D297353CC}">
              <c16:uniqueId val="{00000000-0BAA-424A-8982-9E7BC5B3BE76}"/>
            </c:ext>
          </c:extLst>
        </c:ser>
        <c:dLbls>
          <c:showLegendKey val="0"/>
          <c:showVal val="0"/>
          <c:showCatName val="0"/>
          <c:showSerName val="0"/>
          <c:showPercent val="0"/>
          <c:showBubbleSize val="0"/>
        </c:dLbls>
        <c:gapWidth val="150"/>
        <c:axId val="355357920"/>
        <c:axId val="35536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0BAA-424A-8982-9E7BC5B3BE76}"/>
            </c:ext>
          </c:extLst>
        </c:ser>
        <c:dLbls>
          <c:showLegendKey val="0"/>
          <c:showVal val="0"/>
          <c:showCatName val="0"/>
          <c:showSerName val="0"/>
          <c:showPercent val="0"/>
          <c:showBubbleSize val="0"/>
        </c:dLbls>
        <c:marker val="1"/>
        <c:smooth val="0"/>
        <c:axId val="355357920"/>
        <c:axId val="355362232"/>
      </c:lineChart>
      <c:catAx>
        <c:axId val="355357920"/>
        <c:scaling>
          <c:orientation val="minMax"/>
        </c:scaling>
        <c:delete val="1"/>
        <c:axPos val="b"/>
        <c:numFmt formatCode="General" sourceLinked="1"/>
        <c:majorTickMark val="none"/>
        <c:minorTickMark val="none"/>
        <c:tickLblPos val="none"/>
        <c:crossAx val="355362232"/>
        <c:crosses val="autoZero"/>
        <c:auto val="1"/>
        <c:lblAlgn val="ctr"/>
        <c:lblOffset val="100"/>
        <c:noMultiLvlLbl val="1"/>
      </c:catAx>
      <c:valAx>
        <c:axId val="355362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3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83567</c:v>
                </c:pt>
                <c:pt idx="1">
                  <c:v>84208</c:v>
                </c:pt>
                <c:pt idx="2">
                  <c:v>82981</c:v>
                </c:pt>
                <c:pt idx="3">
                  <c:v>91322</c:v>
                </c:pt>
                <c:pt idx="4">
                  <c:v>99419</c:v>
                </c:pt>
              </c:numCache>
            </c:numRef>
          </c:val>
          <c:extLst>
            <c:ext xmlns:c16="http://schemas.microsoft.com/office/drawing/2014/chart" uri="{C3380CC4-5D6E-409C-BE32-E72D297353CC}">
              <c16:uniqueId val="{00000000-3F4E-4FA6-A8C5-E0E26500B607}"/>
            </c:ext>
          </c:extLst>
        </c:ser>
        <c:dLbls>
          <c:showLegendKey val="0"/>
          <c:showVal val="0"/>
          <c:showCatName val="0"/>
          <c:showSerName val="0"/>
          <c:showPercent val="0"/>
          <c:showBubbleSize val="0"/>
        </c:dLbls>
        <c:gapWidth val="150"/>
        <c:axId val="355358312"/>
        <c:axId val="3554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F4E-4FA6-A8C5-E0E26500B607}"/>
            </c:ext>
          </c:extLst>
        </c:ser>
        <c:dLbls>
          <c:showLegendKey val="0"/>
          <c:showVal val="0"/>
          <c:showCatName val="0"/>
          <c:showSerName val="0"/>
          <c:showPercent val="0"/>
          <c:showBubbleSize val="0"/>
        </c:dLbls>
        <c:marker val="1"/>
        <c:smooth val="0"/>
        <c:axId val="355358312"/>
        <c:axId val="355427232"/>
      </c:lineChart>
      <c:catAx>
        <c:axId val="355358312"/>
        <c:scaling>
          <c:orientation val="minMax"/>
        </c:scaling>
        <c:delete val="1"/>
        <c:axPos val="b"/>
        <c:numFmt formatCode="General" sourceLinked="1"/>
        <c:majorTickMark val="none"/>
        <c:minorTickMark val="none"/>
        <c:tickLblPos val="none"/>
        <c:crossAx val="355427232"/>
        <c:crosses val="autoZero"/>
        <c:auto val="1"/>
        <c:lblAlgn val="ctr"/>
        <c:lblOffset val="100"/>
        <c:noMultiLvlLbl val="1"/>
      </c:catAx>
      <c:valAx>
        <c:axId val="35542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35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大阪府地方独立行政法人りんくう総合医療センター　りんくう総合医療センター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378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388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41049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378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378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71</v>
      </c>
      <c r="NK18" s="96"/>
      <c r="NL18" s="96"/>
      <c r="NM18" s="99" t="s">
        <v>40</v>
      </c>
      <c r="NN18" s="100"/>
      <c r="NO18" s="95" t="s">
        <v>69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105.1</v>
      </c>
      <c r="BJ33" s="129"/>
      <c r="BK33" s="129"/>
      <c r="BL33" s="129"/>
      <c r="BM33" s="129"/>
      <c r="BN33" s="129"/>
      <c r="BO33" s="129"/>
      <c r="BP33" s="129"/>
      <c r="BQ33" s="129"/>
      <c r="BR33" s="129"/>
      <c r="BS33" s="129"/>
      <c r="BT33" s="129"/>
      <c r="BU33" s="129"/>
      <c r="BV33" s="129"/>
      <c r="BW33" s="130"/>
      <c r="BX33" s="128">
        <f>データ!AM7</f>
        <v>110.7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98.5</v>
      </c>
      <c r="DE33" s="129"/>
      <c r="DF33" s="129"/>
      <c r="DG33" s="129"/>
      <c r="DH33" s="129"/>
      <c r="DI33" s="129"/>
      <c r="DJ33" s="129"/>
      <c r="DK33" s="129"/>
      <c r="DL33" s="129"/>
      <c r="DM33" s="129"/>
      <c r="DN33" s="129"/>
      <c r="DO33" s="129"/>
      <c r="DP33" s="129"/>
      <c r="DQ33" s="129"/>
      <c r="DR33" s="130"/>
      <c r="DS33" s="128">
        <f>データ!AU7</f>
        <v>100.3</v>
      </c>
      <c r="DT33" s="129"/>
      <c r="DU33" s="129"/>
      <c r="DV33" s="129"/>
      <c r="DW33" s="129"/>
      <c r="DX33" s="129"/>
      <c r="DY33" s="129"/>
      <c r="DZ33" s="129"/>
      <c r="EA33" s="129"/>
      <c r="EB33" s="129"/>
      <c r="EC33" s="129"/>
      <c r="ED33" s="129"/>
      <c r="EE33" s="129"/>
      <c r="EF33" s="129"/>
      <c r="EG33" s="130"/>
      <c r="EH33" s="128">
        <f>データ!AV7</f>
        <v>97.9</v>
      </c>
      <c r="EI33" s="129"/>
      <c r="EJ33" s="129"/>
      <c r="EK33" s="129"/>
      <c r="EL33" s="129"/>
      <c r="EM33" s="129"/>
      <c r="EN33" s="129"/>
      <c r="EO33" s="129"/>
      <c r="EP33" s="129"/>
      <c r="EQ33" s="129"/>
      <c r="ER33" s="129"/>
      <c r="ES33" s="129"/>
      <c r="ET33" s="129"/>
      <c r="EU33" s="129"/>
      <c r="EV33" s="130"/>
      <c r="EW33" s="128">
        <f>データ!AW7</f>
        <v>90.3</v>
      </c>
      <c r="EX33" s="129"/>
      <c r="EY33" s="129"/>
      <c r="EZ33" s="129"/>
      <c r="FA33" s="129"/>
      <c r="FB33" s="129"/>
      <c r="FC33" s="129"/>
      <c r="FD33" s="129"/>
      <c r="FE33" s="129"/>
      <c r="FF33" s="129"/>
      <c r="FG33" s="129"/>
      <c r="FH33" s="129"/>
      <c r="FI33" s="129"/>
      <c r="FJ33" s="129"/>
      <c r="FK33" s="130"/>
      <c r="FL33" s="128">
        <f>データ!AX7</f>
        <v>92.7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10.5</v>
      </c>
      <c r="GS33" s="129"/>
      <c r="GT33" s="129"/>
      <c r="GU33" s="129"/>
      <c r="GV33" s="129"/>
      <c r="GW33" s="129"/>
      <c r="GX33" s="129"/>
      <c r="GY33" s="129"/>
      <c r="GZ33" s="129"/>
      <c r="HA33" s="129"/>
      <c r="HB33" s="129"/>
      <c r="HC33" s="129"/>
      <c r="HD33" s="129"/>
      <c r="HE33" s="129"/>
      <c r="HF33" s="130"/>
      <c r="HG33" s="128">
        <f>データ!BF7</f>
        <v>9</v>
      </c>
      <c r="HH33" s="129"/>
      <c r="HI33" s="129"/>
      <c r="HJ33" s="129"/>
      <c r="HK33" s="129"/>
      <c r="HL33" s="129"/>
      <c r="HM33" s="129"/>
      <c r="HN33" s="129"/>
      <c r="HO33" s="129"/>
      <c r="HP33" s="129"/>
      <c r="HQ33" s="129"/>
      <c r="HR33" s="129"/>
      <c r="HS33" s="129"/>
      <c r="HT33" s="129"/>
      <c r="HU33" s="130"/>
      <c r="HV33" s="128">
        <f>データ!BG7</f>
        <v>8.9</v>
      </c>
      <c r="HW33" s="129"/>
      <c r="HX33" s="129"/>
      <c r="HY33" s="129"/>
      <c r="HZ33" s="129"/>
      <c r="IA33" s="129"/>
      <c r="IB33" s="129"/>
      <c r="IC33" s="129"/>
      <c r="ID33" s="129"/>
      <c r="IE33" s="129"/>
      <c r="IF33" s="129"/>
      <c r="IG33" s="129"/>
      <c r="IH33" s="129"/>
      <c r="II33" s="129"/>
      <c r="IJ33" s="130"/>
      <c r="IK33" s="128">
        <f>データ!BH7</f>
        <v>4.5</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92</v>
      </c>
      <c r="KG33" s="129"/>
      <c r="KH33" s="129"/>
      <c r="KI33" s="129"/>
      <c r="KJ33" s="129"/>
      <c r="KK33" s="129"/>
      <c r="KL33" s="129"/>
      <c r="KM33" s="129"/>
      <c r="KN33" s="129"/>
      <c r="KO33" s="129"/>
      <c r="KP33" s="129"/>
      <c r="KQ33" s="129"/>
      <c r="KR33" s="129"/>
      <c r="KS33" s="129"/>
      <c r="KT33" s="130"/>
      <c r="KU33" s="128">
        <f>データ!BQ7</f>
        <v>89.9</v>
      </c>
      <c r="KV33" s="129"/>
      <c r="KW33" s="129"/>
      <c r="KX33" s="129"/>
      <c r="KY33" s="129"/>
      <c r="KZ33" s="129"/>
      <c r="LA33" s="129"/>
      <c r="LB33" s="129"/>
      <c r="LC33" s="129"/>
      <c r="LD33" s="129"/>
      <c r="LE33" s="129"/>
      <c r="LF33" s="129"/>
      <c r="LG33" s="129"/>
      <c r="LH33" s="129"/>
      <c r="LI33" s="130"/>
      <c r="LJ33" s="128">
        <f>データ!BR7</f>
        <v>90.4</v>
      </c>
      <c r="LK33" s="129"/>
      <c r="LL33" s="129"/>
      <c r="LM33" s="129"/>
      <c r="LN33" s="129"/>
      <c r="LO33" s="129"/>
      <c r="LP33" s="129"/>
      <c r="LQ33" s="129"/>
      <c r="LR33" s="129"/>
      <c r="LS33" s="129"/>
      <c r="LT33" s="129"/>
      <c r="LU33" s="129"/>
      <c r="LV33" s="129"/>
      <c r="LW33" s="129"/>
      <c r="LX33" s="130"/>
      <c r="LY33" s="128">
        <f>データ!BS7</f>
        <v>77.8</v>
      </c>
      <c r="LZ33" s="129"/>
      <c r="MA33" s="129"/>
      <c r="MB33" s="129"/>
      <c r="MC33" s="129"/>
      <c r="MD33" s="129"/>
      <c r="ME33" s="129"/>
      <c r="MF33" s="129"/>
      <c r="MG33" s="129"/>
      <c r="MH33" s="129"/>
      <c r="MI33" s="129"/>
      <c r="MJ33" s="129"/>
      <c r="MK33" s="129"/>
      <c r="ML33" s="129"/>
      <c r="MM33" s="130"/>
      <c r="MN33" s="128">
        <f>データ!BT7</f>
        <v>78.3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178</v>
      </c>
      <c r="NK39" s="138"/>
      <c r="NL39" s="138"/>
      <c r="NM39" s="138"/>
      <c r="NN39" s="138"/>
      <c r="NO39" s="138"/>
      <c r="NP39" s="138"/>
      <c r="NQ39" s="138"/>
      <c r="NR39" s="138"/>
      <c r="NS39" s="138"/>
      <c r="NT39" s="138"/>
      <c r="NU39" s="138"/>
      <c r="NV39" s="138"/>
      <c r="NW39" s="138"/>
      <c r="NX39" s="139"/>
      <c r="OC39" s="18" t="s">
        <v>67</v>
      </c>
    </row>
    <row r="40" spans="1:393" ht="1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176</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83567</v>
      </c>
      <c r="Q55" s="150"/>
      <c r="R55" s="150"/>
      <c r="S55" s="150"/>
      <c r="T55" s="150"/>
      <c r="U55" s="150"/>
      <c r="V55" s="150"/>
      <c r="W55" s="150"/>
      <c r="X55" s="150"/>
      <c r="Y55" s="150"/>
      <c r="Z55" s="150"/>
      <c r="AA55" s="150"/>
      <c r="AB55" s="150"/>
      <c r="AC55" s="150"/>
      <c r="AD55" s="151"/>
      <c r="AE55" s="149">
        <f>データ!CB7</f>
        <v>84208</v>
      </c>
      <c r="AF55" s="150"/>
      <c r="AG55" s="150"/>
      <c r="AH55" s="150"/>
      <c r="AI55" s="150"/>
      <c r="AJ55" s="150"/>
      <c r="AK55" s="150"/>
      <c r="AL55" s="150"/>
      <c r="AM55" s="150"/>
      <c r="AN55" s="150"/>
      <c r="AO55" s="150"/>
      <c r="AP55" s="150"/>
      <c r="AQ55" s="150"/>
      <c r="AR55" s="150"/>
      <c r="AS55" s="151"/>
      <c r="AT55" s="149">
        <f>データ!CC7</f>
        <v>82981</v>
      </c>
      <c r="AU55" s="150"/>
      <c r="AV55" s="150"/>
      <c r="AW55" s="150"/>
      <c r="AX55" s="150"/>
      <c r="AY55" s="150"/>
      <c r="AZ55" s="150"/>
      <c r="BA55" s="150"/>
      <c r="BB55" s="150"/>
      <c r="BC55" s="150"/>
      <c r="BD55" s="150"/>
      <c r="BE55" s="150"/>
      <c r="BF55" s="150"/>
      <c r="BG55" s="150"/>
      <c r="BH55" s="151"/>
      <c r="BI55" s="149">
        <f>データ!CD7</f>
        <v>91322</v>
      </c>
      <c r="BJ55" s="150"/>
      <c r="BK55" s="150"/>
      <c r="BL55" s="150"/>
      <c r="BM55" s="150"/>
      <c r="BN55" s="150"/>
      <c r="BO55" s="150"/>
      <c r="BP55" s="150"/>
      <c r="BQ55" s="150"/>
      <c r="BR55" s="150"/>
      <c r="BS55" s="150"/>
      <c r="BT55" s="150"/>
      <c r="BU55" s="150"/>
      <c r="BV55" s="150"/>
      <c r="BW55" s="151"/>
      <c r="BX55" s="149">
        <f>データ!CE7</f>
        <v>99419</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13974</v>
      </c>
      <c r="DE55" s="150"/>
      <c r="DF55" s="150"/>
      <c r="DG55" s="150"/>
      <c r="DH55" s="150"/>
      <c r="DI55" s="150"/>
      <c r="DJ55" s="150"/>
      <c r="DK55" s="150"/>
      <c r="DL55" s="150"/>
      <c r="DM55" s="150"/>
      <c r="DN55" s="150"/>
      <c r="DO55" s="150"/>
      <c r="DP55" s="150"/>
      <c r="DQ55" s="150"/>
      <c r="DR55" s="151"/>
      <c r="DS55" s="149">
        <f>データ!CM7</f>
        <v>13952</v>
      </c>
      <c r="DT55" s="150"/>
      <c r="DU55" s="150"/>
      <c r="DV55" s="150"/>
      <c r="DW55" s="150"/>
      <c r="DX55" s="150"/>
      <c r="DY55" s="150"/>
      <c r="DZ55" s="150"/>
      <c r="EA55" s="150"/>
      <c r="EB55" s="150"/>
      <c r="EC55" s="150"/>
      <c r="ED55" s="150"/>
      <c r="EE55" s="150"/>
      <c r="EF55" s="150"/>
      <c r="EG55" s="151"/>
      <c r="EH55" s="149">
        <f>データ!CN7</f>
        <v>14305</v>
      </c>
      <c r="EI55" s="150"/>
      <c r="EJ55" s="150"/>
      <c r="EK55" s="150"/>
      <c r="EL55" s="150"/>
      <c r="EM55" s="150"/>
      <c r="EN55" s="150"/>
      <c r="EO55" s="150"/>
      <c r="EP55" s="150"/>
      <c r="EQ55" s="150"/>
      <c r="ER55" s="150"/>
      <c r="ES55" s="150"/>
      <c r="ET55" s="150"/>
      <c r="EU55" s="150"/>
      <c r="EV55" s="151"/>
      <c r="EW55" s="149">
        <f>データ!CO7</f>
        <v>15398</v>
      </c>
      <c r="EX55" s="150"/>
      <c r="EY55" s="150"/>
      <c r="EZ55" s="150"/>
      <c r="FA55" s="150"/>
      <c r="FB55" s="150"/>
      <c r="FC55" s="150"/>
      <c r="FD55" s="150"/>
      <c r="FE55" s="150"/>
      <c r="FF55" s="150"/>
      <c r="FG55" s="150"/>
      <c r="FH55" s="150"/>
      <c r="FI55" s="150"/>
      <c r="FJ55" s="150"/>
      <c r="FK55" s="151"/>
      <c r="FL55" s="149">
        <f>データ!CP7</f>
        <v>15691</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50.1</v>
      </c>
      <c r="GS55" s="129"/>
      <c r="GT55" s="129"/>
      <c r="GU55" s="129"/>
      <c r="GV55" s="129"/>
      <c r="GW55" s="129"/>
      <c r="GX55" s="129"/>
      <c r="GY55" s="129"/>
      <c r="GZ55" s="129"/>
      <c r="HA55" s="129"/>
      <c r="HB55" s="129"/>
      <c r="HC55" s="129"/>
      <c r="HD55" s="129"/>
      <c r="HE55" s="129"/>
      <c r="HF55" s="130"/>
      <c r="HG55" s="128">
        <f>データ!CX7</f>
        <v>51.3</v>
      </c>
      <c r="HH55" s="129"/>
      <c r="HI55" s="129"/>
      <c r="HJ55" s="129"/>
      <c r="HK55" s="129"/>
      <c r="HL55" s="129"/>
      <c r="HM55" s="129"/>
      <c r="HN55" s="129"/>
      <c r="HO55" s="129"/>
      <c r="HP55" s="129"/>
      <c r="HQ55" s="129"/>
      <c r="HR55" s="129"/>
      <c r="HS55" s="129"/>
      <c r="HT55" s="129"/>
      <c r="HU55" s="130"/>
      <c r="HV55" s="128">
        <f>データ!CY7</f>
        <v>53.3</v>
      </c>
      <c r="HW55" s="129"/>
      <c r="HX55" s="129"/>
      <c r="HY55" s="129"/>
      <c r="HZ55" s="129"/>
      <c r="IA55" s="129"/>
      <c r="IB55" s="129"/>
      <c r="IC55" s="129"/>
      <c r="ID55" s="129"/>
      <c r="IE55" s="129"/>
      <c r="IF55" s="129"/>
      <c r="IG55" s="129"/>
      <c r="IH55" s="129"/>
      <c r="II55" s="129"/>
      <c r="IJ55" s="130"/>
      <c r="IK55" s="128">
        <f>データ!CZ7</f>
        <v>49.7</v>
      </c>
      <c r="IL55" s="129"/>
      <c r="IM55" s="129"/>
      <c r="IN55" s="129"/>
      <c r="IO55" s="129"/>
      <c r="IP55" s="129"/>
      <c r="IQ55" s="129"/>
      <c r="IR55" s="129"/>
      <c r="IS55" s="129"/>
      <c r="IT55" s="129"/>
      <c r="IU55" s="129"/>
      <c r="IV55" s="129"/>
      <c r="IW55" s="129"/>
      <c r="IX55" s="129"/>
      <c r="IY55" s="130"/>
      <c r="IZ55" s="128">
        <f>データ!DA7</f>
        <v>44.9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24.7</v>
      </c>
      <c r="KG55" s="129"/>
      <c r="KH55" s="129"/>
      <c r="KI55" s="129"/>
      <c r="KJ55" s="129"/>
      <c r="KK55" s="129"/>
      <c r="KL55" s="129"/>
      <c r="KM55" s="129"/>
      <c r="KN55" s="129"/>
      <c r="KO55" s="129"/>
      <c r="KP55" s="129"/>
      <c r="KQ55" s="129"/>
      <c r="KR55" s="129"/>
      <c r="KS55" s="129"/>
      <c r="KT55" s="130"/>
      <c r="KU55" s="128">
        <f>データ!DI7</f>
        <v>23.4</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21.9</v>
      </c>
      <c r="LZ55" s="129"/>
      <c r="MA55" s="129"/>
      <c r="MB55" s="129"/>
      <c r="MC55" s="129"/>
      <c r="MD55" s="129"/>
      <c r="ME55" s="129"/>
      <c r="MF55" s="129"/>
      <c r="MG55" s="129"/>
      <c r="MH55" s="129"/>
      <c r="MI55" s="129"/>
      <c r="MJ55" s="129"/>
      <c r="MK55" s="129"/>
      <c r="ML55" s="129"/>
      <c r="MM55" s="130"/>
      <c r="MN55" s="128">
        <f>データ!DL7</f>
        <v>22</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50958</v>
      </c>
      <c r="Q56" s="150"/>
      <c r="R56" s="150"/>
      <c r="S56" s="150"/>
      <c r="T56" s="150"/>
      <c r="U56" s="150"/>
      <c r="V56" s="150"/>
      <c r="W56" s="150"/>
      <c r="X56" s="150"/>
      <c r="Y56" s="150"/>
      <c r="Z56" s="150"/>
      <c r="AA56" s="150"/>
      <c r="AB56" s="150"/>
      <c r="AC56" s="150"/>
      <c r="AD56" s="151"/>
      <c r="AE56" s="149">
        <f>データ!CG7</f>
        <v>52405</v>
      </c>
      <c r="AF56" s="150"/>
      <c r="AG56" s="150"/>
      <c r="AH56" s="150"/>
      <c r="AI56" s="150"/>
      <c r="AJ56" s="150"/>
      <c r="AK56" s="150"/>
      <c r="AL56" s="150"/>
      <c r="AM56" s="150"/>
      <c r="AN56" s="150"/>
      <c r="AO56" s="150"/>
      <c r="AP56" s="150"/>
      <c r="AQ56" s="150"/>
      <c r="AR56" s="150"/>
      <c r="AS56" s="151"/>
      <c r="AT56" s="149">
        <f>データ!CH7</f>
        <v>53523</v>
      </c>
      <c r="AU56" s="150"/>
      <c r="AV56" s="150"/>
      <c r="AW56" s="150"/>
      <c r="AX56" s="150"/>
      <c r="AY56" s="150"/>
      <c r="AZ56" s="150"/>
      <c r="BA56" s="150"/>
      <c r="BB56" s="150"/>
      <c r="BC56" s="150"/>
      <c r="BD56" s="150"/>
      <c r="BE56" s="150"/>
      <c r="BF56" s="150"/>
      <c r="BG56" s="150"/>
      <c r="BH56" s="151"/>
      <c r="BI56" s="149">
        <f>データ!CI7</f>
        <v>57368</v>
      </c>
      <c r="BJ56" s="150"/>
      <c r="BK56" s="150"/>
      <c r="BL56" s="150"/>
      <c r="BM56" s="150"/>
      <c r="BN56" s="150"/>
      <c r="BO56" s="150"/>
      <c r="BP56" s="150"/>
      <c r="BQ56" s="150"/>
      <c r="BR56" s="150"/>
      <c r="BS56" s="150"/>
      <c r="BT56" s="150"/>
      <c r="BU56" s="150"/>
      <c r="BV56" s="150"/>
      <c r="BW56" s="151"/>
      <c r="BX56" s="149">
        <f>データ!CJ7</f>
        <v>59838</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13792</v>
      </c>
      <c r="DE56" s="150"/>
      <c r="DF56" s="150"/>
      <c r="DG56" s="150"/>
      <c r="DH56" s="150"/>
      <c r="DI56" s="150"/>
      <c r="DJ56" s="150"/>
      <c r="DK56" s="150"/>
      <c r="DL56" s="150"/>
      <c r="DM56" s="150"/>
      <c r="DN56" s="150"/>
      <c r="DO56" s="150"/>
      <c r="DP56" s="150"/>
      <c r="DQ56" s="150"/>
      <c r="DR56" s="151"/>
      <c r="DS56" s="149">
        <f>データ!CR7</f>
        <v>14290</v>
      </c>
      <c r="DT56" s="150"/>
      <c r="DU56" s="150"/>
      <c r="DV56" s="150"/>
      <c r="DW56" s="150"/>
      <c r="DX56" s="150"/>
      <c r="DY56" s="150"/>
      <c r="DZ56" s="150"/>
      <c r="EA56" s="150"/>
      <c r="EB56" s="150"/>
      <c r="EC56" s="150"/>
      <c r="ED56" s="150"/>
      <c r="EE56" s="150"/>
      <c r="EF56" s="150"/>
      <c r="EG56" s="151"/>
      <c r="EH56" s="149">
        <f>データ!CS7</f>
        <v>15111</v>
      </c>
      <c r="EI56" s="150"/>
      <c r="EJ56" s="150"/>
      <c r="EK56" s="150"/>
      <c r="EL56" s="150"/>
      <c r="EM56" s="150"/>
      <c r="EN56" s="150"/>
      <c r="EO56" s="150"/>
      <c r="EP56" s="150"/>
      <c r="EQ56" s="150"/>
      <c r="ER56" s="150"/>
      <c r="ES56" s="150"/>
      <c r="ET56" s="150"/>
      <c r="EU56" s="150"/>
      <c r="EV56" s="151"/>
      <c r="EW56" s="149">
        <f>データ!CT7</f>
        <v>15986</v>
      </c>
      <c r="EX56" s="150"/>
      <c r="EY56" s="150"/>
      <c r="EZ56" s="150"/>
      <c r="FA56" s="150"/>
      <c r="FB56" s="150"/>
      <c r="FC56" s="150"/>
      <c r="FD56" s="150"/>
      <c r="FE56" s="150"/>
      <c r="FF56" s="150"/>
      <c r="FG56" s="150"/>
      <c r="FH56" s="150"/>
      <c r="FI56" s="150"/>
      <c r="FJ56" s="150"/>
      <c r="FK56" s="151"/>
      <c r="FL56" s="149">
        <f>データ!CU7</f>
        <v>16421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177</v>
      </c>
      <c r="NK70" s="158"/>
      <c r="NL70" s="158"/>
      <c r="NM70" s="158"/>
      <c r="NN70" s="158"/>
      <c r="NO70" s="158"/>
      <c r="NP70" s="158"/>
      <c r="NQ70" s="158"/>
      <c r="NR70" s="158"/>
      <c r="NS70" s="158"/>
      <c r="NT70" s="158"/>
      <c r="NU70" s="158"/>
      <c r="NV70" s="158"/>
      <c r="NW70" s="158"/>
      <c r="NX70" s="15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f>データ!DS7</f>
        <v>31.8</v>
      </c>
      <c r="V79" s="153"/>
      <c r="W79" s="153"/>
      <c r="X79" s="153"/>
      <c r="Y79" s="153"/>
      <c r="Z79" s="153"/>
      <c r="AA79" s="153"/>
      <c r="AB79" s="153"/>
      <c r="AC79" s="153"/>
      <c r="AD79" s="153"/>
      <c r="AE79" s="153"/>
      <c r="AF79" s="153"/>
      <c r="AG79" s="153"/>
      <c r="AH79" s="153"/>
      <c r="AI79" s="153"/>
      <c r="AJ79" s="153"/>
      <c r="AK79" s="153"/>
      <c r="AL79" s="153"/>
      <c r="AM79" s="153"/>
      <c r="AN79" s="153">
        <f>データ!DT7</f>
        <v>32.299999999999997</v>
      </c>
      <c r="AO79" s="153"/>
      <c r="AP79" s="153"/>
      <c r="AQ79" s="153"/>
      <c r="AR79" s="153"/>
      <c r="AS79" s="153"/>
      <c r="AT79" s="153"/>
      <c r="AU79" s="153"/>
      <c r="AV79" s="153"/>
      <c r="AW79" s="153"/>
      <c r="AX79" s="153"/>
      <c r="AY79" s="153"/>
      <c r="AZ79" s="153"/>
      <c r="BA79" s="153"/>
      <c r="BB79" s="153"/>
      <c r="BC79" s="153"/>
      <c r="BD79" s="153"/>
      <c r="BE79" s="153"/>
      <c r="BF79" s="153"/>
      <c r="BG79" s="153">
        <f>データ!DU7</f>
        <v>34.799999999999997</v>
      </c>
      <c r="BH79" s="153"/>
      <c r="BI79" s="153"/>
      <c r="BJ79" s="153"/>
      <c r="BK79" s="153"/>
      <c r="BL79" s="153"/>
      <c r="BM79" s="153"/>
      <c r="BN79" s="153"/>
      <c r="BO79" s="153"/>
      <c r="BP79" s="153"/>
      <c r="BQ79" s="153"/>
      <c r="BR79" s="153"/>
      <c r="BS79" s="153"/>
      <c r="BT79" s="153"/>
      <c r="BU79" s="153"/>
      <c r="BV79" s="153"/>
      <c r="BW79" s="153"/>
      <c r="BX79" s="153"/>
      <c r="BY79" s="153"/>
      <c r="BZ79" s="153">
        <f>データ!DV7</f>
        <v>34.9</v>
      </c>
      <c r="CA79" s="153"/>
      <c r="CB79" s="153"/>
      <c r="CC79" s="153"/>
      <c r="CD79" s="153"/>
      <c r="CE79" s="153"/>
      <c r="CF79" s="153"/>
      <c r="CG79" s="153"/>
      <c r="CH79" s="153"/>
      <c r="CI79" s="153"/>
      <c r="CJ79" s="153"/>
      <c r="CK79" s="153"/>
      <c r="CL79" s="153"/>
      <c r="CM79" s="153"/>
      <c r="CN79" s="153"/>
      <c r="CO79" s="153"/>
      <c r="CP79" s="153"/>
      <c r="CQ79" s="153"/>
      <c r="CR79" s="153"/>
      <c r="CS79" s="153">
        <f>データ!DW7</f>
        <v>36.299999999999997</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61.2</v>
      </c>
      <c r="EP79" s="153"/>
      <c r="EQ79" s="153"/>
      <c r="ER79" s="153"/>
      <c r="ES79" s="153"/>
      <c r="ET79" s="153"/>
      <c r="EU79" s="153"/>
      <c r="EV79" s="153"/>
      <c r="EW79" s="153"/>
      <c r="EX79" s="153"/>
      <c r="EY79" s="153"/>
      <c r="EZ79" s="153"/>
      <c r="FA79" s="153"/>
      <c r="FB79" s="153"/>
      <c r="FC79" s="153"/>
      <c r="FD79" s="153"/>
      <c r="FE79" s="153"/>
      <c r="FF79" s="153"/>
      <c r="FG79" s="153"/>
      <c r="FH79" s="153">
        <f>データ!EE7</f>
        <v>59.3</v>
      </c>
      <c r="FI79" s="153"/>
      <c r="FJ79" s="153"/>
      <c r="FK79" s="153"/>
      <c r="FL79" s="153"/>
      <c r="FM79" s="153"/>
      <c r="FN79" s="153"/>
      <c r="FO79" s="153"/>
      <c r="FP79" s="153"/>
      <c r="FQ79" s="153"/>
      <c r="FR79" s="153"/>
      <c r="FS79" s="153"/>
      <c r="FT79" s="153"/>
      <c r="FU79" s="153"/>
      <c r="FV79" s="153"/>
      <c r="FW79" s="153"/>
      <c r="FX79" s="153"/>
      <c r="FY79" s="153"/>
      <c r="FZ79" s="153"/>
      <c r="GA79" s="153">
        <f>データ!EF7</f>
        <v>62.6</v>
      </c>
      <c r="GB79" s="153"/>
      <c r="GC79" s="153"/>
      <c r="GD79" s="153"/>
      <c r="GE79" s="153"/>
      <c r="GF79" s="153"/>
      <c r="GG79" s="153"/>
      <c r="GH79" s="153"/>
      <c r="GI79" s="153"/>
      <c r="GJ79" s="153"/>
      <c r="GK79" s="153"/>
      <c r="GL79" s="153"/>
      <c r="GM79" s="153"/>
      <c r="GN79" s="153"/>
      <c r="GO79" s="153"/>
      <c r="GP79" s="153"/>
      <c r="GQ79" s="153"/>
      <c r="GR79" s="153"/>
      <c r="GS79" s="153"/>
      <c r="GT79" s="153">
        <f>データ!EG7</f>
        <v>57.8</v>
      </c>
      <c r="GU79" s="153"/>
      <c r="GV79" s="153"/>
      <c r="GW79" s="153"/>
      <c r="GX79" s="153"/>
      <c r="GY79" s="153"/>
      <c r="GZ79" s="153"/>
      <c r="HA79" s="153"/>
      <c r="HB79" s="153"/>
      <c r="HC79" s="153"/>
      <c r="HD79" s="153"/>
      <c r="HE79" s="153"/>
      <c r="HF79" s="153"/>
      <c r="HG79" s="153"/>
      <c r="HH79" s="153"/>
      <c r="HI79" s="153"/>
      <c r="HJ79" s="153"/>
      <c r="HK79" s="153"/>
      <c r="HL79" s="153"/>
      <c r="HM79" s="153">
        <f>データ!EH7</f>
        <v>61.6</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58284052</v>
      </c>
      <c r="JK79" s="152"/>
      <c r="JL79" s="152"/>
      <c r="JM79" s="152"/>
      <c r="JN79" s="152"/>
      <c r="JO79" s="152"/>
      <c r="JP79" s="152"/>
      <c r="JQ79" s="152"/>
      <c r="JR79" s="152"/>
      <c r="JS79" s="152"/>
      <c r="JT79" s="152"/>
      <c r="JU79" s="152"/>
      <c r="JV79" s="152"/>
      <c r="JW79" s="152"/>
      <c r="JX79" s="152"/>
      <c r="JY79" s="152"/>
      <c r="JZ79" s="152"/>
      <c r="KA79" s="152"/>
      <c r="KB79" s="152"/>
      <c r="KC79" s="152">
        <f>データ!EP7</f>
        <v>59339302</v>
      </c>
      <c r="KD79" s="152"/>
      <c r="KE79" s="152"/>
      <c r="KF79" s="152"/>
      <c r="KG79" s="152"/>
      <c r="KH79" s="152"/>
      <c r="KI79" s="152"/>
      <c r="KJ79" s="152"/>
      <c r="KK79" s="152"/>
      <c r="KL79" s="152"/>
      <c r="KM79" s="152"/>
      <c r="KN79" s="152"/>
      <c r="KO79" s="152"/>
      <c r="KP79" s="152"/>
      <c r="KQ79" s="152"/>
      <c r="KR79" s="152"/>
      <c r="KS79" s="152"/>
      <c r="KT79" s="152"/>
      <c r="KU79" s="152"/>
      <c r="KV79" s="152">
        <f>データ!EQ7</f>
        <v>60296706</v>
      </c>
      <c r="KW79" s="152"/>
      <c r="KX79" s="152"/>
      <c r="KY79" s="152"/>
      <c r="KZ79" s="152"/>
      <c r="LA79" s="152"/>
      <c r="LB79" s="152"/>
      <c r="LC79" s="152"/>
      <c r="LD79" s="152"/>
      <c r="LE79" s="152"/>
      <c r="LF79" s="152"/>
      <c r="LG79" s="152"/>
      <c r="LH79" s="152"/>
      <c r="LI79" s="152"/>
      <c r="LJ79" s="152"/>
      <c r="LK79" s="152"/>
      <c r="LL79" s="152"/>
      <c r="LM79" s="152"/>
      <c r="LN79" s="152"/>
      <c r="LO79" s="152">
        <f>データ!ER7</f>
        <v>62530863</v>
      </c>
      <c r="LP79" s="152"/>
      <c r="LQ79" s="152"/>
      <c r="LR79" s="152"/>
      <c r="LS79" s="152"/>
      <c r="LT79" s="152"/>
      <c r="LU79" s="152"/>
      <c r="LV79" s="152"/>
      <c r="LW79" s="152"/>
      <c r="LX79" s="152"/>
      <c r="LY79" s="152"/>
      <c r="LZ79" s="152"/>
      <c r="MA79" s="152"/>
      <c r="MB79" s="152"/>
      <c r="MC79" s="152"/>
      <c r="MD79" s="152"/>
      <c r="ME79" s="152"/>
      <c r="MF79" s="152"/>
      <c r="MG79" s="152"/>
      <c r="MH79" s="152">
        <f>データ!ES7</f>
        <v>63038928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f>データ!DX7</f>
        <v>50.9</v>
      </c>
      <c r="V80" s="153"/>
      <c r="W80" s="153"/>
      <c r="X80" s="153"/>
      <c r="Y80" s="153"/>
      <c r="Z80" s="153"/>
      <c r="AA80" s="153"/>
      <c r="AB80" s="153"/>
      <c r="AC80" s="153"/>
      <c r="AD80" s="153"/>
      <c r="AE80" s="153"/>
      <c r="AF80" s="153"/>
      <c r="AG80" s="153"/>
      <c r="AH80" s="153"/>
      <c r="AI80" s="153"/>
      <c r="AJ80" s="153"/>
      <c r="AK80" s="153"/>
      <c r="AL80" s="153"/>
      <c r="AM80" s="153"/>
      <c r="AN80" s="153">
        <f>データ!DY7</f>
        <v>51.9</v>
      </c>
      <c r="AO80" s="153"/>
      <c r="AP80" s="153"/>
      <c r="AQ80" s="153"/>
      <c r="AR80" s="153"/>
      <c r="AS80" s="153"/>
      <c r="AT80" s="153"/>
      <c r="AU80" s="153"/>
      <c r="AV80" s="153"/>
      <c r="AW80" s="153"/>
      <c r="AX80" s="153"/>
      <c r="AY80" s="153"/>
      <c r="AZ80" s="153"/>
      <c r="BA80" s="153"/>
      <c r="BB80" s="153"/>
      <c r="BC80" s="153"/>
      <c r="BD80" s="153"/>
      <c r="BE80" s="153"/>
      <c r="BF80" s="153"/>
      <c r="BG80" s="153">
        <f>データ!DZ7</f>
        <v>52.9</v>
      </c>
      <c r="BH80" s="153"/>
      <c r="BI80" s="153"/>
      <c r="BJ80" s="153"/>
      <c r="BK80" s="153"/>
      <c r="BL80" s="153"/>
      <c r="BM80" s="153"/>
      <c r="BN80" s="153"/>
      <c r="BO80" s="153"/>
      <c r="BP80" s="153"/>
      <c r="BQ80" s="153"/>
      <c r="BR80" s="153"/>
      <c r="BS80" s="153"/>
      <c r="BT80" s="153"/>
      <c r="BU80" s="153"/>
      <c r="BV80" s="153"/>
      <c r="BW80" s="153"/>
      <c r="BX80" s="153"/>
      <c r="BY80" s="153"/>
      <c r="BZ80" s="153">
        <f>データ!EA7</f>
        <v>54.3</v>
      </c>
      <c r="CA80" s="153"/>
      <c r="CB80" s="153"/>
      <c r="CC80" s="153"/>
      <c r="CD80" s="153"/>
      <c r="CE80" s="153"/>
      <c r="CF80" s="153"/>
      <c r="CG80" s="153"/>
      <c r="CH80" s="153"/>
      <c r="CI80" s="153"/>
      <c r="CJ80" s="153"/>
      <c r="CK80" s="153"/>
      <c r="CL80" s="153"/>
      <c r="CM80" s="153"/>
      <c r="CN80" s="153"/>
      <c r="CO80" s="153"/>
      <c r="CP80" s="153"/>
      <c r="CQ80" s="153"/>
      <c r="CR80" s="153"/>
      <c r="CS80" s="153">
        <f>データ!EB7</f>
        <v>54.9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66.8</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69.900000000000006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68.8</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47082778</v>
      </c>
      <c r="JK80" s="152"/>
      <c r="JL80" s="152"/>
      <c r="JM80" s="152"/>
      <c r="JN80" s="152"/>
      <c r="JO80" s="152"/>
      <c r="JP80" s="152"/>
      <c r="JQ80" s="152"/>
      <c r="JR80" s="152"/>
      <c r="JS80" s="152"/>
      <c r="JT80" s="152"/>
      <c r="JU80" s="152"/>
      <c r="JV80" s="152"/>
      <c r="JW80" s="152"/>
      <c r="JX80" s="152"/>
      <c r="JY80" s="152"/>
      <c r="JZ80" s="152"/>
      <c r="KA80" s="152"/>
      <c r="KB80" s="152"/>
      <c r="KC80" s="152">
        <f>データ!EU7</f>
        <v>48918364</v>
      </c>
      <c r="KD80" s="152"/>
      <c r="KE80" s="152"/>
      <c r="KF80" s="152"/>
      <c r="KG80" s="152"/>
      <c r="KH80" s="152"/>
      <c r="KI80" s="152"/>
      <c r="KJ80" s="152"/>
      <c r="KK80" s="152"/>
      <c r="KL80" s="152"/>
      <c r="KM80" s="152"/>
      <c r="KN80" s="152"/>
      <c r="KO80" s="152"/>
      <c r="KP80" s="152"/>
      <c r="KQ80" s="152"/>
      <c r="KR80" s="152"/>
      <c r="KS80" s="152"/>
      <c r="KT80" s="152"/>
      <c r="KU80" s="152"/>
      <c r="KV80" s="152">
        <f>データ!EV7</f>
        <v>49696718</v>
      </c>
      <c r="KW80" s="152"/>
      <c r="KX80" s="152"/>
      <c r="KY80" s="152"/>
      <c r="KZ80" s="152"/>
      <c r="LA80" s="152"/>
      <c r="LB80" s="152"/>
      <c r="LC80" s="152"/>
      <c r="LD80" s="152"/>
      <c r="LE80" s="152"/>
      <c r="LF80" s="152"/>
      <c r="LG80" s="152"/>
      <c r="LH80" s="152"/>
      <c r="LI80" s="152"/>
      <c r="LJ80" s="152"/>
      <c r="LK80" s="152"/>
      <c r="LL80" s="152"/>
      <c r="LM80" s="152"/>
      <c r="LN80" s="152"/>
      <c r="LO80" s="152">
        <f>データ!EW7</f>
        <v>50234873</v>
      </c>
      <c r="LP80" s="152"/>
      <c r="LQ80" s="152"/>
      <c r="LR80" s="152"/>
      <c r="LS80" s="152"/>
      <c r="LT80" s="152"/>
      <c r="LU80" s="152"/>
      <c r="LV80" s="152"/>
      <c r="LW80" s="152"/>
      <c r="LX80" s="152"/>
      <c r="LY80" s="152"/>
      <c r="LZ80" s="152"/>
      <c r="MA80" s="152"/>
      <c r="MB80" s="152"/>
      <c r="MC80" s="152"/>
      <c r="MD80" s="152"/>
      <c r="ME80" s="152"/>
      <c r="MF80" s="152"/>
      <c r="MG80" s="152"/>
      <c r="MH80" s="152">
        <f>データ!EX7</f>
        <v>50294422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FrxKYdGeahU7MT4lUuRNl5L6P+U2nla+5mS5axLMbBaeeOXSJgQy5gXGbMFEI4VqK6/gxIITYo3Lghtsr426g==" saltValue="y6fsyN5GtzYfMNZVpGEX9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277520</v>
      </c>
      <c r="D6" s="53">
        <f t="shared" si="2"/>
        <v>46</v>
      </c>
      <c r="E6" s="53">
        <f t="shared" si="2"/>
        <v>6</v>
      </c>
      <c r="F6" s="53">
        <f t="shared" si="2"/>
        <v>0</v>
      </c>
      <c r="G6" s="53">
        <f t="shared" si="2"/>
        <v>1</v>
      </c>
      <c r="H6" s="167" t="str">
        <f>IF(H8&lt;&gt;I8,H8,"")&amp;IF(I8&lt;&gt;J8,I8,"")&amp;"　"&amp;J8</f>
        <v>大阪府地方独立行政法人りんくう総合医療センター　りんくう総合医療センター</v>
      </c>
      <c r="I6" s="168"/>
      <c r="J6" s="169"/>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26</v>
      </c>
      <c r="R6" s="53" t="str">
        <f t="shared" si="3"/>
        <v>対象</v>
      </c>
      <c r="S6" s="53" t="str">
        <f t="shared" si="3"/>
        <v>ド 透 I 未 訓 ガ</v>
      </c>
      <c r="T6" s="53" t="str">
        <f t="shared" si="3"/>
        <v>救 臨 が 感 災 地 輪</v>
      </c>
      <c r="U6" s="54" t="str">
        <f>U8</f>
        <v>-</v>
      </c>
      <c r="V6" s="54">
        <f>V8</f>
        <v>41049</v>
      </c>
      <c r="W6" s="53" t="str">
        <f>W8</f>
        <v>非該当</v>
      </c>
      <c r="X6" s="53" t="str">
        <f t="shared" ref="X6" si="4">X8</f>
        <v>非該当</v>
      </c>
      <c r="Y6" s="53" t="str">
        <f t="shared" si="3"/>
        <v>７：１</v>
      </c>
      <c r="Z6" s="54">
        <f t="shared" si="3"/>
        <v>378</v>
      </c>
      <c r="AA6" s="54" t="str">
        <f t="shared" si="3"/>
        <v>-</v>
      </c>
      <c r="AB6" s="54" t="str">
        <f t="shared" si="3"/>
        <v>-</v>
      </c>
      <c r="AC6" s="54" t="str">
        <f t="shared" si="3"/>
        <v>-</v>
      </c>
      <c r="AD6" s="54">
        <f t="shared" si="3"/>
        <v>10</v>
      </c>
      <c r="AE6" s="54">
        <f t="shared" si="3"/>
        <v>388</v>
      </c>
      <c r="AF6" s="54">
        <f t="shared" si="3"/>
        <v>378</v>
      </c>
      <c r="AG6" s="54" t="str">
        <f t="shared" si="3"/>
        <v>-</v>
      </c>
      <c r="AH6" s="54">
        <f t="shared" si="3"/>
        <v>378</v>
      </c>
      <c r="AI6" s="55">
        <f>IF(AI8="-",NA(),AI8)</f>
        <v>100.1</v>
      </c>
      <c r="AJ6" s="55">
        <f t="shared" ref="AJ6:AR6" si="5">IF(AJ8="-",NA(),AJ8)</f>
        <v>102</v>
      </c>
      <c r="AK6" s="55">
        <f t="shared" si="5"/>
        <v>100.1</v>
      </c>
      <c r="AL6" s="55">
        <f t="shared" si="5"/>
        <v>105.1</v>
      </c>
      <c r="AM6" s="55">
        <f t="shared" si="5"/>
        <v>110.7</v>
      </c>
      <c r="AN6" s="55">
        <f t="shared" si="5"/>
        <v>97</v>
      </c>
      <c r="AO6" s="55">
        <f t="shared" si="5"/>
        <v>97.8</v>
      </c>
      <c r="AP6" s="55">
        <f t="shared" si="5"/>
        <v>97</v>
      </c>
      <c r="AQ6" s="55">
        <f t="shared" si="5"/>
        <v>102.4</v>
      </c>
      <c r="AR6" s="55">
        <f t="shared" si="5"/>
        <v>107.2</v>
      </c>
      <c r="AS6" s="55" t="str">
        <f>IF(AS8="-","【-】","【"&amp;SUBSTITUTE(TEXT(AS8,"#,##0.0"),"-","△")&amp;"】")</f>
        <v>【106.2】</v>
      </c>
      <c r="AT6" s="55">
        <f>IF(AT8="-",NA(),AT8)</f>
        <v>98.5</v>
      </c>
      <c r="AU6" s="55">
        <f t="shared" ref="AU6:BC6" si="6">IF(AU8="-",NA(),AU8)</f>
        <v>100.3</v>
      </c>
      <c r="AV6" s="55">
        <f t="shared" si="6"/>
        <v>97.9</v>
      </c>
      <c r="AW6" s="55">
        <f t="shared" si="6"/>
        <v>90.3</v>
      </c>
      <c r="AX6" s="55">
        <f t="shared" si="6"/>
        <v>92.7</v>
      </c>
      <c r="AY6" s="55">
        <f t="shared" si="6"/>
        <v>89.6</v>
      </c>
      <c r="AZ6" s="55">
        <f t="shared" si="6"/>
        <v>89.7</v>
      </c>
      <c r="BA6" s="55">
        <f t="shared" si="6"/>
        <v>89.3</v>
      </c>
      <c r="BB6" s="55">
        <f t="shared" si="6"/>
        <v>84.1</v>
      </c>
      <c r="BC6" s="55">
        <f t="shared" si="6"/>
        <v>86.3</v>
      </c>
      <c r="BD6" s="55" t="str">
        <f>IF(BD8="-","【-】","【"&amp;SUBSTITUTE(TEXT(BD8,"#,##0.0"),"-","△")&amp;"】")</f>
        <v>【86.6】</v>
      </c>
      <c r="BE6" s="55">
        <f>IF(BE8="-",NA(),BE8)</f>
        <v>10.5</v>
      </c>
      <c r="BF6" s="55">
        <f t="shared" ref="BF6:BN6" si="7">IF(BF8="-",NA(),BF8)</f>
        <v>9</v>
      </c>
      <c r="BG6" s="55">
        <f t="shared" si="7"/>
        <v>8.9</v>
      </c>
      <c r="BH6" s="55">
        <f t="shared" si="7"/>
        <v>4.5</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92</v>
      </c>
      <c r="BQ6" s="55">
        <f t="shared" ref="BQ6:BY6" si="8">IF(BQ8="-",NA(),BQ8)</f>
        <v>89.9</v>
      </c>
      <c r="BR6" s="55">
        <f t="shared" si="8"/>
        <v>90.4</v>
      </c>
      <c r="BS6" s="55">
        <f t="shared" si="8"/>
        <v>77.8</v>
      </c>
      <c r="BT6" s="55">
        <f t="shared" si="8"/>
        <v>78.3</v>
      </c>
      <c r="BU6" s="55">
        <f t="shared" si="8"/>
        <v>73.5</v>
      </c>
      <c r="BV6" s="55">
        <f t="shared" si="8"/>
        <v>74.099999999999994</v>
      </c>
      <c r="BW6" s="55">
        <f t="shared" si="8"/>
        <v>74.400000000000006</v>
      </c>
      <c r="BX6" s="55">
        <f t="shared" si="8"/>
        <v>66.5</v>
      </c>
      <c r="BY6" s="55">
        <f t="shared" si="8"/>
        <v>66.8</v>
      </c>
      <c r="BZ6" s="55" t="str">
        <f>IF(BZ8="-","【-】","【"&amp;SUBSTITUTE(TEXT(BZ8,"#,##0.0"),"-","△")&amp;"】")</f>
        <v>【67.1】</v>
      </c>
      <c r="CA6" s="56">
        <f>IF(CA8="-",NA(),CA8)</f>
        <v>83567</v>
      </c>
      <c r="CB6" s="56">
        <f t="shared" ref="CB6:CJ6" si="9">IF(CB8="-",NA(),CB8)</f>
        <v>84208</v>
      </c>
      <c r="CC6" s="56">
        <f t="shared" si="9"/>
        <v>82981</v>
      </c>
      <c r="CD6" s="56">
        <f t="shared" si="9"/>
        <v>91322</v>
      </c>
      <c r="CE6" s="56">
        <f t="shared" si="9"/>
        <v>99419</v>
      </c>
      <c r="CF6" s="56">
        <f t="shared" si="9"/>
        <v>50958</v>
      </c>
      <c r="CG6" s="56">
        <f t="shared" si="9"/>
        <v>52405</v>
      </c>
      <c r="CH6" s="56">
        <f t="shared" si="9"/>
        <v>53523</v>
      </c>
      <c r="CI6" s="56">
        <f t="shared" si="9"/>
        <v>57368</v>
      </c>
      <c r="CJ6" s="56">
        <f t="shared" si="9"/>
        <v>59838</v>
      </c>
      <c r="CK6" s="55" t="str">
        <f>IF(CK8="-","【-】","【"&amp;SUBSTITUTE(TEXT(CK8,"#,##0"),"-","△")&amp;"】")</f>
        <v>【59,287】</v>
      </c>
      <c r="CL6" s="56">
        <f>IF(CL8="-",NA(),CL8)</f>
        <v>13974</v>
      </c>
      <c r="CM6" s="56">
        <f t="shared" ref="CM6:CU6" si="10">IF(CM8="-",NA(),CM8)</f>
        <v>13952</v>
      </c>
      <c r="CN6" s="56">
        <f t="shared" si="10"/>
        <v>14305</v>
      </c>
      <c r="CO6" s="56">
        <f t="shared" si="10"/>
        <v>15398</v>
      </c>
      <c r="CP6" s="56">
        <f t="shared" si="10"/>
        <v>15691</v>
      </c>
      <c r="CQ6" s="56">
        <f t="shared" si="10"/>
        <v>13792</v>
      </c>
      <c r="CR6" s="56">
        <f t="shared" si="10"/>
        <v>14290</v>
      </c>
      <c r="CS6" s="56">
        <f t="shared" si="10"/>
        <v>15111</v>
      </c>
      <c r="CT6" s="56">
        <f t="shared" si="10"/>
        <v>15986</v>
      </c>
      <c r="CU6" s="56">
        <f t="shared" si="10"/>
        <v>16421</v>
      </c>
      <c r="CV6" s="55" t="str">
        <f>IF(CV8="-","【-】","【"&amp;SUBSTITUTE(TEXT(CV8,"#,##0"),"-","△")&amp;"】")</f>
        <v>【17,202】</v>
      </c>
      <c r="CW6" s="55">
        <f>IF(CW8="-",NA(),CW8)</f>
        <v>50.1</v>
      </c>
      <c r="CX6" s="55">
        <f t="shared" ref="CX6:DF6" si="11">IF(CX8="-",NA(),CX8)</f>
        <v>51.3</v>
      </c>
      <c r="CY6" s="55">
        <f t="shared" si="11"/>
        <v>53.3</v>
      </c>
      <c r="CZ6" s="55">
        <f t="shared" si="11"/>
        <v>49.7</v>
      </c>
      <c r="DA6" s="55">
        <f t="shared" si="11"/>
        <v>44.9</v>
      </c>
      <c r="DB6" s="55">
        <f t="shared" si="11"/>
        <v>56.1</v>
      </c>
      <c r="DC6" s="55">
        <f t="shared" si="11"/>
        <v>56</v>
      </c>
      <c r="DD6" s="55">
        <f t="shared" si="11"/>
        <v>56.2</v>
      </c>
      <c r="DE6" s="55">
        <f t="shared" si="11"/>
        <v>60.8</v>
      </c>
      <c r="DF6" s="55">
        <f t="shared" si="11"/>
        <v>57.4</v>
      </c>
      <c r="DG6" s="55" t="str">
        <f>IF(DG8="-","【-】","【"&amp;SUBSTITUTE(TEXT(DG8,"#,##0.0"),"-","△")&amp;"】")</f>
        <v>【56.4】</v>
      </c>
      <c r="DH6" s="55">
        <f>IF(DH8="-",NA(),DH8)</f>
        <v>24.7</v>
      </c>
      <c r="DI6" s="55">
        <f t="shared" ref="DI6:DQ6" si="12">IF(DI8="-",NA(),DI8)</f>
        <v>23.4</v>
      </c>
      <c r="DJ6" s="55">
        <f t="shared" si="12"/>
        <v>23.2</v>
      </c>
      <c r="DK6" s="55">
        <f t="shared" si="12"/>
        <v>21.9</v>
      </c>
      <c r="DL6" s="55">
        <f t="shared" si="12"/>
        <v>22</v>
      </c>
      <c r="DM6" s="55">
        <f t="shared" si="12"/>
        <v>23.9</v>
      </c>
      <c r="DN6" s="55">
        <f t="shared" si="12"/>
        <v>23.6</v>
      </c>
      <c r="DO6" s="55">
        <f t="shared" si="12"/>
        <v>24.2</v>
      </c>
      <c r="DP6" s="55">
        <f t="shared" si="12"/>
        <v>24.1</v>
      </c>
      <c r="DQ6" s="55">
        <f t="shared" si="12"/>
        <v>23.9</v>
      </c>
      <c r="DR6" s="55" t="str">
        <f>IF(DR8="-","【-】","【"&amp;SUBSTITUTE(TEXT(DR8,"#,##0.0"),"-","△")&amp;"】")</f>
        <v>【24.8】</v>
      </c>
      <c r="DS6" s="55">
        <f>IF(DS8="-",NA(),DS8)</f>
        <v>31.8</v>
      </c>
      <c r="DT6" s="55">
        <f t="shared" ref="DT6:EB6" si="13">IF(DT8="-",NA(),DT8)</f>
        <v>32.299999999999997</v>
      </c>
      <c r="DU6" s="55">
        <f t="shared" si="13"/>
        <v>34.799999999999997</v>
      </c>
      <c r="DV6" s="55">
        <f t="shared" si="13"/>
        <v>34.9</v>
      </c>
      <c r="DW6" s="55">
        <f t="shared" si="13"/>
        <v>36.299999999999997</v>
      </c>
      <c r="DX6" s="55">
        <f t="shared" si="13"/>
        <v>50.9</v>
      </c>
      <c r="DY6" s="55">
        <f t="shared" si="13"/>
        <v>51.9</v>
      </c>
      <c r="DZ6" s="55">
        <f t="shared" si="13"/>
        <v>52.9</v>
      </c>
      <c r="EA6" s="55">
        <f t="shared" si="13"/>
        <v>54.3</v>
      </c>
      <c r="EB6" s="55">
        <f t="shared" si="13"/>
        <v>54.9</v>
      </c>
      <c r="EC6" s="55" t="str">
        <f>IF(EC8="-","【-】","【"&amp;SUBSTITUTE(TEXT(EC8,"#,##0.0"),"-","△")&amp;"】")</f>
        <v>【56.0】</v>
      </c>
      <c r="ED6" s="55">
        <f>IF(ED8="-",NA(),ED8)</f>
        <v>61.2</v>
      </c>
      <c r="EE6" s="55">
        <f t="shared" ref="EE6:EM6" si="14">IF(EE8="-",NA(),EE8)</f>
        <v>59.3</v>
      </c>
      <c r="EF6" s="55">
        <f t="shared" si="14"/>
        <v>62.6</v>
      </c>
      <c r="EG6" s="55">
        <f t="shared" si="14"/>
        <v>57.8</v>
      </c>
      <c r="EH6" s="55">
        <f t="shared" si="14"/>
        <v>61.6</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58284052</v>
      </c>
      <c r="EP6" s="56">
        <f t="shared" ref="EP6:EX6" si="15">IF(EP8="-",NA(),EP8)</f>
        <v>59339302</v>
      </c>
      <c r="EQ6" s="56">
        <f t="shared" si="15"/>
        <v>60296706</v>
      </c>
      <c r="ER6" s="56">
        <f t="shared" si="15"/>
        <v>62530863</v>
      </c>
      <c r="ES6" s="56">
        <f t="shared" si="15"/>
        <v>63038928</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156</v>
      </c>
      <c r="B7" s="53">
        <f t="shared" ref="B7:AH7" si="16">B8</f>
        <v>2021</v>
      </c>
      <c r="C7" s="53">
        <f t="shared" si="16"/>
        <v>277520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26</v>
      </c>
      <c r="R7" s="53" t="str">
        <f t="shared" si="16"/>
        <v>対象</v>
      </c>
      <c r="S7" s="53" t="str">
        <f t="shared" si="16"/>
        <v>ド 透 I 未 訓 ガ</v>
      </c>
      <c r="T7" s="53" t="str">
        <f t="shared" si="16"/>
        <v>救 臨 が 感 災 地 輪</v>
      </c>
      <c r="U7" s="54" t="str">
        <f>U8</f>
        <v>-</v>
      </c>
      <c r="V7" s="54">
        <f>V8</f>
        <v>41049</v>
      </c>
      <c r="W7" s="53" t="str">
        <f>W8</f>
        <v>非該当</v>
      </c>
      <c r="X7" s="53" t="str">
        <f t="shared" si="16"/>
        <v>非該当</v>
      </c>
      <c r="Y7" s="53" t="str">
        <f t="shared" si="16"/>
        <v>７：１</v>
      </c>
      <c r="Z7" s="54">
        <f t="shared" si="16"/>
        <v>378</v>
      </c>
      <c r="AA7" s="54" t="str">
        <f t="shared" si="16"/>
        <v>-</v>
      </c>
      <c r="AB7" s="54" t="str">
        <f t="shared" si="16"/>
        <v>-</v>
      </c>
      <c r="AC7" s="54" t="str">
        <f t="shared" si="16"/>
        <v>-</v>
      </c>
      <c r="AD7" s="54">
        <f t="shared" si="16"/>
        <v>10</v>
      </c>
      <c r="AE7" s="54">
        <f t="shared" si="16"/>
        <v>388</v>
      </c>
      <c r="AF7" s="54">
        <f t="shared" si="16"/>
        <v>378</v>
      </c>
      <c r="AG7" s="54" t="str">
        <f t="shared" si="16"/>
        <v>-</v>
      </c>
      <c r="AH7" s="54">
        <f t="shared" si="16"/>
        <v>378</v>
      </c>
      <c r="AI7" s="55">
        <f>AI8</f>
        <v>100.1</v>
      </c>
      <c r="AJ7" s="55">
        <f t="shared" ref="AJ7:AR7" si="17">AJ8</f>
        <v>102</v>
      </c>
      <c r="AK7" s="55">
        <f t="shared" si="17"/>
        <v>100.1</v>
      </c>
      <c r="AL7" s="55">
        <f t="shared" si="17"/>
        <v>105.1</v>
      </c>
      <c r="AM7" s="55">
        <f t="shared" si="17"/>
        <v>110.7</v>
      </c>
      <c r="AN7" s="55">
        <f t="shared" si="17"/>
        <v>97</v>
      </c>
      <c r="AO7" s="55">
        <f t="shared" si="17"/>
        <v>97.8</v>
      </c>
      <c r="AP7" s="55">
        <f t="shared" si="17"/>
        <v>97</v>
      </c>
      <c r="AQ7" s="55">
        <f t="shared" si="17"/>
        <v>102.4</v>
      </c>
      <c r="AR7" s="55">
        <f t="shared" si="17"/>
        <v>107.2</v>
      </c>
      <c r="AS7" s="55"/>
      <c r="AT7" s="55">
        <f>AT8</f>
        <v>98.5</v>
      </c>
      <c r="AU7" s="55">
        <f t="shared" ref="AU7:BC7" si="18">AU8</f>
        <v>100.3</v>
      </c>
      <c r="AV7" s="55">
        <f t="shared" si="18"/>
        <v>97.9</v>
      </c>
      <c r="AW7" s="55">
        <f t="shared" si="18"/>
        <v>90.3</v>
      </c>
      <c r="AX7" s="55">
        <f t="shared" si="18"/>
        <v>92.7</v>
      </c>
      <c r="AY7" s="55">
        <f t="shared" si="18"/>
        <v>89.6</v>
      </c>
      <c r="AZ7" s="55">
        <f t="shared" si="18"/>
        <v>89.7</v>
      </c>
      <c r="BA7" s="55">
        <f t="shared" si="18"/>
        <v>89.3</v>
      </c>
      <c r="BB7" s="55">
        <f t="shared" si="18"/>
        <v>84.1</v>
      </c>
      <c r="BC7" s="55">
        <f t="shared" si="18"/>
        <v>86.3</v>
      </c>
      <c r="BD7" s="55"/>
      <c r="BE7" s="55">
        <f>BE8</f>
        <v>10.5</v>
      </c>
      <c r="BF7" s="55">
        <f t="shared" ref="BF7:BN7" si="19">BF8</f>
        <v>9</v>
      </c>
      <c r="BG7" s="55">
        <f t="shared" si="19"/>
        <v>8.9</v>
      </c>
      <c r="BH7" s="55">
        <f t="shared" si="19"/>
        <v>4.5</v>
      </c>
      <c r="BI7" s="55">
        <f t="shared" si="19"/>
        <v>0</v>
      </c>
      <c r="BJ7" s="55">
        <f t="shared" si="19"/>
        <v>80.7</v>
      </c>
      <c r="BK7" s="55">
        <f t="shared" si="19"/>
        <v>75.900000000000006</v>
      </c>
      <c r="BL7" s="55">
        <f t="shared" si="19"/>
        <v>75.099999999999994</v>
      </c>
      <c r="BM7" s="55">
        <f t="shared" si="19"/>
        <v>83.2</v>
      </c>
      <c r="BN7" s="55">
        <f t="shared" si="19"/>
        <v>84.6</v>
      </c>
      <c r="BO7" s="55"/>
      <c r="BP7" s="55">
        <f>BP8</f>
        <v>92</v>
      </c>
      <c r="BQ7" s="55">
        <f t="shared" ref="BQ7:BY7" si="20">BQ8</f>
        <v>89.9</v>
      </c>
      <c r="BR7" s="55">
        <f t="shared" si="20"/>
        <v>90.4</v>
      </c>
      <c r="BS7" s="55">
        <f t="shared" si="20"/>
        <v>77.8</v>
      </c>
      <c r="BT7" s="55">
        <f t="shared" si="20"/>
        <v>78.3</v>
      </c>
      <c r="BU7" s="55">
        <f t="shared" si="20"/>
        <v>73.5</v>
      </c>
      <c r="BV7" s="55">
        <f t="shared" si="20"/>
        <v>74.099999999999994</v>
      </c>
      <c r="BW7" s="55">
        <f t="shared" si="20"/>
        <v>74.400000000000006</v>
      </c>
      <c r="BX7" s="55">
        <f t="shared" si="20"/>
        <v>66.5</v>
      </c>
      <c r="BY7" s="55">
        <f t="shared" si="20"/>
        <v>66.8</v>
      </c>
      <c r="BZ7" s="55"/>
      <c r="CA7" s="56">
        <f>CA8</f>
        <v>83567</v>
      </c>
      <c r="CB7" s="56">
        <f t="shared" ref="CB7:CJ7" si="21">CB8</f>
        <v>84208</v>
      </c>
      <c r="CC7" s="56">
        <f t="shared" si="21"/>
        <v>82981</v>
      </c>
      <c r="CD7" s="56">
        <f t="shared" si="21"/>
        <v>91322</v>
      </c>
      <c r="CE7" s="56">
        <f t="shared" si="21"/>
        <v>99419</v>
      </c>
      <c r="CF7" s="56">
        <f t="shared" si="21"/>
        <v>50958</v>
      </c>
      <c r="CG7" s="56">
        <f t="shared" si="21"/>
        <v>52405</v>
      </c>
      <c r="CH7" s="56">
        <f t="shared" si="21"/>
        <v>53523</v>
      </c>
      <c r="CI7" s="56">
        <f t="shared" si="21"/>
        <v>57368</v>
      </c>
      <c r="CJ7" s="56">
        <f t="shared" si="21"/>
        <v>59838</v>
      </c>
      <c r="CK7" s="55"/>
      <c r="CL7" s="56">
        <f>CL8</f>
        <v>13974</v>
      </c>
      <c r="CM7" s="56">
        <f t="shared" ref="CM7:CU7" si="22">CM8</f>
        <v>13952</v>
      </c>
      <c r="CN7" s="56">
        <f t="shared" si="22"/>
        <v>14305</v>
      </c>
      <c r="CO7" s="56">
        <f t="shared" si="22"/>
        <v>15398</v>
      </c>
      <c r="CP7" s="56">
        <f t="shared" si="22"/>
        <v>15691</v>
      </c>
      <c r="CQ7" s="56">
        <f t="shared" si="22"/>
        <v>13792</v>
      </c>
      <c r="CR7" s="56">
        <f t="shared" si="22"/>
        <v>14290</v>
      </c>
      <c r="CS7" s="56">
        <f t="shared" si="22"/>
        <v>15111</v>
      </c>
      <c r="CT7" s="56">
        <f t="shared" si="22"/>
        <v>15986</v>
      </c>
      <c r="CU7" s="56">
        <f t="shared" si="22"/>
        <v>16421</v>
      </c>
      <c r="CV7" s="55"/>
      <c r="CW7" s="55">
        <f>CW8</f>
        <v>50.1</v>
      </c>
      <c r="CX7" s="55">
        <f t="shared" ref="CX7:DF7" si="23">CX8</f>
        <v>51.3</v>
      </c>
      <c r="CY7" s="55">
        <f t="shared" si="23"/>
        <v>53.3</v>
      </c>
      <c r="CZ7" s="55">
        <f t="shared" si="23"/>
        <v>49.7</v>
      </c>
      <c r="DA7" s="55">
        <f t="shared" si="23"/>
        <v>44.9</v>
      </c>
      <c r="DB7" s="55">
        <f t="shared" si="23"/>
        <v>56.1</v>
      </c>
      <c r="DC7" s="55">
        <f t="shared" si="23"/>
        <v>56</v>
      </c>
      <c r="DD7" s="55">
        <f t="shared" si="23"/>
        <v>56.2</v>
      </c>
      <c r="DE7" s="55">
        <f t="shared" si="23"/>
        <v>60.8</v>
      </c>
      <c r="DF7" s="55">
        <f t="shared" si="23"/>
        <v>57.4</v>
      </c>
      <c r="DG7" s="55"/>
      <c r="DH7" s="55">
        <f>DH8</f>
        <v>24.7</v>
      </c>
      <c r="DI7" s="55">
        <f t="shared" ref="DI7:DQ7" si="24">DI8</f>
        <v>23.4</v>
      </c>
      <c r="DJ7" s="55">
        <f t="shared" si="24"/>
        <v>23.2</v>
      </c>
      <c r="DK7" s="55">
        <f t="shared" si="24"/>
        <v>21.9</v>
      </c>
      <c r="DL7" s="55">
        <f t="shared" si="24"/>
        <v>22</v>
      </c>
      <c r="DM7" s="55">
        <f t="shared" si="24"/>
        <v>23.9</v>
      </c>
      <c r="DN7" s="55">
        <f t="shared" si="24"/>
        <v>23.6</v>
      </c>
      <c r="DO7" s="55">
        <f t="shared" si="24"/>
        <v>24.2</v>
      </c>
      <c r="DP7" s="55">
        <f t="shared" si="24"/>
        <v>24.1</v>
      </c>
      <c r="DQ7" s="55">
        <f t="shared" si="24"/>
        <v>23.9</v>
      </c>
      <c r="DR7" s="55"/>
      <c r="DS7" s="55">
        <f>DS8</f>
        <v>31.8</v>
      </c>
      <c r="DT7" s="55">
        <f t="shared" ref="DT7:EB7" si="25">DT8</f>
        <v>32.299999999999997</v>
      </c>
      <c r="DU7" s="55">
        <f t="shared" si="25"/>
        <v>34.799999999999997</v>
      </c>
      <c r="DV7" s="55">
        <f t="shared" si="25"/>
        <v>34.9</v>
      </c>
      <c r="DW7" s="55">
        <f t="shared" si="25"/>
        <v>36.299999999999997</v>
      </c>
      <c r="DX7" s="55">
        <f t="shared" si="25"/>
        <v>50.9</v>
      </c>
      <c r="DY7" s="55">
        <f t="shared" si="25"/>
        <v>51.9</v>
      </c>
      <c r="DZ7" s="55">
        <f t="shared" si="25"/>
        <v>52.9</v>
      </c>
      <c r="EA7" s="55">
        <f t="shared" si="25"/>
        <v>54.3</v>
      </c>
      <c r="EB7" s="55">
        <f t="shared" si="25"/>
        <v>54.9</v>
      </c>
      <c r="EC7" s="55"/>
      <c r="ED7" s="55">
        <f>ED8</f>
        <v>61.2</v>
      </c>
      <c r="EE7" s="55">
        <f t="shared" ref="EE7:EM7" si="26">EE8</f>
        <v>59.3</v>
      </c>
      <c r="EF7" s="55">
        <f t="shared" si="26"/>
        <v>62.6</v>
      </c>
      <c r="EG7" s="55">
        <f t="shared" si="26"/>
        <v>57.8</v>
      </c>
      <c r="EH7" s="55">
        <f t="shared" si="26"/>
        <v>61.6</v>
      </c>
      <c r="EI7" s="55">
        <f t="shared" si="26"/>
        <v>66.8</v>
      </c>
      <c r="EJ7" s="55">
        <f t="shared" si="26"/>
        <v>68.2</v>
      </c>
      <c r="EK7" s="55">
        <f t="shared" si="26"/>
        <v>69.400000000000006</v>
      </c>
      <c r="EL7" s="55">
        <f t="shared" si="26"/>
        <v>69.900000000000006</v>
      </c>
      <c r="EM7" s="55">
        <f t="shared" si="26"/>
        <v>68.8</v>
      </c>
      <c r="EN7" s="55"/>
      <c r="EO7" s="56">
        <f>EO8</f>
        <v>58284052</v>
      </c>
      <c r="EP7" s="56">
        <f t="shared" ref="EP7:EX7" si="27">EP8</f>
        <v>59339302</v>
      </c>
      <c r="EQ7" s="56">
        <f t="shared" si="27"/>
        <v>60296706</v>
      </c>
      <c r="ER7" s="56">
        <f t="shared" si="27"/>
        <v>62530863</v>
      </c>
      <c r="ES7" s="56">
        <f t="shared" si="27"/>
        <v>63038928</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277520</v>
      </c>
      <c r="D8" s="58">
        <v>46</v>
      </c>
      <c r="E8" s="58">
        <v>6</v>
      </c>
      <c r="F8" s="58">
        <v>0</v>
      </c>
      <c r="G8" s="58">
        <v>1</v>
      </c>
      <c r="H8" s="58" t="s">
        <v>157</v>
      </c>
      <c r="I8" s="58" t="s">
        <v>158</v>
      </c>
      <c r="J8" s="58" t="s">
        <v>159</v>
      </c>
      <c r="K8" s="58" t="s">
        <v>160</v>
      </c>
      <c r="L8" s="58" t="s">
        <v>161</v>
      </c>
      <c r="M8" s="58" t="s">
        <v>162</v>
      </c>
      <c r="N8" s="58" t="s">
        <v>163</v>
      </c>
      <c r="O8" s="58" t="s">
        <v>164</v>
      </c>
      <c r="P8" s="58" t="s">
        <v>165</v>
      </c>
      <c r="Q8" s="59">
        <v>26</v>
      </c>
      <c r="R8" s="58" t="s">
        <v>166</v>
      </c>
      <c r="S8" s="58" t="s">
        <v>167</v>
      </c>
      <c r="T8" s="58" t="s">
        <v>168</v>
      </c>
      <c r="U8" s="59" t="s">
        <v>39</v>
      </c>
      <c r="V8" s="59">
        <v>41049</v>
      </c>
      <c r="W8" s="58" t="s">
        <v>169</v>
      </c>
      <c r="X8" s="58" t="s">
        <v>169</v>
      </c>
      <c r="Y8" s="60" t="s">
        <v>170</v>
      </c>
      <c r="Z8" s="59">
        <v>378</v>
      </c>
      <c r="AA8" s="59" t="s">
        <v>39</v>
      </c>
      <c r="AB8" s="59" t="s">
        <v>39</v>
      </c>
      <c r="AC8" s="59" t="s">
        <v>39</v>
      </c>
      <c r="AD8" s="59">
        <v>10</v>
      </c>
      <c r="AE8" s="59">
        <v>388</v>
      </c>
      <c r="AF8" s="59">
        <v>378</v>
      </c>
      <c r="AG8" s="59" t="s">
        <v>39</v>
      </c>
      <c r="AH8" s="59">
        <v>378</v>
      </c>
      <c r="AI8" s="61">
        <v>100.1</v>
      </c>
      <c r="AJ8" s="61">
        <v>102</v>
      </c>
      <c r="AK8" s="61">
        <v>100.1</v>
      </c>
      <c r="AL8" s="61">
        <v>105.1</v>
      </c>
      <c r="AM8" s="61">
        <v>110.7</v>
      </c>
      <c r="AN8" s="61">
        <v>97</v>
      </c>
      <c r="AO8" s="61">
        <v>97.8</v>
      </c>
      <c r="AP8" s="61">
        <v>97</v>
      </c>
      <c r="AQ8" s="61">
        <v>102.4</v>
      </c>
      <c r="AR8" s="61">
        <v>107.2</v>
      </c>
      <c r="AS8" s="61">
        <v>106.2</v>
      </c>
      <c r="AT8" s="61">
        <v>98.5</v>
      </c>
      <c r="AU8" s="61">
        <v>100.3</v>
      </c>
      <c r="AV8" s="61">
        <v>97.9</v>
      </c>
      <c r="AW8" s="61">
        <v>90.3</v>
      </c>
      <c r="AX8" s="61">
        <v>92.7</v>
      </c>
      <c r="AY8" s="61">
        <v>89.6</v>
      </c>
      <c r="AZ8" s="61">
        <v>89.7</v>
      </c>
      <c r="BA8" s="61">
        <v>89.3</v>
      </c>
      <c r="BB8" s="61">
        <v>84.1</v>
      </c>
      <c r="BC8" s="61">
        <v>86.3</v>
      </c>
      <c r="BD8" s="61">
        <v>86.6</v>
      </c>
      <c r="BE8" s="62">
        <v>10.5</v>
      </c>
      <c r="BF8" s="62">
        <v>9</v>
      </c>
      <c r="BG8" s="62">
        <v>8.9</v>
      </c>
      <c r="BH8" s="62">
        <v>4.5</v>
      </c>
      <c r="BI8" s="62">
        <v>0</v>
      </c>
      <c r="BJ8" s="62">
        <v>80.7</v>
      </c>
      <c r="BK8" s="62">
        <v>75.900000000000006</v>
      </c>
      <c r="BL8" s="62">
        <v>75.099999999999994</v>
      </c>
      <c r="BM8" s="62">
        <v>83.2</v>
      </c>
      <c r="BN8" s="62">
        <v>84.6</v>
      </c>
      <c r="BO8" s="62">
        <v>70.7</v>
      </c>
      <c r="BP8" s="61">
        <v>92</v>
      </c>
      <c r="BQ8" s="61">
        <v>89.9</v>
      </c>
      <c r="BR8" s="61">
        <v>90.4</v>
      </c>
      <c r="BS8" s="61">
        <v>77.8</v>
      </c>
      <c r="BT8" s="61">
        <v>78.3</v>
      </c>
      <c r="BU8" s="61">
        <v>73.5</v>
      </c>
      <c r="BV8" s="61">
        <v>74.099999999999994</v>
      </c>
      <c r="BW8" s="61">
        <v>74.400000000000006</v>
      </c>
      <c r="BX8" s="61">
        <v>66.5</v>
      </c>
      <c r="BY8" s="61">
        <v>66.8</v>
      </c>
      <c r="BZ8" s="61">
        <v>67.099999999999994</v>
      </c>
      <c r="CA8" s="62">
        <v>83567</v>
      </c>
      <c r="CB8" s="62">
        <v>84208</v>
      </c>
      <c r="CC8" s="62">
        <v>82981</v>
      </c>
      <c r="CD8" s="62">
        <v>91322</v>
      </c>
      <c r="CE8" s="62">
        <v>99419</v>
      </c>
      <c r="CF8" s="62">
        <v>50958</v>
      </c>
      <c r="CG8" s="62">
        <v>52405</v>
      </c>
      <c r="CH8" s="62">
        <v>53523</v>
      </c>
      <c r="CI8" s="62">
        <v>57368</v>
      </c>
      <c r="CJ8" s="62">
        <v>59838</v>
      </c>
      <c r="CK8" s="61">
        <v>59287</v>
      </c>
      <c r="CL8" s="62">
        <v>13974</v>
      </c>
      <c r="CM8" s="62">
        <v>13952</v>
      </c>
      <c r="CN8" s="62">
        <v>14305</v>
      </c>
      <c r="CO8" s="62">
        <v>15398</v>
      </c>
      <c r="CP8" s="62">
        <v>15691</v>
      </c>
      <c r="CQ8" s="62">
        <v>13792</v>
      </c>
      <c r="CR8" s="62">
        <v>14290</v>
      </c>
      <c r="CS8" s="62">
        <v>15111</v>
      </c>
      <c r="CT8" s="62">
        <v>15986</v>
      </c>
      <c r="CU8" s="62">
        <v>16421</v>
      </c>
      <c r="CV8" s="61">
        <v>17202</v>
      </c>
      <c r="CW8" s="62">
        <v>50.1</v>
      </c>
      <c r="CX8" s="62">
        <v>51.3</v>
      </c>
      <c r="CY8" s="62">
        <v>53.3</v>
      </c>
      <c r="CZ8" s="62">
        <v>49.7</v>
      </c>
      <c r="DA8" s="62">
        <v>44.9</v>
      </c>
      <c r="DB8" s="62">
        <v>56.1</v>
      </c>
      <c r="DC8" s="62">
        <v>56</v>
      </c>
      <c r="DD8" s="62">
        <v>56.2</v>
      </c>
      <c r="DE8" s="62">
        <v>60.8</v>
      </c>
      <c r="DF8" s="62">
        <v>57.4</v>
      </c>
      <c r="DG8" s="62">
        <v>56.4</v>
      </c>
      <c r="DH8" s="62">
        <v>24.7</v>
      </c>
      <c r="DI8" s="62">
        <v>23.4</v>
      </c>
      <c r="DJ8" s="62">
        <v>23.2</v>
      </c>
      <c r="DK8" s="62">
        <v>21.9</v>
      </c>
      <c r="DL8" s="62">
        <v>22</v>
      </c>
      <c r="DM8" s="62">
        <v>23.9</v>
      </c>
      <c r="DN8" s="62">
        <v>23.6</v>
      </c>
      <c r="DO8" s="62">
        <v>24.2</v>
      </c>
      <c r="DP8" s="62">
        <v>24.1</v>
      </c>
      <c r="DQ8" s="62">
        <v>23.9</v>
      </c>
      <c r="DR8" s="62">
        <v>24.8</v>
      </c>
      <c r="DS8" s="61">
        <v>31.8</v>
      </c>
      <c r="DT8" s="61">
        <v>32.299999999999997</v>
      </c>
      <c r="DU8" s="61">
        <v>34.799999999999997</v>
      </c>
      <c r="DV8" s="61">
        <v>34.9</v>
      </c>
      <c r="DW8" s="61">
        <v>36.299999999999997</v>
      </c>
      <c r="DX8" s="61">
        <v>50.9</v>
      </c>
      <c r="DY8" s="61">
        <v>51.9</v>
      </c>
      <c r="DZ8" s="61">
        <v>52.9</v>
      </c>
      <c r="EA8" s="61">
        <v>54.3</v>
      </c>
      <c r="EB8" s="61">
        <v>54.9</v>
      </c>
      <c r="EC8" s="61">
        <v>56</v>
      </c>
      <c r="ED8" s="61">
        <v>61.2</v>
      </c>
      <c r="EE8" s="61">
        <v>59.3</v>
      </c>
      <c r="EF8" s="61">
        <v>62.6</v>
      </c>
      <c r="EG8" s="61">
        <v>57.8</v>
      </c>
      <c r="EH8" s="61">
        <v>61.6</v>
      </c>
      <c r="EI8" s="61">
        <v>66.8</v>
      </c>
      <c r="EJ8" s="61">
        <v>68.2</v>
      </c>
      <c r="EK8" s="61">
        <v>69.400000000000006</v>
      </c>
      <c r="EL8" s="61">
        <v>69.900000000000006</v>
      </c>
      <c r="EM8" s="61">
        <v>68.8</v>
      </c>
      <c r="EN8" s="61">
        <v>70.7</v>
      </c>
      <c r="EO8" s="62">
        <v>58284052</v>
      </c>
      <c r="EP8" s="62">
        <v>59339302</v>
      </c>
      <c r="EQ8" s="62">
        <v>60296706</v>
      </c>
      <c r="ER8" s="62">
        <v>62530863</v>
      </c>
      <c r="ES8" s="62">
        <v>63038928</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2023-01-27T05:03:11Z</cp:lastPrinted>
  <dcterms:created xsi:type="dcterms:W3CDTF">2022-12-01T02:26:25Z</dcterms:created>
  <dcterms:modified xsi:type="dcterms:W3CDTF">2023-02-28T02:48:32Z</dcterms:modified>
  <cp:category/>
</cp:coreProperties>
</file>