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aPuFnzJhytSVtBjTCPZjbVYngMQt0Gb2hG8VQmR8ZxRtzEeqJ+56wDkK0RjrJ0WFFZaGGJyPU8HMCloH11tZtQ==" workbookSaltValue="cVVrcr0Ln2+sLhC43badFg==" workbookSpinCount="100000" lockStructure="1"/>
  <bookViews>
    <workbookView xWindow="0" yWindow="0" windowWidth="20490" windowHeight="75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AD10" i="4"/>
  <c r="B10" i="4"/>
  <c r="AT8" i="4"/>
  <c r="W8"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<sst xmlns="http://schemas.openxmlformats.org/spreadsheetml/2006/main" count="236" uniqueCount="116">
  <si>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</si>
  <si>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</si>
  <si>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</si>
  <si>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</si>
  <si>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</si>
  <si>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</si>
  <si>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</si>
  <si>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</si>
  <si>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</si>
  <si>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</si>
  <si>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</si>
  <si>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</si>
  <si>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</si>
  <si>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</si>
  <si>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</si>
  <si>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</si>
  <si>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</si>
  <si>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</si>
  <si>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</si>
  <si>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</si>
  <si>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</si>
  <si>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</si>
  <si>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</si>
  <si>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</si>
  <si>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</si>
  <si>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</si>
  <si>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</si>
  <si>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</si>
  <si>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</si>
  <si>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</si>
  <si>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</si>
  <si>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</si>
  <si>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</si>
  <si>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</si>
  <si>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</si>
  <si>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</si>
  <si>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</si>
  <si>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</si>
  <si>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</si>
  <si>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</si>
  <si>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</si>
  <si>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</si>
  <si>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</si>
  <si>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</si>
  <si>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</si>
  <si>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</si>
  <si>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</si>
  <si>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</si>
  <si>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</si>
  <si>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</si>
  <si>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</si>
  <si>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</si>
  <si>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</si>
  <si>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</si>
  <si>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</si>
  <si>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</si>
  <si>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</si>
  <si>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</si>
  <si>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</si>
  <si>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</si>
  <si>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</si>
  <si>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</si>
  <si>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</si>
  <si>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</si>
  <si>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</si>
  <si>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</si>
  <si>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</si>
  <si>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</si>
  <si>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</si>
  <si>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</si>
  <si>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</si>
  <si>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</si>
  <si>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</si>
  <si>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</si>
  <si>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</si>
  <si>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</si>
  <si>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</si>
  <si>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</si>
  <si>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</si>
  <si>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</si>
  <si>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</si>
  <si>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</si>
  <si>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</si>
  <si>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</si>
  <si>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</si>
  <si>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</si>
  <si>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</si>
  <si>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</si>
  <si>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</si>
  <si>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</si>
  <si>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</si>
  <si>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</si>
  <si>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</si>
  <si>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</si>
  <si>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</si>
  <si>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</si>
  <si>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</si>
  <si>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</si>
  <si>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</si>
  <si>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</si>
  <si>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</si>
  <si>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</si>
  <si>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</si>
  <si>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</si>
  <si>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</si>
  <si>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</si>
  <si>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</si>
  <si>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</si>
  <si>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</si>
  <si>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</si>
  <si>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</si>
  <si>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</si>
  <si>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</si>
  <si>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平成26年度のみなし償却制度の廃止以降、微増傾向である。類似団体平均値と比べ高くなっているが、これは下水道の早期整備により、法定耐用年数に近い資産が増加しているためである。
　供用開始年度が昭和54年度であるため、法定耐用年数を経過した管渠は存在せず、②管渠老化率は0%で、③管渠改善率は1.2%と低い値であった。</t>
    <rPh sb="2" eb="8">
      <t>ユウケイコテイシサン</t>
    </rPh>
    <rPh sb="8" eb="13">
      <t>ゲンカショウキャクリツ</t>
    </rPh>
    <rPh sb="14" eb="16">
      <t>ヘイセイ</t>
    </rPh>
    <rPh sb="18" eb="20">
      <t>ネンド</t>
    </rPh>
    <rPh sb="24" eb="28">
      <t>ショウキャクセイド</t>
    </rPh>
    <rPh sb="29" eb="33">
      <t>ハイシイコウ</t>
    </rPh>
    <rPh sb="34" eb="36">
      <t>ビゾウ</t>
    </rPh>
    <rPh sb="36" eb="38">
      <t>ケイコウ</t>
    </rPh>
    <rPh sb="42" eb="46">
      <t>ルイジダンタイ</t>
    </rPh>
    <rPh sb="46" eb="49">
      <t>ヘイキンチ</t>
    </rPh>
    <rPh sb="50" eb="51">
      <t>クラ</t>
    </rPh>
    <rPh sb="52" eb="53">
      <t>タカ</t>
    </rPh>
    <rPh sb="64" eb="67">
      <t>ゲスイドウ</t>
    </rPh>
    <rPh sb="68" eb="72">
      <t>ソウキセイビ</t>
    </rPh>
    <rPh sb="76" eb="78">
      <t>ホウテイ</t>
    </rPh>
    <rPh sb="78" eb="82">
      <t>タイヨウネンスウ</t>
    </rPh>
    <rPh sb="83" eb="84">
      <t>チカ</t>
    </rPh>
    <rPh sb="85" eb="87">
      <t>シサン</t>
    </rPh>
    <rPh sb="88" eb="90">
      <t>ゾウカ</t>
    </rPh>
    <rPh sb="103" eb="109">
      <t>キョウヨウカイシネンド</t>
    </rPh>
    <rPh sb="110" eb="112">
      <t>ショウワ</t>
    </rPh>
    <rPh sb="114" eb="116">
      <t>ネンド</t>
    </rPh>
    <rPh sb="122" eb="128">
      <t>ホウテイタイヨウネンスウ</t>
    </rPh>
    <rPh sb="129" eb="131">
      <t>ケイカ</t>
    </rPh>
    <rPh sb="133" eb="135">
      <t>カンキョ</t>
    </rPh>
    <rPh sb="136" eb="138">
      <t>ソンザイ</t>
    </rPh>
    <rPh sb="142" eb="147">
      <t>カンキョロウカリツ</t>
    </rPh>
    <phoneticPr fontId="4"/>
  </si>
  <si>
    <t>　汚水処理原価については、令和3年度も類似団体平均値を大きく下回ることができた。これは流域下水道で汚水処理を行うことによって投資の効率化が図られた結果であると言える。
　また、経常収支比率は類似団体平均値を1.67ポイント下回ったものの100%を超えており、単年度の収支は黒字を確保できている。
　これらの状況を踏まえ、平成29年度に策定した経営戦略を令和4年度に改定し、将来を見据えた効率的な事業運営を行っていく。</t>
    <rPh sb="13" eb="15">
      <t>レイワ</t>
    </rPh>
    <rPh sb="16" eb="18">
      <t>ネンド</t>
    </rPh>
    <rPh sb="88" eb="94">
      <t>ケイジョウシュウシヒリツ</t>
    </rPh>
    <rPh sb="95" eb="102">
      <t>ルイジダンタイヘイキンチ</t>
    </rPh>
    <rPh sb="111" eb="113">
      <t>シタマワ</t>
    </rPh>
    <rPh sb="123" eb="124">
      <t>コ</t>
    </rPh>
    <rPh sb="129" eb="132">
      <t>タンネンド</t>
    </rPh>
    <rPh sb="133" eb="135">
      <t>シュウシ</t>
    </rPh>
    <rPh sb="136" eb="138">
      <t>クロジ</t>
    </rPh>
    <rPh sb="139" eb="141">
      <t>カクホ</t>
    </rPh>
    <rPh sb="154" eb="156">
      <t>ジョウキョウ</t>
    </rPh>
    <rPh sb="157" eb="158">
      <t>フ</t>
    </rPh>
    <rPh sb="161" eb="163">
      <t>ヘイセイ</t>
    </rPh>
    <rPh sb="165" eb="167">
      <t>ネンド</t>
    </rPh>
    <rPh sb="168" eb="170">
      <t>サクテイ</t>
    </rPh>
    <rPh sb="172" eb="176">
      <t>ケイエイセンリャク</t>
    </rPh>
    <rPh sb="177" eb="179">
      <t>レイワ</t>
    </rPh>
    <rPh sb="180" eb="182">
      <t>ネンド</t>
    </rPh>
    <rPh sb="183" eb="185">
      <t>カイテイ</t>
    </rPh>
    <rPh sb="187" eb="189">
      <t>ショウライ</t>
    </rPh>
    <rPh sb="190" eb="192">
      <t>ミス</t>
    </rPh>
    <rPh sb="194" eb="197">
      <t>コウリツテキ</t>
    </rPh>
    <rPh sb="198" eb="202">
      <t>ジギョウウンエイ</t>
    </rPh>
    <rPh sb="203" eb="204">
      <t>オコナ</t>
    </rPh>
    <phoneticPr fontId="4"/>
  </si>
  <si>
    <t xml:space="preserve"> 収益性について、令和3年度の①経常収支比率は2.54ポイント減となり、類似団体平均値を下回ったものの100%を超える値を維持したが、⑤経費回収率は令和3年度に実施した新型コロナウイルス感染症対策の一環としての下水道使用料の減免事業、及び大口使用者の使用水量の減少による影響で使用料収入が減少し、類似団体平均値を下回り、値も100%を下回る結果となった。⑥汚水処理原価は類似団体平均値を大きく下回っている。④企業債残高対事業規模比率は、平成29～令和3年度を通して、類似団体平均値を大きく下回っている。
　財政状態について、③流動比率は100%を大きく上回っていることから、1年以内に支払うべき債務に対して支払うことができる現金等を十分に保有している状況であると言える。また、⑧水洗化率は97.83%であり、概ね100%を達成している。
　このように類似団体と比較して、概ね数値が良好なのは、流域下水道の処理費用が安価なこと、平成26年1月に下水道使用料の改定（平均改定率20.5%)を行ったことが要因と考えられる。
※⑦施設利用率に数値が記載されていない理由は、単体で終末処理場を保有せず、すべての処理を流域下水道で行っているためである。</t>
    <rPh sb="1" eb="4">
      <t>シュウエキセイ</t>
    </rPh>
    <rPh sb="9" eb="11">
      <t>レイワ</t>
    </rPh>
    <rPh sb="12" eb="14">
      <t>ネンド</t>
    </rPh>
    <rPh sb="16" eb="22">
      <t>ケイジョウシュウシヒリツ</t>
    </rPh>
    <rPh sb="31" eb="32">
      <t>ゲン</t>
    </rPh>
    <rPh sb="36" eb="43">
      <t>ルイジダンタイヘイキンチ</t>
    </rPh>
    <rPh sb="44" eb="46">
      <t>シタマワ</t>
    </rPh>
    <rPh sb="56" eb="57">
      <t>コ</t>
    </rPh>
    <rPh sb="59" eb="60">
      <t>アタイ</t>
    </rPh>
    <rPh sb="61" eb="63">
      <t>イジ</t>
    </rPh>
    <rPh sb="68" eb="73">
      <t>ケイヒカイシュウリツ</t>
    </rPh>
    <rPh sb="105" eb="111">
      <t>ゲスイドウシヨウリョウ</t>
    </rPh>
    <rPh sb="138" eb="143">
      <t>シヨウリョウシュウニュウ</t>
    </rPh>
    <rPh sb="196" eb="197">
      <t>シタ</t>
    </rPh>
    <rPh sb="229" eb="236">
      <t>ルイジダンタイヘイキンチ</t>
    </rPh>
    <rPh sb="237" eb="239">
      <t>シタマワ</t>
    </rPh>
    <rPh sb="241" eb="242">
      <t>アタイ</t>
    </rPh>
    <rPh sb="248" eb="250">
      <t>シタマワ</t>
    </rPh>
    <rPh sb="251" eb="253">
      <t>ケッカ</t>
    </rPh>
    <rPh sb="259" eb="265">
      <t>オスイショリゲンカ</t>
    </rPh>
    <rPh sb="266" eb="273">
      <t>ルイジダンタイヘイキンチ</t>
    </rPh>
    <rPh sb="274" eb="275">
      <t>オオ</t>
    </rPh>
    <rPh sb="277" eb="279">
      <t>ウワマワ</t>
    </rPh>
    <rPh sb="285" eb="290">
      <t>キギョウサイザンダカ</t>
    </rPh>
    <rPh sb="290" eb="291">
      <t>タイ</t>
    </rPh>
    <rPh sb="291" eb="295">
      <t>ジギョウキボ</t>
    </rPh>
    <rPh sb="295" eb="297">
      <t>ヒリツ</t>
    </rPh>
    <rPh sb="299" eb="301">
      <t>ヘイセイ</t>
    </rPh>
    <rPh sb="304" eb="306">
      <t>レイワ</t>
    </rPh>
    <rPh sb="307" eb="308">
      <t>ネン</t>
    </rPh>
    <rPh sb="308" eb="309">
      <t>ド</t>
    </rPh>
    <rPh sb="310" eb="311">
      <t>トオ</t>
    </rPh>
    <rPh sb="314" eb="321">
      <t>ルイジダンタイヘイキンチ</t>
    </rPh>
    <rPh sb="322" eb="323">
      <t>オオ</t>
    </rPh>
    <rPh sb="325" eb="327">
      <t>シタマワ</t>
    </rPh>
    <rPh sb="335" eb="339">
      <t>ザイセイジョウタイ</t>
    </rPh>
    <rPh sb="345" eb="349">
      <t>リュウドウヒリツ</t>
    </rPh>
    <rPh sb="355" eb="356">
      <t>オオ</t>
    </rPh>
    <rPh sb="358" eb="360">
      <t>ウワマワ</t>
    </rPh>
    <rPh sb="370" eb="371">
      <t>ネン</t>
    </rPh>
    <rPh sb="371" eb="373">
      <t>イナイ</t>
    </rPh>
    <rPh sb="374" eb="376">
      <t>シハラ</t>
    </rPh>
    <rPh sb="379" eb="381">
      <t>サイム</t>
    </rPh>
    <rPh sb="382" eb="383">
      <t>タイ</t>
    </rPh>
    <rPh sb="385" eb="387">
      <t>シハラ</t>
    </rPh>
    <rPh sb="394" eb="396">
      <t>ゲンキン</t>
    </rPh>
    <rPh sb="396" eb="397">
      <t>トウ</t>
    </rPh>
    <rPh sb="398" eb="400">
      <t>ジュウブン</t>
    </rPh>
    <rPh sb="401" eb="403">
      <t>ホユウ</t>
    </rPh>
    <rPh sb="407" eb="409">
      <t>ジョウキョウ</t>
    </rPh>
    <rPh sb="413" eb="414">
      <t>イ</t>
    </rPh>
    <rPh sb="421" eb="425">
      <t>スイセンカリツ</t>
    </rPh>
    <rPh sb="436" eb="437">
      <t>オオム</t>
    </rPh>
    <rPh sb="443" eb="445">
      <t>タッセイ</t>
    </rPh>
    <rPh sb="458" eb="462">
      <t>ルイジダンタイ</t>
    </rPh>
    <rPh sb="463" eb="465">
      <t>ヒカク</t>
    </rPh>
    <rPh sb="468" eb="469">
      <t>オオム</t>
    </rPh>
    <rPh sb="470" eb="472">
      <t>スウチ</t>
    </rPh>
    <rPh sb="473" eb="475">
      <t>リョウコウ</t>
    </rPh>
    <rPh sb="479" eb="484">
      <t>リュウイキゲスイドウ</t>
    </rPh>
    <rPh sb="485" eb="489">
      <t>ショリヒヨウ</t>
    </rPh>
    <rPh sb="490" eb="492">
      <t>アンカ</t>
    </rPh>
    <rPh sb="496" eb="498">
      <t>ヘイセイ</t>
    </rPh>
    <rPh sb="500" eb="501">
      <t>ネン</t>
    </rPh>
    <rPh sb="502" eb="503">
      <t>ガツ</t>
    </rPh>
    <rPh sb="504" eb="510">
      <t>ゲスイドウシヨウリョウ</t>
    </rPh>
    <rPh sb="511" eb="513">
      <t>カイテイ</t>
    </rPh>
    <rPh sb="514" eb="519">
      <t>ヘイキンカイテイリツオコナヨウインカンガシセツリヨウリツスウチキサイリユウタンタイシュウマツショリジョウホユウショリリュウイキゲスイドウオコナ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</si>
</sst>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0.12</c:v>
                </c:pt>
                <c:pt idx="3">
                  <c:v>0</c:v>
                </c:pt>
                <c:pt idx="4" formatCode="#,##0.00;&quot;△&quot;#,##0.00;&quot;-&quot;">
                  <c:v>1.2</c:v>
                </c:pt>
              </c:numCache>
            </c:numRef>
          </c:val>
          <c:extLst>
            <c:ext xmlns:c16="http://schemas.microsoft.com/office/drawing/2014/chart" uri="{C3380CC4-5D6E-409C-BE32-E72D297353CC}">
              <c16:uniqueId val="{00000000-D16F-4F5C-8C63-164EB4A342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D16F-4F5C-8C63-164EB4A342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41-4ECA-8B32-8DDC48673B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4E41-4ECA-8B32-8DDC48673B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97.81</c:v>
                </c:pt>
                <c:pt idx="1">
                  <c:v>97.88</c:v>
                </c:pt>
                <c:pt idx="2">
                  <c:v>97.93</c:v>
                </c:pt>
                <c:pt idx="3">
                  <c:v>97.85</c:v>
                </c:pt>
                <c:pt idx="4">
                  <c:v>97.83</c:v>
                </c:pt>
              </c:numCache>
            </c:numRef>
          </c:val>
          <c:extLst>
            <c:ext xmlns:c16="http://schemas.microsoft.com/office/drawing/2014/chart" uri="{C3380CC4-5D6E-409C-BE32-E72D297353CC}">
              <c16:uniqueId val="{00000000-097A-4B7F-979B-E6461F0E73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097A-4B7F-979B-E6461F0E73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120.09</c:v>
                </c:pt>
                <c:pt idx="1">
                  <c:v>107.86</c:v>
                </c:pt>
                <c:pt idx="2">
                  <c:v>106.57</c:v>
                </c:pt>
                <c:pt idx="3">
                  <c:v>104.98</c:v>
                </c:pt>
                <c:pt idx="4">
                  <c:v>102.44</c:v>
                </c:pt>
              </c:numCache>
            </c:numRef>
          </c:val>
          <c:extLst>
            <c:ext xmlns:c16="http://schemas.microsoft.com/office/drawing/2014/chart" uri="{C3380CC4-5D6E-409C-BE32-E72D297353CC}">
              <c16:uniqueId val="{00000000-E48C-46CE-AD54-0C4F59982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E48C-46CE-AD54-0C4F59982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34</c:v>
                </c:pt>
                <c:pt idx="1">
                  <c:v>37.520000000000003</c:v>
                </c:pt>
                <c:pt idx="2">
                  <c:v>41.03</c:v>
                </c:pt>
                <c:pt idx="3">
                  <c:v>44.53</c:v>
                </c:pt>
                <c:pt idx="4">
                  <c:v>47.23</c:v>
                </c:pt>
              </c:numCache>
            </c:numRef>
          </c:val>
          <c:extLst>
            <c:ext xmlns:c16="http://schemas.microsoft.com/office/drawing/2014/chart" uri="{C3380CC4-5D6E-409C-BE32-E72D297353CC}">
              <c16:uniqueId val="{00000000-6E85-4AE5-B8D2-921711237B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6E85-4AE5-B8D2-921711237B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81-483B-A5F6-46BBF49196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81-483B-A5F6-46BBF49196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E1-48BD-B7ED-467BF08FB1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22E1-48BD-B7ED-467BF08FB1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1122.2</c:v>
                </c:pt>
                <c:pt idx="1">
                  <c:v>1331.45</c:v>
                </c:pt>
                <c:pt idx="2">
                  <c:v>1483.46</c:v>
                </c:pt>
                <c:pt idx="3">
                  <c:v>1530.89</c:v>
                </c:pt>
                <c:pt idx="4">
                  <c:v>762.43</c:v>
                </c:pt>
              </c:numCache>
            </c:numRef>
          </c:val>
          <c:extLst>
            <c:ext xmlns:c16="http://schemas.microsoft.com/office/drawing/2014/chart" uri="{C3380CC4-5D6E-409C-BE32-E72D297353CC}">
              <c16:uniqueId val="{00000000-01C1-465A-9F7C-65000725C9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01C1-465A-9F7C-65000725C9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116.66</c:v>
                </c:pt>
                <c:pt idx="1">
                  <c:v>160.84</c:v>
                </c:pt>
                <c:pt idx="2">
                  <c:v>163.53</c:v>
                </c:pt>
                <c:pt idx="3">
                  <c:v>156.88</c:v>
                </c:pt>
                <c:pt idx="4">
                  <c:v>198.2</c:v>
                </c:pt>
              </c:numCache>
            </c:numRef>
          </c:val>
          <c:extLst>
            <c:ext xmlns:c16="http://schemas.microsoft.com/office/drawing/2014/chart" uri="{C3380CC4-5D6E-409C-BE32-E72D297353CC}">
              <c16:uniqueId val="{00000000-452E-4F72-A945-77BDAF92D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452E-4F72-A945-77BDAF92D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138.15</c:v>
                </c:pt>
                <c:pt idx="1">
                  <c:v>114.55</c:v>
                </c:pt>
                <c:pt idx="2">
                  <c:v>111.61</c:v>
                </c:pt>
                <c:pt idx="3">
                  <c:v>107.18</c:v>
                </c:pt>
                <c:pt idx="4">
                  <c:v>94.2</c:v>
                </c:pt>
              </c:numCache>
            </c:numRef>
          </c:val>
          <c:extLst>
            <c:ext xmlns:c16="http://schemas.microsoft.com/office/drawing/2014/chart" uri="{C3380CC4-5D6E-409C-BE32-E72D297353CC}">
              <c16:uniqueId val="{00000000-B86E-4F56-9582-62E882BD27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B86E-4F56-9582-62E882BD27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69.209999999999994</c:v>
                </c:pt>
                <c:pt idx="1">
                  <c:v>93.53</c:v>
                </c:pt>
                <c:pt idx="2">
                  <c:v>100.65</c:v>
                </c:pt>
                <c:pt idx="3">
                  <c:v>101.81</c:v>
                </c:pt>
                <c:pt idx="4">
                  <c:v>110.51</c:v>
                </c:pt>
              </c:numCache>
            </c:numRef>
          </c:val>
          <c:extLst>
            <c:ext xmlns:c16="http://schemas.microsoft.com/office/drawing/2014/chart" uri="{C3380CC4-5D6E-409C-BE32-E72D297353CC}">
              <c16:uniqueId val="{00000000-1033-4A44-80E9-193211219A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1033-4A44-80E9-193211219A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池田市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103387</v>
      </c>
      <c r="AM8" s="42"/>
      <c r="AN8" s="42"/>
      <c r="AO8" s="42"/>
      <c r="AP8" s="42"/>
      <c r="AQ8" s="42"/>
      <c r="AR8" s="42"/>
      <c r="AS8" s="42"/>
      <c r="AT8" s="35">
        <f>データ!T6</f>
        <v>22.14</v>
      </c>
      <c r="AU8" s="35"/>
      <c r="AV8" s="35"/>
      <c r="AW8" s="35"/>
      <c r="AX8" s="35"/>
      <c r="AY8" s="35"/>
      <c r="AZ8" s="35"/>
      <c r="BA8" s="35"/>
      <c r="BB8" s="35">
        <f>データ!U6</f>
        <v>4669.6899999999996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86.17</v>
      </c>
      <c r="J10" s="35"/>
      <c r="K10" s="35"/>
      <c r="L10" s="35"/>
      <c r="M10" s="35"/>
      <c r="N10" s="35"/>
      <c r="O10" s="35"/>
      <c r="P10" s="35">
        <f>データ!P6</f>
        <v>3.3</v>
      </c>
      <c r="Q10" s="35"/>
      <c r="R10" s="35"/>
      <c r="S10" s="35"/>
      <c r="T10" s="35"/>
      <c r="U10" s="35"/>
      <c r="V10" s="35"/>
      <c r="W10" s="35">
        <f>データ!Q6</f>
        <v>100</v>
      </c>
      <c r="X10" s="35"/>
      <c r="Y10" s="35"/>
      <c r="Z10" s="35"/>
      <c r="AA10" s="35"/>
      <c r="AB10" s="35"/>
      <c r="AC10" s="35"/>
      <c r="AD10" s="42">
        <f>データ!R6</f>
        <v>1353</v>
      </c>
      <c r="AE10" s="42"/>
      <c r="AF10" s="42"/>
      <c r="AG10" s="42"/>
      <c r="AH10" s="42"/>
      <c r="AI10" s="42"/>
      <c r="AJ10" s="42"/>
      <c r="AK10" s="2"/>
      <c r="AL10" s="42">
        <f>データ!V6</f>
        <v>3414</v>
      </c>
      <c r="AM10" s="42"/>
      <c r="AN10" s="42"/>
      <c r="AO10" s="42"/>
      <c r="AP10" s="42"/>
      <c r="AQ10" s="42"/>
      <c r="AR10" s="42"/>
      <c r="AS10" s="42"/>
      <c r="AT10" s="35">
        <f>データ!W6</f>
        <v>1.03</v>
      </c>
      <c r="AU10" s="35"/>
      <c r="AV10" s="35"/>
      <c r="AW10" s="35"/>
      <c r="AX10" s="35"/>
      <c r="AY10" s="35"/>
      <c r="AZ10" s="35"/>
      <c r="BA10" s="35"/>
      <c r="BB10" s="35">
        <f>データ!X6</f>
        <v>3314.56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kSR03oxbMBuIHOdzHcn6OWyAnOPSNVhuGu6US8Z+lZ7ShpMYzKDV5DAIN4fUbonm3KToTmxxsb+XXQQTzq4MQ==" saltValue="CSsLyhGc+/A+zZz7WBV+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272043</v>
      </c>
      <c r="D6" s="19">
        <f t="shared" si="3"/>
        <v>46</v>
      </c>
      <c r="E6" s="19">
        <f t="shared" si="3"/>
        <v>17</v>
      </c>
      <c r="F6" s="19">
        <f t="shared" si="3"/>
        <v>4</v>
      </c>
      <c r="G6" s="19">
        <f t="shared" si="3"/>
        <v>0</v>
      </c>
      <c r="H6" s="19" t="str">
        <f t="shared" si="3"/>
        <v>大阪府　池田市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86.17</v>
      </c>
      <c r="P6" s="20">
        <f t="shared" si="3"/>
        <v>3.3</v>
      </c>
      <c r="Q6" s="20">
        <f t="shared" si="3"/>
        <v>100</v>
      </c>
      <c r="R6" s="20">
        <f t="shared" si="3"/>
        <v>1353</v>
      </c>
      <c r="S6" s="20">
        <f t="shared" si="3"/>
        <v>103387</v>
      </c>
      <c r="T6" s="20">
        <f t="shared" si="3"/>
        <v>22.14</v>
      </c>
      <c r="U6" s="20">
        <f t="shared" si="3"/>
        <v>4669.6899999999996</v>
      </c>
      <c r="V6" s="20">
        <f t="shared" si="3"/>
        <v>3414</v>
      </c>
      <c r="W6" s="20">
        <f t="shared" si="3"/>
        <v>1.03</v>
      </c>
      <c r="X6" s="20">
        <f t="shared" si="3"/>
        <v>3314.56</v>
      </c>
      <c r="Y6" s="21">
        <f>IF(Y7="",NA(),Y7)</f>
        <v>120.09</v>
      </c>
      <c r="Z6" s="21">
        <f t="shared" ref="Z6:AH6" si="4">IF(Z7="",NA(),Z7)</f>
        <v>107.86</v>
      </c>
      <c r="AA6" s="21">
        <f t="shared" si="4"/>
        <v>106.57</v>
      </c>
      <c r="AB6" s="21">
        <f t="shared" si="4"/>
        <v>104.98</v>
      </c>
      <c r="AC6" s="21">
        <f t="shared" si="4"/>
        <v>102.44</v>
      </c>
      <c r="AD6" s="21">
        <f t="shared" si="4"/>
        <v>103.61</v>
      </c>
      <c r="AE6" s="21">
        <f t="shared" si="4"/>
        <v>102.95</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80.63</v>
      </c>
      <c r="AP6" s="21">
        <f t="shared" si="5"/>
        <v>27.02</v>
      </c>
      <c r="AQ6" s="21">
        <f t="shared" si="5"/>
        <v>29.74</v>
      </c>
      <c r="AR6" s="21">
        <f t="shared" si="5"/>
        <v>48.2</v>
      </c>
      <c r="AS6" s="21">
        <f t="shared" si="5"/>
        <v>46.91</v>
      </c>
      <c r="AT6" s="20" t="str">
        <f>IF(AT7="","",IF(AT7="-","【-】","【"&amp;SUBSTITUTE(TEXT(AT7,"#,##0.00"),"-","△")&amp;"】"))</f>
        <v>【63.89】</v>
      </c>
      <c r="AU6" s="21">
        <f>IF(AU7="",NA(),AU7)</f>
        <v>1122.2</v>
      </c>
      <c r="AV6" s="21">
        <f t="shared" ref="AV6:BD6" si="6">IF(AV7="",NA(),AV7)</f>
        <v>1331.45</v>
      </c>
      <c r="AW6" s="21">
        <f t="shared" si="6"/>
        <v>1483.46</v>
      </c>
      <c r="AX6" s="21">
        <f t="shared" si="6"/>
        <v>1530.89</v>
      </c>
      <c r="AY6" s="21">
        <f t="shared" si="6"/>
        <v>762.43</v>
      </c>
      <c r="AZ6" s="21">
        <f t="shared" si="6"/>
        <v>70.92</v>
      </c>
      <c r="BA6" s="21">
        <f t="shared" si="6"/>
        <v>60.67</v>
      </c>
      <c r="BB6" s="21">
        <f t="shared" si="6"/>
        <v>53.44</v>
      </c>
      <c r="BC6" s="21">
        <f t="shared" si="6"/>
        <v>46.85</v>
      </c>
      <c r="BD6" s="21">
        <f t="shared" si="6"/>
        <v>44.35</v>
      </c>
      <c r="BE6" s="20" t="str">
        <f>IF(BE7="","",IF(BE7="-","【-】","【"&amp;SUBSTITUTE(TEXT(BE7,"#,##0.00"),"-","△")&amp;"】"))</f>
        <v>【44.07】</v>
      </c>
      <c r="BF6" s="21">
        <f>IF(BF7="",NA(),BF7)</f>
        <v>116.66</v>
      </c>
      <c r="BG6" s="21">
        <f t="shared" ref="BG6:BO6" si="7">IF(BG7="",NA(),BG7)</f>
        <v>160.84</v>
      </c>
      <c r="BH6" s="21">
        <f t="shared" si="7"/>
        <v>163.53</v>
      </c>
      <c r="BI6" s="21">
        <f t="shared" si="7"/>
        <v>156.88</v>
      </c>
      <c r="BJ6" s="21">
        <f t="shared" si="7"/>
        <v>198.2</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138.15</v>
      </c>
      <c r="BR6" s="21">
        <f t="shared" ref="BR6:BZ6" si="8">IF(BR7="",NA(),BR7)</f>
        <v>114.55</v>
      </c>
      <c r="BS6" s="21">
        <f t="shared" si="8"/>
        <v>111.61</v>
      </c>
      <c r="BT6" s="21">
        <f t="shared" si="8"/>
        <v>107.18</v>
      </c>
      <c r="BU6" s="21">
        <f t="shared" si="8"/>
        <v>94.2</v>
      </c>
      <c r="BV6" s="21">
        <f t="shared" si="8"/>
        <v>88.16</v>
      </c>
      <c r="BW6" s="21">
        <f t="shared" si="8"/>
        <v>87.03</v>
      </c>
      <c r="BX6" s="21">
        <f t="shared" si="8"/>
        <v>84.3</v>
      </c>
      <c r="BY6" s="21">
        <f t="shared" si="8"/>
        <v>82.88</v>
      </c>
      <c r="BZ6" s="21">
        <f t="shared" si="8"/>
        <v>82.53</v>
      </c>
      <c r="CA6" s="20" t="str">
        <f>IF(CA7="","",IF(CA7="-","【-】","【"&amp;SUBSTITUTE(TEXT(CA7,"#,##0.00"),"-","△")&amp;"】"))</f>
        <v>【75.31】</v>
      </c>
      <c r="CB6" s="21">
        <f>IF(CB7="",NA(),CB7)</f>
        <v>69.209999999999994</v>
      </c>
      <c r="CC6" s="21">
        <f t="shared" ref="CC6:CK6" si="9">IF(CC7="",NA(),CC7)</f>
        <v>93.53</v>
      </c>
      <c r="CD6" s="21">
        <f t="shared" si="9"/>
        <v>100.65</v>
      </c>
      <c r="CE6" s="21">
        <f t="shared" si="9"/>
        <v>101.81</v>
      </c>
      <c r="CF6" s="21">
        <f t="shared" si="9"/>
        <v>110.51</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97.81</v>
      </c>
      <c r="CY6" s="21">
        <f t="shared" ref="CY6:DG6" si="11">IF(CY7="",NA(),CY7)</f>
        <v>97.88</v>
      </c>
      <c r="CZ6" s="21">
        <f t="shared" si="11"/>
        <v>97.93</v>
      </c>
      <c r="DA6" s="21">
        <f t="shared" si="11"/>
        <v>97.85</v>
      </c>
      <c r="DB6" s="21">
        <f t="shared" si="11"/>
        <v>97.83</v>
      </c>
      <c r="DC6" s="21">
        <f t="shared" si="11"/>
        <v>87.01</v>
      </c>
      <c r="DD6" s="21">
        <f t="shared" si="11"/>
        <v>87.84</v>
      </c>
      <c r="DE6" s="21">
        <f t="shared" si="11"/>
        <v>87.96</v>
      </c>
      <c r="DF6" s="21">
        <f t="shared" si="11"/>
        <v>87.65</v>
      </c>
      <c r="DG6" s="21">
        <f t="shared" si="11"/>
        <v>88.15</v>
      </c>
      <c r="DH6" s="20" t="str">
        <f>IF(DH7="","",IF(DH7="-","【-】","【"&amp;SUBSTITUTE(TEXT(DH7,"#,##0.00"),"-","△")&amp;"】"))</f>
        <v>【85.24】</v>
      </c>
      <c r="DI6" s="21">
        <f>IF(DI7="",NA(),DI7)</f>
        <v>34</v>
      </c>
      <c r="DJ6" s="21">
        <f t="shared" ref="DJ6:DR6" si="12">IF(DJ7="",NA(),DJ7)</f>
        <v>37.520000000000003</v>
      </c>
      <c r="DK6" s="21">
        <f t="shared" si="12"/>
        <v>41.03</v>
      </c>
      <c r="DL6" s="21">
        <f t="shared" si="12"/>
        <v>44.53</v>
      </c>
      <c r="DM6" s="21">
        <f t="shared" si="12"/>
        <v>47.23</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1">
        <f t="shared" si="14"/>
        <v>0.12</v>
      </c>
      <c r="EH6" s="20">
        <f t="shared" si="14"/>
        <v>0</v>
      </c>
      <c r="EI6" s="21">
        <f t="shared" si="14"/>
        <v>1.2</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272043</v>
      </c>
      <c r="D7" s="23">
        <v>46</v>
      </c>
      <c r="E7" s="23">
        <v>17</v>
      </c>
      <c r="F7" s="23">
        <v>4</v>
      </c>
      <c r="G7" s="23">
        <v>0</v>
      </c>
      <c r="H7" s="23" t="s">
        <v>95</v>
      </c>
      <c r="I7" s="23" t="s">
        <v>96</v>
      </c>
      <c r="J7" s="23" t="s">
        <v>97</v>
      </c>
      <c r="K7" s="23" t="s">
        <v>98</v>
      </c>
      <c r="L7" s="23" t="s">
        <v>99</v>
      </c>
      <c r="M7" s="23" t="s">
        <v>100</v>
      </c>
      <c r="N7" s="24" t="s">
        <v>101</v>
      </c>
      <c r="O7" s="24">
        <v>86.17</v>
      </c>
      <c r="P7" s="24">
        <v>3.3</v>
      </c>
      <c r="Q7" s="24">
        <v>100</v>
      </c>
      <c r="R7" s="24">
        <v>1353</v>
      </c>
      <c r="S7" s="24">
        <v>103387</v>
      </c>
      <c r="T7" s="24">
        <v>22.14</v>
      </c>
      <c r="U7" s="24">
        <v>4669.6899999999996</v>
      </c>
      <c r="V7" s="24">
        <v>3414</v>
      </c>
      <c r="W7" s="24">
        <v>1.03</v>
      </c>
      <c r="X7" s="24">
        <v>3314.56</v>
      </c>
      <c r="Y7" s="24">
        <v>120.09</v>
      </c>
      <c r="Z7" s="24">
        <v>107.86</v>
      </c>
      <c r="AA7" s="24">
        <v>106.57</v>
      </c>
      <c r="AB7" s="24">
        <v>104.98</v>
      </c>
      <c r="AC7" s="24">
        <v>102.44</v>
      </c>
      <c r="AD7" s="24">
        <v>103.61</v>
      </c>
      <c r="AE7" s="24">
        <v>102.95</v>
      </c>
      <c r="AF7" s="24">
        <v>103.34</v>
      </c>
      <c r="AG7" s="24">
        <v>102.7</v>
      </c>
      <c r="AH7" s="24">
        <v>104.11</v>
      </c>
      <c r="AI7" s="24">
        <v>105.35</v>
      </c>
      <c r="AJ7" s="24">
        <v>0</v>
      </c>
      <c r="AK7" s="24">
        <v>0</v>
      </c>
      <c r="AL7" s="24">
        <v>0</v>
      </c>
      <c r="AM7" s="24">
        <v>0</v>
      </c>
      <c r="AN7" s="24">
        <v>0</v>
      </c>
      <c r="AO7" s="24">
        <v>80.63</v>
      </c>
      <c r="AP7" s="24">
        <v>27.02</v>
      </c>
      <c r="AQ7" s="24">
        <v>29.74</v>
      </c>
      <c r="AR7" s="24">
        <v>48.2</v>
      </c>
      <c r="AS7" s="24">
        <v>46.91</v>
      </c>
      <c r="AT7" s="24">
        <v>63.89</v>
      </c>
      <c r="AU7" s="24">
        <v>1122.2</v>
      </c>
      <c r="AV7" s="24">
        <v>1331.45</v>
      </c>
      <c r="AW7" s="24">
        <v>1483.46</v>
      </c>
      <c r="AX7" s="24">
        <v>1530.89</v>
      </c>
      <c r="AY7" s="24">
        <v>762.43</v>
      </c>
      <c r="AZ7" s="24">
        <v>70.92</v>
      </c>
      <c r="BA7" s="24">
        <v>60.67</v>
      </c>
      <c r="BB7" s="24">
        <v>53.44</v>
      </c>
      <c r="BC7" s="24">
        <v>46.85</v>
      </c>
      <c r="BD7" s="24">
        <v>44.35</v>
      </c>
      <c r="BE7" s="24">
        <v>44.07</v>
      </c>
      <c r="BF7" s="24">
        <v>116.66</v>
      </c>
      <c r="BG7" s="24">
        <v>160.84</v>
      </c>
      <c r="BH7" s="24">
        <v>163.53</v>
      </c>
      <c r="BI7" s="24">
        <v>156.88</v>
      </c>
      <c r="BJ7" s="24">
        <v>198.2</v>
      </c>
      <c r="BK7" s="24">
        <v>1144.94</v>
      </c>
      <c r="BL7" s="24">
        <v>1252.71</v>
      </c>
      <c r="BM7" s="24">
        <v>1267.3900000000001</v>
      </c>
      <c r="BN7" s="24">
        <v>1268.6300000000001</v>
      </c>
      <c r="BO7" s="24">
        <v>1283.69</v>
      </c>
      <c r="BP7" s="24">
        <v>1201.79</v>
      </c>
      <c r="BQ7" s="24">
        <v>138.15</v>
      </c>
      <c r="BR7" s="24">
        <v>114.55</v>
      </c>
      <c r="BS7" s="24">
        <v>111.61</v>
      </c>
      <c r="BT7" s="24">
        <v>107.18</v>
      </c>
      <c r="BU7" s="24">
        <v>94.2</v>
      </c>
      <c r="BV7" s="24">
        <v>88.16</v>
      </c>
      <c r="BW7" s="24">
        <v>87.03</v>
      </c>
      <c r="BX7" s="24">
        <v>84.3</v>
      </c>
      <c r="BY7" s="24">
        <v>82.88</v>
      </c>
      <c r="BZ7" s="24">
        <v>82.53</v>
      </c>
      <c r="CA7" s="24">
        <v>75.31</v>
      </c>
      <c r="CB7" s="24">
        <v>69.209999999999994</v>
      </c>
      <c r="CC7" s="24">
        <v>93.53</v>
      </c>
      <c r="CD7" s="24">
        <v>100.65</v>
      </c>
      <c r="CE7" s="24">
        <v>101.81</v>
      </c>
      <c r="CF7" s="24">
        <v>110.51</v>
      </c>
      <c r="CG7" s="24">
        <v>173.89</v>
      </c>
      <c r="CH7" s="24">
        <v>177.02</v>
      </c>
      <c r="CI7" s="24">
        <v>185.47</v>
      </c>
      <c r="CJ7" s="24">
        <v>187.76</v>
      </c>
      <c r="CK7" s="24">
        <v>190.48</v>
      </c>
      <c r="CL7" s="24">
        <v>216.39</v>
      </c>
      <c r="CM7" s="24" t="s">
        <v>101</v>
      </c>
      <c r="CN7" s="24" t="s">
        <v>101</v>
      </c>
      <c r="CO7" s="24" t="s">
        <v>101</v>
      </c>
      <c r="CP7" s="24" t="s">
        <v>101</v>
      </c>
      <c r="CQ7" s="24" t="s">
        <v>101</v>
      </c>
      <c r="CR7" s="24">
        <v>42.38</v>
      </c>
      <c r="CS7" s="24">
        <v>46.17</v>
      </c>
      <c r="CT7" s="24">
        <v>45.68</v>
      </c>
      <c r="CU7" s="24">
        <v>45.87</v>
      </c>
      <c r="CV7" s="24">
        <v>44.24</v>
      </c>
      <c r="CW7" s="24">
        <v>42.57</v>
      </c>
      <c r="CX7" s="24">
        <v>97.81</v>
      </c>
      <c r="CY7" s="24">
        <v>97.88</v>
      </c>
      <c r="CZ7" s="24">
        <v>97.93</v>
      </c>
      <c r="DA7" s="24">
        <v>97.85</v>
      </c>
      <c r="DB7" s="24">
        <v>97.83</v>
      </c>
      <c r="DC7" s="24">
        <v>87.01</v>
      </c>
      <c r="DD7" s="24">
        <v>87.84</v>
      </c>
      <c r="DE7" s="24">
        <v>87.96</v>
      </c>
      <c r="DF7" s="24">
        <v>87.65</v>
      </c>
      <c r="DG7" s="24">
        <v>88.15</v>
      </c>
      <c r="DH7" s="24">
        <v>85.24</v>
      </c>
      <c r="DI7" s="24">
        <v>34</v>
      </c>
      <c r="DJ7" s="24">
        <v>37.520000000000003</v>
      </c>
      <c r="DK7" s="24">
        <v>41.03</v>
      </c>
      <c r="DL7" s="24">
        <v>44.53</v>
      </c>
      <c r="DM7" s="24">
        <v>47.23</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0.12</v>
      </c>
      <c r="EH7" s="24">
        <v>0</v>
      </c>
      <c r="EI7" s="24">
        <v>1.2</v>
      </c>
      <c r="EJ7" s="24">
        <v>0.15</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2023-01-25T05:00:19Z</cp:lastPrinted>
  <dcterms:created xsi:type="dcterms:W3CDTF">2023-01-12T23:40:08Z</dcterms:created>
  <dcterms:modified xsi:type="dcterms:W3CDTF">2023-02-28T00:11:10Z</dcterms:modified>
  <cp:category/>
</cp:coreProperties>
</file>