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0DD17957-0CB5-446A-9853-037156CC4A87}" xr6:coauthVersionLast="47" xr6:coauthVersionMax="47" xr10:uidLastSave="{00000000-0000-0000-0000-000000000000}"/>
  <workbookProtection workbookAlgorithmName="SHA-512" workbookHashValue="NyB3n/e0Z8vnj88/rsQmGHlmdT6PmZmTsq9sMRv8jAhyU/rzQsolBCTN5N7lKp1fPrUsQX+nE+Pkh29f76pxow==" workbookSaltValue="tdt5z7Km8fKN26ZX1IUtLA==" workbookSpinCount="100000" lockStructure="1"/>
  <bookViews>
    <workbookView xWindow="-28920" yWindow="1530" windowWidth="29040" windowHeight="15720" xr2:uid="{00000000-000D-0000-FFFF-FFFF00000000}"/>
  </bookViews>
  <sheets>
    <sheet name="市町村別普通会計決算状況" sheetId="2" r:id="rId1"/>
    <sheet name="BD（プルーフ）" sheetId="3" state="hidden" r:id="rId2"/>
  </sheets>
  <definedNames>
    <definedName name="_Key1" hidden="1">#REF!</definedName>
    <definedName name="_Order1" hidden="1">255</definedName>
    <definedName name="_Order2" hidden="1">0</definedName>
    <definedName name="_Sort" hidden="1">#REF!</definedName>
    <definedName name="_xlnm.Print_Area" localSheetId="0">市町村別普通会計決算状況!$A$1:$N$54</definedName>
    <definedName name="_xlnm.Print_Area">#REF!</definedName>
    <definedName name="Z_5FDE09C7_F56F_4E03_A037_FE76E670342B_.wvu.PrintArea" localSheetId="0" hidden="1">市町村別普通会計決算状況!$A$2:$N$56</definedName>
    <definedName name="Z_A2C9052A_8EB8_40E0_BB40_21CD3CD4F9CD_.wvu.PrintArea" localSheetId="0" hidden="1">市町村別普通会計決算状況!$A$2:$N$56</definedName>
    <definedName name="Z_B2867A54_A23A_4B52_B499_8AC08FBAC72E_.wvu.PrintArea" localSheetId="0" hidden="1">市町村別普通会計決算状況!$A$2:$N$56</definedName>
    <definedName name="Z_C6BB76BA_196F_47A1_A280_7D26EE5F4D12_.wvu.PrintArea" localSheetId="0" hidden="1">市町村別普通会計決算状況!$A$2:$N$56</definedName>
    <definedName name="Z_D823D0D5_EBFB_4D0A_9BA7_16E5F44DFA66_.wvu.PrintArea" localSheetId="0" hidden="1">市町村別普通会計決算状況!$A$2:$N$56</definedName>
    <definedName name="Z_FBE6DF1F_7656_43A3_BAA0_39F632FF5FCE_.wvu.PrintArea" localSheetId="0" hidden="1">市町村別普通会計決算状況!$A$2:$N$56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6" i="3" l="1"/>
  <c r="C46" i="3" s="1"/>
  <c r="M46" i="3"/>
  <c r="D46" i="3" s="1"/>
  <c r="N46" i="3"/>
  <c r="E46" i="3" s="1"/>
  <c r="O46" i="3"/>
  <c r="F46" i="3" s="1"/>
  <c r="P46" i="3"/>
  <c r="G46" i="3" s="1"/>
  <c r="L47" i="3"/>
  <c r="C47" i="3" s="1"/>
  <c r="M47" i="3"/>
  <c r="D47" i="3" s="1"/>
  <c r="N47" i="3"/>
  <c r="E47" i="3" s="1"/>
  <c r="O47" i="3"/>
  <c r="F47" i="3" s="1"/>
  <c r="P47" i="3"/>
  <c r="G47" i="3" s="1"/>
  <c r="L48" i="3"/>
  <c r="C48" i="3" s="1"/>
  <c r="M48" i="3"/>
  <c r="D48" i="3" s="1"/>
  <c r="N48" i="3"/>
  <c r="E48" i="3" s="1"/>
  <c r="O48" i="3"/>
  <c r="F48" i="3" s="1"/>
  <c r="P48" i="3"/>
  <c r="G48" i="3" s="1"/>
  <c r="K48" i="3"/>
  <c r="B48" i="3" s="1"/>
  <c r="K47" i="3"/>
  <c r="B47" i="3" s="1"/>
  <c r="K46" i="3"/>
  <c r="B46" i="3" s="1"/>
  <c r="C5" i="3"/>
  <c r="D5" i="3"/>
  <c r="E5" i="3"/>
  <c r="F5" i="3"/>
  <c r="G5" i="3"/>
  <c r="C6" i="3"/>
  <c r="D6" i="3"/>
  <c r="E6" i="3"/>
  <c r="F6" i="3"/>
  <c r="G6" i="3"/>
  <c r="C7" i="3"/>
  <c r="D7" i="3"/>
  <c r="E7" i="3"/>
  <c r="F7" i="3"/>
  <c r="G7" i="3"/>
  <c r="C8" i="3"/>
  <c r="D8" i="3"/>
  <c r="E8" i="3"/>
  <c r="F8" i="3"/>
  <c r="G8" i="3"/>
  <c r="C9" i="3"/>
  <c r="D9" i="3"/>
  <c r="E9" i="3"/>
  <c r="F9" i="3"/>
  <c r="G9" i="3"/>
  <c r="C10" i="3"/>
  <c r="D10" i="3"/>
  <c r="E10" i="3"/>
  <c r="F10" i="3"/>
  <c r="G10" i="3"/>
  <c r="C11" i="3"/>
  <c r="D11" i="3"/>
  <c r="E11" i="3"/>
  <c r="F11" i="3"/>
  <c r="G11" i="3"/>
  <c r="C12" i="3"/>
  <c r="D12" i="3"/>
  <c r="E12" i="3"/>
  <c r="F12" i="3"/>
  <c r="G12" i="3"/>
  <c r="C13" i="3"/>
  <c r="D13" i="3"/>
  <c r="E13" i="3"/>
  <c r="F13" i="3"/>
  <c r="G13" i="3"/>
  <c r="C14" i="3"/>
  <c r="D14" i="3"/>
  <c r="E14" i="3"/>
  <c r="F14" i="3"/>
  <c r="G14" i="3"/>
  <c r="C15" i="3"/>
  <c r="D15" i="3"/>
  <c r="E15" i="3"/>
  <c r="F15" i="3"/>
  <c r="G15" i="3"/>
  <c r="C16" i="3"/>
  <c r="D16" i="3"/>
  <c r="E16" i="3"/>
  <c r="F16" i="3"/>
  <c r="G16" i="3"/>
  <c r="C17" i="3"/>
  <c r="D17" i="3"/>
  <c r="E17" i="3"/>
  <c r="F17" i="3"/>
  <c r="G17" i="3"/>
  <c r="C18" i="3"/>
  <c r="D18" i="3"/>
  <c r="E18" i="3"/>
  <c r="F18" i="3"/>
  <c r="G18" i="3"/>
  <c r="C19" i="3"/>
  <c r="D19" i="3"/>
  <c r="E19" i="3"/>
  <c r="F19" i="3"/>
  <c r="G19" i="3"/>
  <c r="C20" i="3"/>
  <c r="D20" i="3"/>
  <c r="E20" i="3"/>
  <c r="F20" i="3"/>
  <c r="G20" i="3"/>
  <c r="C21" i="3"/>
  <c r="D21" i="3"/>
  <c r="E21" i="3"/>
  <c r="F21" i="3"/>
  <c r="G21" i="3"/>
  <c r="C22" i="3"/>
  <c r="D22" i="3"/>
  <c r="E22" i="3"/>
  <c r="F22" i="3"/>
  <c r="G22" i="3"/>
  <c r="C23" i="3"/>
  <c r="D23" i="3"/>
  <c r="E23" i="3"/>
  <c r="F23" i="3"/>
  <c r="G23" i="3"/>
  <c r="C24" i="3"/>
  <c r="D24" i="3"/>
  <c r="E24" i="3"/>
  <c r="F24" i="3"/>
  <c r="G24" i="3"/>
  <c r="C25" i="3"/>
  <c r="D25" i="3"/>
  <c r="E25" i="3"/>
  <c r="F25" i="3"/>
  <c r="G25" i="3"/>
  <c r="C26" i="3"/>
  <c r="D26" i="3"/>
  <c r="E26" i="3"/>
  <c r="F26" i="3"/>
  <c r="G26" i="3"/>
  <c r="C27" i="3"/>
  <c r="D27" i="3"/>
  <c r="E27" i="3"/>
  <c r="F27" i="3"/>
  <c r="G27" i="3"/>
  <c r="C28" i="3"/>
  <c r="D28" i="3"/>
  <c r="E28" i="3"/>
  <c r="F28" i="3"/>
  <c r="G28" i="3"/>
  <c r="C29" i="3"/>
  <c r="D29" i="3"/>
  <c r="E29" i="3"/>
  <c r="F29" i="3"/>
  <c r="G29" i="3"/>
  <c r="C30" i="3"/>
  <c r="D30" i="3"/>
  <c r="E30" i="3"/>
  <c r="F30" i="3"/>
  <c r="G30" i="3"/>
  <c r="C31" i="3"/>
  <c r="D31" i="3"/>
  <c r="E31" i="3"/>
  <c r="F31" i="3"/>
  <c r="G31" i="3"/>
  <c r="C32" i="3"/>
  <c r="D32" i="3"/>
  <c r="E32" i="3"/>
  <c r="F32" i="3"/>
  <c r="G32" i="3"/>
  <c r="C33" i="3"/>
  <c r="D33" i="3"/>
  <c r="E33" i="3"/>
  <c r="F33" i="3"/>
  <c r="G33" i="3"/>
  <c r="C34" i="3"/>
  <c r="D34" i="3"/>
  <c r="E34" i="3"/>
  <c r="F34" i="3"/>
  <c r="G34" i="3"/>
  <c r="C35" i="3"/>
  <c r="D35" i="3"/>
  <c r="E35" i="3"/>
  <c r="F35" i="3"/>
  <c r="G35" i="3"/>
  <c r="C36" i="3"/>
  <c r="D36" i="3"/>
  <c r="E36" i="3"/>
  <c r="F36" i="3"/>
  <c r="G36" i="3"/>
  <c r="C37" i="3"/>
  <c r="D37" i="3"/>
  <c r="E37" i="3"/>
  <c r="F37" i="3"/>
  <c r="G37" i="3"/>
  <c r="C38" i="3"/>
  <c r="D38" i="3"/>
  <c r="E38" i="3"/>
  <c r="F38" i="3"/>
  <c r="G38" i="3"/>
  <c r="C39" i="3"/>
  <c r="D39" i="3"/>
  <c r="E39" i="3"/>
  <c r="F39" i="3"/>
  <c r="G39" i="3"/>
  <c r="C40" i="3"/>
  <c r="D40" i="3"/>
  <c r="E40" i="3"/>
  <c r="F40" i="3"/>
  <c r="G40" i="3"/>
  <c r="C41" i="3"/>
  <c r="D41" i="3"/>
  <c r="E41" i="3"/>
  <c r="F41" i="3"/>
  <c r="G41" i="3"/>
  <c r="C42" i="3"/>
  <c r="D42" i="3"/>
  <c r="E42" i="3"/>
  <c r="F42" i="3"/>
  <c r="G42" i="3"/>
  <c r="C43" i="3"/>
  <c r="D43" i="3"/>
  <c r="E43" i="3"/>
  <c r="F43" i="3"/>
  <c r="G43" i="3"/>
  <c r="C44" i="3"/>
  <c r="D44" i="3"/>
  <c r="E44" i="3"/>
  <c r="F44" i="3"/>
  <c r="G44" i="3"/>
  <c r="C45" i="3"/>
  <c r="D45" i="3"/>
  <c r="E45" i="3"/>
  <c r="F45" i="3"/>
  <c r="G4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5" i="3"/>
  <c r="G1" i="3"/>
  <c r="F1" i="3"/>
  <c r="E1" i="3"/>
  <c r="D1" i="3"/>
  <c r="C1" i="3"/>
  <c r="B1" i="3"/>
  <c r="C9" i="2" l="1" a="1"/>
  <c r="C9" i="2" s="1"/>
  <c r="F9" i="2" a="1"/>
  <c r="F9" i="2" s="1"/>
  <c r="D9" i="2" a="1"/>
  <c r="D9" i="2" s="1"/>
  <c r="B9" i="2" a="1"/>
  <c r="B9" i="2" s="1"/>
  <c r="G9" i="2" a="1"/>
  <c r="G9" i="2" s="1"/>
  <c r="E9" i="2" a="1"/>
  <c r="E9" i="2" s="1"/>
  <c r="M5" i="2" l="1"/>
  <c r="L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<sst xmlns="http://schemas.openxmlformats.org/spreadsheetml/2006/main" count="173" uniqueCount="91">
  <si>
    <t xml:space="preserve">  （単位：百万円；％）</t>
    <rPh sb="6" eb="7">
      <t>ヒャク</t>
    </rPh>
    <rPh sb="7" eb="8">
      <t>マン</t>
    </rPh>
    <phoneticPr fontId="7"/>
  </si>
  <si>
    <t>実質収支比率</t>
  </si>
  <si>
    <t>経常収支比率</t>
  </si>
  <si>
    <t>市町村名</t>
  </si>
  <si>
    <t>歳入総額</t>
  </si>
  <si>
    <t>歳出総額</t>
  </si>
  <si>
    <t>歳入歳出</t>
  </si>
  <si>
    <t>翌年度へ</t>
  </si>
  <si>
    <t>実質収支</t>
  </si>
  <si>
    <t>単年度収支</t>
  </si>
  <si>
    <t>差    引</t>
  </si>
  <si>
    <t>繰越すべき</t>
  </si>
  <si>
    <t>(A)-(B)</t>
  </si>
  <si>
    <t xml:space="preserve">財　　源 </t>
    <phoneticPr fontId="7"/>
  </si>
  <si>
    <t>(A)</t>
  </si>
  <si>
    <t>(B)</t>
  </si>
  <si>
    <t xml:space="preserve"> (C)</t>
    <phoneticPr fontId="7"/>
  </si>
  <si>
    <t xml:space="preserve"> (D)</t>
    <phoneticPr fontId="7"/>
  </si>
  <si>
    <t>(C)-(D) (E)</t>
  </si>
  <si>
    <t>(E)-(G) (F)</t>
  </si>
  <si>
    <t>(G)</t>
  </si>
  <si>
    <t>(H)</t>
  </si>
  <si>
    <t>(I)</t>
  </si>
  <si>
    <t>(J)</t>
    <phoneticPr fontId="12"/>
  </si>
  <si>
    <t>(K)</t>
    <phoneticPr fontId="12"/>
  </si>
  <si>
    <t>(L)</t>
    <phoneticPr fontId="12"/>
  </si>
  <si>
    <t>岸和田市</t>
  </si>
  <si>
    <t>豊中市</t>
  </si>
  <si>
    <t>池田市</t>
    <rPh sb="0" eb="2">
      <t>イケダ</t>
    </rPh>
    <rPh sb="2" eb="3">
      <t>シ</t>
    </rPh>
    <phoneticPr fontId="12"/>
  </si>
  <si>
    <t>吹田市</t>
  </si>
  <si>
    <t>泉大津市</t>
  </si>
  <si>
    <t>高槻市</t>
  </si>
  <si>
    <t>貝塚市</t>
  </si>
  <si>
    <t>守口市</t>
  </si>
  <si>
    <t>枚方市</t>
  </si>
  <si>
    <t>茨木市</t>
  </si>
  <si>
    <t>八尾市</t>
  </si>
  <si>
    <t>泉佐野市</t>
  </si>
  <si>
    <t>富田林市</t>
  </si>
  <si>
    <t>寝屋川市</t>
  </si>
  <si>
    <t>河内長野市</t>
  </si>
  <si>
    <t>松原市</t>
    <rPh sb="0" eb="3">
      <t>マツバラシ</t>
    </rPh>
    <phoneticPr fontId="12"/>
  </si>
  <si>
    <t>大東市</t>
  </si>
  <si>
    <t>和泉市</t>
  </si>
  <si>
    <t>箕面市</t>
  </si>
  <si>
    <t>柏原市</t>
  </si>
  <si>
    <t>羽曳野市</t>
  </si>
  <si>
    <t>門真市</t>
  </si>
  <si>
    <t>摂津市</t>
  </si>
  <si>
    <t>高石市</t>
  </si>
  <si>
    <t>藤井寺市</t>
  </si>
  <si>
    <t>東大阪市</t>
  </si>
  <si>
    <t>泉南市</t>
  </si>
  <si>
    <t>四條畷市</t>
    <rPh sb="0" eb="4">
      <t>シジョウナワテシ</t>
    </rPh>
    <phoneticPr fontId="14"/>
  </si>
  <si>
    <t>交野市</t>
  </si>
  <si>
    <t>大阪狭山市</t>
  </si>
  <si>
    <t>阪南市</t>
  </si>
  <si>
    <t>島本町</t>
  </si>
  <si>
    <t>豊能町</t>
  </si>
  <si>
    <t>能勢町</t>
  </si>
  <si>
    <t>忠岡町</t>
  </si>
  <si>
    <t>熊取町</t>
  </si>
  <si>
    <t>田尻町</t>
  </si>
  <si>
    <t>岬町</t>
  </si>
  <si>
    <t>太子町</t>
  </si>
  <si>
    <t>河南町</t>
  </si>
  <si>
    <t>千早赤阪村</t>
  </si>
  <si>
    <t>都市計</t>
  </si>
  <si>
    <t>町村計</t>
  </si>
  <si>
    <t>市町村計</t>
    <phoneticPr fontId="12"/>
  </si>
  <si>
    <t>注：実質収支比率，経常収支比率は、加重平均値である。</t>
    <phoneticPr fontId="12"/>
  </si>
  <si>
    <t>注：表示単位未満の四捨五入の関係で、合計や差引が一致しないことがある。</t>
    <rPh sb="0" eb="1">
      <t>チュウ</t>
    </rPh>
    <rPh sb="2" eb="4">
      <t>ヒョウジ</t>
    </rPh>
    <rPh sb="4" eb="6">
      <t>タンイ</t>
    </rPh>
    <rPh sb="6" eb="8">
      <t>ミマン</t>
    </rPh>
    <rPh sb="9" eb="13">
      <t>シシャゴニュウ</t>
    </rPh>
    <rPh sb="14" eb="16">
      <t>カンケイ</t>
    </rPh>
    <rPh sb="18" eb="20">
      <t>ゴウケイ</t>
    </rPh>
    <rPh sb="21" eb="23">
      <t>サシヒキ</t>
    </rPh>
    <rPh sb="24" eb="26">
      <t>イッチ</t>
    </rPh>
    <phoneticPr fontId="12"/>
  </si>
  <si>
    <t>令和６年度 市町村別普通会計決算状況</t>
    <rPh sb="0" eb="2">
      <t>レイワ</t>
    </rPh>
    <phoneticPr fontId="7"/>
  </si>
  <si>
    <t>令和６年度</t>
    <rPh sb="0" eb="2">
      <t>レイワ</t>
    </rPh>
    <rPh sb="3" eb="5">
      <t>ネンド</t>
    </rPh>
    <rPh sb="4" eb="5">
      <t>ド</t>
    </rPh>
    <phoneticPr fontId="11"/>
  </si>
  <si>
    <t>令和５年度</t>
    <rPh sb="0" eb="1">
      <t>レイ</t>
    </rPh>
    <rPh sb="1" eb="2">
      <t>ワ</t>
    </rPh>
    <rPh sb="3" eb="5">
      <t>ネンド</t>
    </rPh>
    <rPh sb="4" eb="5">
      <t>ガンネン</t>
    </rPh>
    <phoneticPr fontId="11"/>
  </si>
  <si>
    <t>R6</t>
    <phoneticPr fontId="3"/>
  </si>
  <si>
    <t>R5</t>
    <phoneticPr fontId="11"/>
  </si>
  <si>
    <t>池田市</t>
  </si>
  <si>
    <t>松原市</t>
  </si>
  <si>
    <t>四條畷市</t>
    <rPh sb="0" eb="3">
      <t>シジョウナワテ</t>
    </rPh>
    <phoneticPr fontId="13"/>
  </si>
  <si>
    <t>2-1-1</t>
  </si>
  <si>
    <t>2-1-2</t>
  </si>
  <si>
    <t>2-1-3</t>
  </si>
  <si>
    <t>2-1-4</t>
  </si>
  <si>
    <t>2-1-5</t>
  </si>
  <si>
    <t>2-1-6</t>
    <phoneticPr fontId="3"/>
  </si>
  <si>
    <t>都市計</t>
    <rPh sb="0" eb="3">
      <t>トシケイ</t>
    </rPh>
    <phoneticPr fontId="3"/>
  </si>
  <si>
    <t>町村系</t>
    <rPh sb="0" eb="3">
      <t>チョウソンケイ</t>
    </rPh>
    <phoneticPr fontId="3"/>
  </si>
  <si>
    <t>市町村系</t>
    <rPh sb="0" eb="4">
      <t>シチョウソンケイ</t>
    </rPh>
    <phoneticPr fontId="3"/>
  </si>
  <si>
    <t>町村計</t>
    <rPh sb="0" eb="2">
      <t>チョウソン</t>
    </rPh>
    <rPh sb="2" eb="3">
      <t>ケイ</t>
    </rPh>
    <phoneticPr fontId="3"/>
  </si>
  <si>
    <t>市町村計</t>
    <rPh sb="0" eb="3">
      <t>シチョウソン</t>
    </rPh>
    <rPh sb="3" eb="4">
      <t>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</si>
</sst>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.0;\-#,##0.0"/>
    <numFmt numFmtId="177" formatCode="&quot;平&quot;&quot;成&quot;0&quot;年&quot;&quot;度&quot;"/>
    <numFmt numFmtId="178" formatCode="0&quot;年&quot;"/>
    <numFmt numFmtId="179" formatCode="yy/mm/dd"/>
    <numFmt numFmtId="180" formatCode="hh:mm"/>
    <numFmt numFmtId="181" formatCode="#,##0;&quot;△ &quot;#,##0"/>
    <numFmt numFmtId="182" formatCode="#,##0;&quot;▲ &quot;#,##0"/>
    <numFmt numFmtId="183" formatCode="#,##0.0;&quot;▲ &quot;#,##0.0"/>
  </numFmts>
  <fonts count="21" x14ac:knownFonts="1">
    <font>
      <sz val="11"/>
      <color theme="1"/>
      <name val="游ゴシック"/>
      <family val="2"/>
      <scheme val="minor"/>
    </font>
    <font>
      <sz val="14"/>
      <name val="ＭＳ 明朝"/>
      <family val="1"/>
      <charset val="128"/>
    </font>
    <font>
      <sz val="18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28"/>
      <name val="ＭＳ Ｐゴシック"/>
      <family val="3"/>
      <charset val="128"/>
    </font>
    <font>
      <sz val="7"/>
      <name val="ＭＳ 明朝"/>
      <family val="1"/>
      <charset val="128"/>
    </font>
    <font>
      <sz val="36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sz val="6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3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theme="2" tint="-0.249977111117893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7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/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double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37" fontId="1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3" fillId="0" borderId="0">
      <alignment vertical="center"/>
    </xf>
  </cellStyleXfs>
  <cellXfs count="119">
    <xf numFmtId="0" fontId="0" fillId="0" borderId="0" xfId="0"/>
    <xf numFmtId="49" fontId="2" fillId="0" borderId="0" xfId="1" applyNumberFormat="1" applyFont="1" applyFill="1" applyProtection="1">
      <alignment vertical="center"/>
    </xf>
    <xf numFmtId="49" fontId="4" fillId="0" borderId="0" xfId="1" applyNumberFormat="1" applyFont="1" applyFill="1" applyProtection="1">
      <alignment vertical="center"/>
    </xf>
    <xf numFmtId="37" fontId="5" fillId="0" borderId="0" xfId="1" applyNumberFormat="1" applyFont="1" applyFill="1" applyProtection="1">
      <alignment vertical="center"/>
    </xf>
    <xf numFmtId="37" fontId="6" fillId="0" borderId="0" xfId="1" applyNumberFormat="1" applyFont="1" applyFill="1" applyProtection="1">
      <alignment vertical="center"/>
    </xf>
    <xf numFmtId="176" fontId="5" fillId="0" borderId="0" xfId="1" applyNumberFormat="1" applyFont="1" applyFill="1" applyProtection="1">
      <alignment vertical="center"/>
    </xf>
    <xf numFmtId="37" fontId="4" fillId="0" borderId="0" xfId="1" applyFont="1" applyFill="1" applyProtection="1">
      <alignment vertical="center"/>
    </xf>
    <xf numFmtId="37" fontId="9" fillId="0" borderId="1" xfId="1" applyNumberFormat="1" applyFont="1" applyFill="1" applyBorder="1" applyAlignment="1" applyProtection="1">
      <alignment horizontal="right" vertical="center"/>
    </xf>
    <xf numFmtId="176" fontId="10" fillId="0" borderId="5" xfId="1" applyNumberFormat="1" applyFont="1" applyFill="1" applyBorder="1" applyAlignment="1" applyProtection="1">
      <alignment horizontal="centerContinuous" vertical="center"/>
    </xf>
    <xf numFmtId="176" fontId="10" fillId="0" borderId="3" xfId="1" applyNumberFormat="1" applyFont="1" applyFill="1" applyBorder="1" applyAlignment="1" applyProtection="1">
      <alignment horizontal="centerContinuous" vertical="center"/>
    </xf>
    <xf numFmtId="176" fontId="10" fillId="0" borderId="6" xfId="1" applyNumberFormat="1" applyFont="1" applyFill="1" applyBorder="1" applyAlignment="1" applyProtection="1">
      <alignment horizontal="centerContinuous" vertical="center"/>
    </xf>
    <xf numFmtId="37" fontId="10" fillId="0" borderId="7" xfId="1" applyNumberFormat="1" applyFont="1" applyFill="1" applyBorder="1" applyAlignment="1" applyProtection="1">
      <alignment horizontal="center" vertical="center"/>
    </xf>
    <xf numFmtId="37" fontId="10" fillId="0" borderId="8" xfId="1" applyNumberFormat="1" applyFont="1" applyFill="1" applyBorder="1" applyAlignment="1" applyProtection="1">
      <alignment horizontal="center" vertical="center"/>
    </xf>
    <xf numFmtId="37" fontId="10" fillId="0" borderId="9" xfId="1" applyNumberFormat="1" applyFont="1" applyFill="1" applyBorder="1" applyAlignment="1" applyProtection="1">
      <alignment horizontal="center" vertical="center"/>
    </xf>
    <xf numFmtId="37" fontId="10" fillId="0" borderId="10" xfId="1" applyNumberFormat="1" applyFont="1" applyFill="1" applyBorder="1" applyAlignment="1" applyProtection="1">
      <alignment horizontal="center" vertical="center"/>
    </xf>
    <xf numFmtId="178" fontId="10" fillId="0" borderId="10" xfId="1" applyNumberFormat="1" applyFont="1" applyFill="1" applyBorder="1" applyAlignment="1" applyProtection="1">
      <alignment horizontal="center" vertical="center"/>
    </xf>
    <xf numFmtId="178" fontId="10" fillId="0" borderId="11" xfId="1" applyNumberFormat="1" applyFont="1" applyFill="1" applyBorder="1" applyAlignment="1" applyProtection="1">
      <alignment horizontal="center" vertical="center"/>
    </xf>
    <xf numFmtId="37" fontId="10" fillId="0" borderId="12" xfId="1" applyNumberFormat="1" applyFont="1" applyFill="1" applyBorder="1" applyAlignment="1" applyProtection="1">
      <alignment horizontal="center" vertical="center"/>
    </xf>
    <xf numFmtId="176" fontId="10" fillId="0" borderId="10" xfId="1" applyNumberFormat="1" applyFont="1" applyFill="1" applyBorder="1" applyAlignment="1" applyProtection="1">
      <alignment horizontal="center" vertical="center"/>
    </xf>
    <xf numFmtId="176" fontId="10" fillId="0" borderId="10" xfId="1" applyNumberFormat="1" applyFont="1" applyFill="1" applyBorder="1" applyAlignment="1" applyProtection="1">
      <alignment horizontal="centerContinuous" vertical="center"/>
    </xf>
    <xf numFmtId="176" fontId="10" fillId="0" borderId="11" xfId="1" applyNumberFormat="1" applyFont="1" applyFill="1" applyBorder="1" applyAlignment="1" applyProtection="1">
      <alignment horizontal="centerContinuous" vertical="center"/>
    </xf>
    <xf numFmtId="179" fontId="4" fillId="0" borderId="7" xfId="1" applyNumberFormat="1" applyFont="1" applyFill="1" applyBorder="1" applyAlignment="1" applyProtection="1">
      <alignment horizontal="right" vertical="center"/>
    </xf>
    <xf numFmtId="176" fontId="10" fillId="0" borderId="10" xfId="1" applyNumberFormat="1" applyFont="1" applyFill="1" applyBorder="1" applyProtection="1">
      <alignment vertical="center"/>
    </xf>
    <xf numFmtId="176" fontId="10" fillId="0" borderId="11" xfId="1" applyNumberFormat="1" applyFont="1" applyFill="1" applyBorder="1" applyProtection="1">
      <alignment vertical="center"/>
    </xf>
    <xf numFmtId="180" fontId="4" fillId="0" borderId="13" xfId="1" applyNumberFormat="1" applyFont="1" applyFill="1" applyBorder="1" applyAlignment="1" applyProtection="1">
      <alignment horizontal="right" vertical="center"/>
    </xf>
    <xf numFmtId="37" fontId="10" fillId="0" borderId="14" xfId="1" applyNumberFormat="1" applyFont="1" applyFill="1" applyBorder="1" applyAlignment="1" applyProtection="1">
      <alignment horizontal="right" vertical="center"/>
    </xf>
    <xf numFmtId="37" fontId="10" fillId="0" borderId="15" xfId="1" applyNumberFormat="1" applyFont="1" applyFill="1" applyBorder="1" applyAlignment="1" applyProtection="1">
      <alignment horizontal="right" vertical="center"/>
    </xf>
    <xf numFmtId="176" fontId="10" fillId="0" borderId="15" xfId="1" applyNumberFormat="1" applyFont="1" applyFill="1" applyBorder="1" applyAlignment="1" applyProtection="1">
      <alignment horizontal="right" vertical="center"/>
    </xf>
    <xf numFmtId="176" fontId="10" fillId="0" borderId="16" xfId="1" applyNumberFormat="1" applyFont="1" applyFill="1" applyBorder="1" applyAlignment="1" applyProtection="1">
      <alignment horizontal="right" vertical="center"/>
    </xf>
    <xf numFmtId="182" fontId="2" fillId="0" borderId="17" xfId="2" applyNumberFormat="1" applyFont="1" applyFill="1" applyBorder="1" applyAlignment="1" applyProtection="1">
      <alignment vertical="center"/>
    </xf>
    <xf numFmtId="183" fontId="2" fillId="0" borderId="17" xfId="2" applyNumberFormat="1" applyFont="1" applyFill="1" applyBorder="1" applyAlignment="1" applyProtection="1">
      <alignment vertical="center"/>
    </xf>
    <xf numFmtId="183" fontId="2" fillId="0" borderId="18" xfId="2" applyNumberFormat="1" applyFont="1" applyFill="1" applyBorder="1" applyAlignment="1" applyProtection="1">
      <alignment vertical="center"/>
    </xf>
    <xf numFmtId="183" fontId="2" fillId="0" borderId="19" xfId="2" applyNumberFormat="1" applyFont="1" applyFill="1" applyBorder="1" applyAlignment="1" applyProtection="1">
      <alignment vertical="center"/>
    </xf>
    <xf numFmtId="183" fontId="2" fillId="0" borderId="20" xfId="2" applyNumberFormat="1" applyFont="1" applyFill="1" applyBorder="1" applyAlignment="1" applyProtection="1">
      <alignment vertical="center"/>
    </xf>
    <xf numFmtId="183" fontId="2" fillId="0" borderId="22" xfId="2" applyNumberFormat="1" applyFont="1" applyFill="1" applyBorder="1" applyAlignment="1" applyProtection="1">
      <alignment vertical="center"/>
    </xf>
    <xf numFmtId="183" fontId="2" fillId="0" borderId="23" xfId="2" applyNumberFormat="1" applyFont="1" applyFill="1" applyBorder="1" applyAlignment="1" applyProtection="1">
      <alignment vertical="center"/>
    </xf>
    <xf numFmtId="37" fontId="10" fillId="0" borderId="24" xfId="1" applyNumberFormat="1" applyFont="1" applyFill="1" applyBorder="1" applyAlignment="1" applyProtection="1">
      <alignment horizontal="distributed" vertical="center"/>
    </xf>
    <xf numFmtId="181" fontId="2" fillId="0" borderId="25" xfId="2" applyNumberFormat="1" applyFont="1" applyFill="1" applyBorder="1" applyAlignment="1" applyProtection="1">
      <alignment vertical="center" shrinkToFit="1"/>
    </xf>
    <xf numFmtId="182" fontId="2" fillId="0" borderId="26" xfId="2" applyNumberFormat="1" applyFont="1" applyFill="1" applyBorder="1" applyAlignment="1" applyProtection="1">
      <alignment vertical="center" shrinkToFit="1"/>
    </xf>
    <xf numFmtId="182" fontId="2" fillId="0" borderId="28" xfId="2" applyNumberFormat="1" applyFont="1" applyFill="1" applyBorder="1" applyAlignment="1" applyProtection="1">
      <alignment vertical="center"/>
    </xf>
    <xf numFmtId="182" fontId="2" fillId="0" borderId="27" xfId="2" applyNumberFormat="1" applyFont="1" applyFill="1" applyBorder="1" applyAlignment="1" applyProtection="1">
      <alignment vertical="center"/>
    </xf>
    <xf numFmtId="183" fontId="2" fillId="0" borderId="26" xfId="2" applyNumberFormat="1" applyFont="1" applyFill="1" applyBorder="1" applyAlignment="1" applyProtection="1">
      <alignment vertical="center"/>
    </xf>
    <xf numFmtId="183" fontId="2" fillId="0" borderId="28" xfId="2" applyNumberFormat="1" applyFont="1" applyFill="1" applyBorder="1" applyAlignment="1" applyProtection="1">
      <alignment vertical="center"/>
    </xf>
    <xf numFmtId="183" fontId="2" fillId="0" borderId="29" xfId="2" applyNumberFormat="1" applyFont="1" applyFill="1" applyBorder="1" applyAlignment="1" applyProtection="1">
      <alignment vertical="center"/>
    </xf>
    <xf numFmtId="182" fontId="2" fillId="0" borderId="30" xfId="2" applyNumberFormat="1" applyFont="1" applyFill="1" applyBorder="1" applyAlignment="1" applyProtection="1">
      <alignment vertical="center" shrinkToFit="1"/>
    </xf>
    <xf numFmtId="182" fontId="2" fillId="0" borderId="31" xfId="2" applyNumberFormat="1" applyFont="1" applyFill="1" applyBorder="1" applyAlignment="1" applyProtection="1">
      <alignment vertical="center" shrinkToFit="1"/>
    </xf>
    <xf numFmtId="37" fontId="10" fillId="0" borderId="32" xfId="1" applyNumberFormat="1" applyFont="1" applyFill="1" applyBorder="1" applyAlignment="1" applyProtection="1">
      <alignment horizontal="distributed" vertical="center"/>
    </xf>
    <xf numFmtId="181" fontId="2" fillId="0" borderId="14" xfId="2" applyNumberFormat="1" applyFont="1" applyFill="1" applyBorder="1" applyAlignment="1" applyProtection="1">
      <alignment vertical="center" shrinkToFit="1"/>
    </xf>
    <xf numFmtId="182" fontId="2" fillId="0" borderId="15" xfId="2" applyNumberFormat="1" applyFont="1" applyFill="1" applyBorder="1" applyAlignment="1" applyProtection="1">
      <alignment vertical="center" shrinkToFit="1"/>
    </xf>
    <xf numFmtId="182" fontId="2" fillId="0" borderId="33" xfId="2" applyNumberFormat="1" applyFont="1" applyFill="1" applyBorder="1" applyAlignment="1" applyProtection="1">
      <alignment vertical="center" shrinkToFit="1"/>
    </xf>
    <xf numFmtId="182" fontId="2" fillId="0" borderId="34" xfId="2" applyNumberFormat="1" applyFont="1" applyFill="1" applyBorder="1" applyAlignment="1">
      <alignment vertical="center" shrinkToFit="1"/>
    </xf>
    <xf numFmtId="182" fontId="2" fillId="0" borderId="35" xfId="2" applyNumberFormat="1" applyFont="1" applyFill="1" applyBorder="1" applyAlignment="1" applyProtection="1">
      <alignment vertical="center"/>
    </xf>
    <xf numFmtId="182" fontId="2" fillId="0" borderId="36" xfId="2" applyNumberFormat="1" applyFont="1" applyFill="1" applyBorder="1" applyAlignment="1" applyProtection="1">
      <alignment vertical="center"/>
    </xf>
    <xf numFmtId="183" fontId="2" fillId="0" borderId="15" xfId="2" applyNumberFormat="1" applyFont="1" applyFill="1" applyBorder="1" applyAlignment="1" applyProtection="1">
      <alignment vertical="center"/>
    </xf>
    <xf numFmtId="183" fontId="2" fillId="0" borderId="37" xfId="2" applyNumberFormat="1" applyFont="1" applyFill="1" applyBorder="1" applyAlignment="1" applyProtection="1">
      <alignment vertical="center"/>
    </xf>
    <xf numFmtId="183" fontId="2" fillId="0" borderId="38" xfId="2" applyNumberFormat="1" applyFont="1" applyFill="1" applyBorder="1" applyAlignment="1" applyProtection="1">
      <alignment vertical="center"/>
    </xf>
    <xf numFmtId="37" fontId="2" fillId="0" borderId="0" xfId="1" applyNumberFormat="1" applyFont="1" applyFill="1" applyProtection="1">
      <alignment vertical="center"/>
    </xf>
    <xf numFmtId="37" fontId="5" fillId="0" borderId="39" xfId="1" applyNumberFormat="1" applyFont="1" applyFill="1" applyBorder="1" applyProtection="1">
      <alignment vertical="center"/>
    </xf>
    <xf numFmtId="37" fontId="5" fillId="0" borderId="0" xfId="1" applyFont="1" applyFill="1" applyProtection="1">
      <alignment vertical="center"/>
    </xf>
    <xf numFmtId="37" fontId="4" fillId="0" borderId="0" xfId="1" applyNumberFormat="1" applyFont="1" applyFill="1" applyProtection="1">
      <alignment vertical="center"/>
    </xf>
    <xf numFmtId="0" fontId="2" fillId="0" borderId="0" xfId="3" applyFont="1" applyFill="1" applyBorder="1" applyAlignment="1">
      <alignment vertical="center"/>
    </xf>
    <xf numFmtId="176" fontId="4" fillId="0" borderId="0" xfId="1" applyNumberFormat="1" applyFont="1" applyFill="1" applyProtection="1">
      <alignment vertical="center"/>
    </xf>
    <xf numFmtId="37" fontId="4" fillId="0" borderId="0" xfId="1" applyFont="1" applyFill="1" applyAlignment="1" applyProtection="1">
      <alignment vertical="center"/>
    </xf>
    <xf numFmtId="49" fontId="15" fillId="0" borderId="0" xfId="1" applyNumberFormat="1" applyFont="1" applyFill="1" applyProtection="1">
      <alignment vertical="center"/>
    </xf>
    <xf numFmtId="37" fontId="16" fillId="0" borderId="0" xfId="1" applyNumberFormat="1" applyFont="1" applyFill="1" applyProtection="1">
      <alignment vertical="center"/>
    </xf>
    <xf numFmtId="37" fontId="17" fillId="0" borderId="0" xfId="1" applyNumberFormat="1" applyFont="1" applyFill="1" applyProtection="1">
      <alignment vertical="center"/>
    </xf>
    <xf numFmtId="37" fontId="18" fillId="0" borderId="9" xfId="1" applyNumberFormat="1" applyFont="1" applyFill="1" applyBorder="1" applyAlignment="1" applyProtection="1">
      <alignment horizontal="center" vertical="center"/>
    </xf>
    <xf numFmtId="37" fontId="18" fillId="0" borderId="10" xfId="1" applyNumberFormat="1" applyFont="1" applyFill="1" applyBorder="1" applyAlignment="1" applyProtection="1">
      <alignment horizontal="center" vertical="center"/>
    </xf>
    <xf numFmtId="37" fontId="18" fillId="0" borderId="15" xfId="1" applyNumberFormat="1" applyFont="1" applyFill="1" applyBorder="1" applyAlignment="1" applyProtection="1">
      <alignment horizontal="right" vertical="center"/>
    </xf>
    <xf numFmtId="182" fontId="15" fillId="0" borderId="28" xfId="2" applyNumberFormat="1" applyFont="1" applyFill="1" applyBorder="1" applyAlignment="1" applyProtection="1">
      <alignment vertical="center" shrinkToFit="1"/>
    </xf>
    <xf numFmtId="182" fontId="15" fillId="0" borderId="27" xfId="2" applyNumberFormat="1" applyFont="1" applyFill="1" applyBorder="1" applyAlignment="1" applyProtection="1">
      <alignment vertical="center" shrinkToFit="1"/>
    </xf>
    <xf numFmtId="182" fontId="15" fillId="0" borderId="35" xfId="2" applyNumberFormat="1" applyFont="1" applyFill="1" applyBorder="1" applyAlignment="1" applyProtection="1">
      <alignment vertical="center" shrinkToFit="1"/>
    </xf>
    <xf numFmtId="182" fontId="15" fillId="0" borderId="36" xfId="2" applyNumberFormat="1" applyFont="1" applyFill="1" applyBorder="1" applyAlignment="1" applyProtection="1">
      <alignment vertical="center" shrinkToFit="1"/>
    </xf>
    <xf numFmtId="37" fontId="19" fillId="0" borderId="0" xfId="1" applyNumberFormat="1" applyFont="1" applyFill="1" applyProtection="1">
      <alignment vertical="center"/>
    </xf>
    <xf numFmtId="37" fontId="8" fillId="0" borderId="0" xfId="1" applyFont="1" applyFill="1" applyAlignment="1" applyProtection="1">
      <alignment horizontal="left" vertical="center" textRotation="90"/>
    </xf>
    <xf numFmtId="37" fontId="5" fillId="0" borderId="0" xfId="1" applyNumberFormat="1" applyFont="1" applyFill="1" applyBorder="1" applyProtection="1">
      <alignment vertical="center"/>
    </xf>
    <xf numFmtId="0" fontId="0" fillId="0" borderId="0" xfId="0" applyAlignment="1">
      <alignment vertical="center"/>
    </xf>
    <xf numFmtId="49" fontId="5" fillId="0" borderId="0" xfId="1" applyNumberFormat="1" applyFont="1" applyFill="1" applyProtection="1">
      <alignment vertical="center"/>
    </xf>
    <xf numFmtId="182" fontId="2" fillId="0" borderId="41" xfId="2" applyNumberFormat="1" applyFont="1" applyFill="1" applyBorder="1" applyAlignment="1" applyProtection="1">
      <alignment vertical="center"/>
    </xf>
    <xf numFmtId="182" fontId="2" fillId="0" borderId="41" xfId="2" applyNumberFormat="1" applyFont="1" applyFill="1" applyBorder="1" applyAlignment="1" applyProtection="1">
      <alignment vertical="center"/>
      <protection locked="0"/>
    </xf>
    <xf numFmtId="182" fontId="2" fillId="0" borderId="21" xfId="2" applyNumberFormat="1" applyFont="1" applyFill="1" applyBorder="1" applyAlignment="1" applyProtection="1">
      <alignment vertical="center"/>
      <protection locked="0"/>
    </xf>
    <xf numFmtId="182" fontId="2" fillId="0" borderId="42" xfId="2" applyNumberFormat="1" applyFont="1" applyFill="1" applyBorder="1" applyAlignment="1" applyProtection="1">
      <alignment vertical="center" shrinkToFit="1"/>
    </xf>
    <xf numFmtId="182" fontId="2" fillId="0" borderId="42" xfId="2" applyNumberFormat="1" applyFont="1" applyFill="1" applyBorder="1" applyAlignment="1" applyProtection="1">
      <alignment vertical="center"/>
    </xf>
    <xf numFmtId="182" fontId="15" fillId="0" borderId="43" xfId="2" applyNumberFormat="1" applyFont="1" applyFill="1" applyBorder="1" applyAlignment="1" applyProtection="1">
      <alignment vertical="center"/>
    </xf>
    <xf numFmtId="182" fontId="2" fillId="0" borderId="43" xfId="2" applyNumberFormat="1" applyFont="1" applyFill="1" applyBorder="1" applyAlignment="1" applyProtection="1">
      <alignment vertical="center"/>
    </xf>
    <xf numFmtId="181" fontId="2" fillId="0" borderId="44" xfId="2" applyNumberFormat="1" applyFont="1" applyFill="1" applyBorder="1" applyAlignment="1" applyProtection="1">
      <alignment vertical="center" shrinkToFit="1"/>
    </xf>
    <xf numFmtId="182" fontId="2" fillId="0" borderId="45" xfId="2" applyNumberFormat="1" applyFont="1" applyFill="1" applyBorder="1" applyAlignment="1" applyProtection="1">
      <alignment vertical="center" shrinkToFit="1"/>
    </xf>
    <xf numFmtId="182" fontId="2" fillId="0" borderId="46" xfId="2" applyNumberFormat="1" applyFont="1" applyFill="1" applyBorder="1" applyAlignment="1" applyProtection="1">
      <alignment vertical="center" shrinkToFit="1"/>
    </xf>
    <xf numFmtId="182" fontId="2" fillId="0" borderId="47" xfId="2" applyNumberFormat="1" applyFont="1" applyFill="1" applyBorder="1" applyAlignment="1">
      <alignment vertical="center" shrinkToFit="1"/>
    </xf>
    <xf numFmtId="182" fontId="15" fillId="0" borderId="48" xfId="2" applyNumberFormat="1" applyFont="1" applyFill="1" applyBorder="1" applyAlignment="1" applyProtection="1">
      <alignment vertical="center" shrinkToFit="1"/>
    </xf>
    <xf numFmtId="182" fontId="15" fillId="0" borderId="47" xfId="2" applyNumberFormat="1" applyFont="1" applyFill="1" applyBorder="1" applyAlignment="1" applyProtection="1">
      <alignment vertical="center" shrinkToFit="1"/>
    </xf>
    <xf numFmtId="182" fontId="2" fillId="0" borderId="48" xfId="2" applyNumberFormat="1" applyFont="1" applyFill="1" applyBorder="1" applyAlignment="1" applyProtection="1">
      <alignment vertical="center"/>
    </xf>
    <xf numFmtId="182" fontId="2" fillId="0" borderId="40" xfId="2" applyNumberFormat="1" applyFont="1" applyFill="1" applyBorder="1" applyAlignment="1" applyProtection="1">
      <alignment vertical="center" shrinkToFit="1"/>
    </xf>
    <xf numFmtId="182" fontId="2" fillId="0" borderId="40" xfId="2" applyNumberFormat="1" applyFont="1" applyFill="1" applyBorder="1" applyAlignment="1" applyProtection="1">
      <alignment vertical="center"/>
    </xf>
    <xf numFmtId="182" fontId="2" fillId="0" borderId="40" xfId="2" applyNumberFormat="1" applyFont="1" applyFill="1" applyBorder="1">
      <alignment vertical="center"/>
    </xf>
    <xf numFmtId="182" fontId="15" fillId="0" borderId="40" xfId="2" applyNumberFormat="1" applyFont="1" applyFill="1" applyBorder="1" applyAlignment="1" applyProtection="1">
      <alignment vertical="center"/>
    </xf>
    <xf numFmtId="182" fontId="15" fillId="0" borderId="40" xfId="2" applyNumberFormat="1" applyFont="1" applyFill="1" applyBorder="1" applyAlignment="1" applyProtection="1">
      <alignment vertical="center"/>
      <protection locked="0"/>
    </xf>
    <xf numFmtId="182" fontId="2" fillId="0" borderId="40" xfId="2" applyNumberFormat="1" applyFont="1" applyFill="1" applyBorder="1" applyAlignment="1" applyProtection="1">
      <alignment vertical="center"/>
      <protection locked="0"/>
    </xf>
    <xf numFmtId="182" fontId="2" fillId="0" borderId="40" xfId="2" applyNumberFormat="1" applyFont="1" applyFill="1" applyBorder="1" applyAlignment="1">
      <alignment horizontal="right" vertical="center"/>
    </xf>
    <xf numFmtId="181" fontId="2" fillId="0" borderId="49" xfId="2" applyNumberFormat="1" applyFont="1" applyFill="1" applyBorder="1" applyAlignment="1" applyProtection="1">
      <alignment vertical="center" shrinkToFit="1"/>
    </xf>
    <xf numFmtId="181" fontId="2" fillId="0" borderId="50" xfId="2" applyNumberFormat="1" applyFont="1" applyFill="1" applyBorder="1" applyAlignment="1" applyProtection="1">
      <alignment vertical="center" shrinkToFit="1"/>
    </xf>
    <xf numFmtId="37" fontId="10" fillId="0" borderId="51" xfId="1" applyNumberFormat="1" applyFont="1" applyFill="1" applyBorder="1" applyAlignment="1" applyProtection="1">
      <alignment horizontal="distributed" vertical="center"/>
    </xf>
    <xf numFmtId="37" fontId="10" fillId="0" borderId="52" xfId="1" applyNumberFormat="1" applyFont="1" applyFill="1" applyBorder="1" applyAlignment="1" applyProtection="1">
      <alignment horizontal="distributed" vertical="center"/>
    </xf>
    <xf numFmtId="37" fontId="10" fillId="0" borderId="53" xfId="1" applyNumberFormat="1" applyFont="1" applyFill="1" applyBorder="1" applyAlignment="1" applyProtection="1">
      <alignment horizontal="distributed" vertical="center"/>
    </xf>
    <xf numFmtId="181" fontId="2" fillId="0" borderId="54" xfId="2" applyNumberFormat="1" applyFont="1" applyFill="1" applyBorder="1" applyAlignment="1" applyProtection="1">
      <alignment vertical="center" shrinkToFit="1"/>
    </xf>
    <xf numFmtId="182" fontId="2" fillId="0" borderId="55" xfId="2" applyNumberFormat="1" applyFont="1" applyFill="1" applyBorder="1" applyAlignment="1" applyProtection="1">
      <alignment vertical="center" shrinkToFit="1"/>
    </xf>
    <xf numFmtId="182" fontId="2" fillId="0" borderId="55" xfId="2" applyNumberFormat="1" applyFont="1" applyFill="1" applyBorder="1" applyAlignment="1" applyProtection="1">
      <alignment vertical="center"/>
    </xf>
    <xf numFmtId="182" fontId="2" fillId="0" borderId="55" xfId="2" applyNumberFormat="1" applyFont="1" applyFill="1" applyBorder="1" applyAlignment="1">
      <alignment horizontal="right" vertical="center"/>
    </xf>
    <xf numFmtId="182" fontId="15" fillId="0" borderId="55" xfId="2" applyNumberFormat="1" applyFont="1" applyFill="1" applyBorder="1" applyAlignment="1" applyProtection="1">
      <alignment vertical="center"/>
      <protection locked="0"/>
    </xf>
    <xf numFmtId="182" fontId="2" fillId="0" borderId="55" xfId="2" applyNumberFormat="1" applyFont="1" applyFill="1" applyBorder="1" applyAlignment="1" applyProtection="1">
      <alignment vertical="center"/>
      <protection locked="0"/>
    </xf>
    <xf numFmtId="0" fontId="0" fillId="2" borderId="0" xfId="0" applyFill="1"/>
    <xf numFmtId="181" fontId="2" fillId="0" borderId="56" xfId="2" applyNumberFormat="1" applyFont="1" applyFill="1" applyBorder="1" applyAlignment="1" applyProtection="1">
      <alignment vertical="center" shrinkToFit="1"/>
    </xf>
    <xf numFmtId="37" fontId="8" fillId="0" borderId="0" xfId="1" applyFont="1" applyFill="1" applyAlignment="1" applyProtection="1">
      <alignment horizontal="left" vertical="center" textRotation="90"/>
    </xf>
    <xf numFmtId="0" fontId="10" fillId="0" borderId="2" xfId="1" applyNumberFormat="1" applyFont="1" applyFill="1" applyBorder="1" applyAlignment="1" applyProtection="1">
      <alignment horizontal="center" vertical="center"/>
    </xf>
    <xf numFmtId="0" fontId="10" fillId="0" borderId="3" xfId="1" applyNumberFormat="1" applyFont="1" applyFill="1" applyBorder="1" applyAlignment="1" applyProtection="1">
      <alignment horizontal="center" vertical="center"/>
    </xf>
    <xf numFmtId="0" fontId="10" fillId="0" borderId="4" xfId="1" applyNumberFormat="1" applyFont="1" applyFill="1" applyBorder="1" applyAlignment="1" applyProtection="1">
      <alignment horizontal="center" vertical="center"/>
    </xf>
    <xf numFmtId="177" fontId="10" fillId="0" borderId="5" xfId="1" applyNumberFormat="1" applyFont="1" applyFill="1" applyBorder="1" applyAlignment="1" applyProtection="1">
      <alignment horizontal="center" vertical="center"/>
    </xf>
    <xf numFmtId="177" fontId="10" fillId="0" borderId="4" xfId="1" applyNumberFormat="1" applyFont="1" applyFill="1" applyBorder="1" applyAlignment="1" applyProtection="1">
      <alignment horizontal="center" vertical="center"/>
    </xf>
    <xf numFmtId="49" fontId="20" fillId="0" borderId="0" xfId="1" applyNumberFormat="1" applyFont="1" applyFill="1" applyProtection="1">
      <alignment vertical="center"/>
    </xf>
  </cellXfs>
  <cellStyles count="4">
    <cellStyle name="桁区切り 2" xfId="2" xr:uid="{00000000-0005-0000-0000-000000000000}"/>
    <cellStyle name="標準" xfId="0" builtinId="0"/>
    <cellStyle name="標準 2" xfId="3" xr:uid="{00000000-0005-0000-0000-000002000000}"/>
    <cellStyle name="標準_決算状況調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362701</xdr:colOff>
      <xdr:row>19</xdr:row>
      <xdr:rowOff>86071</xdr:rowOff>
    </xdr:from>
    <xdr:to>
      <xdr:col>49</xdr:col>
      <xdr:colOff>345036</xdr:colOff>
      <xdr:row>28</xdr:row>
      <xdr:rowOff>127634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F12B37D-7655-477E-9C3F-1C4B641974F5}"/>
            </a:ext>
          </a:extLst>
        </xdr:cNvPr>
        <xdr:cNvSpPr/>
      </xdr:nvSpPr>
      <xdr:spPr>
        <a:xfrm>
          <a:off x="21901901" y="4429471"/>
          <a:ext cx="11425035" cy="2098963"/>
        </a:xfrm>
        <a:prstGeom prst="rect">
          <a:avLst/>
        </a:prstGeom>
        <a:solidFill>
          <a:schemeClr val="bg1"/>
        </a:solidFill>
        <a:ln w="3810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>
              <a:solidFill>
                <a:schemeClr val="tx1"/>
              </a:solidFill>
            </a:rPr>
            <a:t>こちらに該当プルーフを値貼り付けしてください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L60"/>
  <sheetViews>
    <sheetView tabSelected="1" view="pageBreakPreview" zoomScale="90" zoomScaleNormal="75" zoomScaleSheetLayoutView="9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13.3984375" defaultRowHeight="14.4" x14ac:dyDescent="0.45"/>
  <cols>
    <col min="1" max="1" width="16.59765625" style="59" customWidth="1"/>
    <col min="2" max="5" width="16.8984375" style="59" customWidth="1"/>
    <col min="6" max="7" width="16.8984375" style="73" customWidth="1"/>
    <col min="8" max="9" width="16.8984375" style="59" customWidth="1"/>
    <col min="10" max="13" width="13.3984375" style="61" customWidth="1"/>
    <col min="14" max="14" width="6.69921875" style="6" customWidth="1"/>
    <col min="15" max="15" width="13.3984375" style="2"/>
    <col min="16" max="256" width="13.3984375" style="6"/>
    <col min="257" max="257" width="16.59765625" style="6" customWidth="1"/>
    <col min="258" max="265" width="16.8984375" style="6" customWidth="1"/>
    <col min="266" max="269" width="13.3984375" style="6" customWidth="1"/>
    <col min="270" max="270" width="6.69921875" style="6" customWidth="1"/>
    <col min="271" max="512" width="13.3984375" style="6"/>
    <col min="513" max="513" width="16.59765625" style="6" customWidth="1"/>
    <col min="514" max="521" width="16.8984375" style="6" customWidth="1"/>
    <col min="522" max="525" width="13.3984375" style="6" customWidth="1"/>
    <col min="526" max="526" width="6.69921875" style="6" customWidth="1"/>
    <col min="527" max="768" width="13.3984375" style="6"/>
    <col min="769" max="769" width="16.59765625" style="6" customWidth="1"/>
    <col min="770" max="777" width="16.8984375" style="6" customWidth="1"/>
    <col min="778" max="781" width="13.3984375" style="6" customWidth="1"/>
    <col min="782" max="782" width="6.69921875" style="6" customWidth="1"/>
    <col min="783" max="1024" width="13.3984375" style="6"/>
    <col min="1025" max="1025" width="16.59765625" style="6" customWidth="1"/>
    <col min="1026" max="1033" width="16.8984375" style="6" customWidth="1"/>
    <col min="1034" max="1037" width="13.3984375" style="6" customWidth="1"/>
    <col min="1038" max="1038" width="6.69921875" style="6" customWidth="1"/>
    <col min="1039" max="1280" width="13.3984375" style="6"/>
    <col min="1281" max="1281" width="16.59765625" style="6" customWidth="1"/>
    <col min="1282" max="1289" width="16.8984375" style="6" customWidth="1"/>
    <col min="1290" max="1293" width="13.3984375" style="6" customWidth="1"/>
    <col min="1294" max="1294" width="6.69921875" style="6" customWidth="1"/>
    <col min="1295" max="1536" width="13.3984375" style="6"/>
    <col min="1537" max="1537" width="16.59765625" style="6" customWidth="1"/>
    <col min="1538" max="1545" width="16.8984375" style="6" customWidth="1"/>
    <col min="1546" max="1549" width="13.3984375" style="6" customWidth="1"/>
    <col min="1550" max="1550" width="6.69921875" style="6" customWidth="1"/>
    <col min="1551" max="1792" width="13.3984375" style="6"/>
    <col min="1793" max="1793" width="16.59765625" style="6" customWidth="1"/>
    <col min="1794" max="1801" width="16.8984375" style="6" customWidth="1"/>
    <col min="1802" max="1805" width="13.3984375" style="6" customWidth="1"/>
    <col min="1806" max="1806" width="6.69921875" style="6" customWidth="1"/>
    <col min="1807" max="2048" width="13.3984375" style="6"/>
    <col min="2049" max="2049" width="16.59765625" style="6" customWidth="1"/>
    <col min="2050" max="2057" width="16.8984375" style="6" customWidth="1"/>
    <col min="2058" max="2061" width="13.3984375" style="6" customWidth="1"/>
    <col min="2062" max="2062" width="6.69921875" style="6" customWidth="1"/>
    <col min="2063" max="2304" width="13.3984375" style="6"/>
    <col min="2305" max="2305" width="16.59765625" style="6" customWidth="1"/>
    <col min="2306" max="2313" width="16.8984375" style="6" customWidth="1"/>
    <col min="2314" max="2317" width="13.3984375" style="6" customWidth="1"/>
    <col min="2318" max="2318" width="6.69921875" style="6" customWidth="1"/>
    <col min="2319" max="2560" width="13.3984375" style="6"/>
    <col min="2561" max="2561" width="16.59765625" style="6" customWidth="1"/>
    <col min="2562" max="2569" width="16.8984375" style="6" customWidth="1"/>
    <col min="2570" max="2573" width="13.3984375" style="6" customWidth="1"/>
    <col min="2574" max="2574" width="6.69921875" style="6" customWidth="1"/>
    <col min="2575" max="2816" width="13.3984375" style="6"/>
    <col min="2817" max="2817" width="16.59765625" style="6" customWidth="1"/>
    <col min="2818" max="2825" width="16.8984375" style="6" customWidth="1"/>
    <col min="2826" max="2829" width="13.3984375" style="6" customWidth="1"/>
    <col min="2830" max="2830" width="6.69921875" style="6" customWidth="1"/>
    <col min="2831" max="3072" width="13.3984375" style="6"/>
    <col min="3073" max="3073" width="16.59765625" style="6" customWidth="1"/>
    <col min="3074" max="3081" width="16.8984375" style="6" customWidth="1"/>
    <col min="3082" max="3085" width="13.3984375" style="6" customWidth="1"/>
    <col min="3086" max="3086" width="6.69921875" style="6" customWidth="1"/>
    <col min="3087" max="3328" width="13.3984375" style="6"/>
    <col min="3329" max="3329" width="16.59765625" style="6" customWidth="1"/>
    <col min="3330" max="3337" width="16.8984375" style="6" customWidth="1"/>
    <col min="3338" max="3341" width="13.3984375" style="6" customWidth="1"/>
    <col min="3342" max="3342" width="6.69921875" style="6" customWidth="1"/>
    <col min="3343" max="3584" width="13.3984375" style="6"/>
    <col min="3585" max="3585" width="16.59765625" style="6" customWidth="1"/>
    <col min="3586" max="3593" width="16.8984375" style="6" customWidth="1"/>
    <col min="3594" max="3597" width="13.3984375" style="6" customWidth="1"/>
    <col min="3598" max="3598" width="6.69921875" style="6" customWidth="1"/>
    <col min="3599" max="3840" width="13.3984375" style="6"/>
    <col min="3841" max="3841" width="16.59765625" style="6" customWidth="1"/>
    <col min="3842" max="3849" width="16.8984375" style="6" customWidth="1"/>
    <col min="3850" max="3853" width="13.3984375" style="6" customWidth="1"/>
    <col min="3854" max="3854" width="6.69921875" style="6" customWidth="1"/>
    <col min="3855" max="4096" width="13.3984375" style="6"/>
    <col min="4097" max="4097" width="16.59765625" style="6" customWidth="1"/>
    <col min="4098" max="4105" width="16.8984375" style="6" customWidth="1"/>
    <col min="4106" max="4109" width="13.3984375" style="6" customWidth="1"/>
    <col min="4110" max="4110" width="6.69921875" style="6" customWidth="1"/>
    <col min="4111" max="4352" width="13.3984375" style="6"/>
    <col min="4353" max="4353" width="16.59765625" style="6" customWidth="1"/>
    <col min="4354" max="4361" width="16.8984375" style="6" customWidth="1"/>
    <col min="4362" max="4365" width="13.3984375" style="6" customWidth="1"/>
    <col min="4366" max="4366" width="6.69921875" style="6" customWidth="1"/>
    <col min="4367" max="4608" width="13.3984375" style="6"/>
    <col min="4609" max="4609" width="16.59765625" style="6" customWidth="1"/>
    <col min="4610" max="4617" width="16.8984375" style="6" customWidth="1"/>
    <col min="4618" max="4621" width="13.3984375" style="6" customWidth="1"/>
    <col min="4622" max="4622" width="6.69921875" style="6" customWidth="1"/>
    <col min="4623" max="4864" width="13.3984375" style="6"/>
    <col min="4865" max="4865" width="16.59765625" style="6" customWidth="1"/>
    <col min="4866" max="4873" width="16.8984375" style="6" customWidth="1"/>
    <col min="4874" max="4877" width="13.3984375" style="6" customWidth="1"/>
    <col min="4878" max="4878" width="6.69921875" style="6" customWidth="1"/>
    <col min="4879" max="5120" width="13.3984375" style="6"/>
    <col min="5121" max="5121" width="16.59765625" style="6" customWidth="1"/>
    <col min="5122" max="5129" width="16.8984375" style="6" customWidth="1"/>
    <col min="5130" max="5133" width="13.3984375" style="6" customWidth="1"/>
    <col min="5134" max="5134" width="6.69921875" style="6" customWidth="1"/>
    <col min="5135" max="5376" width="13.3984375" style="6"/>
    <col min="5377" max="5377" width="16.59765625" style="6" customWidth="1"/>
    <col min="5378" max="5385" width="16.8984375" style="6" customWidth="1"/>
    <col min="5386" max="5389" width="13.3984375" style="6" customWidth="1"/>
    <col min="5390" max="5390" width="6.69921875" style="6" customWidth="1"/>
    <col min="5391" max="5632" width="13.3984375" style="6"/>
    <col min="5633" max="5633" width="16.59765625" style="6" customWidth="1"/>
    <col min="5634" max="5641" width="16.8984375" style="6" customWidth="1"/>
    <col min="5642" max="5645" width="13.3984375" style="6" customWidth="1"/>
    <col min="5646" max="5646" width="6.69921875" style="6" customWidth="1"/>
    <col min="5647" max="5888" width="13.3984375" style="6"/>
    <col min="5889" max="5889" width="16.59765625" style="6" customWidth="1"/>
    <col min="5890" max="5897" width="16.8984375" style="6" customWidth="1"/>
    <col min="5898" max="5901" width="13.3984375" style="6" customWidth="1"/>
    <col min="5902" max="5902" width="6.69921875" style="6" customWidth="1"/>
    <col min="5903" max="6144" width="13.3984375" style="6"/>
    <col min="6145" max="6145" width="16.59765625" style="6" customWidth="1"/>
    <col min="6146" max="6153" width="16.8984375" style="6" customWidth="1"/>
    <col min="6154" max="6157" width="13.3984375" style="6" customWidth="1"/>
    <col min="6158" max="6158" width="6.69921875" style="6" customWidth="1"/>
    <col min="6159" max="6400" width="13.3984375" style="6"/>
    <col min="6401" max="6401" width="16.59765625" style="6" customWidth="1"/>
    <col min="6402" max="6409" width="16.8984375" style="6" customWidth="1"/>
    <col min="6410" max="6413" width="13.3984375" style="6" customWidth="1"/>
    <col min="6414" max="6414" width="6.69921875" style="6" customWidth="1"/>
    <col min="6415" max="6656" width="13.3984375" style="6"/>
    <col min="6657" max="6657" width="16.59765625" style="6" customWidth="1"/>
    <col min="6658" max="6665" width="16.8984375" style="6" customWidth="1"/>
    <col min="6666" max="6669" width="13.3984375" style="6" customWidth="1"/>
    <col min="6670" max="6670" width="6.69921875" style="6" customWidth="1"/>
    <col min="6671" max="6912" width="13.3984375" style="6"/>
    <col min="6913" max="6913" width="16.59765625" style="6" customWidth="1"/>
    <col min="6914" max="6921" width="16.8984375" style="6" customWidth="1"/>
    <col min="6922" max="6925" width="13.3984375" style="6" customWidth="1"/>
    <col min="6926" max="6926" width="6.69921875" style="6" customWidth="1"/>
    <col min="6927" max="7168" width="13.3984375" style="6"/>
    <col min="7169" max="7169" width="16.59765625" style="6" customWidth="1"/>
    <col min="7170" max="7177" width="16.8984375" style="6" customWidth="1"/>
    <col min="7178" max="7181" width="13.3984375" style="6" customWidth="1"/>
    <col min="7182" max="7182" width="6.69921875" style="6" customWidth="1"/>
    <col min="7183" max="7424" width="13.3984375" style="6"/>
    <col min="7425" max="7425" width="16.59765625" style="6" customWidth="1"/>
    <col min="7426" max="7433" width="16.8984375" style="6" customWidth="1"/>
    <col min="7434" max="7437" width="13.3984375" style="6" customWidth="1"/>
    <col min="7438" max="7438" width="6.69921875" style="6" customWidth="1"/>
    <col min="7439" max="7680" width="13.3984375" style="6"/>
    <col min="7681" max="7681" width="16.59765625" style="6" customWidth="1"/>
    <col min="7682" max="7689" width="16.8984375" style="6" customWidth="1"/>
    <col min="7690" max="7693" width="13.3984375" style="6" customWidth="1"/>
    <col min="7694" max="7694" width="6.69921875" style="6" customWidth="1"/>
    <col min="7695" max="7936" width="13.3984375" style="6"/>
    <col min="7937" max="7937" width="16.59765625" style="6" customWidth="1"/>
    <col min="7938" max="7945" width="16.8984375" style="6" customWidth="1"/>
    <col min="7946" max="7949" width="13.3984375" style="6" customWidth="1"/>
    <col min="7950" max="7950" width="6.69921875" style="6" customWidth="1"/>
    <col min="7951" max="8192" width="13.3984375" style="6"/>
    <col min="8193" max="8193" width="16.59765625" style="6" customWidth="1"/>
    <col min="8194" max="8201" width="16.8984375" style="6" customWidth="1"/>
    <col min="8202" max="8205" width="13.3984375" style="6" customWidth="1"/>
    <col min="8206" max="8206" width="6.69921875" style="6" customWidth="1"/>
    <col min="8207" max="8448" width="13.3984375" style="6"/>
    <col min="8449" max="8449" width="16.59765625" style="6" customWidth="1"/>
    <col min="8450" max="8457" width="16.8984375" style="6" customWidth="1"/>
    <col min="8458" max="8461" width="13.3984375" style="6" customWidth="1"/>
    <col min="8462" max="8462" width="6.69921875" style="6" customWidth="1"/>
    <col min="8463" max="8704" width="13.3984375" style="6"/>
    <col min="8705" max="8705" width="16.59765625" style="6" customWidth="1"/>
    <col min="8706" max="8713" width="16.8984375" style="6" customWidth="1"/>
    <col min="8714" max="8717" width="13.3984375" style="6" customWidth="1"/>
    <col min="8718" max="8718" width="6.69921875" style="6" customWidth="1"/>
    <col min="8719" max="8960" width="13.3984375" style="6"/>
    <col min="8961" max="8961" width="16.59765625" style="6" customWidth="1"/>
    <col min="8962" max="8969" width="16.8984375" style="6" customWidth="1"/>
    <col min="8970" max="8973" width="13.3984375" style="6" customWidth="1"/>
    <col min="8974" max="8974" width="6.69921875" style="6" customWidth="1"/>
    <col min="8975" max="9216" width="13.3984375" style="6"/>
    <col min="9217" max="9217" width="16.59765625" style="6" customWidth="1"/>
    <col min="9218" max="9225" width="16.8984375" style="6" customWidth="1"/>
    <col min="9226" max="9229" width="13.3984375" style="6" customWidth="1"/>
    <col min="9230" max="9230" width="6.69921875" style="6" customWidth="1"/>
    <col min="9231" max="9472" width="13.3984375" style="6"/>
    <col min="9473" max="9473" width="16.59765625" style="6" customWidth="1"/>
    <col min="9474" max="9481" width="16.8984375" style="6" customWidth="1"/>
    <col min="9482" max="9485" width="13.3984375" style="6" customWidth="1"/>
    <col min="9486" max="9486" width="6.69921875" style="6" customWidth="1"/>
    <col min="9487" max="9728" width="13.3984375" style="6"/>
    <col min="9729" max="9729" width="16.59765625" style="6" customWidth="1"/>
    <col min="9730" max="9737" width="16.8984375" style="6" customWidth="1"/>
    <col min="9738" max="9741" width="13.3984375" style="6" customWidth="1"/>
    <col min="9742" max="9742" width="6.69921875" style="6" customWidth="1"/>
    <col min="9743" max="9984" width="13.3984375" style="6"/>
    <col min="9985" max="9985" width="16.59765625" style="6" customWidth="1"/>
    <col min="9986" max="9993" width="16.8984375" style="6" customWidth="1"/>
    <col min="9994" max="9997" width="13.3984375" style="6" customWidth="1"/>
    <col min="9998" max="9998" width="6.69921875" style="6" customWidth="1"/>
    <col min="9999" max="10240" width="13.3984375" style="6"/>
    <col min="10241" max="10241" width="16.59765625" style="6" customWidth="1"/>
    <col min="10242" max="10249" width="16.8984375" style="6" customWidth="1"/>
    <col min="10250" max="10253" width="13.3984375" style="6" customWidth="1"/>
    <col min="10254" max="10254" width="6.69921875" style="6" customWidth="1"/>
    <col min="10255" max="10496" width="13.3984375" style="6"/>
    <col min="10497" max="10497" width="16.59765625" style="6" customWidth="1"/>
    <col min="10498" max="10505" width="16.8984375" style="6" customWidth="1"/>
    <col min="10506" max="10509" width="13.3984375" style="6" customWidth="1"/>
    <col min="10510" max="10510" width="6.69921875" style="6" customWidth="1"/>
    <col min="10511" max="10752" width="13.3984375" style="6"/>
    <col min="10753" max="10753" width="16.59765625" style="6" customWidth="1"/>
    <col min="10754" max="10761" width="16.8984375" style="6" customWidth="1"/>
    <col min="10762" max="10765" width="13.3984375" style="6" customWidth="1"/>
    <col min="10766" max="10766" width="6.69921875" style="6" customWidth="1"/>
    <col min="10767" max="11008" width="13.3984375" style="6"/>
    <col min="11009" max="11009" width="16.59765625" style="6" customWidth="1"/>
    <col min="11010" max="11017" width="16.8984375" style="6" customWidth="1"/>
    <col min="11018" max="11021" width="13.3984375" style="6" customWidth="1"/>
    <col min="11022" max="11022" width="6.69921875" style="6" customWidth="1"/>
    <col min="11023" max="11264" width="13.3984375" style="6"/>
    <col min="11265" max="11265" width="16.59765625" style="6" customWidth="1"/>
    <col min="11266" max="11273" width="16.8984375" style="6" customWidth="1"/>
    <col min="11274" max="11277" width="13.3984375" style="6" customWidth="1"/>
    <col min="11278" max="11278" width="6.69921875" style="6" customWidth="1"/>
    <col min="11279" max="11520" width="13.3984375" style="6"/>
    <col min="11521" max="11521" width="16.59765625" style="6" customWidth="1"/>
    <col min="11522" max="11529" width="16.8984375" style="6" customWidth="1"/>
    <col min="11530" max="11533" width="13.3984375" style="6" customWidth="1"/>
    <col min="11534" max="11534" width="6.69921875" style="6" customWidth="1"/>
    <col min="11535" max="11776" width="13.3984375" style="6"/>
    <col min="11777" max="11777" width="16.59765625" style="6" customWidth="1"/>
    <col min="11778" max="11785" width="16.8984375" style="6" customWidth="1"/>
    <col min="11786" max="11789" width="13.3984375" style="6" customWidth="1"/>
    <col min="11790" max="11790" width="6.69921875" style="6" customWidth="1"/>
    <col min="11791" max="12032" width="13.3984375" style="6"/>
    <col min="12033" max="12033" width="16.59765625" style="6" customWidth="1"/>
    <col min="12034" max="12041" width="16.8984375" style="6" customWidth="1"/>
    <col min="12042" max="12045" width="13.3984375" style="6" customWidth="1"/>
    <col min="12046" max="12046" width="6.69921875" style="6" customWidth="1"/>
    <col min="12047" max="12288" width="13.3984375" style="6"/>
    <col min="12289" max="12289" width="16.59765625" style="6" customWidth="1"/>
    <col min="12290" max="12297" width="16.8984375" style="6" customWidth="1"/>
    <col min="12298" max="12301" width="13.3984375" style="6" customWidth="1"/>
    <col min="12302" max="12302" width="6.69921875" style="6" customWidth="1"/>
    <col min="12303" max="12544" width="13.3984375" style="6"/>
    <col min="12545" max="12545" width="16.59765625" style="6" customWidth="1"/>
    <col min="12546" max="12553" width="16.8984375" style="6" customWidth="1"/>
    <col min="12554" max="12557" width="13.3984375" style="6" customWidth="1"/>
    <col min="12558" max="12558" width="6.69921875" style="6" customWidth="1"/>
    <col min="12559" max="12800" width="13.3984375" style="6"/>
    <col min="12801" max="12801" width="16.59765625" style="6" customWidth="1"/>
    <col min="12802" max="12809" width="16.8984375" style="6" customWidth="1"/>
    <col min="12810" max="12813" width="13.3984375" style="6" customWidth="1"/>
    <col min="12814" max="12814" width="6.69921875" style="6" customWidth="1"/>
    <col min="12815" max="13056" width="13.3984375" style="6"/>
    <col min="13057" max="13057" width="16.59765625" style="6" customWidth="1"/>
    <col min="13058" max="13065" width="16.8984375" style="6" customWidth="1"/>
    <col min="13066" max="13069" width="13.3984375" style="6" customWidth="1"/>
    <col min="13070" max="13070" width="6.69921875" style="6" customWidth="1"/>
    <col min="13071" max="13312" width="13.3984375" style="6"/>
    <col min="13313" max="13313" width="16.59765625" style="6" customWidth="1"/>
    <col min="13314" max="13321" width="16.8984375" style="6" customWidth="1"/>
    <col min="13322" max="13325" width="13.3984375" style="6" customWidth="1"/>
    <col min="13326" max="13326" width="6.69921875" style="6" customWidth="1"/>
    <col min="13327" max="13568" width="13.3984375" style="6"/>
    <col min="13569" max="13569" width="16.59765625" style="6" customWidth="1"/>
    <col min="13570" max="13577" width="16.8984375" style="6" customWidth="1"/>
    <col min="13578" max="13581" width="13.3984375" style="6" customWidth="1"/>
    <col min="13582" max="13582" width="6.69921875" style="6" customWidth="1"/>
    <col min="13583" max="13824" width="13.3984375" style="6"/>
    <col min="13825" max="13825" width="16.59765625" style="6" customWidth="1"/>
    <col min="13826" max="13833" width="16.8984375" style="6" customWidth="1"/>
    <col min="13834" max="13837" width="13.3984375" style="6" customWidth="1"/>
    <col min="13838" max="13838" width="6.69921875" style="6" customWidth="1"/>
    <col min="13839" max="14080" width="13.3984375" style="6"/>
    <col min="14081" max="14081" width="16.59765625" style="6" customWidth="1"/>
    <col min="14082" max="14089" width="16.8984375" style="6" customWidth="1"/>
    <col min="14090" max="14093" width="13.3984375" style="6" customWidth="1"/>
    <col min="14094" max="14094" width="6.69921875" style="6" customWidth="1"/>
    <col min="14095" max="14336" width="13.3984375" style="6"/>
    <col min="14337" max="14337" width="16.59765625" style="6" customWidth="1"/>
    <col min="14338" max="14345" width="16.8984375" style="6" customWidth="1"/>
    <col min="14346" max="14349" width="13.3984375" style="6" customWidth="1"/>
    <col min="14350" max="14350" width="6.69921875" style="6" customWidth="1"/>
    <col min="14351" max="14592" width="13.3984375" style="6"/>
    <col min="14593" max="14593" width="16.59765625" style="6" customWidth="1"/>
    <col min="14594" max="14601" width="16.8984375" style="6" customWidth="1"/>
    <col min="14602" max="14605" width="13.3984375" style="6" customWidth="1"/>
    <col min="14606" max="14606" width="6.69921875" style="6" customWidth="1"/>
    <col min="14607" max="14848" width="13.3984375" style="6"/>
    <col min="14849" max="14849" width="16.59765625" style="6" customWidth="1"/>
    <col min="14850" max="14857" width="16.8984375" style="6" customWidth="1"/>
    <col min="14858" max="14861" width="13.3984375" style="6" customWidth="1"/>
    <col min="14862" max="14862" width="6.69921875" style="6" customWidth="1"/>
    <col min="14863" max="15104" width="13.3984375" style="6"/>
    <col min="15105" max="15105" width="16.59765625" style="6" customWidth="1"/>
    <col min="15106" max="15113" width="16.8984375" style="6" customWidth="1"/>
    <col min="15114" max="15117" width="13.3984375" style="6" customWidth="1"/>
    <col min="15118" max="15118" width="6.69921875" style="6" customWidth="1"/>
    <col min="15119" max="15360" width="13.3984375" style="6"/>
    <col min="15361" max="15361" width="16.59765625" style="6" customWidth="1"/>
    <col min="15362" max="15369" width="16.8984375" style="6" customWidth="1"/>
    <col min="15370" max="15373" width="13.3984375" style="6" customWidth="1"/>
    <col min="15374" max="15374" width="6.69921875" style="6" customWidth="1"/>
    <col min="15375" max="15616" width="13.3984375" style="6"/>
    <col min="15617" max="15617" width="16.59765625" style="6" customWidth="1"/>
    <col min="15618" max="15625" width="16.8984375" style="6" customWidth="1"/>
    <col min="15626" max="15629" width="13.3984375" style="6" customWidth="1"/>
    <col min="15630" max="15630" width="6.69921875" style="6" customWidth="1"/>
    <col min="15631" max="15872" width="13.3984375" style="6"/>
    <col min="15873" max="15873" width="16.59765625" style="6" customWidth="1"/>
    <col min="15874" max="15881" width="16.8984375" style="6" customWidth="1"/>
    <col min="15882" max="15885" width="13.3984375" style="6" customWidth="1"/>
    <col min="15886" max="15886" width="6.69921875" style="6" customWidth="1"/>
    <col min="15887" max="16128" width="13.3984375" style="6"/>
    <col min="16129" max="16129" width="16.59765625" style="6" customWidth="1"/>
    <col min="16130" max="16137" width="16.8984375" style="6" customWidth="1"/>
    <col min="16138" max="16141" width="13.3984375" style="6" customWidth="1"/>
    <col min="16142" max="16142" width="6.69921875" style="6" customWidth="1"/>
    <col min="16143" max="16384" width="13.3984375" style="6"/>
  </cols>
  <sheetData>
    <row r="1" spans="1:17" s="2" customFormat="1" ht="27" customHeight="1" x14ac:dyDescent="0.45">
      <c r="A1" s="1"/>
      <c r="B1" s="1"/>
      <c r="C1" s="1"/>
      <c r="D1" s="1"/>
      <c r="E1" s="1"/>
      <c r="F1" s="63"/>
      <c r="G1" s="63"/>
      <c r="H1" s="1"/>
      <c r="I1" s="1"/>
      <c r="J1" s="1"/>
      <c r="K1" s="1"/>
      <c r="L1" s="1"/>
      <c r="M1" s="1"/>
      <c r="N1" s="1"/>
    </row>
    <row r="2" spans="1:17" ht="33" x14ac:dyDescent="0.45">
      <c r="A2" s="3"/>
      <c r="B2" s="3"/>
      <c r="C2" s="4"/>
      <c r="D2" s="4" t="s">
        <v>72</v>
      </c>
      <c r="E2" s="4"/>
      <c r="F2" s="64"/>
      <c r="G2" s="65"/>
      <c r="H2" s="3"/>
      <c r="I2" s="3"/>
      <c r="J2" s="5"/>
      <c r="K2" s="5"/>
      <c r="L2" s="5"/>
      <c r="M2" s="5"/>
      <c r="N2" s="112"/>
    </row>
    <row r="3" spans="1:17" ht="39.9" customHeight="1" thickBot="1" x14ac:dyDescent="0.5">
      <c r="A3" s="3"/>
      <c r="B3" s="3"/>
      <c r="C3" s="3"/>
      <c r="D3" s="3"/>
      <c r="E3" s="3"/>
      <c r="F3" s="65"/>
      <c r="G3" s="65"/>
      <c r="H3" s="3"/>
      <c r="I3" s="3"/>
      <c r="J3" s="5"/>
      <c r="K3" s="5"/>
      <c r="L3" s="5" t="s">
        <v>0</v>
      </c>
      <c r="M3" s="5"/>
      <c r="N3" s="112"/>
    </row>
    <row r="4" spans="1:17" ht="21" customHeight="1" x14ac:dyDescent="0.45">
      <c r="A4" s="7"/>
      <c r="B4" s="113" t="s">
        <v>73</v>
      </c>
      <c r="C4" s="114"/>
      <c r="D4" s="114"/>
      <c r="E4" s="114"/>
      <c r="F4" s="114"/>
      <c r="G4" s="115"/>
      <c r="H4" s="116" t="s">
        <v>74</v>
      </c>
      <c r="I4" s="117"/>
      <c r="J4" s="8" t="s">
        <v>1</v>
      </c>
      <c r="K4" s="9"/>
      <c r="L4" s="8" t="s">
        <v>2</v>
      </c>
      <c r="M4" s="10"/>
      <c r="N4" s="112"/>
    </row>
    <row r="5" spans="1:17" ht="19.2" x14ac:dyDescent="0.45">
      <c r="A5" s="11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66" t="s">
        <v>8</v>
      </c>
      <c r="G5" s="66" t="s">
        <v>9</v>
      </c>
      <c r="H5" s="14" t="s">
        <v>8</v>
      </c>
      <c r="I5" s="13" t="s">
        <v>9</v>
      </c>
      <c r="J5" s="15" t="s">
        <v>75</v>
      </c>
      <c r="K5" s="15" t="s">
        <v>76</v>
      </c>
      <c r="L5" s="15" t="str">
        <f>J5</f>
        <v>R6</v>
      </c>
      <c r="M5" s="16" t="str">
        <f>K5</f>
        <v>R5</v>
      </c>
      <c r="N5" s="112"/>
    </row>
    <row r="6" spans="1:17" ht="19.2" x14ac:dyDescent="0.45">
      <c r="A6" s="11"/>
      <c r="B6" s="17"/>
      <c r="C6" s="14"/>
      <c r="D6" s="14" t="s">
        <v>10</v>
      </c>
      <c r="E6" s="14" t="s">
        <v>11</v>
      </c>
      <c r="F6" s="67"/>
      <c r="G6" s="67"/>
      <c r="H6" s="14"/>
      <c r="I6" s="14"/>
      <c r="J6" s="18"/>
      <c r="K6" s="18"/>
      <c r="L6" s="19"/>
      <c r="M6" s="20"/>
      <c r="N6" s="112"/>
    </row>
    <row r="7" spans="1:17" ht="19.2" x14ac:dyDescent="0.45">
      <c r="A7" s="21"/>
      <c r="B7" s="17"/>
      <c r="C7" s="14"/>
      <c r="D7" s="14" t="s">
        <v>12</v>
      </c>
      <c r="E7" s="14" t="s">
        <v>13</v>
      </c>
      <c r="F7" s="67"/>
      <c r="G7" s="67"/>
      <c r="H7" s="14"/>
      <c r="I7" s="14"/>
      <c r="J7" s="22"/>
      <c r="K7" s="22"/>
      <c r="L7" s="22"/>
      <c r="M7" s="23"/>
      <c r="N7" s="112"/>
    </row>
    <row r="8" spans="1:17" ht="19.8" thickBot="1" x14ac:dyDescent="0.5">
      <c r="A8" s="24"/>
      <c r="B8" s="25" t="s">
        <v>14</v>
      </c>
      <c r="C8" s="26" t="s">
        <v>15</v>
      </c>
      <c r="D8" s="26" t="s">
        <v>16</v>
      </c>
      <c r="E8" s="26" t="s">
        <v>17</v>
      </c>
      <c r="F8" s="68" t="s">
        <v>18</v>
      </c>
      <c r="G8" s="68" t="s">
        <v>19</v>
      </c>
      <c r="H8" s="26" t="s">
        <v>20</v>
      </c>
      <c r="I8" s="26" t="s">
        <v>21</v>
      </c>
      <c r="J8" s="27" t="s">
        <v>22</v>
      </c>
      <c r="K8" s="27" t="s">
        <v>23</v>
      </c>
      <c r="L8" s="27" t="s">
        <v>24</v>
      </c>
      <c r="M8" s="28" t="s">
        <v>25</v>
      </c>
      <c r="N8" s="112"/>
    </row>
    <row r="9" spans="1:17" ht="36.9" customHeight="1" x14ac:dyDescent="0.45">
      <c r="A9" s="101" t="s">
        <v>26</v>
      </c>
      <c r="B9" s="100" cm="1">
        <f t="array" ref="B9:B52">INDEX('BD（プルーフ）'!$B$5:$G$48,MATCH($A$9:$A$52,'BD（プルーフ）'!$A$5:$A$48,0),MATCH(B$59,'BD（プルーフ）'!$B$1:$G$1,0))</f>
        <v>88885.551000000007</v>
      </c>
      <c r="C9" s="81" cm="1">
        <f t="array" ref="C9:C52">INDEX('BD（プルーフ）'!$B$5:$G$48,MATCH($A$9:$A$52,'BD（プルーフ）'!$A$5:$A$48,0),MATCH(C$59,'BD（プルーフ）'!$B$1:$G$1,0))</f>
        <v>87824.604000000007</v>
      </c>
      <c r="D9" s="82" cm="1">
        <f t="array" ref="D9:D52">INDEX('BD（プルーフ）'!$B$5:$G$48,MATCH($A$9:$A$52,'BD（プルーフ）'!$A$5:$A$48,0),MATCH(D$59,'BD（プルーフ）'!$B$1:$G$1,0))</f>
        <v>1060.9469999999999</v>
      </c>
      <c r="E9" s="104" cm="1">
        <f t="array" ref="E9:E52">INDEX('BD（プルーフ）'!$B$5:$G$48,MATCH($A$9:$A$52,'BD（プルーフ）'!$A$5:$A$48,0),MATCH(E$59,'BD（プルーフ）'!$B$1:$G$1,0))</f>
        <v>272.63799999999998</v>
      </c>
      <c r="F9" s="83" cm="1">
        <f t="array" ref="F9:F52">INDEX('BD（プルーフ）'!$B$5:$G$48,MATCH($A$9:$A$52,'BD（プルーフ）'!$A$5:$A$48,0),MATCH(F$59,'BD（プルーフ）'!$B$1:$G$1,0))</f>
        <v>788.30899999999997</v>
      </c>
      <c r="G9" s="83" cm="1">
        <f t="array" ref="G9:G52">INDEX('BD（プルーフ）'!$B$5:$G$48,MATCH($A$9:$A$52,'BD（プルーフ）'!$A$5:$A$48,0),MATCH(G$59,'BD（プルーフ）'!$B$1:$G$1,0))</f>
        <v>-532.16300000000001</v>
      </c>
      <c r="H9" s="84">
        <v>1320</v>
      </c>
      <c r="I9" s="29">
        <v>351</v>
      </c>
      <c r="J9" s="30">
        <v>1.7</v>
      </c>
      <c r="K9" s="30">
        <v>2.9</v>
      </c>
      <c r="L9" s="30">
        <v>94.631404572682371</v>
      </c>
      <c r="M9" s="31">
        <v>93.6</v>
      </c>
      <c r="N9" s="112"/>
      <c r="Q9" s="61"/>
    </row>
    <row r="10" spans="1:17" ht="36.9" customHeight="1" x14ac:dyDescent="0.45">
      <c r="A10" s="102" t="s">
        <v>27</v>
      </c>
      <c r="B10" s="99">
        <v>197658.37299999999</v>
      </c>
      <c r="C10" s="92">
        <v>192121.37299999999</v>
      </c>
      <c r="D10" s="93">
        <v>5537</v>
      </c>
      <c r="E10" s="94">
        <v>606.923</v>
      </c>
      <c r="F10" s="95">
        <v>4930.0770000000002</v>
      </c>
      <c r="G10" s="95">
        <v>-747.48800000000006</v>
      </c>
      <c r="H10" s="93">
        <v>5678</v>
      </c>
      <c r="I10" s="78">
        <v>-380</v>
      </c>
      <c r="J10" s="32">
        <v>5.2</v>
      </c>
      <c r="K10" s="32">
        <v>6.2</v>
      </c>
      <c r="L10" s="32">
        <v>95.595307987760606</v>
      </c>
      <c r="M10" s="33">
        <v>92.1</v>
      </c>
      <c r="N10" s="112"/>
      <c r="Q10" s="61"/>
    </row>
    <row r="11" spans="1:17" ht="36.9" customHeight="1" x14ac:dyDescent="0.45">
      <c r="A11" s="102" t="s">
        <v>28</v>
      </c>
      <c r="B11" s="99">
        <v>45720.883000000002</v>
      </c>
      <c r="C11" s="92">
        <v>45524.144</v>
      </c>
      <c r="D11" s="93">
        <v>196.739</v>
      </c>
      <c r="E11" s="94">
        <v>54.613999999999997</v>
      </c>
      <c r="F11" s="95">
        <v>142.125</v>
      </c>
      <c r="G11" s="95">
        <v>-28.628</v>
      </c>
      <c r="H11" s="93">
        <v>171</v>
      </c>
      <c r="I11" s="78">
        <v>52</v>
      </c>
      <c r="J11" s="32">
        <v>0.6</v>
      </c>
      <c r="K11" s="32">
        <v>0.7</v>
      </c>
      <c r="L11" s="32">
        <v>99.676236157849317</v>
      </c>
      <c r="M11" s="33">
        <v>97.4</v>
      </c>
      <c r="N11" s="112"/>
      <c r="Q11" s="61"/>
    </row>
    <row r="12" spans="1:17" ht="36.9" customHeight="1" x14ac:dyDescent="0.45">
      <c r="A12" s="102" t="s">
        <v>29</v>
      </c>
      <c r="B12" s="99">
        <v>179005.89499999999</v>
      </c>
      <c r="C12" s="92">
        <v>177941.37700000001</v>
      </c>
      <c r="D12" s="93">
        <v>1064.518</v>
      </c>
      <c r="E12" s="94">
        <v>747.89599999999996</v>
      </c>
      <c r="F12" s="95">
        <v>316.62200000000001</v>
      </c>
      <c r="G12" s="95">
        <v>-308.65499999999997</v>
      </c>
      <c r="H12" s="93">
        <v>625</v>
      </c>
      <c r="I12" s="78">
        <v>-908</v>
      </c>
      <c r="J12" s="32">
        <v>0.4</v>
      </c>
      <c r="K12" s="32">
        <v>0.8</v>
      </c>
      <c r="L12" s="32">
        <v>101.02162652690707</v>
      </c>
      <c r="M12" s="33">
        <v>96.2</v>
      </c>
      <c r="N12" s="112"/>
      <c r="Q12" s="61"/>
    </row>
    <row r="13" spans="1:17" ht="36.9" customHeight="1" x14ac:dyDescent="0.45">
      <c r="A13" s="102" t="s">
        <v>30</v>
      </c>
      <c r="B13" s="99">
        <v>38017.923000000003</v>
      </c>
      <c r="C13" s="92">
        <v>37712.544000000002</v>
      </c>
      <c r="D13" s="93">
        <v>305.37900000000002</v>
      </c>
      <c r="E13" s="94">
        <v>79.632999999999996</v>
      </c>
      <c r="F13" s="95">
        <v>225.74600000000001</v>
      </c>
      <c r="G13" s="95">
        <v>4.9340000000000002</v>
      </c>
      <c r="H13" s="93">
        <v>221</v>
      </c>
      <c r="I13" s="78">
        <v>-98</v>
      </c>
      <c r="J13" s="32">
        <v>1.2</v>
      </c>
      <c r="K13" s="32">
        <v>1.2</v>
      </c>
      <c r="L13" s="32">
        <v>100.75193211116435</v>
      </c>
      <c r="M13" s="33">
        <v>96.7</v>
      </c>
      <c r="N13" s="112"/>
      <c r="Q13" s="61"/>
    </row>
    <row r="14" spans="1:17" ht="36.9" customHeight="1" x14ac:dyDescent="0.45">
      <c r="A14" s="102" t="s">
        <v>31</v>
      </c>
      <c r="B14" s="99">
        <v>147996.91899999999</v>
      </c>
      <c r="C14" s="92">
        <v>142756.451</v>
      </c>
      <c r="D14" s="93">
        <v>5240.4679999999998</v>
      </c>
      <c r="E14" s="94">
        <v>1717.3109999999999</v>
      </c>
      <c r="F14" s="95">
        <v>3523.1570000000002</v>
      </c>
      <c r="G14" s="95">
        <v>864.96600000000001</v>
      </c>
      <c r="H14" s="93">
        <v>2658</v>
      </c>
      <c r="I14" s="78">
        <v>1626</v>
      </c>
      <c r="J14" s="32">
        <v>4.5999999999999996</v>
      </c>
      <c r="K14" s="32">
        <v>3.6</v>
      </c>
      <c r="L14" s="32">
        <v>91.252114842014436</v>
      </c>
      <c r="M14" s="33">
        <v>91.7</v>
      </c>
      <c r="N14" s="112"/>
      <c r="Q14" s="61"/>
    </row>
    <row r="15" spans="1:17" ht="36.9" customHeight="1" x14ac:dyDescent="0.45">
      <c r="A15" s="102" t="s">
        <v>32</v>
      </c>
      <c r="B15" s="99">
        <v>37910.031000000003</v>
      </c>
      <c r="C15" s="92">
        <v>37758.607000000004</v>
      </c>
      <c r="D15" s="93">
        <v>151.42400000000001</v>
      </c>
      <c r="E15" s="94">
        <v>139.745</v>
      </c>
      <c r="F15" s="95">
        <v>11.679</v>
      </c>
      <c r="G15" s="95">
        <v>-230.8</v>
      </c>
      <c r="H15" s="93">
        <v>242</v>
      </c>
      <c r="I15" s="78">
        <v>-219</v>
      </c>
      <c r="J15" s="32">
        <v>0.1</v>
      </c>
      <c r="K15" s="32">
        <v>1.3</v>
      </c>
      <c r="L15" s="32">
        <v>99.054743712074696</v>
      </c>
      <c r="M15" s="33">
        <v>98.4</v>
      </c>
      <c r="N15" s="112"/>
      <c r="Q15" s="61"/>
    </row>
    <row r="16" spans="1:17" ht="36.9" customHeight="1" x14ac:dyDescent="0.45">
      <c r="A16" s="102" t="s">
        <v>33</v>
      </c>
      <c r="B16" s="99">
        <v>77109.332999999999</v>
      </c>
      <c r="C16" s="92">
        <v>75379.441999999995</v>
      </c>
      <c r="D16" s="93">
        <v>1729.8910000000001</v>
      </c>
      <c r="E16" s="94">
        <v>307.82499999999999</v>
      </c>
      <c r="F16" s="95">
        <v>1422.066</v>
      </c>
      <c r="G16" s="95">
        <v>486.09100000000001</v>
      </c>
      <c r="H16" s="93">
        <v>936</v>
      </c>
      <c r="I16" s="78">
        <v>-1337</v>
      </c>
      <c r="J16" s="32">
        <v>4.0999999999999996</v>
      </c>
      <c r="K16" s="32">
        <v>2.8</v>
      </c>
      <c r="L16" s="32">
        <v>97.467800075327432</v>
      </c>
      <c r="M16" s="33">
        <v>97.7</v>
      </c>
      <c r="N16" s="112"/>
      <c r="Q16" s="61"/>
    </row>
    <row r="17" spans="1:17" ht="36.9" customHeight="1" x14ac:dyDescent="0.45">
      <c r="A17" s="102" t="s">
        <v>34</v>
      </c>
      <c r="B17" s="99">
        <v>166943.51999999999</v>
      </c>
      <c r="C17" s="92">
        <v>164457.19399999999</v>
      </c>
      <c r="D17" s="93">
        <v>2486.326</v>
      </c>
      <c r="E17" s="94">
        <v>507.75</v>
      </c>
      <c r="F17" s="95">
        <v>1978.576</v>
      </c>
      <c r="G17" s="95">
        <v>-373.84800000000001</v>
      </c>
      <c r="H17" s="93">
        <v>2352</v>
      </c>
      <c r="I17" s="78">
        <v>-139</v>
      </c>
      <c r="J17" s="32">
        <v>2.2999999999999998</v>
      </c>
      <c r="K17" s="32">
        <v>2.9</v>
      </c>
      <c r="L17" s="32">
        <v>98.925225295443497</v>
      </c>
      <c r="M17" s="33">
        <v>97.6</v>
      </c>
      <c r="N17" s="112"/>
      <c r="Q17" s="61"/>
    </row>
    <row r="18" spans="1:17" ht="36.9" customHeight="1" x14ac:dyDescent="0.45">
      <c r="A18" s="102" t="s">
        <v>35</v>
      </c>
      <c r="B18" s="99">
        <v>117124.287</v>
      </c>
      <c r="C18" s="92">
        <v>114443.906</v>
      </c>
      <c r="D18" s="93">
        <v>2680.3809999999999</v>
      </c>
      <c r="E18" s="94">
        <v>1420.1690000000001</v>
      </c>
      <c r="F18" s="96">
        <v>1260.212</v>
      </c>
      <c r="G18" s="96">
        <v>79.06</v>
      </c>
      <c r="H18" s="97">
        <v>1181</v>
      </c>
      <c r="I18" s="79">
        <v>197</v>
      </c>
      <c r="J18" s="32">
        <v>2.1</v>
      </c>
      <c r="K18" s="32">
        <v>2.1</v>
      </c>
      <c r="L18" s="32">
        <v>94.931080724426437</v>
      </c>
      <c r="M18" s="33">
        <v>92.6</v>
      </c>
      <c r="N18" s="112"/>
      <c r="Q18" s="61"/>
    </row>
    <row r="19" spans="1:17" ht="36.9" customHeight="1" x14ac:dyDescent="0.45">
      <c r="A19" s="102" t="s">
        <v>36</v>
      </c>
      <c r="B19" s="99">
        <v>126597.935</v>
      </c>
      <c r="C19" s="92">
        <v>124326.82</v>
      </c>
      <c r="D19" s="93">
        <v>2271.1149999999998</v>
      </c>
      <c r="E19" s="98">
        <v>473.31599999999997</v>
      </c>
      <c r="F19" s="96">
        <v>1797.799</v>
      </c>
      <c r="G19" s="96">
        <v>1763.114</v>
      </c>
      <c r="H19" s="97">
        <v>35</v>
      </c>
      <c r="I19" s="79">
        <v>-22</v>
      </c>
      <c r="J19" s="32">
        <v>2.8</v>
      </c>
      <c r="K19" s="32">
        <v>0.1</v>
      </c>
      <c r="L19" s="32">
        <v>98.464130430166691</v>
      </c>
      <c r="M19" s="33">
        <v>100.6</v>
      </c>
      <c r="N19" s="112"/>
      <c r="Q19" s="61"/>
    </row>
    <row r="20" spans="1:17" ht="36.9" customHeight="1" x14ac:dyDescent="0.45">
      <c r="A20" s="102" t="s">
        <v>37</v>
      </c>
      <c r="B20" s="99">
        <v>90242.679000000004</v>
      </c>
      <c r="C20" s="92">
        <v>89887.331999999995</v>
      </c>
      <c r="D20" s="93">
        <v>355.34699999999998</v>
      </c>
      <c r="E20" s="94">
        <v>24.734000000000002</v>
      </c>
      <c r="F20" s="96">
        <v>330.613</v>
      </c>
      <c r="G20" s="96">
        <v>72.033000000000001</v>
      </c>
      <c r="H20" s="97">
        <v>259</v>
      </c>
      <c r="I20" s="79">
        <v>-150</v>
      </c>
      <c r="J20" s="32">
        <v>1.3</v>
      </c>
      <c r="K20" s="32">
        <v>1.1000000000000001</v>
      </c>
      <c r="L20" s="32">
        <v>102.97626834354583</v>
      </c>
      <c r="M20" s="33">
        <v>104.3</v>
      </c>
      <c r="N20" s="112"/>
      <c r="Q20" s="61"/>
    </row>
    <row r="21" spans="1:17" ht="36.9" customHeight="1" x14ac:dyDescent="0.45">
      <c r="A21" s="102" t="s">
        <v>38</v>
      </c>
      <c r="B21" s="99">
        <v>47467.245999999999</v>
      </c>
      <c r="C21" s="92">
        <v>46998.398000000001</v>
      </c>
      <c r="D21" s="93">
        <v>468.84800000000001</v>
      </c>
      <c r="E21" s="94">
        <v>27.998000000000001</v>
      </c>
      <c r="F21" s="96">
        <v>440.85</v>
      </c>
      <c r="G21" s="96">
        <v>-9.0830000000000002</v>
      </c>
      <c r="H21" s="97">
        <v>450</v>
      </c>
      <c r="I21" s="79">
        <v>-513</v>
      </c>
      <c r="J21" s="32">
        <v>1.8</v>
      </c>
      <c r="K21" s="32">
        <v>1.8</v>
      </c>
      <c r="L21" s="32">
        <v>96.396599956455518</v>
      </c>
      <c r="M21" s="33">
        <v>95.3</v>
      </c>
      <c r="N21" s="112"/>
      <c r="Q21" s="61"/>
    </row>
    <row r="22" spans="1:17" ht="36.9" customHeight="1" x14ac:dyDescent="0.45">
      <c r="A22" s="102" t="s">
        <v>39</v>
      </c>
      <c r="B22" s="99">
        <v>106589.94</v>
      </c>
      <c r="C22" s="92">
        <v>105319.505</v>
      </c>
      <c r="D22" s="93">
        <v>1270.4349999999999</v>
      </c>
      <c r="E22" s="94">
        <v>21.757000000000001</v>
      </c>
      <c r="F22" s="96">
        <v>1248.6780000000001</v>
      </c>
      <c r="G22" s="96">
        <v>49.712000000000003</v>
      </c>
      <c r="H22" s="97">
        <v>1199</v>
      </c>
      <c r="I22" s="79">
        <v>58</v>
      </c>
      <c r="J22" s="32">
        <v>2.4</v>
      </c>
      <c r="K22" s="32">
        <v>2.4</v>
      </c>
      <c r="L22" s="32">
        <v>89.341873922139428</v>
      </c>
      <c r="M22" s="33">
        <v>88.8</v>
      </c>
      <c r="N22" s="112"/>
      <c r="Q22" s="61"/>
    </row>
    <row r="23" spans="1:17" ht="36.9" customHeight="1" x14ac:dyDescent="0.45">
      <c r="A23" s="102" t="s">
        <v>40</v>
      </c>
      <c r="B23" s="99">
        <v>43390.442999999999</v>
      </c>
      <c r="C23" s="92">
        <v>42606.159</v>
      </c>
      <c r="D23" s="93">
        <v>784.28399999999999</v>
      </c>
      <c r="E23" s="94">
        <v>578.01099999999997</v>
      </c>
      <c r="F23" s="96">
        <v>206.273</v>
      </c>
      <c r="G23" s="96">
        <v>-36.942999999999998</v>
      </c>
      <c r="H23" s="97">
        <v>243</v>
      </c>
      <c r="I23" s="79">
        <v>224</v>
      </c>
      <c r="J23" s="32">
        <v>0.9</v>
      </c>
      <c r="K23" s="32">
        <v>1.1000000000000001</v>
      </c>
      <c r="L23" s="32">
        <v>95.931975999990442</v>
      </c>
      <c r="M23" s="33">
        <v>95.3</v>
      </c>
      <c r="N23" s="112"/>
      <c r="Q23" s="61"/>
    </row>
    <row r="24" spans="1:17" ht="36.9" customHeight="1" x14ac:dyDescent="0.45">
      <c r="A24" s="102" t="s">
        <v>41</v>
      </c>
      <c r="B24" s="99">
        <v>54032.51</v>
      </c>
      <c r="C24" s="92">
        <v>53093.425000000003</v>
      </c>
      <c r="D24" s="93">
        <v>939.08500000000004</v>
      </c>
      <c r="E24" s="94">
        <v>16.483000000000001</v>
      </c>
      <c r="F24" s="96">
        <v>922.60199999999998</v>
      </c>
      <c r="G24" s="96">
        <v>-25.047000000000001</v>
      </c>
      <c r="H24" s="97">
        <v>948</v>
      </c>
      <c r="I24" s="79">
        <v>-44</v>
      </c>
      <c r="J24" s="32">
        <v>3.4</v>
      </c>
      <c r="K24" s="32">
        <v>3.5</v>
      </c>
      <c r="L24" s="32">
        <v>98.667694624821806</v>
      </c>
      <c r="M24" s="33">
        <v>97.6</v>
      </c>
      <c r="N24" s="112"/>
      <c r="Q24" s="61"/>
    </row>
    <row r="25" spans="1:17" ht="36.9" customHeight="1" x14ac:dyDescent="0.45">
      <c r="A25" s="102" t="s">
        <v>42</v>
      </c>
      <c r="B25" s="99">
        <v>55474.646000000001</v>
      </c>
      <c r="C25" s="92">
        <v>54454.319000000003</v>
      </c>
      <c r="D25" s="93">
        <v>1020.327</v>
      </c>
      <c r="E25" s="94">
        <v>6.5609999999999999</v>
      </c>
      <c r="F25" s="96">
        <v>1013.766</v>
      </c>
      <c r="G25" s="96">
        <v>451.75099999999998</v>
      </c>
      <c r="H25" s="97">
        <v>562</v>
      </c>
      <c r="I25" s="79">
        <v>-704</v>
      </c>
      <c r="J25" s="32">
        <v>3.8</v>
      </c>
      <c r="K25" s="32">
        <v>2.2000000000000002</v>
      </c>
      <c r="L25" s="32">
        <v>97.63930145790583</v>
      </c>
      <c r="M25" s="33">
        <v>99.6</v>
      </c>
      <c r="N25" s="112"/>
      <c r="Q25" s="61"/>
    </row>
    <row r="26" spans="1:17" ht="36.9" customHeight="1" x14ac:dyDescent="0.45">
      <c r="A26" s="102" t="s">
        <v>43</v>
      </c>
      <c r="B26" s="99">
        <v>79954.024999999994</v>
      </c>
      <c r="C26" s="92">
        <v>79283.740999999995</v>
      </c>
      <c r="D26" s="93">
        <v>670.28399999999999</v>
      </c>
      <c r="E26" s="94">
        <v>315.34399999999999</v>
      </c>
      <c r="F26" s="96">
        <v>354.94</v>
      </c>
      <c r="G26" s="96">
        <v>-10.218999999999999</v>
      </c>
      <c r="H26" s="97">
        <v>365</v>
      </c>
      <c r="I26" s="79">
        <v>26</v>
      </c>
      <c r="J26" s="32">
        <v>0.9</v>
      </c>
      <c r="K26" s="32">
        <v>1</v>
      </c>
      <c r="L26" s="32">
        <v>94.702910830671186</v>
      </c>
      <c r="M26" s="33">
        <v>95.5</v>
      </c>
      <c r="N26" s="112"/>
      <c r="Q26" s="61"/>
    </row>
    <row r="27" spans="1:17" ht="36.9" customHeight="1" x14ac:dyDescent="0.45">
      <c r="A27" s="102" t="s">
        <v>44</v>
      </c>
      <c r="B27" s="99">
        <v>86095.793000000005</v>
      </c>
      <c r="C27" s="92">
        <v>83087.112999999998</v>
      </c>
      <c r="D27" s="93">
        <v>3008.68</v>
      </c>
      <c r="E27" s="94">
        <v>1453.538</v>
      </c>
      <c r="F27" s="96">
        <v>1555.1420000000001</v>
      </c>
      <c r="G27" s="96">
        <v>-86.795000000000002</v>
      </c>
      <c r="H27" s="97">
        <v>1642</v>
      </c>
      <c r="I27" s="79">
        <v>79</v>
      </c>
      <c r="J27" s="32">
        <v>5</v>
      </c>
      <c r="K27" s="32">
        <v>5.4</v>
      </c>
      <c r="L27" s="32">
        <v>90.246932960465756</v>
      </c>
      <c r="M27" s="33">
        <v>91.7</v>
      </c>
      <c r="N27" s="112"/>
      <c r="Q27" s="61"/>
    </row>
    <row r="28" spans="1:17" ht="36.9" customHeight="1" x14ac:dyDescent="0.45">
      <c r="A28" s="102" t="s">
        <v>45</v>
      </c>
      <c r="B28" s="99">
        <v>29184.191999999999</v>
      </c>
      <c r="C28" s="92">
        <v>29120.957999999999</v>
      </c>
      <c r="D28" s="93">
        <v>63.234000000000002</v>
      </c>
      <c r="E28" s="94">
        <v>42.488</v>
      </c>
      <c r="F28" s="96">
        <v>20.745999999999999</v>
      </c>
      <c r="G28" s="96">
        <v>10.464</v>
      </c>
      <c r="H28" s="97">
        <v>10</v>
      </c>
      <c r="I28" s="79">
        <v>-792</v>
      </c>
      <c r="J28" s="32">
        <v>0.1</v>
      </c>
      <c r="K28" s="32">
        <v>0.1</v>
      </c>
      <c r="L28" s="32">
        <v>100.93262179109861</v>
      </c>
      <c r="M28" s="33">
        <v>98.4</v>
      </c>
      <c r="N28" s="112"/>
      <c r="Q28" s="61"/>
    </row>
    <row r="29" spans="1:17" ht="36.9" customHeight="1" x14ac:dyDescent="0.45">
      <c r="A29" s="102" t="s">
        <v>46</v>
      </c>
      <c r="B29" s="99">
        <v>46014.029000000002</v>
      </c>
      <c r="C29" s="92">
        <v>45802.608999999997</v>
      </c>
      <c r="D29" s="93">
        <v>211.42</v>
      </c>
      <c r="E29" s="94">
        <v>90.366</v>
      </c>
      <c r="F29" s="96">
        <v>121.054</v>
      </c>
      <c r="G29" s="96">
        <v>15.138</v>
      </c>
      <c r="H29" s="97">
        <v>106</v>
      </c>
      <c r="I29" s="79">
        <v>0</v>
      </c>
      <c r="J29" s="32">
        <v>0.5</v>
      </c>
      <c r="K29" s="32">
        <v>0.4</v>
      </c>
      <c r="L29" s="32">
        <v>100.84651801407556</v>
      </c>
      <c r="M29" s="33">
        <v>99.6</v>
      </c>
      <c r="N29" s="112"/>
      <c r="Q29" s="61"/>
    </row>
    <row r="30" spans="1:17" ht="36.9" customHeight="1" x14ac:dyDescent="0.45">
      <c r="A30" s="102" t="s">
        <v>47</v>
      </c>
      <c r="B30" s="99">
        <v>74364.428</v>
      </c>
      <c r="C30" s="92">
        <v>73974.191999999995</v>
      </c>
      <c r="D30" s="93">
        <v>390.23599999999999</v>
      </c>
      <c r="E30" s="94">
        <v>368.791</v>
      </c>
      <c r="F30" s="96">
        <v>21.445</v>
      </c>
      <c r="G30" s="96">
        <v>-50.5</v>
      </c>
      <c r="H30" s="97">
        <v>72</v>
      </c>
      <c r="I30" s="79">
        <v>-63</v>
      </c>
      <c r="J30" s="32">
        <v>0.1</v>
      </c>
      <c r="K30" s="32">
        <v>0.3</v>
      </c>
      <c r="L30" s="32">
        <v>97.603363792469906</v>
      </c>
      <c r="M30" s="33">
        <v>97.3</v>
      </c>
      <c r="N30" s="112"/>
      <c r="Q30" s="61"/>
    </row>
    <row r="31" spans="1:17" ht="36.9" customHeight="1" x14ac:dyDescent="0.45">
      <c r="A31" s="102" t="s">
        <v>48</v>
      </c>
      <c r="B31" s="99">
        <v>44189.264999999999</v>
      </c>
      <c r="C31" s="92">
        <v>43767.042999999998</v>
      </c>
      <c r="D31" s="93">
        <v>422.22199999999998</v>
      </c>
      <c r="E31" s="94">
        <v>125.804</v>
      </c>
      <c r="F31" s="96">
        <v>296.41800000000001</v>
      </c>
      <c r="G31" s="96">
        <v>-302.39</v>
      </c>
      <c r="H31" s="97">
        <v>599</v>
      </c>
      <c r="I31" s="79">
        <v>628</v>
      </c>
      <c r="J31" s="32">
        <v>1.4</v>
      </c>
      <c r="K31" s="32">
        <v>2.9</v>
      </c>
      <c r="L31" s="32">
        <v>101.01512225818092</v>
      </c>
      <c r="M31" s="33">
        <v>98.5</v>
      </c>
      <c r="N31" s="112"/>
      <c r="Q31" s="61"/>
    </row>
    <row r="32" spans="1:17" ht="36.9" customHeight="1" x14ac:dyDescent="0.45">
      <c r="A32" s="102" t="s">
        <v>49</v>
      </c>
      <c r="B32" s="99">
        <v>27275.37</v>
      </c>
      <c r="C32" s="92">
        <v>26547.916000000001</v>
      </c>
      <c r="D32" s="93">
        <v>727.45399999999995</v>
      </c>
      <c r="E32" s="94">
        <v>119.80800000000001</v>
      </c>
      <c r="F32" s="96">
        <v>607.64599999999996</v>
      </c>
      <c r="G32" s="96">
        <v>413.666</v>
      </c>
      <c r="H32" s="97">
        <v>194</v>
      </c>
      <c r="I32" s="79">
        <v>-633</v>
      </c>
      <c r="J32" s="32">
        <v>4.0999999999999996</v>
      </c>
      <c r="K32" s="32">
        <v>1.4</v>
      </c>
      <c r="L32" s="32">
        <v>97.015824026649284</v>
      </c>
      <c r="M32" s="33">
        <v>98.5</v>
      </c>
      <c r="N32" s="112"/>
      <c r="Q32" s="61"/>
    </row>
    <row r="33" spans="1:17" ht="36.9" customHeight="1" x14ac:dyDescent="0.45">
      <c r="A33" s="102" t="s">
        <v>50</v>
      </c>
      <c r="B33" s="99">
        <v>27275.185000000001</v>
      </c>
      <c r="C33" s="92">
        <v>27039.242999999999</v>
      </c>
      <c r="D33" s="93">
        <v>235.94200000000001</v>
      </c>
      <c r="E33" s="94">
        <v>7.6040000000000001</v>
      </c>
      <c r="F33" s="96">
        <v>228.33799999999999</v>
      </c>
      <c r="G33" s="96">
        <v>213.15100000000001</v>
      </c>
      <c r="H33" s="97">
        <v>15</v>
      </c>
      <c r="I33" s="79">
        <v>-364</v>
      </c>
      <c r="J33" s="32">
        <v>1.5</v>
      </c>
      <c r="K33" s="32">
        <v>0.1</v>
      </c>
      <c r="L33" s="32">
        <v>96.821581352184666</v>
      </c>
      <c r="M33" s="33">
        <v>100.2</v>
      </c>
      <c r="N33" s="112"/>
      <c r="Q33" s="61"/>
    </row>
    <row r="34" spans="1:17" ht="36.9" customHeight="1" x14ac:dyDescent="0.45">
      <c r="A34" s="102" t="s">
        <v>51</v>
      </c>
      <c r="B34" s="99">
        <v>234403.30100000001</v>
      </c>
      <c r="C34" s="92">
        <v>229750.791</v>
      </c>
      <c r="D34" s="93">
        <v>4652.51</v>
      </c>
      <c r="E34" s="94">
        <v>269.63900000000001</v>
      </c>
      <c r="F34" s="96">
        <v>4382.8710000000001</v>
      </c>
      <c r="G34" s="96">
        <v>585.423</v>
      </c>
      <c r="H34" s="97">
        <v>3797</v>
      </c>
      <c r="I34" s="79">
        <v>-287</v>
      </c>
      <c r="J34" s="32">
        <v>3.7</v>
      </c>
      <c r="K34" s="32">
        <v>3.3</v>
      </c>
      <c r="L34" s="32">
        <v>95.215382659211329</v>
      </c>
      <c r="M34" s="33">
        <v>94.7</v>
      </c>
      <c r="N34" s="112"/>
      <c r="Q34" s="61"/>
    </row>
    <row r="35" spans="1:17" ht="36.9" customHeight="1" x14ac:dyDescent="0.45">
      <c r="A35" s="102" t="s">
        <v>52</v>
      </c>
      <c r="B35" s="99">
        <v>28785.969000000001</v>
      </c>
      <c r="C35" s="92">
        <v>28455.936000000002</v>
      </c>
      <c r="D35" s="93">
        <v>330.03300000000002</v>
      </c>
      <c r="E35" s="94">
        <v>19.664000000000001</v>
      </c>
      <c r="F35" s="96">
        <v>310.36900000000003</v>
      </c>
      <c r="G35" s="96">
        <v>292.75099999999998</v>
      </c>
      <c r="H35" s="97">
        <v>18</v>
      </c>
      <c r="I35" s="79">
        <v>-556</v>
      </c>
      <c r="J35" s="32">
        <v>2.1</v>
      </c>
      <c r="K35" s="32">
        <v>0.1</v>
      </c>
      <c r="L35" s="32">
        <v>98.202967265621709</v>
      </c>
      <c r="M35" s="33">
        <v>101.2</v>
      </c>
      <c r="N35" s="112"/>
      <c r="Q35" s="61"/>
    </row>
    <row r="36" spans="1:17" ht="36.9" customHeight="1" x14ac:dyDescent="0.45">
      <c r="A36" s="102" t="s">
        <v>53</v>
      </c>
      <c r="B36" s="99">
        <v>25180.662</v>
      </c>
      <c r="C36" s="92">
        <v>24784.877</v>
      </c>
      <c r="D36" s="93">
        <v>395.78500000000003</v>
      </c>
      <c r="E36" s="94">
        <v>232.21899999999999</v>
      </c>
      <c r="F36" s="96">
        <v>163.566</v>
      </c>
      <c r="G36" s="96">
        <v>-224.43899999999999</v>
      </c>
      <c r="H36" s="97">
        <v>388</v>
      </c>
      <c r="I36" s="79">
        <v>-243</v>
      </c>
      <c r="J36" s="32">
        <v>1.3</v>
      </c>
      <c r="K36" s="32">
        <v>3</v>
      </c>
      <c r="L36" s="32">
        <v>97.789036304189182</v>
      </c>
      <c r="M36" s="33">
        <v>99.3</v>
      </c>
      <c r="N36" s="112"/>
      <c r="Q36" s="61"/>
    </row>
    <row r="37" spans="1:17" ht="36.9" customHeight="1" x14ac:dyDescent="0.45">
      <c r="A37" s="102" t="s">
        <v>54</v>
      </c>
      <c r="B37" s="99">
        <v>39353.034</v>
      </c>
      <c r="C37" s="92">
        <v>38888.487000000001</v>
      </c>
      <c r="D37" s="93">
        <v>464.54700000000003</v>
      </c>
      <c r="E37" s="94">
        <v>71.346999999999994</v>
      </c>
      <c r="F37" s="96">
        <v>393.2</v>
      </c>
      <c r="G37" s="96">
        <v>31.370999999999999</v>
      </c>
      <c r="H37" s="97">
        <v>362</v>
      </c>
      <c r="I37" s="79">
        <v>-197</v>
      </c>
      <c r="J37" s="32">
        <v>2.2999999999999998</v>
      </c>
      <c r="K37" s="32">
        <v>2.2000000000000002</v>
      </c>
      <c r="L37" s="32">
        <v>94.45808682984827</v>
      </c>
      <c r="M37" s="33">
        <v>93.8</v>
      </c>
      <c r="N37" s="112"/>
      <c r="Q37" s="61"/>
    </row>
    <row r="38" spans="1:17" ht="36.9" customHeight="1" x14ac:dyDescent="0.45">
      <c r="A38" s="102" t="s">
        <v>55</v>
      </c>
      <c r="B38" s="99">
        <v>23999.670999999998</v>
      </c>
      <c r="C38" s="92">
        <v>23926.293000000001</v>
      </c>
      <c r="D38" s="93">
        <v>73.378</v>
      </c>
      <c r="E38" s="98">
        <v>13.840999999999999</v>
      </c>
      <c r="F38" s="96">
        <v>59.536999999999999</v>
      </c>
      <c r="G38" s="96">
        <v>-396.54</v>
      </c>
      <c r="H38" s="97">
        <v>456</v>
      </c>
      <c r="I38" s="79">
        <v>-274</v>
      </c>
      <c r="J38" s="32">
        <v>0.4</v>
      </c>
      <c r="K38" s="32">
        <v>3.5</v>
      </c>
      <c r="L38" s="32">
        <v>99.119872809690264</v>
      </c>
      <c r="M38" s="33">
        <v>98.4</v>
      </c>
      <c r="N38" s="112"/>
      <c r="Q38" s="61"/>
    </row>
    <row r="39" spans="1:17" ht="36.9" customHeight="1" x14ac:dyDescent="0.45">
      <c r="A39" s="102" t="s">
        <v>56</v>
      </c>
      <c r="B39" s="99">
        <v>22290.352999999999</v>
      </c>
      <c r="C39" s="92">
        <v>22018.972000000002</v>
      </c>
      <c r="D39" s="93">
        <v>271.38099999999997</v>
      </c>
      <c r="E39" s="94">
        <v>11.07</v>
      </c>
      <c r="F39" s="96">
        <v>260.31099999999998</v>
      </c>
      <c r="G39" s="96">
        <v>-63.637999999999998</v>
      </c>
      <c r="H39" s="97">
        <v>324</v>
      </c>
      <c r="I39" s="79">
        <v>42</v>
      </c>
      <c r="J39" s="32">
        <v>2.2000000000000002</v>
      </c>
      <c r="K39" s="32">
        <v>2.8</v>
      </c>
      <c r="L39" s="32">
        <v>96.578097599847936</v>
      </c>
      <c r="M39" s="33">
        <v>94.9</v>
      </c>
      <c r="N39" s="112"/>
      <c r="Q39" s="61"/>
    </row>
    <row r="40" spans="1:17" ht="36.9" customHeight="1" x14ac:dyDescent="0.45">
      <c r="A40" s="102" t="s">
        <v>57</v>
      </c>
      <c r="B40" s="99">
        <v>17174.531999999999</v>
      </c>
      <c r="C40" s="92">
        <v>16955.613000000001</v>
      </c>
      <c r="D40" s="93">
        <v>218.91900000000001</v>
      </c>
      <c r="E40" s="94">
        <v>6.0540000000000003</v>
      </c>
      <c r="F40" s="96">
        <v>212.86500000000001</v>
      </c>
      <c r="G40" s="96">
        <v>154.01</v>
      </c>
      <c r="H40" s="97">
        <v>59</v>
      </c>
      <c r="I40" s="79">
        <v>5</v>
      </c>
      <c r="J40" s="32">
        <v>2.6</v>
      </c>
      <c r="K40" s="32">
        <v>0.8</v>
      </c>
      <c r="L40" s="32">
        <v>93.688089205576276</v>
      </c>
      <c r="M40" s="33">
        <v>94.5</v>
      </c>
      <c r="N40" s="112"/>
      <c r="Q40" s="61"/>
    </row>
    <row r="41" spans="1:17" ht="36.9" customHeight="1" x14ac:dyDescent="0.45">
      <c r="A41" s="102" t="s">
        <v>58</v>
      </c>
      <c r="B41" s="99">
        <v>8948.2739999999994</v>
      </c>
      <c r="C41" s="92">
        <v>8378.6409999999996</v>
      </c>
      <c r="D41" s="93">
        <v>569.63300000000004</v>
      </c>
      <c r="E41" s="98">
        <v>48.625999999999998</v>
      </c>
      <c r="F41" s="96">
        <v>521.00699999999995</v>
      </c>
      <c r="G41" s="96">
        <v>81.953000000000003</v>
      </c>
      <c r="H41" s="97">
        <v>439</v>
      </c>
      <c r="I41" s="79">
        <v>91</v>
      </c>
      <c r="J41" s="32">
        <v>10.199999999999999</v>
      </c>
      <c r="K41" s="32">
        <v>8.6</v>
      </c>
      <c r="L41" s="32">
        <v>96.373733757189598</v>
      </c>
      <c r="M41" s="33">
        <v>92</v>
      </c>
      <c r="N41" s="112"/>
      <c r="Q41" s="61"/>
    </row>
    <row r="42" spans="1:17" ht="36.9" customHeight="1" x14ac:dyDescent="0.45">
      <c r="A42" s="102" t="s">
        <v>59</v>
      </c>
      <c r="B42" s="99">
        <v>6857.8810000000003</v>
      </c>
      <c r="C42" s="92">
        <v>6623.6220000000003</v>
      </c>
      <c r="D42" s="93">
        <v>234.25899999999999</v>
      </c>
      <c r="E42" s="94">
        <v>28.079000000000001</v>
      </c>
      <c r="F42" s="96">
        <v>206.18</v>
      </c>
      <c r="G42" s="96">
        <v>49.156999999999996</v>
      </c>
      <c r="H42" s="97">
        <v>157</v>
      </c>
      <c r="I42" s="79">
        <v>-56</v>
      </c>
      <c r="J42" s="32">
        <v>5.4</v>
      </c>
      <c r="K42" s="32">
        <v>4.2</v>
      </c>
      <c r="L42" s="32">
        <v>94.234957768539275</v>
      </c>
      <c r="M42" s="33">
        <v>92.6</v>
      </c>
      <c r="N42" s="112"/>
      <c r="Q42" s="61"/>
    </row>
    <row r="43" spans="1:17" ht="36.9" customHeight="1" x14ac:dyDescent="0.45">
      <c r="A43" s="102" t="s">
        <v>60</v>
      </c>
      <c r="B43" s="99">
        <v>7789.0320000000002</v>
      </c>
      <c r="C43" s="92">
        <v>7584.9930000000004</v>
      </c>
      <c r="D43" s="93">
        <v>204.03899999999999</v>
      </c>
      <c r="E43" s="98">
        <v>30.138000000000002</v>
      </c>
      <c r="F43" s="96">
        <v>173.90100000000001</v>
      </c>
      <c r="G43" s="96">
        <v>66.480999999999995</v>
      </c>
      <c r="H43" s="97">
        <v>107</v>
      </c>
      <c r="I43" s="79">
        <v>-256</v>
      </c>
      <c r="J43" s="32">
        <v>3.7</v>
      </c>
      <c r="K43" s="32">
        <v>2.2999999999999998</v>
      </c>
      <c r="L43" s="32">
        <v>98.596260331773919</v>
      </c>
      <c r="M43" s="33">
        <v>99.9</v>
      </c>
      <c r="N43" s="112"/>
      <c r="Q43" s="61"/>
    </row>
    <row r="44" spans="1:17" ht="36.9" customHeight="1" x14ac:dyDescent="0.45">
      <c r="A44" s="102" t="s">
        <v>61</v>
      </c>
      <c r="B44" s="99">
        <v>16747.952000000001</v>
      </c>
      <c r="C44" s="92">
        <v>16612.606</v>
      </c>
      <c r="D44" s="93">
        <v>135.346</v>
      </c>
      <c r="E44" s="94">
        <v>85.165000000000006</v>
      </c>
      <c r="F44" s="96">
        <v>50.180999999999997</v>
      </c>
      <c r="G44" s="96">
        <v>-10.236000000000001</v>
      </c>
      <c r="H44" s="97">
        <v>60</v>
      </c>
      <c r="I44" s="79">
        <v>-15</v>
      </c>
      <c r="J44" s="32">
        <v>0.5</v>
      </c>
      <c r="K44" s="32">
        <v>0.7</v>
      </c>
      <c r="L44" s="32">
        <v>98.473176231702823</v>
      </c>
      <c r="M44" s="33">
        <v>98</v>
      </c>
      <c r="N44" s="112"/>
      <c r="Q44" s="61"/>
    </row>
    <row r="45" spans="1:17" ht="36.9" customHeight="1" x14ac:dyDescent="0.45">
      <c r="A45" s="102" t="s">
        <v>62</v>
      </c>
      <c r="B45" s="99">
        <v>6563.19</v>
      </c>
      <c r="C45" s="92">
        <v>5953.3490000000002</v>
      </c>
      <c r="D45" s="93">
        <v>609.84100000000001</v>
      </c>
      <c r="E45" s="94">
        <v>71.123999999999995</v>
      </c>
      <c r="F45" s="96">
        <v>538.71699999999998</v>
      </c>
      <c r="G45" s="96">
        <v>66.686999999999998</v>
      </c>
      <c r="H45" s="97">
        <v>472</v>
      </c>
      <c r="I45" s="79">
        <v>-66</v>
      </c>
      <c r="J45" s="32">
        <v>12.1</v>
      </c>
      <c r="K45" s="32">
        <v>11.5</v>
      </c>
      <c r="L45" s="32">
        <v>70.768630645658362</v>
      </c>
      <c r="M45" s="33">
        <v>72.2</v>
      </c>
      <c r="N45" s="112"/>
      <c r="Q45" s="61"/>
    </row>
    <row r="46" spans="1:17" ht="36.9" customHeight="1" x14ac:dyDescent="0.45">
      <c r="A46" s="102" t="s">
        <v>63</v>
      </c>
      <c r="B46" s="99">
        <v>8303.2620000000006</v>
      </c>
      <c r="C46" s="92">
        <v>8213.8529999999992</v>
      </c>
      <c r="D46" s="93">
        <v>89.409000000000006</v>
      </c>
      <c r="E46" s="98">
        <v>5.0720000000000001</v>
      </c>
      <c r="F46" s="96">
        <v>84.337000000000003</v>
      </c>
      <c r="G46" s="96">
        <v>3.74</v>
      </c>
      <c r="H46" s="97">
        <v>81</v>
      </c>
      <c r="I46" s="79">
        <v>4</v>
      </c>
      <c r="J46" s="32">
        <v>1.8</v>
      </c>
      <c r="K46" s="32">
        <v>1.8</v>
      </c>
      <c r="L46" s="32">
        <v>94.485440292751775</v>
      </c>
      <c r="M46" s="33">
        <v>94.6</v>
      </c>
      <c r="N46" s="112"/>
      <c r="Q46" s="61"/>
    </row>
    <row r="47" spans="1:17" ht="36.9" customHeight="1" x14ac:dyDescent="0.45">
      <c r="A47" s="102" t="s">
        <v>64</v>
      </c>
      <c r="B47" s="99">
        <v>6723.2039999999997</v>
      </c>
      <c r="C47" s="92">
        <v>6712.2460000000001</v>
      </c>
      <c r="D47" s="93">
        <v>10.958</v>
      </c>
      <c r="E47" s="98">
        <v>6.4779999999999998</v>
      </c>
      <c r="F47" s="96">
        <v>4.4800000000000004</v>
      </c>
      <c r="G47" s="96">
        <v>-160.01400000000001</v>
      </c>
      <c r="H47" s="97">
        <v>164</v>
      </c>
      <c r="I47" s="79">
        <v>-1</v>
      </c>
      <c r="J47" s="32">
        <v>0.1</v>
      </c>
      <c r="K47" s="32">
        <v>4.7</v>
      </c>
      <c r="L47" s="32">
        <v>93.956749563063184</v>
      </c>
      <c r="M47" s="33">
        <v>93.4</v>
      </c>
      <c r="N47" s="112"/>
      <c r="Q47" s="61"/>
    </row>
    <row r="48" spans="1:17" ht="36.9" customHeight="1" x14ac:dyDescent="0.45">
      <c r="A48" s="102" t="s">
        <v>65</v>
      </c>
      <c r="B48" s="99">
        <v>7109.0820000000003</v>
      </c>
      <c r="C48" s="92">
        <v>6977.6289999999999</v>
      </c>
      <c r="D48" s="93">
        <v>131.453</v>
      </c>
      <c r="E48" s="98">
        <v>37.497</v>
      </c>
      <c r="F48" s="96">
        <v>93.956000000000003</v>
      </c>
      <c r="G48" s="96">
        <v>-9.891</v>
      </c>
      <c r="H48" s="97">
        <v>104</v>
      </c>
      <c r="I48" s="79">
        <v>-171</v>
      </c>
      <c r="J48" s="32">
        <v>2.1</v>
      </c>
      <c r="K48" s="32">
        <v>2.4</v>
      </c>
      <c r="L48" s="32">
        <v>95.420469718107455</v>
      </c>
      <c r="M48" s="33">
        <v>89.5</v>
      </c>
      <c r="N48" s="112"/>
      <c r="Q48" s="61"/>
    </row>
    <row r="49" spans="1:220" ht="36.6" customHeight="1" thickBot="1" x14ac:dyDescent="0.5">
      <c r="A49" s="103" t="s">
        <v>66</v>
      </c>
      <c r="B49" s="111">
        <v>3897.7979999999998</v>
      </c>
      <c r="C49" s="105">
        <v>3675.3040000000001</v>
      </c>
      <c r="D49" s="106">
        <v>222.494</v>
      </c>
      <c r="E49" s="107">
        <v>13.073</v>
      </c>
      <c r="F49" s="108">
        <v>209.42099999999999</v>
      </c>
      <c r="G49" s="108">
        <v>13.628</v>
      </c>
      <c r="H49" s="109">
        <v>196</v>
      </c>
      <c r="I49" s="80">
        <v>119</v>
      </c>
      <c r="J49" s="34">
        <v>8.9</v>
      </c>
      <c r="K49" s="34">
        <v>8.3000000000000007</v>
      </c>
      <c r="L49" s="34">
        <v>84.848478479808051</v>
      </c>
      <c r="M49" s="35">
        <v>76.099999999999994</v>
      </c>
      <c r="N49" s="112"/>
      <c r="Q49" s="61"/>
    </row>
    <row r="50" spans="1:220" ht="39.9" customHeight="1" thickTop="1" thickBot="1" x14ac:dyDescent="0.5">
      <c r="A50" s="36" t="s">
        <v>67</v>
      </c>
      <c r="B50" s="85">
        <v>2408533.3909999998</v>
      </c>
      <c r="C50" s="86">
        <v>2369053.7710000002</v>
      </c>
      <c r="D50" s="87">
        <v>39479.620000000003</v>
      </c>
      <c r="E50" s="88">
        <v>10144.887000000001</v>
      </c>
      <c r="F50" s="89">
        <v>29334.733</v>
      </c>
      <c r="G50" s="90">
        <v>1906.4490000000001</v>
      </c>
      <c r="H50" s="91">
        <v>27428</v>
      </c>
      <c r="I50" s="40">
        <v>-4638</v>
      </c>
      <c r="J50" s="41">
        <v>2.5</v>
      </c>
      <c r="K50" s="41">
        <v>2.4</v>
      </c>
      <c r="L50" s="42">
        <v>96.582614574868259</v>
      </c>
      <c r="M50" s="43">
        <v>95.7</v>
      </c>
      <c r="N50" s="112"/>
      <c r="Q50" s="61"/>
    </row>
    <row r="51" spans="1:220" ht="39.9" customHeight="1" thickTop="1" thickBot="1" x14ac:dyDescent="0.5">
      <c r="A51" s="36" t="s">
        <v>68</v>
      </c>
      <c r="B51" s="37">
        <v>90114.206999999995</v>
      </c>
      <c r="C51" s="38">
        <v>87687.856</v>
      </c>
      <c r="D51" s="44">
        <v>2426.3510000000001</v>
      </c>
      <c r="E51" s="45">
        <v>331.30599999999998</v>
      </c>
      <c r="F51" s="69">
        <v>2095.0450000000001</v>
      </c>
      <c r="G51" s="70">
        <v>255.51499999999999</v>
      </c>
      <c r="H51" s="39">
        <v>1840</v>
      </c>
      <c r="I51" s="40">
        <v>-348</v>
      </c>
      <c r="J51" s="41">
        <v>4.0999999999999996</v>
      </c>
      <c r="K51" s="41">
        <v>3.7</v>
      </c>
      <c r="L51" s="42">
        <v>93.160931120314416</v>
      </c>
      <c r="M51" s="43">
        <v>92</v>
      </c>
      <c r="N51" s="112"/>
      <c r="Q51" s="61"/>
    </row>
    <row r="52" spans="1:220" ht="39.9" customHeight="1" thickTop="1" thickBot="1" x14ac:dyDescent="0.5">
      <c r="A52" s="46" t="s">
        <v>69</v>
      </c>
      <c r="B52" s="47">
        <v>2498647.5980000002</v>
      </c>
      <c r="C52" s="48">
        <v>2456741.6269999999</v>
      </c>
      <c r="D52" s="49">
        <v>41905.970999999998</v>
      </c>
      <c r="E52" s="50">
        <v>10476.192999999999</v>
      </c>
      <c r="F52" s="71">
        <v>31429.777999999998</v>
      </c>
      <c r="G52" s="72">
        <v>2161.9639999999999</v>
      </c>
      <c r="H52" s="51">
        <v>29268</v>
      </c>
      <c r="I52" s="52">
        <v>-4986</v>
      </c>
      <c r="J52" s="53">
        <v>2.6</v>
      </c>
      <c r="K52" s="53">
        <v>2.5</v>
      </c>
      <c r="L52" s="54">
        <v>96.440438608260664</v>
      </c>
      <c r="M52" s="55">
        <v>95.5</v>
      </c>
      <c r="N52" s="112"/>
      <c r="Q52" s="61"/>
    </row>
    <row r="53" spans="1:220" ht="36" customHeight="1" x14ac:dyDescent="0.45">
      <c r="A53" s="3"/>
      <c r="B53" s="56" t="s">
        <v>70</v>
      </c>
      <c r="C53" s="3"/>
      <c r="D53" s="57"/>
      <c r="E53" s="3"/>
      <c r="F53" s="65"/>
      <c r="G53" s="65"/>
      <c r="H53" s="3"/>
      <c r="I53" s="3"/>
      <c r="J53" s="5"/>
      <c r="K53" s="5"/>
      <c r="L53" s="5"/>
      <c r="M53" s="5"/>
      <c r="N53" s="112"/>
      <c r="O53" s="77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  <c r="BR53" s="58"/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58"/>
      <c r="CD53" s="58"/>
      <c r="CE53" s="58"/>
      <c r="CF53" s="58"/>
      <c r="CG53" s="58"/>
      <c r="CH53" s="58"/>
      <c r="CI53" s="58"/>
      <c r="CJ53" s="58"/>
      <c r="CK53" s="58"/>
      <c r="CL53" s="58"/>
      <c r="CM53" s="58"/>
      <c r="CN53" s="58"/>
      <c r="CO53" s="58"/>
      <c r="CP53" s="58"/>
      <c r="CQ53" s="58"/>
      <c r="CR53" s="58"/>
      <c r="CS53" s="58"/>
      <c r="CT53" s="58"/>
      <c r="CU53" s="58"/>
      <c r="CV53" s="58"/>
      <c r="CW53" s="58"/>
      <c r="CX53" s="58"/>
      <c r="CY53" s="58"/>
      <c r="CZ53" s="58"/>
      <c r="DA53" s="58"/>
      <c r="DB53" s="58"/>
      <c r="DC53" s="58"/>
      <c r="DD53" s="58"/>
      <c r="DE53" s="58"/>
      <c r="DF53" s="58"/>
      <c r="DG53" s="58"/>
      <c r="DH53" s="58"/>
      <c r="DI53" s="58"/>
      <c r="DJ53" s="58"/>
      <c r="DK53" s="58"/>
      <c r="DL53" s="58"/>
      <c r="DM53" s="58"/>
      <c r="DN53" s="58"/>
      <c r="DO53" s="58"/>
      <c r="DP53" s="58"/>
      <c r="DQ53" s="58"/>
      <c r="DR53" s="58"/>
      <c r="DS53" s="58"/>
      <c r="DT53" s="58"/>
      <c r="DU53" s="58"/>
      <c r="DV53" s="58"/>
      <c r="DW53" s="58"/>
      <c r="DX53" s="58"/>
      <c r="DY53" s="58"/>
      <c r="DZ53" s="58"/>
      <c r="EA53" s="58"/>
      <c r="EB53" s="58"/>
      <c r="EC53" s="58"/>
      <c r="ED53" s="58"/>
      <c r="EE53" s="58"/>
      <c r="EF53" s="58"/>
      <c r="EG53" s="58"/>
      <c r="EH53" s="58"/>
      <c r="EI53" s="58"/>
      <c r="EJ53" s="58"/>
      <c r="EK53" s="58"/>
      <c r="EL53" s="58"/>
      <c r="EM53" s="58"/>
      <c r="EN53" s="58"/>
      <c r="EO53" s="58"/>
      <c r="EP53" s="58"/>
      <c r="EQ53" s="58"/>
      <c r="ER53" s="58"/>
      <c r="ES53" s="58"/>
      <c r="ET53" s="58"/>
      <c r="EU53" s="58"/>
      <c r="EV53" s="58"/>
      <c r="EW53" s="58"/>
      <c r="EX53" s="58"/>
      <c r="EY53" s="58"/>
      <c r="EZ53" s="58"/>
      <c r="FA53" s="58"/>
      <c r="FB53" s="58"/>
      <c r="FC53" s="58"/>
      <c r="FD53" s="58"/>
      <c r="FE53" s="58"/>
      <c r="FF53" s="58"/>
      <c r="FG53" s="58"/>
      <c r="FH53" s="58"/>
      <c r="FI53" s="58"/>
      <c r="FJ53" s="58"/>
      <c r="FK53" s="58"/>
      <c r="FL53" s="58"/>
      <c r="FM53" s="58"/>
      <c r="FN53" s="58"/>
      <c r="FO53" s="58"/>
      <c r="FP53" s="58"/>
      <c r="FQ53" s="58"/>
      <c r="FR53" s="58"/>
      <c r="FS53" s="58"/>
      <c r="FT53" s="58"/>
      <c r="FU53" s="58"/>
      <c r="FV53" s="58"/>
      <c r="FW53" s="58"/>
      <c r="FX53" s="58"/>
      <c r="FY53" s="58"/>
      <c r="FZ53" s="58"/>
      <c r="GA53" s="58"/>
      <c r="GB53" s="58"/>
      <c r="GC53" s="58"/>
      <c r="GD53" s="58"/>
      <c r="GE53" s="58"/>
      <c r="GF53" s="58"/>
      <c r="GG53" s="58"/>
      <c r="GH53" s="58"/>
      <c r="GI53" s="58"/>
      <c r="GJ53" s="58"/>
      <c r="GK53" s="58"/>
      <c r="GL53" s="58"/>
      <c r="GM53" s="58"/>
      <c r="GN53" s="58"/>
      <c r="GO53" s="58"/>
      <c r="GP53" s="58"/>
      <c r="GQ53" s="58"/>
      <c r="GR53" s="58"/>
      <c r="GS53" s="58"/>
      <c r="GT53" s="58"/>
      <c r="GU53" s="58"/>
      <c r="GV53" s="58"/>
      <c r="GW53" s="58"/>
      <c r="GX53" s="58"/>
      <c r="GY53" s="58"/>
      <c r="GZ53" s="58"/>
      <c r="HA53" s="58"/>
      <c r="HB53" s="58"/>
      <c r="HC53" s="58"/>
      <c r="HD53" s="58"/>
      <c r="HE53" s="58"/>
      <c r="HF53" s="58"/>
      <c r="HG53" s="58"/>
      <c r="HH53" s="58"/>
      <c r="HI53" s="58"/>
      <c r="HJ53" s="58"/>
      <c r="HK53" s="58"/>
      <c r="HL53" s="58"/>
    </row>
    <row r="54" spans="1:220" ht="36" customHeight="1" x14ac:dyDescent="0.45">
      <c r="A54" s="3"/>
      <c r="B54" s="60" t="s">
        <v>71</v>
      </c>
      <c r="C54" s="3"/>
      <c r="D54" s="75"/>
      <c r="E54" s="3"/>
      <c r="F54" s="65"/>
      <c r="G54" s="65"/>
      <c r="H54" s="3"/>
      <c r="I54" s="3"/>
      <c r="J54" s="5"/>
      <c r="K54" s="5"/>
      <c r="L54" s="5"/>
      <c r="M54" s="5"/>
      <c r="N54" s="74"/>
      <c r="O54" s="77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58"/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58"/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58"/>
      <c r="CQ54" s="58"/>
      <c r="CR54" s="58"/>
      <c r="CS54" s="58"/>
      <c r="CT54" s="58"/>
      <c r="CU54" s="58"/>
      <c r="CV54" s="58"/>
      <c r="CW54" s="58"/>
      <c r="CX54" s="58"/>
      <c r="CY54" s="58"/>
      <c r="CZ54" s="58"/>
      <c r="DA54" s="58"/>
      <c r="DB54" s="58"/>
      <c r="DC54" s="58"/>
      <c r="DD54" s="58"/>
      <c r="DE54" s="58"/>
      <c r="DF54" s="58"/>
      <c r="DG54" s="58"/>
      <c r="DH54" s="58"/>
      <c r="DI54" s="58"/>
      <c r="DJ54" s="58"/>
      <c r="DK54" s="58"/>
      <c r="DL54" s="58"/>
      <c r="DM54" s="58"/>
      <c r="DN54" s="58"/>
      <c r="DO54" s="58"/>
      <c r="DP54" s="58"/>
      <c r="DQ54" s="58"/>
      <c r="DR54" s="58"/>
      <c r="DS54" s="58"/>
      <c r="DT54" s="58"/>
      <c r="DU54" s="58"/>
      <c r="DV54" s="58"/>
      <c r="DW54" s="58"/>
      <c r="DX54" s="58"/>
      <c r="DY54" s="58"/>
      <c r="DZ54" s="58"/>
      <c r="EA54" s="58"/>
      <c r="EB54" s="58"/>
      <c r="EC54" s="58"/>
      <c r="ED54" s="58"/>
      <c r="EE54" s="58"/>
      <c r="EF54" s="58"/>
      <c r="EG54" s="58"/>
      <c r="EH54" s="58"/>
      <c r="EI54" s="58"/>
      <c r="EJ54" s="58"/>
      <c r="EK54" s="58"/>
      <c r="EL54" s="58"/>
      <c r="EM54" s="58"/>
      <c r="EN54" s="58"/>
      <c r="EO54" s="58"/>
      <c r="EP54" s="58"/>
      <c r="EQ54" s="58"/>
      <c r="ER54" s="58"/>
      <c r="ES54" s="58"/>
      <c r="ET54" s="58"/>
      <c r="EU54" s="58"/>
      <c r="EV54" s="58"/>
      <c r="EW54" s="58"/>
      <c r="EX54" s="58"/>
      <c r="EY54" s="58"/>
      <c r="EZ54" s="58"/>
      <c r="FA54" s="58"/>
      <c r="FB54" s="58"/>
      <c r="FC54" s="58"/>
      <c r="FD54" s="58"/>
      <c r="FE54" s="58"/>
      <c r="FF54" s="58"/>
      <c r="FG54" s="58"/>
      <c r="FH54" s="58"/>
      <c r="FI54" s="58"/>
      <c r="FJ54" s="58"/>
      <c r="FK54" s="58"/>
      <c r="FL54" s="58"/>
      <c r="FM54" s="58"/>
      <c r="FN54" s="58"/>
      <c r="FO54" s="58"/>
      <c r="FP54" s="58"/>
      <c r="FQ54" s="58"/>
      <c r="FR54" s="58"/>
      <c r="FS54" s="58"/>
      <c r="FT54" s="58"/>
      <c r="FU54" s="58"/>
      <c r="FV54" s="58"/>
      <c r="FW54" s="58"/>
      <c r="FX54" s="58"/>
      <c r="FY54" s="58"/>
      <c r="FZ54" s="58"/>
      <c r="GA54" s="58"/>
      <c r="GB54" s="58"/>
      <c r="GC54" s="58"/>
      <c r="GD54" s="58"/>
      <c r="GE54" s="58"/>
      <c r="GF54" s="58"/>
      <c r="GG54" s="58"/>
      <c r="GH54" s="58"/>
      <c r="GI54" s="58"/>
      <c r="GJ54" s="58"/>
      <c r="GK54" s="58"/>
      <c r="GL54" s="58"/>
      <c r="GM54" s="58"/>
      <c r="GN54" s="58"/>
      <c r="GO54" s="58"/>
      <c r="GP54" s="58"/>
      <c r="GQ54" s="58"/>
      <c r="GR54" s="58"/>
      <c r="GS54" s="58"/>
      <c r="GT54" s="58"/>
      <c r="GU54" s="58"/>
      <c r="GV54" s="58"/>
      <c r="GW54" s="58"/>
      <c r="GX54" s="58"/>
      <c r="GY54" s="58"/>
      <c r="GZ54" s="58"/>
      <c r="HA54" s="58"/>
      <c r="HB54" s="58"/>
      <c r="HC54" s="58"/>
      <c r="HD54" s="58"/>
      <c r="HE54" s="58"/>
      <c r="HF54" s="58"/>
      <c r="HG54" s="58"/>
      <c r="HH54" s="58"/>
      <c r="HI54" s="58"/>
      <c r="HJ54" s="58"/>
      <c r="HK54" s="58"/>
      <c r="HL54" s="58"/>
    </row>
    <row r="55" spans="1:220" ht="36" hidden="1" customHeight="1" x14ac:dyDescent="0.45">
      <c r="B55" s="60"/>
      <c r="N55" s="62"/>
    </row>
    <row r="56" spans="1:220" hidden="1" x14ac:dyDescent="0.45">
      <c r="N56" s="62"/>
    </row>
    <row r="57" spans="1:220" hidden="1" x14ac:dyDescent="0.45"/>
    <row r="58" spans="1:220" hidden="1" x14ac:dyDescent="0.45"/>
    <row r="59" spans="1:220" s="2" customFormat="1" hidden="1" x14ac:dyDescent="0.45">
      <c r="B59" s="118" t="s">
        <v>80</v>
      </c>
      <c r="C59" s="118" t="s">
        <v>81</v>
      </c>
      <c r="D59" s="118" t="s">
        <v>82</v>
      </c>
      <c r="E59" s="118" t="s">
        <v>83</v>
      </c>
      <c r="F59" s="118" t="s">
        <v>84</v>
      </c>
      <c r="G59" s="118" t="s">
        <v>85</v>
      </c>
    </row>
    <row r="60" spans="1:220" hidden="1" x14ac:dyDescent="0.45"/>
  </sheetData>
  <mergeCells count="3">
    <mergeCell ref="N2:N53"/>
    <mergeCell ref="B4:G4"/>
    <mergeCell ref="H4:I4"/>
  </mergeCells>
  <phoneticPr fontId="3"/>
  <printOptions verticalCentered="1"/>
  <pageMargins left="0.78740157480314965" right="0.39370078740157483" top="0.74803149606299213" bottom="0.6692913385826772" header="0.51181102362204722" footer="0.39370078740157483"/>
  <pageSetup paperSize="9" scale="37" orientation="portrait" r:id="rId1"/>
  <headerFooter alignWithMargins="0"/>
  <ignoredErrors>
    <ignoredError sqref="B59:G59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67BEE-4E9E-46C6-923E-1E0D98F9E70D}">
  <dimension ref="A1:AD48"/>
  <sheetViews>
    <sheetView zoomScale="60" zoomScaleNormal="60" workbookViewId="0">
      <selection activeCell="B45" sqref="B45"/>
    </sheetView>
  </sheetViews>
  <sheetFormatPr defaultRowHeight="18" x14ac:dyDescent="0.45"/>
  <sheetData>
    <row r="1" spans="1:30" x14ac:dyDescent="0.45">
      <c r="A1" s="76"/>
      <c r="B1" s="76" t="str">
        <f>""&amp;B2&amp;"-"&amp;B3&amp;"-"&amp;B4&amp;""</f>
        <v>2-1-1</v>
      </c>
      <c r="C1" s="76" t="str">
        <f t="shared" ref="C1:G1" si="0">""&amp;C2&amp;"-"&amp;C3&amp;"-"&amp;C4&amp;""</f>
        <v>2-1-2</v>
      </c>
      <c r="D1" s="76" t="str">
        <f t="shared" si="0"/>
        <v>2-1-3</v>
      </c>
      <c r="E1" s="76" t="str">
        <f t="shared" si="0"/>
        <v>2-1-4</v>
      </c>
      <c r="F1" s="76" t="str">
        <f t="shared" si="0"/>
        <v>2-1-5</v>
      </c>
      <c r="G1" s="76" t="str">
        <f t="shared" si="0"/>
        <v>2-1-6</v>
      </c>
    </row>
    <row r="2" spans="1:30" x14ac:dyDescent="0.45">
      <c r="A2" s="76"/>
      <c r="B2" s="76">
        <v>2</v>
      </c>
      <c r="C2" s="76">
        <v>2</v>
      </c>
      <c r="D2" s="76">
        <v>2</v>
      </c>
      <c r="E2" s="76">
        <v>2</v>
      </c>
      <c r="F2" s="76">
        <v>2</v>
      </c>
      <c r="G2" s="76">
        <v>2</v>
      </c>
      <c r="K2">
        <v>2</v>
      </c>
      <c r="L2">
        <v>2</v>
      </c>
      <c r="M2">
        <v>2</v>
      </c>
      <c r="N2">
        <v>2</v>
      </c>
      <c r="O2">
        <v>2</v>
      </c>
      <c r="P2">
        <v>2</v>
      </c>
      <c r="Q2" s="110">
        <v>2</v>
      </c>
      <c r="R2" s="110">
        <v>2</v>
      </c>
      <c r="S2" s="110">
        <v>2</v>
      </c>
      <c r="T2" s="110">
        <v>2</v>
      </c>
      <c r="U2" s="110">
        <v>2</v>
      </c>
      <c r="V2" s="110">
        <v>2</v>
      </c>
      <c r="W2" s="110">
        <v>2</v>
      </c>
      <c r="X2" s="110">
        <v>2</v>
      </c>
      <c r="Y2" s="110">
        <v>2</v>
      </c>
      <c r="Z2" s="110">
        <v>2</v>
      </c>
      <c r="AA2" s="110">
        <v>2</v>
      </c>
      <c r="AB2" s="110">
        <v>2</v>
      </c>
      <c r="AC2" s="110">
        <v>2</v>
      </c>
      <c r="AD2" s="110">
        <v>2</v>
      </c>
    </row>
    <row r="3" spans="1:30" x14ac:dyDescent="0.45">
      <c r="A3" s="76"/>
      <c r="B3" s="76">
        <v>1</v>
      </c>
      <c r="C3" s="76">
        <v>1</v>
      </c>
      <c r="D3" s="76">
        <v>1</v>
      </c>
      <c r="E3" s="76">
        <v>1</v>
      </c>
      <c r="F3" s="76">
        <v>1</v>
      </c>
      <c r="G3" s="76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 s="110">
        <v>1</v>
      </c>
      <c r="R3" s="110">
        <v>1</v>
      </c>
      <c r="S3" s="110">
        <v>1</v>
      </c>
      <c r="T3" s="110">
        <v>1</v>
      </c>
      <c r="U3" s="110">
        <v>2</v>
      </c>
      <c r="V3" s="110">
        <v>2</v>
      </c>
      <c r="W3" s="110">
        <v>2</v>
      </c>
      <c r="X3" s="110">
        <v>2</v>
      </c>
      <c r="Y3" s="110">
        <v>2</v>
      </c>
      <c r="Z3" s="110">
        <v>2</v>
      </c>
      <c r="AA3" s="110">
        <v>2</v>
      </c>
      <c r="AB3" s="110">
        <v>2</v>
      </c>
      <c r="AC3" s="110">
        <v>2</v>
      </c>
      <c r="AD3" s="110">
        <v>2</v>
      </c>
    </row>
    <row r="4" spans="1:30" x14ac:dyDescent="0.45">
      <c r="A4" s="76"/>
      <c r="B4" s="76">
        <v>1</v>
      </c>
      <c r="C4" s="76">
        <v>2</v>
      </c>
      <c r="D4" s="76">
        <v>3</v>
      </c>
      <c r="E4" s="76">
        <v>4</v>
      </c>
      <c r="F4" s="76">
        <v>5</v>
      </c>
      <c r="G4" s="76">
        <v>6</v>
      </c>
      <c r="K4">
        <v>1</v>
      </c>
      <c r="L4">
        <v>2</v>
      </c>
      <c r="M4">
        <v>3</v>
      </c>
      <c r="N4">
        <v>4</v>
      </c>
      <c r="O4">
        <v>5</v>
      </c>
      <c r="P4">
        <v>6</v>
      </c>
      <c r="Q4" s="110">
        <v>7</v>
      </c>
      <c r="R4" s="110">
        <v>8</v>
      </c>
      <c r="S4" s="110">
        <v>9</v>
      </c>
      <c r="T4" s="110">
        <v>10</v>
      </c>
      <c r="U4" s="110">
        <v>1</v>
      </c>
      <c r="V4" s="110">
        <v>2</v>
      </c>
      <c r="W4" s="110">
        <v>3</v>
      </c>
      <c r="X4" s="110">
        <v>4</v>
      </c>
      <c r="Y4" s="110">
        <v>5</v>
      </c>
      <c r="Z4" s="110">
        <v>6</v>
      </c>
      <c r="AA4" s="110">
        <v>7</v>
      </c>
      <c r="AB4" s="110">
        <v>8</v>
      </c>
      <c r="AC4" s="110">
        <v>9</v>
      </c>
      <c r="AD4" s="110">
        <v>10</v>
      </c>
    </row>
    <row r="5" spans="1:30" x14ac:dyDescent="0.45">
      <c r="A5" s="76" t="s">
        <v>26</v>
      </c>
      <c r="B5" s="76">
        <f>K5/1000</f>
        <v>88885.551000000007</v>
      </c>
      <c r="C5" s="76">
        <f t="shared" ref="C5:G20" si="1">L5/1000</f>
        <v>87824.604000000007</v>
      </c>
      <c r="D5" s="76">
        <f t="shared" si="1"/>
        <v>1060.9469999999999</v>
      </c>
      <c r="E5" s="76">
        <f t="shared" si="1"/>
        <v>272.63799999999998</v>
      </c>
      <c r="F5" s="76">
        <f t="shared" si="1"/>
        <v>788.30899999999997</v>
      </c>
      <c r="G5" s="76">
        <f t="shared" si="1"/>
        <v>-532.16300000000001</v>
      </c>
      <c r="J5" t="s">
        <v>26</v>
      </c>
      <c r="K5">
        <v>88885551</v>
      </c>
      <c r="L5">
        <v>87824604</v>
      </c>
      <c r="M5">
        <v>1060947</v>
      </c>
      <c r="N5">
        <v>272638</v>
      </c>
      <c r="O5">
        <v>788309</v>
      </c>
      <c r="P5">
        <v>-532163</v>
      </c>
      <c r="Q5" s="110">
        <v>60950</v>
      </c>
      <c r="R5" s="110">
        <v>0</v>
      </c>
      <c r="S5" s="110">
        <v>0</v>
      </c>
      <c r="T5" s="110">
        <v>-471213</v>
      </c>
      <c r="U5" s="110">
        <v>86846591</v>
      </c>
      <c r="V5" s="110">
        <v>85007317</v>
      </c>
      <c r="W5" s="110">
        <v>1839274</v>
      </c>
      <c r="X5" s="110">
        <v>518802</v>
      </c>
      <c r="Y5" s="110">
        <v>1320472</v>
      </c>
      <c r="Z5" s="110">
        <v>351141</v>
      </c>
      <c r="AA5" s="110">
        <v>4087</v>
      </c>
      <c r="AB5" s="110">
        <v>0</v>
      </c>
      <c r="AC5" s="110">
        <v>650000</v>
      </c>
      <c r="AD5" s="110">
        <v>-294772</v>
      </c>
    </row>
    <row r="6" spans="1:30" x14ac:dyDescent="0.45">
      <c r="A6" s="76" t="s">
        <v>27</v>
      </c>
      <c r="B6" s="76">
        <f t="shared" ref="B6:B48" si="2">K6/1000</f>
        <v>197658.37299999999</v>
      </c>
      <c r="C6" s="76">
        <f t="shared" si="1"/>
        <v>192121.37299999999</v>
      </c>
      <c r="D6" s="76">
        <f t="shared" si="1"/>
        <v>5537</v>
      </c>
      <c r="E6" s="76">
        <f t="shared" si="1"/>
        <v>606.923</v>
      </c>
      <c r="F6" s="76">
        <f t="shared" si="1"/>
        <v>4930.0770000000002</v>
      </c>
      <c r="G6" s="76">
        <f t="shared" si="1"/>
        <v>-747.48800000000006</v>
      </c>
      <c r="J6" t="s">
        <v>27</v>
      </c>
      <c r="K6">
        <v>197658373</v>
      </c>
      <c r="L6">
        <v>192121373</v>
      </c>
      <c r="M6">
        <v>5537000</v>
      </c>
      <c r="N6">
        <v>606923</v>
      </c>
      <c r="O6">
        <v>4930077</v>
      </c>
      <c r="P6">
        <v>-747488</v>
      </c>
      <c r="Q6" s="110">
        <v>7209322</v>
      </c>
      <c r="R6" s="110">
        <v>0</v>
      </c>
      <c r="S6" s="110">
        <v>4847461</v>
      </c>
      <c r="T6" s="110">
        <v>1614373</v>
      </c>
      <c r="U6" s="110">
        <v>185260702</v>
      </c>
      <c r="V6" s="110">
        <v>178936753</v>
      </c>
      <c r="W6" s="110">
        <v>6323949</v>
      </c>
      <c r="X6" s="110">
        <v>646384</v>
      </c>
      <c r="Y6" s="110">
        <v>5677565</v>
      </c>
      <c r="Z6" s="110">
        <v>-379711</v>
      </c>
      <c r="AA6" s="110">
        <v>6738800</v>
      </c>
      <c r="AB6" s="110">
        <v>0</v>
      </c>
      <c r="AC6" s="110">
        <v>4731984</v>
      </c>
      <c r="AD6" s="110">
        <v>1627105</v>
      </c>
    </row>
    <row r="7" spans="1:30" x14ac:dyDescent="0.45">
      <c r="A7" s="76" t="s">
        <v>77</v>
      </c>
      <c r="B7" s="76">
        <f t="shared" si="2"/>
        <v>45720.883000000002</v>
      </c>
      <c r="C7" s="76">
        <f t="shared" si="1"/>
        <v>45524.144</v>
      </c>
      <c r="D7" s="76">
        <f t="shared" si="1"/>
        <v>196.739</v>
      </c>
      <c r="E7" s="76">
        <f t="shared" si="1"/>
        <v>54.613999999999997</v>
      </c>
      <c r="F7" s="76">
        <f t="shared" si="1"/>
        <v>142.125</v>
      </c>
      <c r="G7" s="76">
        <f t="shared" si="1"/>
        <v>-28.628</v>
      </c>
      <c r="J7" t="s">
        <v>77</v>
      </c>
      <c r="K7">
        <v>45720883</v>
      </c>
      <c r="L7">
        <v>45524144</v>
      </c>
      <c r="M7">
        <v>196739</v>
      </c>
      <c r="N7">
        <v>54614</v>
      </c>
      <c r="O7">
        <v>142125</v>
      </c>
      <c r="P7">
        <v>-28628</v>
      </c>
      <c r="Q7" s="110">
        <v>6241</v>
      </c>
      <c r="R7" s="110">
        <v>0</v>
      </c>
      <c r="S7" s="110">
        <v>1400000</v>
      </c>
      <c r="T7" s="110">
        <v>-1422387</v>
      </c>
      <c r="U7" s="110">
        <v>42573627</v>
      </c>
      <c r="V7" s="110">
        <v>42181713</v>
      </c>
      <c r="W7" s="110">
        <v>391914</v>
      </c>
      <c r="X7" s="110">
        <v>221161</v>
      </c>
      <c r="Y7" s="110">
        <v>170753</v>
      </c>
      <c r="Z7" s="110">
        <v>52372</v>
      </c>
      <c r="AA7" s="110">
        <v>980</v>
      </c>
      <c r="AB7" s="110">
        <v>200000</v>
      </c>
      <c r="AC7" s="110">
        <v>1000000</v>
      </c>
      <c r="AD7" s="110">
        <v>-746648</v>
      </c>
    </row>
    <row r="8" spans="1:30" x14ac:dyDescent="0.45">
      <c r="A8" s="76" t="s">
        <v>29</v>
      </c>
      <c r="B8" s="76">
        <f t="shared" si="2"/>
        <v>179005.89499999999</v>
      </c>
      <c r="C8" s="76">
        <f t="shared" si="1"/>
        <v>177941.37700000001</v>
      </c>
      <c r="D8" s="76">
        <f t="shared" si="1"/>
        <v>1064.518</v>
      </c>
      <c r="E8" s="76">
        <f t="shared" si="1"/>
        <v>747.89599999999996</v>
      </c>
      <c r="F8" s="76">
        <f t="shared" si="1"/>
        <v>316.62200000000001</v>
      </c>
      <c r="G8" s="76">
        <f t="shared" si="1"/>
        <v>-308.65499999999997</v>
      </c>
      <c r="J8" t="s">
        <v>29</v>
      </c>
      <c r="K8">
        <v>179005895</v>
      </c>
      <c r="L8">
        <v>177941377</v>
      </c>
      <c r="M8">
        <v>1064518</v>
      </c>
      <c r="N8">
        <v>747896</v>
      </c>
      <c r="O8">
        <v>316622</v>
      </c>
      <c r="P8">
        <v>-308655</v>
      </c>
      <c r="Q8" s="110">
        <v>268022</v>
      </c>
      <c r="R8" s="110">
        <v>2300</v>
      </c>
      <c r="S8" s="110">
        <v>1900000</v>
      </c>
      <c r="T8" s="110">
        <v>-1938333</v>
      </c>
      <c r="U8" s="110">
        <v>163564864</v>
      </c>
      <c r="V8" s="110">
        <v>162039022</v>
      </c>
      <c r="W8" s="110">
        <v>1525842</v>
      </c>
      <c r="X8" s="110">
        <v>900565</v>
      </c>
      <c r="Y8" s="110">
        <v>625277</v>
      </c>
      <c r="Z8" s="110">
        <v>-907924</v>
      </c>
      <c r="AA8" s="110">
        <v>659949</v>
      </c>
      <c r="AB8" s="110">
        <v>20659</v>
      </c>
      <c r="AC8" s="110">
        <v>400000</v>
      </c>
      <c r="AD8" s="110">
        <v>-627316</v>
      </c>
    </row>
    <row r="9" spans="1:30" x14ac:dyDescent="0.45">
      <c r="A9" s="76" t="s">
        <v>30</v>
      </c>
      <c r="B9" s="76">
        <f t="shared" si="2"/>
        <v>38017.923000000003</v>
      </c>
      <c r="C9" s="76">
        <f t="shared" si="1"/>
        <v>37712.544000000002</v>
      </c>
      <c r="D9" s="76">
        <f t="shared" si="1"/>
        <v>305.37900000000002</v>
      </c>
      <c r="E9" s="76">
        <f t="shared" si="1"/>
        <v>79.632999999999996</v>
      </c>
      <c r="F9" s="76">
        <f t="shared" si="1"/>
        <v>225.74600000000001</v>
      </c>
      <c r="G9" s="76">
        <f t="shared" si="1"/>
        <v>4.9340000000000002</v>
      </c>
      <c r="J9" t="s">
        <v>30</v>
      </c>
      <c r="K9">
        <v>38017923</v>
      </c>
      <c r="L9">
        <v>37712544</v>
      </c>
      <c r="M9">
        <v>305379</v>
      </c>
      <c r="N9">
        <v>79633</v>
      </c>
      <c r="O9">
        <v>225746</v>
      </c>
      <c r="P9">
        <v>4934</v>
      </c>
      <c r="Q9" s="110">
        <v>704080</v>
      </c>
      <c r="R9" s="110">
        <v>0</v>
      </c>
      <c r="S9" s="110">
        <v>1300000</v>
      </c>
      <c r="T9" s="110">
        <v>-590986</v>
      </c>
      <c r="U9" s="110">
        <v>39371973</v>
      </c>
      <c r="V9" s="110">
        <v>39134586</v>
      </c>
      <c r="W9" s="110">
        <v>237387</v>
      </c>
      <c r="X9" s="110">
        <v>16575</v>
      </c>
      <c r="Y9" s="110">
        <v>220812</v>
      </c>
      <c r="Z9" s="110">
        <v>-98466</v>
      </c>
      <c r="AA9" s="110">
        <v>619102</v>
      </c>
      <c r="AB9" s="110">
        <v>0</v>
      </c>
      <c r="AC9" s="110">
        <v>700000</v>
      </c>
      <c r="AD9" s="110">
        <v>-179364</v>
      </c>
    </row>
    <row r="10" spans="1:30" x14ac:dyDescent="0.45">
      <c r="A10" s="76" t="s">
        <v>31</v>
      </c>
      <c r="B10" s="76">
        <f t="shared" si="2"/>
        <v>147996.91899999999</v>
      </c>
      <c r="C10" s="76">
        <f t="shared" si="1"/>
        <v>142756.451</v>
      </c>
      <c r="D10" s="76">
        <f t="shared" si="1"/>
        <v>5240.4679999999998</v>
      </c>
      <c r="E10" s="76">
        <f t="shared" si="1"/>
        <v>1717.3109999999999</v>
      </c>
      <c r="F10" s="76">
        <f t="shared" si="1"/>
        <v>3523.1570000000002</v>
      </c>
      <c r="G10" s="76">
        <f t="shared" si="1"/>
        <v>864.96600000000001</v>
      </c>
      <c r="J10" t="s">
        <v>31</v>
      </c>
      <c r="K10">
        <v>147996919</v>
      </c>
      <c r="L10">
        <v>142756451</v>
      </c>
      <c r="M10">
        <v>5240468</v>
      </c>
      <c r="N10">
        <v>1717311</v>
      </c>
      <c r="O10">
        <v>3523157</v>
      </c>
      <c r="P10">
        <v>864966</v>
      </c>
      <c r="Q10" s="110">
        <v>1894293</v>
      </c>
      <c r="R10" s="110">
        <v>0</v>
      </c>
      <c r="S10" s="110">
        <v>0</v>
      </c>
      <c r="T10" s="110">
        <v>2759259</v>
      </c>
      <c r="U10" s="110">
        <v>139860614</v>
      </c>
      <c r="V10" s="110">
        <v>134961546</v>
      </c>
      <c r="W10" s="110">
        <v>4899068</v>
      </c>
      <c r="X10" s="110">
        <v>2240877</v>
      </c>
      <c r="Y10" s="110">
        <v>2658191</v>
      </c>
      <c r="Z10" s="110">
        <v>1625969</v>
      </c>
      <c r="AA10" s="110">
        <v>949581</v>
      </c>
      <c r="AB10" s="110">
        <v>0</v>
      </c>
      <c r="AC10" s="110">
        <v>0</v>
      </c>
      <c r="AD10" s="110">
        <v>2575550</v>
      </c>
    </row>
    <row r="11" spans="1:30" x14ac:dyDescent="0.45">
      <c r="A11" s="76" t="s">
        <v>32</v>
      </c>
      <c r="B11" s="76">
        <f t="shared" si="2"/>
        <v>37910.031000000003</v>
      </c>
      <c r="C11" s="76">
        <f t="shared" si="1"/>
        <v>37758.607000000004</v>
      </c>
      <c r="D11" s="76">
        <f t="shared" si="1"/>
        <v>151.42400000000001</v>
      </c>
      <c r="E11" s="76">
        <f t="shared" si="1"/>
        <v>139.745</v>
      </c>
      <c r="F11" s="76">
        <f t="shared" si="1"/>
        <v>11.679</v>
      </c>
      <c r="G11" s="76">
        <f t="shared" si="1"/>
        <v>-230.8</v>
      </c>
      <c r="J11" t="s">
        <v>32</v>
      </c>
      <c r="K11">
        <v>37910031</v>
      </c>
      <c r="L11">
        <v>37758607</v>
      </c>
      <c r="M11">
        <v>151424</v>
      </c>
      <c r="N11">
        <v>139745</v>
      </c>
      <c r="O11">
        <v>11679</v>
      </c>
      <c r="P11">
        <v>-230800</v>
      </c>
      <c r="Q11" s="110">
        <v>124274</v>
      </c>
      <c r="R11" s="110">
        <v>0</v>
      </c>
      <c r="S11" s="110">
        <v>0</v>
      </c>
      <c r="T11" s="110">
        <v>-106526</v>
      </c>
      <c r="U11" s="110">
        <v>37140680</v>
      </c>
      <c r="V11" s="110">
        <v>36812112</v>
      </c>
      <c r="W11" s="110">
        <v>328568</v>
      </c>
      <c r="X11" s="110">
        <v>86089</v>
      </c>
      <c r="Y11" s="110">
        <v>242479</v>
      </c>
      <c r="Z11" s="110">
        <v>-218932</v>
      </c>
      <c r="AA11" s="110">
        <v>231000</v>
      </c>
      <c r="AB11" s="110">
        <v>0</v>
      </c>
      <c r="AC11" s="110">
        <v>0</v>
      </c>
      <c r="AD11" s="110">
        <v>12068</v>
      </c>
    </row>
    <row r="12" spans="1:30" x14ac:dyDescent="0.45">
      <c r="A12" s="76" t="s">
        <v>33</v>
      </c>
      <c r="B12" s="76">
        <f t="shared" si="2"/>
        <v>77109.332999999999</v>
      </c>
      <c r="C12" s="76">
        <f t="shared" si="1"/>
        <v>75379.441999999995</v>
      </c>
      <c r="D12" s="76">
        <f t="shared" si="1"/>
        <v>1729.8910000000001</v>
      </c>
      <c r="E12" s="76">
        <f t="shared" si="1"/>
        <v>307.82499999999999</v>
      </c>
      <c r="F12" s="76">
        <f t="shared" si="1"/>
        <v>1422.066</v>
      </c>
      <c r="G12" s="76">
        <f t="shared" si="1"/>
        <v>486.09100000000001</v>
      </c>
      <c r="J12" t="s">
        <v>33</v>
      </c>
      <c r="K12">
        <v>77109333</v>
      </c>
      <c r="L12">
        <v>75379442</v>
      </c>
      <c r="M12">
        <v>1729891</v>
      </c>
      <c r="N12">
        <v>307825</v>
      </c>
      <c r="O12">
        <v>1422066</v>
      </c>
      <c r="P12">
        <v>486091</v>
      </c>
      <c r="Q12" s="110">
        <v>12375</v>
      </c>
      <c r="R12" s="110">
        <v>1756540</v>
      </c>
      <c r="S12" s="110">
        <v>114465</v>
      </c>
      <c r="T12" s="110">
        <v>2140541</v>
      </c>
      <c r="U12" s="110">
        <v>72828803</v>
      </c>
      <c r="V12" s="110">
        <v>71823083</v>
      </c>
      <c r="W12" s="110">
        <v>1005720</v>
      </c>
      <c r="X12" s="110">
        <v>69745</v>
      </c>
      <c r="Y12" s="110">
        <v>935975</v>
      </c>
      <c r="Z12" s="110">
        <v>-1337042</v>
      </c>
      <c r="AA12" s="110">
        <v>575382</v>
      </c>
      <c r="AB12" s="110">
        <v>0</v>
      </c>
      <c r="AC12" s="110">
        <v>23155</v>
      </c>
      <c r="AD12" s="110">
        <v>-784815</v>
      </c>
    </row>
    <row r="13" spans="1:30" x14ac:dyDescent="0.45">
      <c r="A13" s="76" t="s">
        <v>34</v>
      </c>
      <c r="B13" s="76">
        <f t="shared" si="2"/>
        <v>166943.51999999999</v>
      </c>
      <c r="C13" s="76">
        <f t="shared" si="1"/>
        <v>164457.19399999999</v>
      </c>
      <c r="D13" s="76">
        <f t="shared" si="1"/>
        <v>2486.326</v>
      </c>
      <c r="E13" s="76">
        <f t="shared" si="1"/>
        <v>507.75</v>
      </c>
      <c r="F13" s="76">
        <f t="shared" si="1"/>
        <v>1978.576</v>
      </c>
      <c r="G13" s="76">
        <f t="shared" si="1"/>
        <v>-373.84800000000001</v>
      </c>
      <c r="J13" t="s">
        <v>34</v>
      </c>
      <c r="K13">
        <v>166943520</v>
      </c>
      <c r="L13">
        <v>164457194</v>
      </c>
      <c r="M13">
        <v>2486326</v>
      </c>
      <c r="N13">
        <v>507750</v>
      </c>
      <c r="O13">
        <v>1978576</v>
      </c>
      <c r="P13">
        <v>-373848</v>
      </c>
      <c r="Q13" s="110">
        <v>1349858</v>
      </c>
      <c r="R13" s="110">
        <v>234866</v>
      </c>
      <c r="S13" s="110">
        <v>1500000</v>
      </c>
      <c r="T13" s="110">
        <v>-289124</v>
      </c>
      <c r="U13" s="110">
        <v>170832656</v>
      </c>
      <c r="V13" s="110">
        <v>167930483</v>
      </c>
      <c r="W13" s="110">
        <v>2902173</v>
      </c>
      <c r="X13" s="110">
        <v>549749</v>
      </c>
      <c r="Y13" s="110">
        <v>2352424</v>
      </c>
      <c r="Z13" s="110">
        <v>-138526</v>
      </c>
      <c r="AA13" s="110">
        <v>1330521</v>
      </c>
      <c r="AB13" s="110">
        <v>735557</v>
      </c>
      <c r="AC13" s="110">
        <v>2295228</v>
      </c>
      <c r="AD13" s="110">
        <v>-367676</v>
      </c>
    </row>
    <row r="14" spans="1:30" x14ac:dyDescent="0.45">
      <c r="A14" s="76" t="s">
        <v>35</v>
      </c>
      <c r="B14" s="76">
        <f t="shared" si="2"/>
        <v>117124.287</v>
      </c>
      <c r="C14" s="76">
        <f t="shared" si="1"/>
        <v>114443.906</v>
      </c>
      <c r="D14" s="76">
        <f t="shared" si="1"/>
        <v>2680.3809999999999</v>
      </c>
      <c r="E14" s="76">
        <f t="shared" si="1"/>
        <v>1420.1690000000001</v>
      </c>
      <c r="F14" s="76">
        <f t="shared" si="1"/>
        <v>1260.212</v>
      </c>
      <c r="G14" s="76">
        <f t="shared" si="1"/>
        <v>79.06</v>
      </c>
      <c r="J14" t="s">
        <v>35</v>
      </c>
      <c r="K14">
        <v>117124287</v>
      </c>
      <c r="L14">
        <v>114443906</v>
      </c>
      <c r="M14">
        <v>2680381</v>
      </c>
      <c r="N14">
        <v>1420169</v>
      </c>
      <c r="O14">
        <v>1260212</v>
      </c>
      <c r="P14">
        <v>79060</v>
      </c>
      <c r="Q14" s="110">
        <v>273730</v>
      </c>
      <c r="R14" s="110">
        <v>0</v>
      </c>
      <c r="S14" s="110">
        <v>200000</v>
      </c>
      <c r="T14" s="110">
        <v>152790</v>
      </c>
      <c r="U14" s="110">
        <v>119721525</v>
      </c>
      <c r="V14" s="110">
        <v>117524734</v>
      </c>
      <c r="W14" s="110">
        <v>2196791</v>
      </c>
      <c r="X14" s="110">
        <v>1015639</v>
      </c>
      <c r="Y14" s="110">
        <v>1181152</v>
      </c>
      <c r="Z14" s="110">
        <v>197392</v>
      </c>
      <c r="AA14" s="110">
        <v>201170</v>
      </c>
      <c r="AB14" s="110">
        <v>0</v>
      </c>
      <c r="AC14" s="110">
        <v>700000</v>
      </c>
      <c r="AD14" s="110">
        <v>-301438</v>
      </c>
    </row>
    <row r="15" spans="1:30" x14ac:dyDescent="0.45">
      <c r="A15" s="76" t="s">
        <v>36</v>
      </c>
      <c r="B15" s="76">
        <f t="shared" si="2"/>
        <v>126597.935</v>
      </c>
      <c r="C15" s="76">
        <f t="shared" si="1"/>
        <v>124326.82</v>
      </c>
      <c r="D15" s="76">
        <f t="shared" si="1"/>
        <v>2271.1149999999998</v>
      </c>
      <c r="E15" s="76">
        <f t="shared" si="1"/>
        <v>473.31599999999997</v>
      </c>
      <c r="F15" s="76">
        <f t="shared" si="1"/>
        <v>1797.799</v>
      </c>
      <c r="G15" s="76">
        <f t="shared" si="1"/>
        <v>1763.114</v>
      </c>
      <c r="J15" t="s">
        <v>36</v>
      </c>
      <c r="K15">
        <v>126597935</v>
      </c>
      <c r="L15">
        <v>124326820</v>
      </c>
      <c r="M15">
        <v>2271115</v>
      </c>
      <c r="N15">
        <v>473316</v>
      </c>
      <c r="O15">
        <v>1797799</v>
      </c>
      <c r="P15">
        <v>1763114</v>
      </c>
      <c r="Q15" s="110">
        <v>38305</v>
      </c>
      <c r="R15" s="110">
        <v>729100</v>
      </c>
      <c r="S15" s="110">
        <v>0</v>
      </c>
      <c r="T15" s="110">
        <v>2530519</v>
      </c>
      <c r="U15" s="110">
        <v>122333416</v>
      </c>
      <c r="V15" s="110">
        <v>122009483</v>
      </c>
      <c r="W15" s="110">
        <v>323933</v>
      </c>
      <c r="X15" s="110">
        <v>289248</v>
      </c>
      <c r="Y15" s="110">
        <v>34685</v>
      </c>
      <c r="Z15" s="110">
        <v>-21644</v>
      </c>
      <c r="AA15" s="110">
        <v>610282</v>
      </c>
      <c r="AB15" s="110">
        <v>516900</v>
      </c>
      <c r="AC15" s="110">
        <v>650000</v>
      </c>
      <c r="AD15" s="110">
        <v>455538</v>
      </c>
    </row>
    <row r="16" spans="1:30" x14ac:dyDescent="0.45">
      <c r="A16" s="76" t="s">
        <v>37</v>
      </c>
      <c r="B16" s="76">
        <f t="shared" si="2"/>
        <v>90242.679000000004</v>
      </c>
      <c r="C16" s="76">
        <f t="shared" si="1"/>
        <v>89887.331999999995</v>
      </c>
      <c r="D16" s="76">
        <f t="shared" si="1"/>
        <v>355.34699999999998</v>
      </c>
      <c r="E16" s="76">
        <f t="shared" si="1"/>
        <v>24.734000000000002</v>
      </c>
      <c r="F16" s="76">
        <f t="shared" si="1"/>
        <v>330.613</v>
      </c>
      <c r="G16" s="76">
        <f t="shared" si="1"/>
        <v>72.033000000000001</v>
      </c>
      <c r="J16" t="s">
        <v>37</v>
      </c>
      <c r="K16">
        <v>90242679</v>
      </c>
      <c r="L16">
        <v>89887332</v>
      </c>
      <c r="M16">
        <v>355347</v>
      </c>
      <c r="N16">
        <v>24734</v>
      </c>
      <c r="O16">
        <v>330613</v>
      </c>
      <c r="P16">
        <v>72033</v>
      </c>
      <c r="Q16" s="110">
        <v>155077</v>
      </c>
      <c r="R16" s="110">
        <v>0</v>
      </c>
      <c r="S16" s="110">
        <v>0</v>
      </c>
      <c r="T16" s="110">
        <v>227110</v>
      </c>
      <c r="U16" s="110">
        <v>83293220</v>
      </c>
      <c r="V16" s="110">
        <v>82982884</v>
      </c>
      <c r="W16" s="110">
        <v>310336</v>
      </c>
      <c r="X16" s="110">
        <v>51756</v>
      </c>
      <c r="Y16" s="110">
        <v>258580</v>
      </c>
      <c r="Z16" s="110">
        <v>-150156</v>
      </c>
      <c r="AA16" s="110">
        <v>245076</v>
      </c>
      <c r="AB16" s="110">
        <v>0</v>
      </c>
      <c r="AC16" s="110">
        <v>259000</v>
      </c>
      <c r="AD16" s="110">
        <v>-164080</v>
      </c>
    </row>
    <row r="17" spans="1:30" x14ac:dyDescent="0.45">
      <c r="A17" s="76" t="s">
        <v>38</v>
      </c>
      <c r="B17" s="76">
        <f t="shared" si="2"/>
        <v>47467.245999999999</v>
      </c>
      <c r="C17" s="76">
        <f t="shared" si="1"/>
        <v>46998.398000000001</v>
      </c>
      <c r="D17" s="76">
        <f t="shared" si="1"/>
        <v>468.84800000000001</v>
      </c>
      <c r="E17" s="76">
        <f t="shared" si="1"/>
        <v>27.998000000000001</v>
      </c>
      <c r="F17" s="76">
        <f t="shared" si="1"/>
        <v>440.85</v>
      </c>
      <c r="G17" s="76">
        <f t="shared" si="1"/>
        <v>-9.0830000000000002</v>
      </c>
      <c r="J17" t="s">
        <v>38</v>
      </c>
      <c r="K17">
        <v>47467246</v>
      </c>
      <c r="L17">
        <v>46998398</v>
      </c>
      <c r="M17">
        <v>468848</v>
      </c>
      <c r="N17">
        <v>27998</v>
      </c>
      <c r="O17">
        <v>440850</v>
      </c>
      <c r="P17">
        <v>-9083</v>
      </c>
      <c r="Q17" s="110">
        <v>167818</v>
      </c>
      <c r="R17" s="110">
        <v>194569</v>
      </c>
      <c r="S17" s="110">
        <v>0</v>
      </c>
      <c r="T17" s="110">
        <v>353304</v>
      </c>
      <c r="U17" s="110">
        <v>48035332</v>
      </c>
      <c r="V17" s="110">
        <v>47560683</v>
      </c>
      <c r="W17" s="110">
        <v>474649</v>
      </c>
      <c r="X17" s="110">
        <v>24716</v>
      </c>
      <c r="Y17" s="110">
        <v>449933</v>
      </c>
      <c r="Z17" s="110">
        <v>-513415</v>
      </c>
      <c r="AA17" s="110">
        <v>127617</v>
      </c>
      <c r="AB17" s="110">
        <v>414878</v>
      </c>
      <c r="AC17" s="110">
        <v>0</v>
      </c>
      <c r="AD17" s="110">
        <v>29080</v>
      </c>
    </row>
    <row r="18" spans="1:30" x14ac:dyDescent="0.45">
      <c r="A18" s="76" t="s">
        <v>39</v>
      </c>
      <c r="B18" s="76">
        <f t="shared" si="2"/>
        <v>106589.94</v>
      </c>
      <c r="C18" s="76">
        <f t="shared" si="1"/>
        <v>105319.505</v>
      </c>
      <c r="D18" s="76">
        <f t="shared" si="1"/>
        <v>1270.4349999999999</v>
      </c>
      <c r="E18" s="76">
        <f t="shared" si="1"/>
        <v>21.757000000000001</v>
      </c>
      <c r="F18" s="76">
        <f t="shared" si="1"/>
        <v>1248.6780000000001</v>
      </c>
      <c r="G18" s="76">
        <f t="shared" si="1"/>
        <v>49.712000000000003</v>
      </c>
      <c r="J18" t="s">
        <v>39</v>
      </c>
      <c r="K18">
        <v>106589940</v>
      </c>
      <c r="L18">
        <v>105319505</v>
      </c>
      <c r="M18">
        <v>1270435</v>
      </c>
      <c r="N18">
        <v>21757</v>
      </c>
      <c r="O18">
        <v>1248678</v>
      </c>
      <c r="P18">
        <v>49712</v>
      </c>
      <c r="Q18" s="110">
        <v>897298</v>
      </c>
      <c r="R18" s="110">
        <v>0</v>
      </c>
      <c r="S18" s="110">
        <v>636906</v>
      </c>
      <c r="T18" s="110">
        <v>310104</v>
      </c>
      <c r="U18" s="110">
        <v>106983407</v>
      </c>
      <c r="V18" s="110">
        <v>105723665</v>
      </c>
      <c r="W18" s="110">
        <v>1259742</v>
      </c>
      <c r="X18" s="110">
        <v>60776</v>
      </c>
      <c r="Y18" s="110">
        <v>1198966</v>
      </c>
      <c r="Z18" s="110">
        <v>58071</v>
      </c>
      <c r="AA18" s="110">
        <v>1684594</v>
      </c>
      <c r="AB18" s="110">
        <v>0</v>
      </c>
      <c r="AC18" s="110">
        <v>1684234</v>
      </c>
      <c r="AD18" s="110">
        <v>58431</v>
      </c>
    </row>
    <row r="19" spans="1:30" x14ac:dyDescent="0.45">
      <c r="A19" s="76" t="s">
        <v>40</v>
      </c>
      <c r="B19" s="76">
        <f t="shared" si="2"/>
        <v>43390.442999999999</v>
      </c>
      <c r="C19" s="76">
        <f t="shared" si="1"/>
        <v>42606.159</v>
      </c>
      <c r="D19" s="76">
        <f t="shared" si="1"/>
        <v>784.28399999999999</v>
      </c>
      <c r="E19" s="76">
        <f t="shared" si="1"/>
        <v>578.01099999999997</v>
      </c>
      <c r="F19" s="76">
        <f t="shared" si="1"/>
        <v>206.273</v>
      </c>
      <c r="G19" s="76">
        <f t="shared" si="1"/>
        <v>-36.942999999999998</v>
      </c>
      <c r="J19" t="s">
        <v>40</v>
      </c>
      <c r="K19">
        <v>43390443</v>
      </c>
      <c r="L19">
        <v>42606159</v>
      </c>
      <c r="M19">
        <v>784284</v>
      </c>
      <c r="N19">
        <v>578011</v>
      </c>
      <c r="O19">
        <v>206273</v>
      </c>
      <c r="P19">
        <v>-36943</v>
      </c>
      <c r="Q19" s="110">
        <v>268865</v>
      </c>
      <c r="R19" s="110">
        <v>0</v>
      </c>
      <c r="S19" s="110">
        <v>0</v>
      </c>
      <c r="T19" s="110">
        <v>231922</v>
      </c>
      <c r="U19" s="110">
        <v>41471284</v>
      </c>
      <c r="V19" s="110">
        <v>41152747</v>
      </c>
      <c r="W19" s="110">
        <v>318537</v>
      </c>
      <c r="X19" s="110">
        <v>75321</v>
      </c>
      <c r="Y19" s="110">
        <v>243216</v>
      </c>
      <c r="Z19" s="110">
        <v>224400</v>
      </c>
      <c r="AA19" s="110">
        <v>159845</v>
      </c>
      <c r="AB19" s="110">
        <v>0</v>
      </c>
      <c r="AC19" s="110">
        <v>0</v>
      </c>
      <c r="AD19" s="110">
        <v>384245</v>
      </c>
    </row>
    <row r="20" spans="1:30" x14ac:dyDescent="0.45">
      <c r="A20" s="76" t="s">
        <v>78</v>
      </c>
      <c r="B20" s="76">
        <f t="shared" si="2"/>
        <v>54032.51</v>
      </c>
      <c r="C20" s="76">
        <f t="shared" si="1"/>
        <v>53093.425000000003</v>
      </c>
      <c r="D20" s="76">
        <f t="shared" si="1"/>
        <v>939.08500000000004</v>
      </c>
      <c r="E20" s="76">
        <f t="shared" si="1"/>
        <v>16.483000000000001</v>
      </c>
      <c r="F20" s="76">
        <f t="shared" si="1"/>
        <v>922.60199999999998</v>
      </c>
      <c r="G20" s="76">
        <f t="shared" si="1"/>
        <v>-25.047000000000001</v>
      </c>
      <c r="J20" t="s">
        <v>78</v>
      </c>
      <c r="K20">
        <v>54032510</v>
      </c>
      <c r="L20">
        <v>53093425</v>
      </c>
      <c r="M20">
        <v>939085</v>
      </c>
      <c r="N20">
        <v>16483</v>
      </c>
      <c r="O20">
        <v>922602</v>
      </c>
      <c r="P20">
        <v>-25047</v>
      </c>
      <c r="Q20" s="110">
        <v>1129863</v>
      </c>
      <c r="R20" s="110">
        <v>0</v>
      </c>
      <c r="S20" s="110">
        <v>46995</v>
      </c>
      <c r="T20" s="110">
        <v>1057821</v>
      </c>
      <c r="U20" s="110">
        <v>51501572</v>
      </c>
      <c r="V20" s="110">
        <v>50440899</v>
      </c>
      <c r="W20" s="110">
        <v>1060673</v>
      </c>
      <c r="X20" s="110">
        <v>113024</v>
      </c>
      <c r="Y20" s="110">
        <v>947649</v>
      </c>
      <c r="Z20" s="110">
        <v>-44472</v>
      </c>
      <c r="AA20" s="110">
        <v>1099502</v>
      </c>
      <c r="AB20" s="110">
        <v>0</v>
      </c>
      <c r="AC20" s="110">
        <v>5259</v>
      </c>
      <c r="AD20" s="110">
        <v>1049771</v>
      </c>
    </row>
    <row r="21" spans="1:30" x14ac:dyDescent="0.45">
      <c r="A21" s="76" t="s">
        <v>42</v>
      </c>
      <c r="B21" s="76">
        <f t="shared" si="2"/>
        <v>55474.646000000001</v>
      </c>
      <c r="C21" s="76">
        <f t="shared" ref="C21:C48" si="3">L21/1000</f>
        <v>54454.319000000003</v>
      </c>
      <c r="D21" s="76">
        <f t="shared" ref="D21:D48" si="4">M21/1000</f>
        <v>1020.327</v>
      </c>
      <c r="E21" s="76">
        <f t="shared" ref="E21:E48" si="5">N21/1000</f>
        <v>6.5609999999999999</v>
      </c>
      <c r="F21" s="76">
        <f t="shared" ref="F21:F48" si="6">O21/1000</f>
        <v>1013.766</v>
      </c>
      <c r="G21" s="76">
        <f t="shared" ref="G21:G48" si="7">P21/1000</f>
        <v>451.75099999999998</v>
      </c>
      <c r="J21" t="s">
        <v>42</v>
      </c>
      <c r="K21">
        <v>55474646</v>
      </c>
      <c r="L21">
        <v>54454319</v>
      </c>
      <c r="M21">
        <v>1020327</v>
      </c>
      <c r="N21">
        <v>6561</v>
      </c>
      <c r="O21">
        <v>1013766</v>
      </c>
      <c r="P21">
        <v>451751</v>
      </c>
      <c r="Q21" s="110">
        <v>85521</v>
      </c>
      <c r="R21" s="110">
        <v>0</v>
      </c>
      <c r="S21" s="110">
        <v>0</v>
      </c>
      <c r="T21" s="110">
        <v>537272</v>
      </c>
      <c r="U21" s="110">
        <v>53731734</v>
      </c>
      <c r="V21" s="110">
        <v>53126702</v>
      </c>
      <c r="W21" s="110">
        <v>605032</v>
      </c>
      <c r="X21" s="110">
        <v>43017</v>
      </c>
      <c r="Y21" s="110">
        <v>562015</v>
      </c>
      <c r="Z21" s="110">
        <v>-704188</v>
      </c>
      <c r="AA21" s="110">
        <v>137099</v>
      </c>
      <c r="AB21" s="110">
        <v>45222</v>
      </c>
      <c r="AC21" s="110">
        <v>0</v>
      </c>
      <c r="AD21" s="110">
        <v>-521867</v>
      </c>
    </row>
    <row r="22" spans="1:30" x14ac:dyDescent="0.45">
      <c r="A22" s="76" t="s">
        <v>43</v>
      </c>
      <c r="B22" s="76">
        <f t="shared" si="2"/>
        <v>79954.024999999994</v>
      </c>
      <c r="C22" s="76">
        <f t="shared" si="3"/>
        <v>79283.740999999995</v>
      </c>
      <c r="D22" s="76">
        <f t="shared" si="4"/>
        <v>670.28399999999999</v>
      </c>
      <c r="E22" s="76">
        <f t="shared" si="5"/>
        <v>315.34399999999999</v>
      </c>
      <c r="F22" s="76">
        <f t="shared" si="6"/>
        <v>354.94</v>
      </c>
      <c r="G22" s="76">
        <f t="shared" si="7"/>
        <v>-10.218999999999999</v>
      </c>
      <c r="J22" t="s">
        <v>43</v>
      </c>
      <c r="K22">
        <v>79954025</v>
      </c>
      <c r="L22">
        <v>79283741</v>
      </c>
      <c r="M22">
        <v>670284</v>
      </c>
      <c r="N22">
        <v>315344</v>
      </c>
      <c r="O22">
        <v>354940</v>
      </c>
      <c r="P22">
        <v>-10219</v>
      </c>
      <c r="Q22" s="110">
        <v>188670</v>
      </c>
      <c r="R22" s="110">
        <v>0</v>
      </c>
      <c r="S22" s="110">
        <v>273000</v>
      </c>
      <c r="T22" s="110">
        <v>-94549</v>
      </c>
      <c r="U22" s="110">
        <v>72999646</v>
      </c>
      <c r="V22" s="110">
        <v>72276768</v>
      </c>
      <c r="W22" s="110">
        <v>722878</v>
      </c>
      <c r="X22" s="110">
        <v>357719</v>
      </c>
      <c r="Y22" s="110">
        <v>365159</v>
      </c>
      <c r="Z22" s="110">
        <v>26455</v>
      </c>
      <c r="AA22" s="110">
        <v>171060</v>
      </c>
      <c r="AB22" s="110">
        <v>0</v>
      </c>
      <c r="AC22" s="110">
        <v>0</v>
      </c>
      <c r="AD22" s="110">
        <v>197515</v>
      </c>
    </row>
    <row r="23" spans="1:30" x14ac:dyDescent="0.45">
      <c r="A23" s="76" t="s">
        <v>44</v>
      </c>
      <c r="B23" s="76">
        <f t="shared" si="2"/>
        <v>86095.793000000005</v>
      </c>
      <c r="C23" s="76">
        <f t="shared" si="3"/>
        <v>83087.112999999998</v>
      </c>
      <c r="D23" s="76">
        <f t="shared" si="4"/>
        <v>3008.68</v>
      </c>
      <c r="E23" s="76">
        <f t="shared" si="5"/>
        <v>1453.538</v>
      </c>
      <c r="F23" s="76">
        <f t="shared" si="6"/>
        <v>1555.1420000000001</v>
      </c>
      <c r="G23" s="76">
        <f t="shared" si="7"/>
        <v>-86.795000000000002</v>
      </c>
      <c r="J23" t="s">
        <v>44</v>
      </c>
      <c r="K23">
        <v>86095793</v>
      </c>
      <c r="L23">
        <v>83087113</v>
      </c>
      <c r="M23">
        <v>3008680</v>
      </c>
      <c r="N23">
        <v>1453538</v>
      </c>
      <c r="O23">
        <v>1555142</v>
      </c>
      <c r="P23">
        <v>-86795</v>
      </c>
      <c r="Q23" s="110">
        <v>83102</v>
      </c>
      <c r="R23" s="110">
        <v>0</v>
      </c>
      <c r="S23" s="110">
        <v>350000</v>
      </c>
      <c r="T23" s="110">
        <v>-353693</v>
      </c>
      <c r="U23" s="110">
        <v>78705318</v>
      </c>
      <c r="V23" s="110">
        <v>76089334</v>
      </c>
      <c r="W23" s="110">
        <v>2615984</v>
      </c>
      <c r="X23" s="110">
        <v>974047</v>
      </c>
      <c r="Y23" s="110">
        <v>1641937</v>
      </c>
      <c r="Z23" s="110">
        <v>79316</v>
      </c>
      <c r="AA23" s="110">
        <v>315858</v>
      </c>
      <c r="AB23" s="110">
        <v>3991539</v>
      </c>
      <c r="AC23" s="110">
        <v>299378</v>
      </c>
      <c r="AD23" s="110">
        <v>4087335</v>
      </c>
    </row>
    <row r="24" spans="1:30" x14ac:dyDescent="0.45">
      <c r="A24" s="76" t="s">
        <v>45</v>
      </c>
      <c r="B24" s="76">
        <f t="shared" si="2"/>
        <v>29184.191999999999</v>
      </c>
      <c r="C24" s="76">
        <f t="shared" si="3"/>
        <v>29120.957999999999</v>
      </c>
      <c r="D24" s="76">
        <f t="shared" si="4"/>
        <v>63.234000000000002</v>
      </c>
      <c r="E24" s="76">
        <f t="shared" si="5"/>
        <v>42.488</v>
      </c>
      <c r="F24" s="76">
        <f t="shared" si="6"/>
        <v>20.745999999999999</v>
      </c>
      <c r="G24" s="76">
        <f t="shared" si="7"/>
        <v>10.464</v>
      </c>
      <c r="J24" t="s">
        <v>45</v>
      </c>
      <c r="K24">
        <v>29184192</v>
      </c>
      <c r="L24">
        <v>29120958</v>
      </c>
      <c r="M24">
        <v>63234</v>
      </c>
      <c r="N24">
        <v>42488</v>
      </c>
      <c r="O24">
        <v>20746</v>
      </c>
      <c r="P24">
        <v>10464</v>
      </c>
      <c r="Q24" s="110">
        <v>9479</v>
      </c>
      <c r="R24" s="110">
        <v>894</v>
      </c>
      <c r="S24" s="110">
        <v>600000</v>
      </c>
      <c r="T24" s="110">
        <v>-579163</v>
      </c>
      <c r="U24" s="110">
        <v>28577451</v>
      </c>
      <c r="V24" s="110">
        <v>28521567</v>
      </c>
      <c r="W24" s="110">
        <v>55884</v>
      </c>
      <c r="X24" s="110">
        <v>45602</v>
      </c>
      <c r="Y24" s="110">
        <v>10282</v>
      </c>
      <c r="Z24" s="110">
        <v>-792078</v>
      </c>
      <c r="AA24" s="110">
        <v>504715</v>
      </c>
      <c r="AB24" s="110">
        <v>466</v>
      </c>
      <c r="AC24" s="110">
        <v>570000</v>
      </c>
      <c r="AD24" s="110">
        <v>-856897</v>
      </c>
    </row>
    <row r="25" spans="1:30" x14ac:dyDescent="0.45">
      <c r="A25" s="76" t="s">
        <v>46</v>
      </c>
      <c r="B25" s="76">
        <f t="shared" si="2"/>
        <v>46014.029000000002</v>
      </c>
      <c r="C25" s="76">
        <f t="shared" si="3"/>
        <v>45802.608999999997</v>
      </c>
      <c r="D25" s="76">
        <f t="shared" si="4"/>
        <v>211.42</v>
      </c>
      <c r="E25" s="76">
        <f t="shared" si="5"/>
        <v>90.366</v>
      </c>
      <c r="F25" s="76">
        <f t="shared" si="6"/>
        <v>121.054</v>
      </c>
      <c r="G25" s="76">
        <f t="shared" si="7"/>
        <v>15.138</v>
      </c>
      <c r="J25" t="s">
        <v>46</v>
      </c>
      <c r="K25">
        <v>46014029</v>
      </c>
      <c r="L25">
        <v>45802609</v>
      </c>
      <c r="M25">
        <v>211420</v>
      </c>
      <c r="N25">
        <v>90366</v>
      </c>
      <c r="O25">
        <v>121054</v>
      </c>
      <c r="P25">
        <v>15138</v>
      </c>
      <c r="Q25" s="110">
        <v>54899</v>
      </c>
      <c r="R25" s="110">
        <v>0</v>
      </c>
      <c r="S25" s="110">
        <v>430000</v>
      </c>
      <c r="T25" s="110">
        <v>-359963</v>
      </c>
      <c r="U25" s="110">
        <v>44614676</v>
      </c>
      <c r="V25" s="110">
        <v>44438043</v>
      </c>
      <c r="W25" s="110">
        <v>176633</v>
      </c>
      <c r="X25" s="110">
        <v>70717</v>
      </c>
      <c r="Y25" s="110">
        <v>105916</v>
      </c>
      <c r="Z25" s="110">
        <v>173</v>
      </c>
      <c r="AA25" s="110">
        <v>255199</v>
      </c>
      <c r="AB25" s="110">
        <v>590000</v>
      </c>
      <c r="AC25" s="110">
        <v>300000</v>
      </c>
      <c r="AD25" s="110">
        <v>545372</v>
      </c>
    </row>
    <row r="26" spans="1:30" x14ac:dyDescent="0.45">
      <c r="A26" s="76" t="s">
        <v>47</v>
      </c>
      <c r="B26" s="76">
        <f t="shared" si="2"/>
        <v>74364.428</v>
      </c>
      <c r="C26" s="76">
        <f t="shared" si="3"/>
        <v>73974.191999999995</v>
      </c>
      <c r="D26" s="76">
        <f t="shared" si="4"/>
        <v>390.23599999999999</v>
      </c>
      <c r="E26" s="76">
        <f t="shared" si="5"/>
        <v>368.791</v>
      </c>
      <c r="F26" s="76">
        <f t="shared" si="6"/>
        <v>21.445</v>
      </c>
      <c r="G26" s="76">
        <f t="shared" si="7"/>
        <v>-50.5</v>
      </c>
      <c r="J26" t="s">
        <v>47</v>
      </c>
      <c r="K26">
        <v>74364428</v>
      </c>
      <c r="L26">
        <v>73974192</v>
      </c>
      <c r="M26">
        <v>390236</v>
      </c>
      <c r="N26">
        <v>368791</v>
      </c>
      <c r="O26">
        <v>21445</v>
      </c>
      <c r="P26">
        <v>-50500</v>
      </c>
      <c r="Q26" s="110">
        <v>73194</v>
      </c>
      <c r="R26" s="110">
        <v>0</v>
      </c>
      <c r="S26" s="110">
        <v>0</v>
      </c>
      <c r="T26" s="110">
        <v>22694</v>
      </c>
      <c r="U26" s="110">
        <v>68246154</v>
      </c>
      <c r="V26" s="110">
        <v>67315513</v>
      </c>
      <c r="W26" s="110">
        <v>930641</v>
      </c>
      <c r="X26" s="110">
        <v>858696</v>
      </c>
      <c r="Y26" s="110">
        <v>71945</v>
      </c>
      <c r="Z26" s="110">
        <v>-63253</v>
      </c>
      <c r="AA26" s="110">
        <v>154408</v>
      </c>
      <c r="AB26" s="110">
        <v>0</v>
      </c>
      <c r="AC26" s="110">
        <v>0</v>
      </c>
      <c r="AD26" s="110">
        <v>91155</v>
      </c>
    </row>
    <row r="27" spans="1:30" x14ac:dyDescent="0.45">
      <c r="A27" s="76" t="s">
        <v>48</v>
      </c>
      <c r="B27" s="76">
        <f t="shared" si="2"/>
        <v>44189.264999999999</v>
      </c>
      <c r="C27" s="76">
        <f t="shared" si="3"/>
        <v>43767.042999999998</v>
      </c>
      <c r="D27" s="76">
        <f t="shared" si="4"/>
        <v>422.22199999999998</v>
      </c>
      <c r="E27" s="76">
        <f t="shared" si="5"/>
        <v>125.804</v>
      </c>
      <c r="F27" s="76">
        <f t="shared" si="6"/>
        <v>296.41800000000001</v>
      </c>
      <c r="G27" s="76">
        <f t="shared" si="7"/>
        <v>-302.39</v>
      </c>
      <c r="J27" t="s">
        <v>48</v>
      </c>
      <c r="K27">
        <v>44189265</v>
      </c>
      <c r="L27">
        <v>43767043</v>
      </c>
      <c r="M27">
        <v>422222</v>
      </c>
      <c r="N27">
        <v>125804</v>
      </c>
      <c r="O27">
        <v>296418</v>
      </c>
      <c r="P27">
        <v>-302390</v>
      </c>
      <c r="Q27" s="110">
        <v>580610</v>
      </c>
      <c r="R27" s="110">
        <v>0</v>
      </c>
      <c r="S27" s="110">
        <v>0</v>
      </c>
      <c r="T27" s="110">
        <v>278220</v>
      </c>
      <c r="U27" s="110">
        <v>45251885</v>
      </c>
      <c r="V27" s="110">
        <v>44186031</v>
      </c>
      <c r="W27" s="110">
        <v>1065854</v>
      </c>
      <c r="X27" s="110">
        <v>467046</v>
      </c>
      <c r="Y27" s="110">
        <v>598808</v>
      </c>
      <c r="Z27" s="110">
        <v>628466</v>
      </c>
      <c r="AA27" s="110">
        <v>1644622</v>
      </c>
      <c r="AB27" s="110">
        <v>0</v>
      </c>
      <c r="AC27" s="110">
        <v>1300000</v>
      </c>
      <c r="AD27" s="110">
        <v>973088</v>
      </c>
    </row>
    <row r="28" spans="1:30" x14ac:dyDescent="0.45">
      <c r="A28" s="76" t="s">
        <v>49</v>
      </c>
      <c r="B28" s="76">
        <f t="shared" si="2"/>
        <v>27275.37</v>
      </c>
      <c r="C28" s="76">
        <f t="shared" si="3"/>
        <v>26547.916000000001</v>
      </c>
      <c r="D28" s="76">
        <f t="shared" si="4"/>
        <v>727.45399999999995</v>
      </c>
      <c r="E28" s="76">
        <f t="shared" si="5"/>
        <v>119.80800000000001</v>
      </c>
      <c r="F28" s="76">
        <f t="shared" si="6"/>
        <v>607.64599999999996</v>
      </c>
      <c r="G28" s="76">
        <f t="shared" si="7"/>
        <v>413.666</v>
      </c>
      <c r="J28" t="s">
        <v>49</v>
      </c>
      <c r="K28">
        <v>27275370</v>
      </c>
      <c r="L28">
        <v>26547916</v>
      </c>
      <c r="M28">
        <v>727454</v>
      </c>
      <c r="N28">
        <v>119808</v>
      </c>
      <c r="O28">
        <v>607646</v>
      </c>
      <c r="P28">
        <v>413666</v>
      </c>
      <c r="Q28" s="110">
        <v>268759</v>
      </c>
      <c r="R28" s="110">
        <v>0</v>
      </c>
      <c r="S28" s="110">
        <v>21108</v>
      </c>
      <c r="T28" s="110">
        <v>661317</v>
      </c>
      <c r="U28" s="110">
        <v>26257862</v>
      </c>
      <c r="V28" s="110">
        <v>25978091</v>
      </c>
      <c r="W28" s="110">
        <v>279771</v>
      </c>
      <c r="X28" s="110">
        <v>85791</v>
      </c>
      <c r="Y28" s="110">
        <v>193980</v>
      </c>
      <c r="Z28" s="110">
        <v>-633191</v>
      </c>
      <c r="AA28" s="110">
        <v>449600</v>
      </c>
      <c r="AB28" s="110">
        <v>0</v>
      </c>
      <c r="AC28" s="110">
        <v>5394</v>
      </c>
      <c r="AD28" s="110">
        <v>-188985</v>
      </c>
    </row>
    <row r="29" spans="1:30" x14ac:dyDescent="0.45">
      <c r="A29" s="76" t="s">
        <v>50</v>
      </c>
      <c r="B29" s="76">
        <f t="shared" si="2"/>
        <v>27275.185000000001</v>
      </c>
      <c r="C29" s="76">
        <f t="shared" si="3"/>
        <v>27039.242999999999</v>
      </c>
      <c r="D29" s="76">
        <f t="shared" si="4"/>
        <v>235.94200000000001</v>
      </c>
      <c r="E29" s="76">
        <f t="shared" si="5"/>
        <v>7.6040000000000001</v>
      </c>
      <c r="F29" s="76">
        <f t="shared" si="6"/>
        <v>228.33799999999999</v>
      </c>
      <c r="G29" s="76">
        <f t="shared" si="7"/>
        <v>213.15100000000001</v>
      </c>
      <c r="J29" t="s">
        <v>50</v>
      </c>
      <c r="K29">
        <v>27275185</v>
      </c>
      <c r="L29">
        <v>27039243</v>
      </c>
      <c r="M29">
        <v>235942</v>
      </c>
      <c r="N29">
        <v>7604</v>
      </c>
      <c r="O29">
        <v>228338</v>
      </c>
      <c r="P29">
        <v>213151</v>
      </c>
      <c r="Q29" s="110">
        <v>555408</v>
      </c>
      <c r="R29" s="110">
        <v>0</v>
      </c>
      <c r="S29" s="110">
        <v>0</v>
      </c>
      <c r="T29" s="110">
        <v>768559</v>
      </c>
      <c r="U29" s="110">
        <v>25995883</v>
      </c>
      <c r="V29" s="110">
        <v>25961804</v>
      </c>
      <c r="W29" s="110">
        <v>34079</v>
      </c>
      <c r="X29" s="110">
        <v>18892</v>
      </c>
      <c r="Y29" s="110">
        <v>15187</v>
      </c>
      <c r="Z29" s="110">
        <v>-363767</v>
      </c>
      <c r="AA29" s="110">
        <v>100</v>
      </c>
      <c r="AB29" s="110">
        <v>38</v>
      </c>
      <c r="AC29" s="110">
        <v>380000</v>
      </c>
      <c r="AD29" s="110">
        <v>-743629</v>
      </c>
    </row>
    <row r="30" spans="1:30" x14ac:dyDescent="0.45">
      <c r="A30" s="76" t="s">
        <v>51</v>
      </c>
      <c r="B30" s="76">
        <f t="shared" si="2"/>
        <v>234403.30100000001</v>
      </c>
      <c r="C30" s="76">
        <f t="shared" si="3"/>
        <v>229750.791</v>
      </c>
      <c r="D30" s="76">
        <f t="shared" si="4"/>
        <v>4652.51</v>
      </c>
      <c r="E30" s="76">
        <f t="shared" si="5"/>
        <v>269.63900000000001</v>
      </c>
      <c r="F30" s="76">
        <f t="shared" si="6"/>
        <v>4382.8710000000001</v>
      </c>
      <c r="G30" s="76">
        <f t="shared" si="7"/>
        <v>585.423</v>
      </c>
      <c r="J30" t="s">
        <v>51</v>
      </c>
      <c r="K30">
        <v>234403301</v>
      </c>
      <c r="L30">
        <v>229750791</v>
      </c>
      <c r="M30">
        <v>4652510</v>
      </c>
      <c r="N30">
        <v>269639</v>
      </c>
      <c r="O30">
        <v>4382871</v>
      </c>
      <c r="P30">
        <v>585423</v>
      </c>
      <c r="Q30" s="110">
        <v>2603400</v>
      </c>
      <c r="R30" s="110">
        <v>22746</v>
      </c>
      <c r="S30" s="110">
        <v>500000</v>
      </c>
      <c r="T30" s="110">
        <v>2711569</v>
      </c>
      <c r="U30" s="110">
        <v>229888528</v>
      </c>
      <c r="V30" s="110">
        <v>225410604</v>
      </c>
      <c r="W30" s="110">
        <v>4477924</v>
      </c>
      <c r="X30" s="110">
        <v>680476</v>
      </c>
      <c r="Y30" s="110">
        <v>3797448</v>
      </c>
      <c r="Z30" s="110">
        <v>-286718</v>
      </c>
      <c r="AA30" s="110">
        <v>2769600</v>
      </c>
      <c r="AB30" s="110">
        <v>0</v>
      </c>
      <c r="AC30" s="110">
        <v>3500000</v>
      </c>
      <c r="AD30" s="110">
        <v>-1017118</v>
      </c>
    </row>
    <row r="31" spans="1:30" x14ac:dyDescent="0.45">
      <c r="A31" s="76" t="s">
        <v>52</v>
      </c>
      <c r="B31" s="76">
        <f t="shared" si="2"/>
        <v>28785.969000000001</v>
      </c>
      <c r="C31" s="76">
        <f t="shared" si="3"/>
        <v>28455.936000000002</v>
      </c>
      <c r="D31" s="76">
        <f t="shared" si="4"/>
        <v>330.03300000000002</v>
      </c>
      <c r="E31" s="76">
        <f t="shared" si="5"/>
        <v>19.664000000000001</v>
      </c>
      <c r="F31" s="76">
        <f t="shared" si="6"/>
        <v>310.36900000000003</v>
      </c>
      <c r="G31" s="76">
        <f t="shared" si="7"/>
        <v>292.75099999999998</v>
      </c>
      <c r="J31" t="s">
        <v>52</v>
      </c>
      <c r="K31">
        <v>28785969</v>
      </c>
      <c r="L31">
        <v>28455936</v>
      </c>
      <c r="M31">
        <v>330033</v>
      </c>
      <c r="N31">
        <v>19664</v>
      </c>
      <c r="O31">
        <v>310369</v>
      </c>
      <c r="P31">
        <v>292751</v>
      </c>
      <c r="Q31" s="110">
        <v>8839</v>
      </c>
      <c r="R31" s="110">
        <v>0</v>
      </c>
      <c r="S31" s="110">
        <v>200000</v>
      </c>
      <c r="T31" s="110">
        <v>101590</v>
      </c>
      <c r="U31" s="110">
        <v>28331143</v>
      </c>
      <c r="V31" s="110">
        <v>28271544</v>
      </c>
      <c r="W31" s="110">
        <v>59599</v>
      </c>
      <c r="X31" s="110">
        <v>41981</v>
      </c>
      <c r="Y31" s="110">
        <v>17618</v>
      </c>
      <c r="Z31" s="110">
        <v>-555667</v>
      </c>
      <c r="AA31" s="110">
        <v>486643</v>
      </c>
      <c r="AB31" s="110">
        <v>0</v>
      </c>
      <c r="AC31" s="110">
        <v>111529</v>
      </c>
      <c r="AD31" s="110">
        <v>-180553</v>
      </c>
    </row>
    <row r="32" spans="1:30" x14ac:dyDescent="0.45">
      <c r="A32" s="76" t="s">
        <v>79</v>
      </c>
      <c r="B32" s="76">
        <f t="shared" si="2"/>
        <v>25180.662</v>
      </c>
      <c r="C32" s="76">
        <f t="shared" si="3"/>
        <v>24784.877</v>
      </c>
      <c r="D32" s="76">
        <f t="shared" si="4"/>
        <v>395.78500000000003</v>
      </c>
      <c r="E32" s="76">
        <f t="shared" si="5"/>
        <v>232.21899999999999</v>
      </c>
      <c r="F32" s="76">
        <f t="shared" si="6"/>
        <v>163.566</v>
      </c>
      <c r="G32" s="76">
        <f t="shared" si="7"/>
        <v>-224.43899999999999</v>
      </c>
      <c r="J32" t="s">
        <v>79</v>
      </c>
      <c r="K32">
        <v>25180662</v>
      </c>
      <c r="L32">
        <v>24784877</v>
      </c>
      <c r="M32">
        <v>395785</v>
      </c>
      <c r="N32">
        <v>232219</v>
      </c>
      <c r="O32">
        <v>163566</v>
      </c>
      <c r="P32">
        <v>-224439</v>
      </c>
      <c r="Q32" s="110">
        <v>226242</v>
      </c>
      <c r="R32" s="110">
        <v>0</v>
      </c>
      <c r="S32" s="110">
        <v>580000</v>
      </c>
      <c r="T32" s="110">
        <v>-578197</v>
      </c>
      <c r="U32" s="110">
        <v>23847213</v>
      </c>
      <c r="V32" s="110">
        <v>23366261</v>
      </c>
      <c r="W32" s="110">
        <v>480952</v>
      </c>
      <c r="X32" s="110">
        <v>92947</v>
      </c>
      <c r="Y32" s="110">
        <v>388005</v>
      </c>
      <c r="Z32" s="110">
        <v>-243144</v>
      </c>
      <c r="AA32" s="110">
        <v>397183</v>
      </c>
      <c r="AB32" s="110">
        <v>0</v>
      </c>
      <c r="AC32" s="110">
        <v>0</v>
      </c>
      <c r="AD32" s="110">
        <v>154039</v>
      </c>
    </row>
    <row r="33" spans="1:30" x14ac:dyDescent="0.45">
      <c r="A33" s="76" t="s">
        <v>54</v>
      </c>
      <c r="B33" s="76">
        <f t="shared" si="2"/>
        <v>39353.034</v>
      </c>
      <c r="C33" s="76">
        <f t="shared" si="3"/>
        <v>38888.487000000001</v>
      </c>
      <c r="D33" s="76">
        <f t="shared" si="4"/>
        <v>464.54700000000003</v>
      </c>
      <c r="E33" s="76">
        <f t="shared" si="5"/>
        <v>71.346999999999994</v>
      </c>
      <c r="F33" s="76">
        <f t="shared" si="6"/>
        <v>393.2</v>
      </c>
      <c r="G33" s="76">
        <f t="shared" si="7"/>
        <v>31.370999999999999</v>
      </c>
      <c r="J33" t="s">
        <v>54</v>
      </c>
      <c r="K33">
        <v>39353034</v>
      </c>
      <c r="L33">
        <v>38888487</v>
      </c>
      <c r="M33">
        <v>464547</v>
      </c>
      <c r="N33">
        <v>71347</v>
      </c>
      <c r="O33">
        <v>393200</v>
      </c>
      <c r="P33">
        <v>31371</v>
      </c>
      <c r="Q33" s="110">
        <v>244101</v>
      </c>
      <c r="R33" s="110">
        <v>0</v>
      </c>
      <c r="S33" s="110">
        <v>53964</v>
      </c>
      <c r="T33" s="110">
        <v>221508</v>
      </c>
      <c r="U33" s="110">
        <v>31557307</v>
      </c>
      <c r="V33" s="110">
        <v>30970532</v>
      </c>
      <c r="W33" s="110">
        <v>586775</v>
      </c>
      <c r="X33" s="110">
        <v>224946</v>
      </c>
      <c r="Y33" s="110">
        <v>361829</v>
      </c>
      <c r="Z33" s="110">
        <v>-197078</v>
      </c>
      <c r="AA33" s="110">
        <v>315159</v>
      </c>
      <c r="AB33" s="110">
        <v>598584</v>
      </c>
      <c r="AC33" s="110">
        <v>150000</v>
      </c>
      <c r="AD33" s="110">
        <v>566665</v>
      </c>
    </row>
    <row r="34" spans="1:30" x14ac:dyDescent="0.45">
      <c r="A34" s="76" t="s">
        <v>55</v>
      </c>
      <c r="B34" s="76">
        <f t="shared" si="2"/>
        <v>23999.670999999998</v>
      </c>
      <c r="C34" s="76">
        <f t="shared" si="3"/>
        <v>23926.293000000001</v>
      </c>
      <c r="D34" s="76">
        <f t="shared" si="4"/>
        <v>73.378</v>
      </c>
      <c r="E34" s="76">
        <f t="shared" si="5"/>
        <v>13.840999999999999</v>
      </c>
      <c r="F34" s="76">
        <f t="shared" si="6"/>
        <v>59.536999999999999</v>
      </c>
      <c r="G34" s="76">
        <f t="shared" si="7"/>
        <v>-396.54</v>
      </c>
      <c r="J34" t="s">
        <v>55</v>
      </c>
      <c r="K34">
        <v>23999671</v>
      </c>
      <c r="L34">
        <v>23926293</v>
      </c>
      <c r="M34">
        <v>73378</v>
      </c>
      <c r="N34">
        <v>13841</v>
      </c>
      <c r="O34">
        <v>59537</v>
      </c>
      <c r="P34">
        <v>-396540</v>
      </c>
      <c r="Q34" s="110">
        <v>1646</v>
      </c>
      <c r="R34" s="110">
        <v>0</v>
      </c>
      <c r="S34" s="110">
        <v>100000</v>
      </c>
      <c r="T34" s="110">
        <v>-494894</v>
      </c>
      <c r="U34" s="110">
        <v>23776983</v>
      </c>
      <c r="V34" s="110">
        <v>23254611</v>
      </c>
      <c r="W34" s="110">
        <v>522372</v>
      </c>
      <c r="X34" s="110">
        <v>66295</v>
      </c>
      <c r="Y34" s="110">
        <v>456077</v>
      </c>
      <c r="Z34" s="110">
        <v>-274266</v>
      </c>
      <c r="AA34" s="110">
        <v>366149</v>
      </c>
      <c r="AB34" s="110">
        <v>0</v>
      </c>
      <c r="AC34" s="110">
        <v>0</v>
      </c>
      <c r="AD34" s="110">
        <v>91883</v>
      </c>
    </row>
    <row r="35" spans="1:30" x14ac:dyDescent="0.45">
      <c r="A35" s="76" t="s">
        <v>56</v>
      </c>
      <c r="B35" s="76">
        <f t="shared" si="2"/>
        <v>22290.352999999999</v>
      </c>
      <c r="C35" s="76">
        <f t="shared" si="3"/>
        <v>22018.972000000002</v>
      </c>
      <c r="D35" s="76">
        <f t="shared" si="4"/>
        <v>271.38099999999997</v>
      </c>
      <c r="E35" s="76">
        <f t="shared" si="5"/>
        <v>11.07</v>
      </c>
      <c r="F35" s="76">
        <f t="shared" si="6"/>
        <v>260.31099999999998</v>
      </c>
      <c r="G35" s="76">
        <f t="shared" si="7"/>
        <v>-63.637999999999998</v>
      </c>
      <c r="J35" t="s">
        <v>56</v>
      </c>
      <c r="K35">
        <v>22290353</v>
      </c>
      <c r="L35">
        <v>22018972</v>
      </c>
      <c r="M35">
        <v>271381</v>
      </c>
      <c r="N35">
        <v>11070</v>
      </c>
      <c r="O35">
        <v>260311</v>
      </c>
      <c r="P35">
        <v>-63638</v>
      </c>
      <c r="Q35" s="110">
        <v>257649</v>
      </c>
      <c r="R35" s="110">
        <v>0</v>
      </c>
      <c r="S35" s="110">
        <v>0</v>
      </c>
      <c r="T35" s="110">
        <v>194011</v>
      </c>
      <c r="U35" s="110">
        <v>20016699</v>
      </c>
      <c r="V35" s="110">
        <v>19692608</v>
      </c>
      <c r="W35" s="110">
        <v>324091</v>
      </c>
      <c r="X35" s="110">
        <v>142</v>
      </c>
      <c r="Y35" s="110">
        <v>323949</v>
      </c>
      <c r="Z35" s="110">
        <v>41973</v>
      </c>
      <c r="AA35" s="110">
        <v>267702</v>
      </c>
      <c r="AB35" s="110">
        <v>0</v>
      </c>
      <c r="AC35" s="110">
        <v>0</v>
      </c>
      <c r="AD35" s="110">
        <v>309675</v>
      </c>
    </row>
    <row r="36" spans="1:30" x14ac:dyDescent="0.45">
      <c r="A36" s="76" t="s">
        <v>57</v>
      </c>
      <c r="B36" s="76">
        <f t="shared" si="2"/>
        <v>17174.531999999999</v>
      </c>
      <c r="C36" s="76">
        <f t="shared" si="3"/>
        <v>16955.613000000001</v>
      </c>
      <c r="D36" s="76">
        <f t="shared" si="4"/>
        <v>218.91900000000001</v>
      </c>
      <c r="E36" s="76">
        <f t="shared" si="5"/>
        <v>6.0540000000000003</v>
      </c>
      <c r="F36" s="76">
        <f t="shared" si="6"/>
        <v>212.86500000000001</v>
      </c>
      <c r="G36" s="76">
        <f t="shared" si="7"/>
        <v>154.01</v>
      </c>
      <c r="J36" t="s">
        <v>57</v>
      </c>
      <c r="K36">
        <v>17174532</v>
      </c>
      <c r="L36">
        <v>16955613</v>
      </c>
      <c r="M36">
        <v>218919</v>
      </c>
      <c r="N36">
        <v>6054</v>
      </c>
      <c r="O36">
        <v>212865</v>
      </c>
      <c r="P36">
        <v>154010</v>
      </c>
      <c r="Q36" s="110">
        <v>31258</v>
      </c>
      <c r="R36" s="110">
        <v>0</v>
      </c>
      <c r="S36" s="110">
        <v>0</v>
      </c>
      <c r="T36" s="110">
        <v>185268</v>
      </c>
      <c r="U36" s="110">
        <v>14034545</v>
      </c>
      <c r="V36" s="110">
        <v>13955489</v>
      </c>
      <c r="W36" s="110">
        <v>79056</v>
      </c>
      <c r="X36" s="110">
        <v>20201</v>
      </c>
      <c r="Y36" s="110">
        <v>58855</v>
      </c>
      <c r="Z36" s="110">
        <v>5285</v>
      </c>
      <c r="AA36" s="110">
        <v>26786</v>
      </c>
      <c r="AB36" s="110">
        <v>0</v>
      </c>
      <c r="AC36" s="110">
        <v>0</v>
      </c>
      <c r="AD36" s="110">
        <v>32071</v>
      </c>
    </row>
    <row r="37" spans="1:30" x14ac:dyDescent="0.45">
      <c r="A37" s="76" t="s">
        <v>58</v>
      </c>
      <c r="B37" s="76">
        <f t="shared" si="2"/>
        <v>8948.2739999999994</v>
      </c>
      <c r="C37" s="76">
        <f t="shared" si="3"/>
        <v>8378.6409999999996</v>
      </c>
      <c r="D37" s="76">
        <f t="shared" si="4"/>
        <v>569.63300000000004</v>
      </c>
      <c r="E37" s="76">
        <f t="shared" si="5"/>
        <v>48.625999999999998</v>
      </c>
      <c r="F37" s="76">
        <f t="shared" si="6"/>
        <v>521.00699999999995</v>
      </c>
      <c r="G37" s="76">
        <f t="shared" si="7"/>
        <v>81.953000000000003</v>
      </c>
      <c r="J37" t="s">
        <v>58</v>
      </c>
      <c r="K37">
        <v>8948274</v>
      </c>
      <c r="L37">
        <v>8378641</v>
      </c>
      <c r="M37">
        <v>569633</v>
      </c>
      <c r="N37">
        <v>48626</v>
      </c>
      <c r="O37">
        <v>521007</v>
      </c>
      <c r="P37">
        <v>81953</v>
      </c>
      <c r="Q37" s="110">
        <v>440915</v>
      </c>
      <c r="R37" s="110">
        <v>0</v>
      </c>
      <c r="S37" s="110">
        <v>448165</v>
      </c>
      <c r="T37" s="110">
        <v>74703</v>
      </c>
      <c r="U37" s="110">
        <v>7938573</v>
      </c>
      <c r="V37" s="110">
        <v>7362274</v>
      </c>
      <c r="W37" s="110">
        <v>576299</v>
      </c>
      <c r="X37" s="110">
        <v>137245</v>
      </c>
      <c r="Y37" s="110">
        <v>439054</v>
      </c>
      <c r="Z37" s="110">
        <v>90806</v>
      </c>
      <c r="AA37" s="110">
        <v>350155</v>
      </c>
      <c r="AB37" s="110">
        <v>0</v>
      </c>
      <c r="AC37" s="110">
        <v>137600</v>
      </c>
      <c r="AD37" s="110">
        <v>303361</v>
      </c>
    </row>
    <row r="38" spans="1:30" x14ac:dyDescent="0.45">
      <c r="A38" s="76" t="s">
        <v>59</v>
      </c>
      <c r="B38" s="76">
        <f t="shared" si="2"/>
        <v>6857.8810000000003</v>
      </c>
      <c r="C38" s="76">
        <f t="shared" si="3"/>
        <v>6623.6220000000003</v>
      </c>
      <c r="D38" s="76">
        <f t="shared" si="4"/>
        <v>234.25899999999999</v>
      </c>
      <c r="E38" s="76">
        <f t="shared" si="5"/>
        <v>28.079000000000001</v>
      </c>
      <c r="F38" s="76">
        <f t="shared" si="6"/>
        <v>206.18</v>
      </c>
      <c r="G38" s="76">
        <f t="shared" si="7"/>
        <v>49.156999999999996</v>
      </c>
      <c r="J38" t="s">
        <v>59</v>
      </c>
      <c r="K38">
        <v>6857881</v>
      </c>
      <c r="L38">
        <v>6623622</v>
      </c>
      <c r="M38">
        <v>234259</v>
      </c>
      <c r="N38">
        <v>28079</v>
      </c>
      <c r="O38">
        <v>206180</v>
      </c>
      <c r="P38">
        <v>49157</v>
      </c>
      <c r="Q38" s="110">
        <v>194261</v>
      </c>
      <c r="R38" s="110">
        <v>0</v>
      </c>
      <c r="S38" s="110">
        <v>250000</v>
      </c>
      <c r="T38" s="110">
        <v>-6582</v>
      </c>
      <c r="U38" s="110">
        <v>5815953</v>
      </c>
      <c r="V38" s="110">
        <v>5639667</v>
      </c>
      <c r="W38" s="110">
        <v>176286</v>
      </c>
      <c r="X38" s="110">
        <v>19263</v>
      </c>
      <c r="Y38" s="110">
        <v>157023</v>
      </c>
      <c r="Z38" s="110">
        <v>-56353</v>
      </c>
      <c r="AA38" s="110">
        <v>296015</v>
      </c>
      <c r="AB38" s="110">
        <v>0</v>
      </c>
      <c r="AC38" s="110">
        <v>50000</v>
      </c>
      <c r="AD38" s="110">
        <v>189662</v>
      </c>
    </row>
    <row r="39" spans="1:30" x14ac:dyDescent="0.45">
      <c r="A39" s="76" t="s">
        <v>60</v>
      </c>
      <c r="B39" s="76">
        <f t="shared" si="2"/>
        <v>7789.0320000000002</v>
      </c>
      <c r="C39" s="76">
        <f t="shared" si="3"/>
        <v>7584.9930000000004</v>
      </c>
      <c r="D39" s="76">
        <f t="shared" si="4"/>
        <v>204.03899999999999</v>
      </c>
      <c r="E39" s="76">
        <f t="shared" si="5"/>
        <v>30.138000000000002</v>
      </c>
      <c r="F39" s="76">
        <f t="shared" si="6"/>
        <v>173.90100000000001</v>
      </c>
      <c r="G39" s="76">
        <f t="shared" si="7"/>
        <v>66.480999999999995</v>
      </c>
      <c r="J39" t="s">
        <v>60</v>
      </c>
      <c r="K39">
        <v>7789032</v>
      </c>
      <c r="L39">
        <v>7584993</v>
      </c>
      <c r="M39">
        <v>204039</v>
      </c>
      <c r="N39">
        <v>30138</v>
      </c>
      <c r="O39">
        <v>173901</v>
      </c>
      <c r="P39">
        <v>66481</v>
      </c>
      <c r="Q39" s="110">
        <v>193818</v>
      </c>
      <c r="R39" s="110">
        <v>0</v>
      </c>
      <c r="S39" s="110">
        <v>0</v>
      </c>
      <c r="T39" s="110">
        <v>260299</v>
      </c>
      <c r="U39" s="110">
        <v>8739824</v>
      </c>
      <c r="V39" s="110">
        <v>8632058</v>
      </c>
      <c r="W39" s="110">
        <v>107766</v>
      </c>
      <c r="X39" s="110">
        <v>346</v>
      </c>
      <c r="Y39" s="110">
        <v>107420</v>
      </c>
      <c r="Z39" s="110">
        <v>-255921</v>
      </c>
      <c r="AA39" s="110">
        <v>447070</v>
      </c>
      <c r="AB39" s="110">
        <v>0</v>
      </c>
      <c r="AC39" s="110">
        <v>0</v>
      </c>
      <c r="AD39" s="110">
        <v>191149</v>
      </c>
    </row>
    <row r="40" spans="1:30" x14ac:dyDescent="0.45">
      <c r="A40" s="76" t="s">
        <v>61</v>
      </c>
      <c r="B40" s="76">
        <f t="shared" si="2"/>
        <v>16747.952000000001</v>
      </c>
      <c r="C40" s="76">
        <f t="shared" si="3"/>
        <v>16612.606</v>
      </c>
      <c r="D40" s="76">
        <f t="shared" si="4"/>
        <v>135.346</v>
      </c>
      <c r="E40" s="76">
        <f t="shared" si="5"/>
        <v>85.165000000000006</v>
      </c>
      <c r="F40" s="76">
        <f t="shared" si="6"/>
        <v>50.180999999999997</v>
      </c>
      <c r="G40" s="76">
        <f t="shared" si="7"/>
        <v>-10.236000000000001</v>
      </c>
      <c r="J40" t="s">
        <v>61</v>
      </c>
      <c r="K40">
        <v>16747952</v>
      </c>
      <c r="L40">
        <v>16612606</v>
      </c>
      <c r="M40">
        <v>135346</v>
      </c>
      <c r="N40">
        <v>85165</v>
      </c>
      <c r="O40">
        <v>50181</v>
      </c>
      <c r="P40">
        <v>-10236</v>
      </c>
      <c r="Q40" s="110">
        <v>32000</v>
      </c>
      <c r="R40" s="110">
        <v>0</v>
      </c>
      <c r="S40" s="110">
        <v>54000</v>
      </c>
      <c r="T40" s="110">
        <v>-32236</v>
      </c>
      <c r="U40" s="110">
        <v>17931058</v>
      </c>
      <c r="V40" s="110">
        <v>17629395</v>
      </c>
      <c r="W40" s="110">
        <v>301663</v>
      </c>
      <c r="X40" s="110">
        <v>241246</v>
      </c>
      <c r="Y40" s="110">
        <v>60417</v>
      </c>
      <c r="Z40" s="110">
        <v>-15472</v>
      </c>
      <c r="AA40" s="110">
        <v>39000</v>
      </c>
      <c r="AB40" s="110">
        <v>0</v>
      </c>
      <c r="AC40" s="110">
        <v>350000</v>
      </c>
      <c r="AD40" s="110">
        <v>-326472</v>
      </c>
    </row>
    <row r="41" spans="1:30" x14ac:dyDescent="0.45">
      <c r="A41" s="76" t="s">
        <v>62</v>
      </c>
      <c r="B41" s="76">
        <f t="shared" si="2"/>
        <v>6563.19</v>
      </c>
      <c r="C41" s="76">
        <f t="shared" si="3"/>
        <v>5953.3490000000002</v>
      </c>
      <c r="D41" s="76">
        <f t="shared" si="4"/>
        <v>609.84100000000001</v>
      </c>
      <c r="E41" s="76">
        <f t="shared" si="5"/>
        <v>71.123999999999995</v>
      </c>
      <c r="F41" s="76">
        <f t="shared" si="6"/>
        <v>538.71699999999998</v>
      </c>
      <c r="G41" s="76">
        <f t="shared" si="7"/>
        <v>66.686999999999998</v>
      </c>
      <c r="J41" t="s">
        <v>62</v>
      </c>
      <c r="K41">
        <v>6563190</v>
      </c>
      <c r="L41">
        <v>5953349</v>
      </c>
      <c r="M41">
        <v>609841</v>
      </c>
      <c r="N41">
        <v>71124</v>
      </c>
      <c r="O41">
        <v>538717</v>
      </c>
      <c r="P41">
        <v>66687</v>
      </c>
      <c r="Q41" s="110">
        <v>427837</v>
      </c>
      <c r="R41" s="110">
        <v>0</v>
      </c>
      <c r="S41" s="110">
        <v>0</v>
      </c>
      <c r="T41" s="110">
        <v>494524</v>
      </c>
      <c r="U41" s="110">
        <v>6094400</v>
      </c>
      <c r="V41" s="110">
        <v>5621824</v>
      </c>
      <c r="W41" s="110">
        <v>472576</v>
      </c>
      <c r="X41" s="110">
        <v>546</v>
      </c>
      <c r="Y41" s="110">
        <v>472030</v>
      </c>
      <c r="Z41" s="110">
        <v>-65974</v>
      </c>
      <c r="AA41" s="110">
        <v>547504</v>
      </c>
      <c r="AB41" s="110">
        <v>0</v>
      </c>
      <c r="AC41" s="110">
        <v>0</v>
      </c>
      <c r="AD41" s="110">
        <v>481530</v>
      </c>
    </row>
    <row r="42" spans="1:30" x14ac:dyDescent="0.45">
      <c r="A42" s="76" t="s">
        <v>63</v>
      </c>
      <c r="B42" s="76">
        <f t="shared" si="2"/>
        <v>8303.2620000000006</v>
      </c>
      <c r="C42" s="76">
        <f t="shared" si="3"/>
        <v>8213.8529999999992</v>
      </c>
      <c r="D42" s="76">
        <f t="shared" si="4"/>
        <v>89.409000000000006</v>
      </c>
      <c r="E42" s="76">
        <f t="shared" si="5"/>
        <v>5.0720000000000001</v>
      </c>
      <c r="F42" s="76">
        <f t="shared" si="6"/>
        <v>84.337000000000003</v>
      </c>
      <c r="G42" s="76">
        <f t="shared" si="7"/>
        <v>3.74</v>
      </c>
      <c r="J42" t="s">
        <v>63</v>
      </c>
      <c r="K42">
        <v>8303262</v>
      </c>
      <c r="L42">
        <v>8213853</v>
      </c>
      <c r="M42">
        <v>89409</v>
      </c>
      <c r="N42">
        <v>5072</v>
      </c>
      <c r="O42">
        <v>84337</v>
      </c>
      <c r="P42">
        <v>3740</v>
      </c>
      <c r="Q42" s="110">
        <v>87998</v>
      </c>
      <c r="R42" s="110">
        <v>0</v>
      </c>
      <c r="S42" s="110">
        <v>0</v>
      </c>
      <c r="T42" s="110">
        <v>91738</v>
      </c>
      <c r="U42" s="110">
        <v>8457381</v>
      </c>
      <c r="V42" s="110">
        <v>8374359</v>
      </c>
      <c r="W42" s="110">
        <v>83022</v>
      </c>
      <c r="X42" s="110">
        <v>2425</v>
      </c>
      <c r="Y42" s="110">
        <v>80597</v>
      </c>
      <c r="Z42" s="110">
        <v>3912</v>
      </c>
      <c r="AA42" s="110">
        <v>57021</v>
      </c>
      <c r="AB42" s="110">
        <v>0</v>
      </c>
      <c r="AC42" s="110">
        <v>198000</v>
      </c>
      <c r="AD42" s="110">
        <v>-137067</v>
      </c>
    </row>
    <row r="43" spans="1:30" x14ac:dyDescent="0.45">
      <c r="A43" s="76" t="s">
        <v>64</v>
      </c>
      <c r="B43" s="76">
        <f t="shared" si="2"/>
        <v>6723.2039999999997</v>
      </c>
      <c r="C43" s="76">
        <f t="shared" si="3"/>
        <v>6712.2460000000001</v>
      </c>
      <c r="D43" s="76">
        <f t="shared" si="4"/>
        <v>10.958</v>
      </c>
      <c r="E43" s="76">
        <f t="shared" si="5"/>
        <v>6.4779999999999998</v>
      </c>
      <c r="F43" s="76">
        <f t="shared" si="6"/>
        <v>4.4800000000000004</v>
      </c>
      <c r="G43" s="76">
        <f t="shared" si="7"/>
        <v>-160.01400000000001</v>
      </c>
      <c r="J43" t="s">
        <v>64</v>
      </c>
      <c r="K43">
        <v>6723204</v>
      </c>
      <c r="L43">
        <v>6712246</v>
      </c>
      <c r="M43">
        <v>10958</v>
      </c>
      <c r="N43">
        <v>6478</v>
      </c>
      <c r="O43">
        <v>4480</v>
      </c>
      <c r="P43">
        <v>-160014</v>
      </c>
      <c r="Q43" s="110">
        <v>85324</v>
      </c>
      <c r="R43" s="110">
        <v>0</v>
      </c>
      <c r="S43" s="110">
        <v>0</v>
      </c>
      <c r="T43" s="110">
        <v>-74690</v>
      </c>
      <c r="U43" s="110">
        <v>6370183</v>
      </c>
      <c r="V43" s="110">
        <v>6166607</v>
      </c>
      <c r="W43" s="110">
        <v>203576</v>
      </c>
      <c r="X43" s="110">
        <v>39082</v>
      </c>
      <c r="Y43" s="110">
        <v>164494</v>
      </c>
      <c r="Z43" s="110">
        <v>-1393</v>
      </c>
      <c r="AA43" s="110">
        <v>84062</v>
      </c>
      <c r="AB43" s="110">
        <v>0</v>
      </c>
      <c r="AC43" s="110">
        <v>0</v>
      </c>
      <c r="AD43" s="110">
        <v>82669</v>
      </c>
    </row>
    <row r="44" spans="1:30" x14ac:dyDescent="0.45">
      <c r="A44" s="76" t="s">
        <v>65</v>
      </c>
      <c r="B44" s="76">
        <f t="shared" si="2"/>
        <v>7109.0820000000003</v>
      </c>
      <c r="C44" s="76">
        <f t="shared" si="3"/>
        <v>6977.6289999999999</v>
      </c>
      <c r="D44" s="76">
        <f t="shared" si="4"/>
        <v>131.453</v>
      </c>
      <c r="E44" s="76">
        <f t="shared" si="5"/>
        <v>37.497</v>
      </c>
      <c r="F44" s="76">
        <f t="shared" si="6"/>
        <v>93.956000000000003</v>
      </c>
      <c r="G44" s="76">
        <f t="shared" si="7"/>
        <v>-9.891</v>
      </c>
      <c r="J44" t="s">
        <v>65</v>
      </c>
      <c r="K44">
        <v>7109082</v>
      </c>
      <c r="L44">
        <v>6977629</v>
      </c>
      <c r="M44">
        <v>131453</v>
      </c>
      <c r="N44">
        <v>37497</v>
      </c>
      <c r="O44">
        <v>93956</v>
      </c>
      <c r="P44">
        <v>-9891</v>
      </c>
      <c r="Q44" s="110">
        <v>1040</v>
      </c>
      <c r="R44" s="110">
        <v>0</v>
      </c>
      <c r="S44" s="110">
        <v>70000</v>
      </c>
      <c r="T44" s="110">
        <v>-78851</v>
      </c>
      <c r="U44" s="110">
        <v>7108452</v>
      </c>
      <c r="V44" s="110">
        <v>6938196</v>
      </c>
      <c r="W44" s="110">
        <v>170256</v>
      </c>
      <c r="X44" s="110">
        <v>66409</v>
      </c>
      <c r="Y44" s="110">
        <v>103847</v>
      </c>
      <c r="Z44" s="110">
        <v>-171378</v>
      </c>
      <c r="AA44" s="110">
        <v>664</v>
      </c>
      <c r="AB44" s="110">
        <v>0</v>
      </c>
      <c r="AC44" s="110">
        <v>0</v>
      </c>
      <c r="AD44" s="110">
        <v>-170714</v>
      </c>
    </row>
    <row r="45" spans="1:30" x14ac:dyDescent="0.45">
      <c r="A45" s="76" t="s">
        <v>66</v>
      </c>
      <c r="B45" s="76">
        <f t="shared" si="2"/>
        <v>3897.7979999999998</v>
      </c>
      <c r="C45" s="76">
        <f t="shared" si="3"/>
        <v>3675.3040000000001</v>
      </c>
      <c r="D45" s="76">
        <f t="shared" si="4"/>
        <v>222.494</v>
      </c>
      <c r="E45" s="76">
        <f t="shared" si="5"/>
        <v>13.073</v>
      </c>
      <c r="F45" s="76">
        <f t="shared" si="6"/>
        <v>209.42099999999999</v>
      </c>
      <c r="G45" s="76">
        <f t="shared" si="7"/>
        <v>13.628</v>
      </c>
      <c r="J45" t="s">
        <v>66</v>
      </c>
      <c r="K45">
        <v>3897798</v>
      </c>
      <c r="L45">
        <v>3675304</v>
      </c>
      <c r="M45">
        <v>222494</v>
      </c>
      <c r="N45">
        <v>13073</v>
      </c>
      <c r="O45">
        <v>209421</v>
      </c>
      <c r="P45">
        <v>13628</v>
      </c>
      <c r="Q45" s="110">
        <v>99666</v>
      </c>
      <c r="R45" s="110">
        <v>0</v>
      </c>
      <c r="S45" s="110">
        <v>0</v>
      </c>
      <c r="T45" s="110">
        <v>113294</v>
      </c>
      <c r="U45" s="110">
        <v>4063880</v>
      </c>
      <c r="V45" s="110">
        <v>3822483</v>
      </c>
      <c r="W45" s="110">
        <v>241397</v>
      </c>
      <c r="X45" s="110">
        <v>45603</v>
      </c>
      <c r="Y45" s="110">
        <v>195794</v>
      </c>
      <c r="Z45" s="110">
        <v>118711</v>
      </c>
      <c r="AA45" s="110">
        <v>152469</v>
      </c>
      <c r="AB45" s="110">
        <v>7160</v>
      </c>
      <c r="AC45" s="110">
        <v>0</v>
      </c>
      <c r="AD45" s="110">
        <v>278340</v>
      </c>
    </row>
    <row r="46" spans="1:30" x14ac:dyDescent="0.45">
      <c r="A46" s="76" t="s">
        <v>86</v>
      </c>
      <c r="B46" s="76">
        <f t="shared" si="2"/>
        <v>2408533.3909999998</v>
      </c>
      <c r="C46" s="76">
        <f t="shared" si="3"/>
        <v>2369053.7710000002</v>
      </c>
      <c r="D46" s="76">
        <f t="shared" si="4"/>
        <v>39479.620000000003</v>
      </c>
      <c r="E46" s="76">
        <f t="shared" si="5"/>
        <v>10144.887000000001</v>
      </c>
      <c r="F46" s="76">
        <f t="shared" si="6"/>
        <v>29334.733</v>
      </c>
      <c r="G46" s="76">
        <f t="shared" si="7"/>
        <v>1906.4490000000001</v>
      </c>
      <c r="J46" t="s">
        <v>86</v>
      </c>
      <c r="K46" s="110">
        <f>SUM(K5:K35)</f>
        <v>2408533391</v>
      </c>
      <c r="L46" s="110">
        <f t="shared" ref="L46:P46" si="8">SUM(L5:L35)</f>
        <v>2369053771</v>
      </c>
      <c r="M46" s="110">
        <f t="shared" si="8"/>
        <v>39479620</v>
      </c>
      <c r="N46" s="110">
        <f t="shared" si="8"/>
        <v>10144887</v>
      </c>
      <c r="O46" s="110">
        <f t="shared" si="8"/>
        <v>29334733</v>
      </c>
      <c r="P46" s="110">
        <f t="shared" si="8"/>
        <v>1906449</v>
      </c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</row>
    <row r="47" spans="1:30" x14ac:dyDescent="0.45">
      <c r="A47" s="76" t="s">
        <v>89</v>
      </c>
      <c r="B47" s="76">
        <f t="shared" si="2"/>
        <v>90114.206999999995</v>
      </c>
      <c r="C47" s="76">
        <f t="shared" si="3"/>
        <v>87687.856</v>
      </c>
      <c r="D47" s="76">
        <f t="shared" si="4"/>
        <v>2426.3510000000001</v>
      </c>
      <c r="E47" s="76">
        <f t="shared" si="5"/>
        <v>331.30599999999998</v>
      </c>
      <c r="F47" s="76">
        <f t="shared" si="6"/>
        <v>2095.0450000000001</v>
      </c>
      <c r="G47" s="76">
        <f t="shared" si="7"/>
        <v>255.51499999999999</v>
      </c>
      <c r="J47" t="s">
        <v>87</v>
      </c>
      <c r="K47" s="110">
        <f>SUM(K36:K45)</f>
        <v>90114207</v>
      </c>
      <c r="L47" s="110">
        <f t="shared" ref="L47:P47" si="9">SUM(L36:L45)</f>
        <v>87687856</v>
      </c>
      <c r="M47" s="110">
        <f t="shared" si="9"/>
        <v>2426351</v>
      </c>
      <c r="N47" s="110">
        <f t="shared" si="9"/>
        <v>331306</v>
      </c>
      <c r="O47" s="110">
        <f t="shared" si="9"/>
        <v>2095045</v>
      </c>
      <c r="P47" s="110">
        <f t="shared" si="9"/>
        <v>255515</v>
      </c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</row>
    <row r="48" spans="1:30" x14ac:dyDescent="0.45">
      <c r="A48" t="s">
        <v>90</v>
      </c>
      <c r="B48" s="76">
        <f t="shared" si="2"/>
        <v>2498647.5980000002</v>
      </c>
      <c r="C48" s="76">
        <f t="shared" si="3"/>
        <v>2456741.6269999999</v>
      </c>
      <c r="D48" s="76">
        <f t="shared" si="4"/>
        <v>41905.970999999998</v>
      </c>
      <c r="E48" s="76">
        <f t="shared" si="5"/>
        <v>10476.192999999999</v>
      </c>
      <c r="F48" s="76">
        <f t="shared" si="6"/>
        <v>31429.777999999998</v>
      </c>
      <c r="G48" s="76">
        <f t="shared" si="7"/>
        <v>2161.9639999999999</v>
      </c>
      <c r="J48" t="s">
        <v>88</v>
      </c>
      <c r="K48" s="110">
        <f>SUM(K5:K45)</f>
        <v>2498647598</v>
      </c>
      <c r="L48" s="110">
        <f t="shared" ref="L48:P48" si="10">SUM(L5:L45)</f>
        <v>2456741627</v>
      </c>
      <c r="M48" s="110">
        <f t="shared" si="10"/>
        <v>41905971</v>
      </c>
      <c r="N48" s="110">
        <f t="shared" si="10"/>
        <v>10476193</v>
      </c>
      <c r="O48" s="110">
        <f t="shared" si="10"/>
        <v>31429778</v>
      </c>
      <c r="P48" s="110">
        <f t="shared" si="10"/>
        <v>2161964</v>
      </c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</row>
  </sheetData>
  <phoneticPr fontId="3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市町村別普通会計決算状況</vt:lpstr>
      <vt:lpstr>BD（プルーフ）</vt:lpstr>
      <vt:lpstr>市町村別普通会計決算状況!Print_Area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2025-09-24T02:08:52Z</dcterms:modified>
</cp:coreProperties>
</file>