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4 門真市○\"/>
    </mc:Choice>
  </mc:AlternateContent>
  <workbookProtection workbookAlgorithmName="SHA-512" workbookHashValue="rt240HviNGu1rO9Rgg9yrtkTDR8EjJqOL4tBISfJdYOGJMBpkpsj1/U+7aGTOjWaaCjEzDjCOcF2tb6/Ia5UbQ==" workbookSaltValue="MFflAU2X4618i0tPjSuS+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<sst xmlns="http://schemas.openxmlformats.org/spreadsheetml/2006/main" count="228" uniqueCount="114">
  <si>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</si>
  <si>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</si>
  <si>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</si>
  <si>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</si>
  <si>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</si>
  <si>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</si>
  <si>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</si>
  <si>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</si>
  <si>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</si>
  <si>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</si>
  <si>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</si>
  <si>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</si>
  <si>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</si>
  <si>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</si>
  <si>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</si>
  <si>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</si>
  <si>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</si>
  <si>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</si>
  <si>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</si>
  <si>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</si>
  <si>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</si>
  <si>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</si>
  <si>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</si>
  <si>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</si>
  <si>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</si>
  <si>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</si>
  <si>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</si>
  <si>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</si>
  <si>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</si>
  <si>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</si>
  <si>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</si>
  <si>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</si>
  <si>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</si>
  <si>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</si>
  <si>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</si>
  <si>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</si>
  <si>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</si>
  <si>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</si>
  <si>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</si>
  <si>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</si>
  <si>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</si>
  <si>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</si>
  <si>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</si>
  <si>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</si>
  <si>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</si>
  <si>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</si>
  <si>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</si>
  <si>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</si>
  <si>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</si>
  <si>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</si>
  <si>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</si>
  <si>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</si>
  <si>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</si>
  <si>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</si>
  <si>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</si>
  <si>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</si>
  <si>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</si>
  <si>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</si>
  <si>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</si>
  <si>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</si>
  <si>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</si>
  <si>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</si>
  <si>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</si>
  <si>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</si>
  <si>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</si>
  <si>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</si>
  <si>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</si>
  <si>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</si>
  <si>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</si>
  <si>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</si>
  <si>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</si>
  <si>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</si>
  <si>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</si>
  <si>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</si>
  <si>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</si>
  <si>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</si>
  <si>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</si>
  <si>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</si>
  <si>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</si>
  <si>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</si>
  <si>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</si>
  <si>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</si>
  <si>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</si>
  <si>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</si>
  <si>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</si>
  <si>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</si>
  <si>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</si>
  <si>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</si>
  <si>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</si>
  <si>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</si>
  <si>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</si>
  <si>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</si>
  <si>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</si>
  <si>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門真市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</si>
  <si>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</si>
  <si>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</si>
  <si>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</si>
  <si>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</si>
  <si>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</si>
  <si>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</si>
  <si>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</si>
  <si>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</si>
  <si>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</si>
  <si>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</si>
  <si>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</si>
  <si>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</si>
  <si>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</si>
  <si>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</si>
  <si>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</si>
  <si>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</si>
  <si>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</si>
  <si>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①経常収支比率は、令和3年1月の水道料金の減額改定等により給水収益は減少したものの、営業費用の減少もあり、当指標は100％を上回っている。類似団体と比較しても高い水準である。
②累積欠損金比率は0％と、累積欠損金は発生していないことがわかる。
③流動比率は、100％を上回り、短期的な支払い能力に支障はない。
④企業債残高対給水収益比率は、年々減少傾向にある中、令和2年度では、給水収益の減少により、増加に転じている。類似団体との比較では低い水準である。
⑤料金回収率は、給水収益の減少に伴い低下しているものの、100％を上回っている。類似団体と比較しても高い水準であり、経営に必要な経費を給水収益で賄うことが出来ている。
⑥給水原価は、受水費等の減少により、前年度より減少している。類似団体との比較では低い水準である。
⑦施設利用率は、年々減少傾向にあり、また類似団体と比較しても低い水準である。水需要の減少に伴う配水量の減少により、余剰資産が増加しているためと考えられる。
⑧有収率は、約95％の数値を保っており、類似団体との比較では高い水準である。水道施設の稼働状況が収益に繋がっており、収益の対象とならない漏水等が少ないことがわかる。
以上の状況から、健全かつ効率的な経営状況であるといえる。
</t>
    <rPh sb="9" eb="11">
      <t>レイワ</t>
    </rPh>
    <rPh sb="34" eb="36">
      <t>ゲンショウ</t>
    </rPh>
    <rPh sb="42" eb="44">
      <t>エイギョウ</t>
    </rPh>
    <rPh sb="44" eb="46">
      <t>ヒヨウ</t>
    </rPh>
    <rPh sb="47" eb="49">
      <t>ゲンショウ</t>
    </rPh>
    <rPh sb="170" eb="172">
      <t>ネンネン</t>
    </rPh>
    <rPh sb="172" eb="174">
      <t>ゲンショウ</t>
    </rPh>
    <rPh sb="174" eb="176">
      <t>ケイコウ</t>
    </rPh>
    <rPh sb="179" eb="180">
      <t>ナカ</t>
    </rPh>
    <rPh sb="181" eb="183">
      <t>レイワ</t>
    </rPh>
    <rPh sb="184" eb="186">
      <t>ネンド</t>
    </rPh>
    <rPh sb="194" eb="196">
      <t>ゲンショウ</t>
    </rPh>
    <rPh sb="200" eb="202">
      <t>ゾウカ</t>
    </rPh>
    <rPh sb="203" eb="204">
      <t>テン</t>
    </rPh>
    <rPh sb="209" eb="211">
      <t>ルイジ</t>
    </rPh>
    <rPh sb="211" eb="213">
      <t>ダンタイ</t>
    </rPh>
    <rPh sb="215" eb="217">
      <t>ヒカク</t>
    </rPh>
    <rPh sb="219" eb="220">
      <t>ヒク</t>
    </rPh>
    <rPh sb="221" eb="223">
      <t>スイジュン</t>
    </rPh>
    <rPh sb="319" eb="321">
      <t>ジュスイ</t>
    </rPh>
    <rPh sb="321" eb="322">
      <t>ヒ</t>
    </rPh>
    <rPh sb="322" eb="323">
      <t>トウ</t>
    </rPh>
    <rPh sb="324" eb="326">
      <t>ゲンショウ</t>
    </rPh>
    <rPh sb="330" eb="333">
      <t>ゼンネンド</t>
    </rPh>
    <rPh sb="335" eb="337">
      <t>ゲンショウ</t>
    </rPh>
    <rPh sb="371" eb="373">
      <t>ゲンショウ</t>
    </rPh>
    <rPh sb="445" eb="446">
      <t>ヤク</t>
    </rPh>
    <phoneticPr fontId="4"/>
  </si>
  <si>
    <t xml:space="preserve">水需要の減少により給水収益が減少する中、健全かつ良好な経営状況である要因としては、施設更新の投資費用を企業債の借入れに依存することなく、可能な限り自己財源により賄ってきたことが大きな要因である。
しかし、法定耐用年数を超えた資産が増加し、施設の老朽化、特に管路の老朽化が進む一方で、今後必要となる多額の更新事業への投資は健全な事業運営にとって厳しい影響を与えることが予想される。
そのような厳しい状況に対応し、安定的な事業運営を行うため、令和3年度では平成28年度に策定した門真市水道事業ビジョン（経営戦略）の中間見直しを実施し、実情に沿った計画へと改訂することで、ビジョンに掲げる施策を確実に進めていくとともに、老朽化の進む資産についても、耐震化計画に基づき、適正な施設規模を考慮した効率的な施設更新を行っていく。
</t>
    <rPh sb="219" eb="221">
      <t>レイワ</t>
    </rPh>
    <rPh sb="222" eb="224">
      <t>ネンド</t>
    </rPh>
    <rPh sb="255" eb="257">
      <t>チュウカン</t>
    </rPh>
    <rPh sb="257" eb="259">
      <t>ミナオ</t>
    </rPh>
    <rPh sb="261" eb="263">
      <t>ジッシ</t>
    </rPh>
    <rPh sb="265" eb="267">
      <t>ジツジョウ</t>
    </rPh>
    <rPh sb="268" eb="269">
      <t>ソ</t>
    </rPh>
    <rPh sb="271" eb="273">
      <t>ケイカク</t>
    </rPh>
    <rPh sb="275" eb="277">
      <t>カイテイ</t>
    </rPh>
    <rPh sb="288" eb="289">
      <t>カカ</t>
    </rPh>
    <rPh sb="294" eb="296">
      <t>カクジツ</t>
    </rPh>
    <phoneticPr fontId="4"/>
  </si>
  <si>
    <r>
      <t xml:space="preserve">門真市は高度経済成長期の急激に発展していく都市に必要な水需要に即応させるため、集中的に水道施設の整備を行ったことにより、大半の資産において更新の時期を迎えている状況である。
そのため、有形固定資産減価償却率及び管路経年化率については、年々増加し類似団体と比較しても上回っており、法定耐用年数を超過した資産の保有状況は増加傾向にあることがわかる。
</t>
    </r>
    <r>
      <rPr>
        <sz val="11"/>
        <color rgb="FFFF0000"/>
        <rFont val="ＭＳ ゴシック"/>
        <family val="3"/>
        <charset val="128"/>
      </rPr>
      <t>管路更新率は年1.04%となり、これは本市の耐震化計画に掲げる更新率年1%を上回り、また、類似団体平均値と比較すると高い水準である。</t>
    </r>
    <r>
      <rPr>
        <sz val="11"/>
        <color theme="1"/>
        <rFont val="ＭＳ ゴシック"/>
        <family val="3"/>
        <charset val="128"/>
      </rPr>
      <t xml:space="preserve">
以上の状況から、施設利用率等が示すとおり、人口減少に伴う水需要の減少により、施設規模が過大となっていることに対し、施設利用率等の目標を設定したうえで、徹底した施設規模の適正化（ダウンサイジング）が必要である。
</t>
    </r>
    <rPh sb="179" eb="180">
      <t>ネン</t>
    </rPh>
    <rPh sb="192" eb="193">
      <t>ホン</t>
    </rPh>
    <rPh sb="193" eb="194">
      <t>シ</t>
    </rPh>
    <rPh sb="195" eb="198">
      <t>タイシンカ</t>
    </rPh>
    <rPh sb="198" eb="200">
      <t>ケイカク</t>
    </rPh>
    <rPh sb="201" eb="202">
      <t>カカ</t>
    </rPh>
    <rPh sb="204" eb="206">
      <t>コウシン</t>
    </rPh>
    <rPh sb="206" eb="207">
      <t>リツ</t>
    </rPh>
    <rPh sb="207" eb="208">
      <t>ネン</t>
    </rPh>
    <rPh sb="211" eb="21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</si>
</sst>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0.53</c:v>
                </c:pt>
                <c:pt idx="1">
                  <c:v>1.47</c:v>
                </c:pt>
                <c:pt idx="2">
                  <c:v>0.82</c:v>
                </c:pt>
                <c:pt idx="3">
                  <c:v>1.08</c:v>
                </c:pt>
                <c:pt idx="4">
                  <c:v>1.04</c:v>
                </c:pt>
              </c:numCache>
            </c:numRef>
          </c:val>
          <c:extLst>
            <c:ext xmlns:c16="http://schemas.microsoft.com/office/drawing/2014/chart" uri="{C3380CC4-5D6E-409C-BE32-E72D297353CC}">
              <c16:uniqueId val="{00000000-97A9-4FBD-9D14-C38BDC9E05A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97A9-4FBD-9D14-C38BDC9E05A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52.99</c:v>
                </c:pt>
                <c:pt idx="1">
                  <c:v>52.5</c:v>
                </c:pt>
                <c:pt idx="2">
                  <c:v>52.05</c:v>
                </c:pt>
                <c:pt idx="3">
                  <c:v>51.35</c:v>
                </c:pt>
                <c:pt idx="4">
                  <c:v>51.06</c:v>
                </c:pt>
              </c:numCache>
            </c:numRef>
          </c:val>
          <c:extLst>
            <c:ext xmlns:c16="http://schemas.microsoft.com/office/drawing/2014/chart" uri="{C3380CC4-5D6E-409C-BE32-E72D297353CC}">
              <c16:uniqueId val="{00000000-21B9-456B-A1B1-FCA12382F6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21B9-456B-A1B1-FCA12382F6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96.09</c:v>
                </c:pt>
                <c:pt idx="1">
                  <c:v>96.21</c:v>
                </c:pt>
                <c:pt idx="2">
                  <c:v>95.78</c:v>
                </c:pt>
                <c:pt idx="3">
                  <c:v>96.23</c:v>
                </c:pt>
                <c:pt idx="4">
                  <c:v>95.69</c:v>
                </c:pt>
              </c:numCache>
            </c:numRef>
          </c:val>
          <c:extLst>
            <c:ext xmlns:c16="http://schemas.microsoft.com/office/drawing/2014/chart" uri="{C3380CC4-5D6E-409C-BE32-E72D297353CC}">
              <c16:uniqueId val="{00000000-F512-44AC-8084-2654587552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F512-44AC-8084-2654587552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124.74</c:v>
                </c:pt>
                <c:pt idx="1">
                  <c:v>127.5</c:v>
                </c:pt>
                <c:pt idx="2">
                  <c:v>127.25</c:v>
                </c:pt>
                <c:pt idx="3">
                  <c:v>122.77</c:v>
                </c:pt>
                <c:pt idx="4">
                  <c:v>123.59</c:v>
                </c:pt>
              </c:numCache>
            </c:numRef>
          </c:val>
          <c:extLst>
            <c:ext xmlns:c16="http://schemas.microsoft.com/office/drawing/2014/chart" uri="{C3380CC4-5D6E-409C-BE32-E72D297353CC}">
              <c16:uniqueId val="{00000000-688E-4C40-8E0F-A7C6DDFFA18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688E-4C40-8E0F-A7C6DDFFA18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51.11</c:v>
                </c:pt>
                <c:pt idx="1">
                  <c:v>51.56</c:v>
                </c:pt>
                <c:pt idx="2">
                  <c:v>51.16</c:v>
                </c:pt>
                <c:pt idx="3">
                  <c:v>51.29</c:v>
                </c:pt>
                <c:pt idx="4">
                  <c:v>52.04</c:v>
                </c:pt>
              </c:numCache>
            </c:numRef>
          </c:val>
          <c:extLst>
            <c:ext xmlns:c16="http://schemas.microsoft.com/office/drawing/2014/chart" uri="{C3380CC4-5D6E-409C-BE32-E72D297353CC}">
              <c16:uniqueId val="{00000000-B87E-427D-B1BA-7EBDA41B3C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B87E-427D-B1BA-7EBDA41B3C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46.19</c:v>
                </c:pt>
                <c:pt idx="1">
                  <c:v>44.07</c:v>
                </c:pt>
                <c:pt idx="2">
                  <c:v>48.43</c:v>
                </c:pt>
                <c:pt idx="3">
                  <c:v>50.2</c:v>
                </c:pt>
                <c:pt idx="4">
                  <c:v>52.92</c:v>
                </c:pt>
              </c:numCache>
            </c:numRef>
          </c:val>
          <c:extLst>
            <c:ext xmlns:c16="http://schemas.microsoft.com/office/drawing/2014/chart" uri="{C3380CC4-5D6E-409C-BE32-E72D297353CC}">
              <c16:uniqueId val="{00000000-C61B-4B57-A089-987CCD7EACA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61B-4B57-A089-987CCD7EACA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49-4F9B-B0D3-1761B2F073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C49-4F9B-B0D3-1761B2F073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494.88</c:v>
                </c:pt>
                <c:pt idx="1">
                  <c:v>480.89</c:v>
                </c:pt>
                <c:pt idx="2">
                  <c:v>548.65</c:v>
                </c:pt>
                <c:pt idx="3">
                  <c:v>559.98</c:v>
                </c:pt>
                <c:pt idx="4">
                  <c:v>508.96</c:v>
                </c:pt>
              </c:numCache>
            </c:numRef>
          </c:val>
          <c:extLst>
            <c:ext xmlns:c16="http://schemas.microsoft.com/office/drawing/2014/chart" uri="{C3380CC4-5D6E-409C-BE32-E72D297353CC}">
              <c16:uniqueId val="{00000000-AA26-4232-8DAF-7A3785D7B2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AA26-4232-8DAF-7A3785D7B2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156.05000000000001</c:v>
                </c:pt>
                <c:pt idx="1">
                  <c:v>150.47</c:v>
                </c:pt>
                <c:pt idx="2">
                  <c:v>145.62</c:v>
                </c:pt>
                <c:pt idx="3">
                  <c:v>141.77000000000001</c:v>
                </c:pt>
                <c:pt idx="4">
                  <c:v>151.69999999999999</c:v>
                </c:pt>
              </c:numCache>
            </c:numRef>
          </c:val>
          <c:extLst>
            <c:ext xmlns:c16="http://schemas.microsoft.com/office/drawing/2014/chart" uri="{C3380CC4-5D6E-409C-BE32-E72D297353CC}">
              <c16:uniqueId val="{00000000-E843-4743-A42D-257E342F01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E843-4743-A42D-257E342F01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118.77</c:v>
                </c:pt>
                <c:pt idx="1">
                  <c:v>120.18</c:v>
                </c:pt>
                <c:pt idx="2">
                  <c:v>121.16</c:v>
                </c:pt>
                <c:pt idx="3">
                  <c:v>118.47</c:v>
                </c:pt>
                <c:pt idx="4">
                  <c:v>110.16</c:v>
                </c:pt>
              </c:numCache>
            </c:numRef>
          </c:val>
          <c:extLst>
            <c:ext xmlns:c16="http://schemas.microsoft.com/office/drawing/2014/chart" uri="{C3380CC4-5D6E-409C-BE32-E72D297353CC}">
              <c16:uniqueId val="{00000000-9D78-4B44-8E5F-FD3B08C724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9D78-4B44-8E5F-FD3B08C724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157.61000000000001</c:v>
                </c:pt>
                <c:pt idx="1">
                  <c:v>155.22999999999999</c:v>
                </c:pt>
                <c:pt idx="2">
                  <c:v>152.19</c:v>
                </c:pt>
                <c:pt idx="3">
                  <c:v>153.33000000000001</c:v>
                </c:pt>
                <c:pt idx="4">
                  <c:v>149.41</c:v>
                </c:pt>
              </c:numCache>
            </c:numRef>
          </c:val>
          <c:extLst>
            <c:ext xmlns:c16="http://schemas.microsoft.com/office/drawing/2014/chart" uri="{C3380CC4-5D6E-409C-BE32-E72D297353CC}">
              <c16:uniqueId val="{00000000-F981-480D-BC5B-021092BF06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F981-480D-BC5B-021092BF06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門真市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120536</v>
      </c>
      <c r="AM8" s="71"/>
      <c r="AN8" s="71"/>
      <c r="AO8" s="71"/>
      <c r="AP8" s="71"/>
      <c r="AQ8" s="71"/>
      <c r="AR8" s="71"/>
      <c r="AS8" s="71"/>
      <c r="AT8" s="67">
        <f>データ!$S$6</f>
        <v>12.3</v>
      </c>
      <c r="AU8" s="68"/>
      <c r="AV8" s="68"/>
      <c r="AW8" s="68"/>
      <c r="AX8" s="68"/>
      <c r="AY8" s="68"/>
      <c r="AZ8" s="68"/>
      <c r="BA8" s="68"/>
      <c r="BB8" s="70">
        <f>データ!$T$6</f>
        <v>9799.67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72.22</v>
      </c>
      <c r="J10" s="68"/>
      <c r="K10" s="68"/>
      <c r="L10" s="68"/>
      <c r="M10" s="68"/>
      <c r="N10" s="68"/>
      <c r="O10" s="69"/>
      <c r="P10" s="70">
        <f>データ!$P$6</f>
        <v>100</v>
      </c>
      <c r="Q10" s="70"/>
      <c r="R10" s="70"/>
      <c r="S10" s="70"/>
      <c r="T10" s="70"/>
      <c r="U10" s="70"/>
      <c r="V10" s="70"/>
      <c r="W10" s="71">
        <f>データ!$Q$6</f>
        <v>2723</v>
      </c>
      <c r="X10" s="71"/>
      <c r="Y10" s="71"/>
      <c r="Z10" s="71"/>
      <c r="AA10" s="71"/>
      <c r="AB10" s="71"/>
      <c r="AC10" s="71"/>
      <c r="AD10" s="2"/>
      <c r="AE10" s="2"/>
      <c r="AF10" s="2"/>
      <c r="AG10" s="2"/>
      <c r="AH10" s="4"/>
      <c r="AI10" s="4"/>
      <c r="AJ10" s="4"/>
      <c r="AK10" s="4"/>
      <c r="AL10" s="71">
        <f>データ!$U$6</f>
        <v>120247</v>
      </c>
      <c r="AM10" s="71"/>
      <c r="AN10" s="71"/>
      <c r="AO10" s="71"/>
      <c r="AP10" s="71"/>
      <c r="AQ10" s="71"/>
      <c r="AR10" s="71"/>
      <c r="AS10" s="71"/>
      <c r="AT10" s="67">
        <f>データ!$V$6</f>
        <v>12.3</v>
      </c>
      <c r="AU10" s="68"/>
      <c r="AV10" s="68"/>
      <c r="AW10" s="68"/>
      <c r="AX10" s="68"/>
      <c r="AY10" s="68"/>
      <c r="AZ10" s="68"/>
      <c r="BA10" s="68"/>
      <c r="BB10" s="70">
        <f>データ!$W$6</f>
        <v>9776.18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9.7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31.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21"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bQiosHkmDAIJ3ZVT3kq/a219+kOm4ycnfU8SQQT2g+A9MRBF53Dk7oECDtG07uOscPnwUlPmYBKllvpn8o9RA==" saltValue="w7TeaDzoWC4W7hxHC5a9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272230</v>
      </c>
      <c r="D6" s="34">
        <f t="shared" si="3"/>
        <v>46</v>
      </c>
      <c r="E6" s="34">
        <f t="shared" si="3"/>
        <v>1</v>
      </c>
      <c r="F6" s="34">
        <f t="shared" si="3"/>
        <v>0</v>
      </c>
      <c r="G6" s="34">
        <f t="shared" si="3"/>
        <v>1</v>
      </c>
      <c r="H6" s="34" t="str">
        <f t="shared" si="3"/>
        <v>大阪府　門真市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72.22</v>
      </c>
      <c r="P6" s="35">
        <f t="shared" si="3"/>
        <v>100</v>
      </c>
      <c r="Q6" s="35">
        <f t="shared" si="3"/>
        <v>2723</v>
      </c>
      <c r="R6" s="35">
        <f t="shared" si="3"/>
        <v>120536</v>
      </c>
      <c r="S6" s="35">
        <f t="shared" si="3"/>
        <v>12.3</v>
      </c>
      <c r="T6" s="35">
        <f t="shared" si="3"/>
        <v>9799.67</v>
      </c>
      <c r="U6" s="35">
        <f t="shared" si="3"/>
        <v>120247</v>
      </c>
      <c r="V6" s="35">
        <f t="shared" si="3"/>
        <v>12.3</v>
      </c>
      <c r="W6" s="35">
        <f t="shared" si="3"/>
        <v>9776.18</v>
      </c>
      <c r="X6" s="36">
        <f>IF(X7="",NA(),X7)</f>
        <v>124.74</v>
      </c>
      <c r="Y6" s="36">
        <f t="shared" ref="Y6:AG6" si="4">IF(Y7="",NA(),Y7)</f>
        <v>127.5</v>
      </c>
      <c r="Z6" s="36">
        <f t="shared" si="4"/>
        <v>127.25</v>
      </c>
      <c r="AA6" s="36">
        <f t="shared" si="4"/>
        <v>122.77</v>
      </c>
      <c r="AB6" s="36">
        <f t="shared" si="4"/>
        <v>123.59</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494.88</v>
      </c>
      <c r="AU6" s="36">
        <f t="shared" ref="AU6:BC6" si="6">IF(AU7="",NA(),AU7)</f>
        <v>480.89</v>
      </c>
      <c r="AV6" s="36">
        <f t="shared" si="6"/>
        <v>548.65</v>
      </c>
      <c r="AW6" s="36">
        <f t="shared" si="6"/>
        <v>559.98</v>
      </c>
      <c r="AX6" s="36">
        <f t="shared" si="6"/>
        <v>508.96</v>
      </c>
      <c r="AY6" s="36">
        <f t="shared" si="6"/>
        <v>349.04</v>
      </c>
      <c r="AZ6" s="36">
        <f t="shared" si="6"/>
        <v>337.49</v>
      </c>
      <c r="BA6" s="36">
        <f t="shared" si="6"/>
        <v>335.6</v>
      </c>
      <c r="BB6" s="36">
        <f t="shared" si="6"/>
        <v>358.91</v>
      </c>
      <c r="BC6" s="36">
        <f t="shared" si="6"/>
        <v>360.96</v>
      </c>
      <c r="BD6" s="35" t="str">
        <f>IF(BD7="","",IF(BD7="-","【-】","【"&amp;SUBSTITUTE(TEXT(BD7,"#,##0.00"),"-","△")&amp;"】"))</f>
        <v>【260.31】</v>
      </c>
      <c r="BE6" s="36">
        <f>IF(BE7="",NA(),BE7)</f>
        <v>156.05000000000001</v>
      </c>
      <c r="BF6" s="36">
        <f t="shared" ref="BF6:BN6" si="7">IF(BF7="",NA(),BF7)</f>
        <v>150.47</v>
      </c>
      <c r="BG6" s="36">
        <f t="shared" si="7"/>
        <v>145.62</v>
      </c>
      <c r="BH6" s="36">
        <f t="shared" si="7"/>
        <v>141.77000000000001</v>
      </c>
      <c r="BI6" s="36">
        <f t="shared" si="7"/>
        <v>151.69999999999999</v>
      </c>
      <c r="BJ6" s="36">
        <f t="shared" si="7"/>
        <v>254.54</v>
      </c>
      <c r="BK6" s="36">
        <f t="shared" si="7"/>
        <v>265.92</v>
      </c>
      <c r="BL6" s="36">
        <f t="shared" si="7"/>
        <v>258.26</v>
      </c>
      <c r="BM6" s="36">
        <f t="shared" si="7"/>
        <v>247.27</v>
      </c>
      <c r="BN6" s="36">
        <f t="shared" si="7"/>
        <v>239.18</v>
      </c>
      <c r="BO6" s="35" t="str">
        <f>IF(BO7="","",IF(BO7="-","【-】","【"&amp;SUBSTITUTE(TEXT(BO7,"#,##0.00"),"-","△")&amp;"】"))</f>
        <v>【275.67】</v>
      </c>
      <c r="BP6" s="36">
        <f>IF(BP7="",NA(),BP7)</f>
        <v>118.77</v>
      </c>
      <c r="BQ6" s="36">
        <f t="shared" ref="BQ6:BY6" si="8">IF(BQ7="",NA(),BQ7)</f>
        <v>120.18</v>
      </c>
      <c r="BR6" s="36">
        <f t="shared" si="8"/>
        <v>121.16</v>
      </c>
      <c r="BS6" s="36">
        <f t="shared" si="8"/>
        <v>118.47</v>
      </c>
      <c r="BT6" s="36">
        <f t="shared" si="8"/>
        <v>110.16</v>
      </c>
      <c r="BU6" s="36">
        <f t="shared" si="8"/>
        <v>106.52</v>
      </c>
      <c r="BV6" s="36">
        <f t="shared" si="8"/>
        <v>105.86</v>
      </c>
      <c r="BW6" s="36">
        <f t="shared" si="8"/>
        <v>106.07</v>
      </c>
      <c r="BX6" s="36">
        <f t="shared" si="8"/>
        <v>105.34</v>
      </c>
      <c r="BY6" s="36">
        <f t="shared" si="8"/>
        <v>101.89</v>
      </c>
      <c r="BZ6" s="35" t="str">
        <f>IF(BZ7="","",IF(BZ7="-","【-】","【"&amp;SUBSTITUTE(TEXT(BZ7,"#,##0.00"),"-","△")&amp;"】"))</f>
        <v>【100.05】</v>
      </c>
      <c r="CA6" s="36">
        <f>IF(CA7="",NA(),CA7)</f>
        <v>157.61000000000001</v>
      </c>
      <c r="CB6" s="36">
        <f t="shared" ref="CB6:CJ6" si="9">IF(CB7="",NA(),CB7)</f>
        <v>155.22999999999999</v>
      </c>
      <c r="CC6" s="36">
        <f t="shared" si="9"/>
        <v>152.19</v>
      </c>
      <c r="CD6" s="36">
        <f t="shared" si="9"/>
        <v>153.33000000000001</v>
      </c>
      <c r="CE6" s="36">
        <f t="shared" si="9"/>
        <v>149.41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52.99</v>
      </c>
      <c r="CM6" s="36">
        <f t="shared" ref="CM6:CU6" si="10">IF(CM7="",NA(),CM7)</f>
        <v>52.5</v>
      </c>
      <c r="CN6" s="36">
        <f t="shared" si="10"/>
        <v>52.05</v>
      </c>
      <c r="CO6" s="36">
        <f t="shared" si="10"/>
        <v>51.35</v>
      </c>
      <c r="CP6" s="36">
        <f t="shared" si="10"/>
        <v>51.06</v>
      </c>
      <c r="CQ6" s="36">
        <f t="shared" si="10"/>
        <v>62.1</v>
      </c>
      <c r="CR6" s="36">
        <f t="shared" si="10"/>
        <v>62.38</v>
      </c>
      <c r="CS6" s="36">
        <f t="shared" si="10"/>
        <v>62.83</v>
      </c>
      <c r="CT6" s="36">
        <f t="shared" si="10"/>
        <v>62.05</v>
      </c>
      <c r="CU6" s="36">
        <f t="shared" si="10"/>
        <v>63.23</v>
      </c>
      <c r="CV6" s="35" t="str">
        <f>IF(CV7="","",IF(CV7="-","【-】","【"&amp;SUBSTITUTE(TEXT(CV7,"#,##0.00"),"-","△")&amp;"】"))</f>
        <v>【60.69】</v>
      </c>
      <c r="CW6" s="36">
        <f>IF(CW7="",NA(),CW7)</f>
        <v>96.09</v>
      </c>
      <c r="CX6" s="36">
        <f t="shared" ref="CX6:DF6" si="11">IF(CX7="",NA(),CX7)</f>
        <v>96.21</v>
      </c>
      <c r="CY6" s="36">
        <f t="shared" si="11"/>
        <v>95.78</v>
      </c>
      <c r="CZ6" s="36">
        <f t="shared" si="11"/>
        <v>96.23</v>
      </c>
      <c r="DA6" s="36">
        <f t="shared" si="11"/>
        <v>95.69</v>
      </c>
      <c r="DB6" s="36">
        <f t="shared" si="11"/>
        <v>89.52</v>
      </c>
      <c r="DC6" s="36">
        <f t="shared" si="11"/>
        <v>89.17</v>
      </c>
      <c r="DD6" s="36">
        <f t="shared" si="11"/>
        <v>88.86</v>
      </c>
      <c r="DE6" s="36">
        <f t="shared" si="11"/>
        <v>89.11</v>
      </c>
      <c r="DF6" s="36">
        <f t="shared" si="11"/>
        <v>89.35</v>
      </c>
      <c r="DG6" s="35" t="str">
        <f>IF(DG7="","",IF(DG7="-","【-】","【"&amp;SUBSTITUTE(TEXT(DG7,"#,##0.00"),"-","△")&amp;"】"))</f>
        <v>【89.82】</v>
      </c>
      <c r="DH6" s="36">
        <f>IF(DH7="",NA(),DH7)</f>
        <v>51.11</v>
      </c>
      <c r="DI6" s="36">
        <f t="shared" ref="DI6:DQ6" si="12">IF(DI7="",NA(),DI7)</f>
        <v>51.56</v>
      </c>
      <c r="DJ6" s="36">
        <f t="shared" si="12"/>
        <v>51.16</v>
      </c>
      <c r="DK6" s="36">
        <f t="shared" si="12"/>
        <v>51.29</v>
      </c>
      <c r="DL6" s="36">
        <f t="shared" si="12"/>
        <v>52.04</v>
      </c>
      <c r="DM6" s="36">
        <f t="shared" si="12"/>
        <v>46.58</v>
      </c>
      <c r="DN6" s="36">
        <f t="shared" si="12"/>
        <v>46.99</v>
      </c>
      <c r="DO6" s="36">
        <f t="shared" si="12"/>
        <v>47.89</v>
      </c>
      <c r="DP6" s="36">
        <f t="shared" si="12"/>
        <v>48.69</v>
      </c>
      <c r="DQ6" s="36">
        <f t="shared" si="12"/>
        <v>49.62</v>
      </c>
      <c r="DR6" s="35" t="str">
        <f>IF(DR7="","",IF(DR7="-","【-】","【"&amp;SUBSTITUTE(TEXT(DR7,"#,##0.00"),"-","△")&amp;"】"))</f>
        <v>【50.19】</v>
      </c>
      <c r="DS6" s="36">
        <f>IF(DS7="",NA(),DS7)</f>
        <v>46.19</v>
      </c>
      <c r="DT6" s="36">
        <f t="shared" ref="DT6:EB6" si="13">IF(DT7="",NA(),DT7)</f>
        <v>44.07</v>
      </c>
      <c r="DU6" s="36">
        <f t="shared" si="13"/>
        <v>48.43</v>
      </c>
      <c r="DV6" s="36">
        <f t="shared" si="13"/>
        <v>50.2</v>
      </c>
      <c r="DW6" s="36">
        <f t="shared" si="13"/>
        <v>52.92</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0.53</v>
      </c>
      <c r="EE6" s="36">
        <f t="shared" ref="EE6:EM6" si="14">IF(EE7="",NA(),EE7)</f>
        <v>1.47</v>
      </c>
      <c r="EF6" s="36">
        <f t="shared" si="14"/>
        <v>0.82</v>
      </c>
      <c r="EG6" s="36">
        <f t="shared" si="14"/>
        <v>1.08</v>
      </c>
      <c r="EH6" s="36">
        <f t="shared" si="14"/>
        <v>1.04</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272230</v>
      </c>
      <c r="D7" s="38">
        <v>46</v>
      </c>
      <c r="E7" s="38">
        <v>1</v>
      </c>
      <c r="F7" s="38">
        <v>0</v>
      </c>
      <c r="G7" s="38">
        <v>1</v>
      </c>
      <c r="H7" s="38" t="s">
        <v>93</v>
      </c>
      <c r="I7" s="38" t="s">
        <v>94</v>
      </c>
      <c r="J7" s="38" t="s">
        <v>95</v>
      </c>
      <c r="K7" s="38" t="s">
        <v>96</v>
      </c>
      <c r="L7" s="38" t="s">
        <v>97</v>
      </c>
      <c r="M7" s="38" t="s">
        <v>98</v>
      </c>
      <c r="N7" s="39" t="s">
        <v>99</v>
      </c>
      <c r="O7" s="39">
        <v>72.22</v>
      </c>
      <c r="P7" s="39">
        <v>100</v>
      </c>
      <c r="Q7" s="39">
        <v>2723</v>
      </c>
      <c r="R7" s="39">
        <v>120536</v>
      </c>
      <c r="S7" s="39">
        <v>12.3</v>
      </c>
      <c r="T7" s="39">
        <v>9799.67</v>
      </c>
      <c r="U7" s="39">
        <v>120247</v>
      </c>
      <c r="V7" s="39">
        <v>12.3</v>
      </c>
      <c r="W7" s="39">
        <v>9776.18</v>
      </c>
      <c r="X7" s="39">
        <v>124.74</v>
      </c>
      <c r="Y7" s="39">
        <v>127.5</v>
      </c>
      <c r="Z7" s="39">
        <v>127.25</v>
      </c>
      <c r="AA7" s="39">
        <v>122.77</v>
      </c>
      <c r="AB7" s="39">
        <v>123.59</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494.88</v>
      </c>
      <c r="AU7" s="39">
        <v>480.89</v>
      </c>
      <c r="AV7" s="39">
        <v>548.65</v>
      </c>
      <c r="AW7" s="39">
        <v>559.98</v>
      </c>
      <c r="AX7" s="39">
        <v>508.96</v>
      </c>
      <c r="AY7" s="39">
        <v>349.04</v>
      </c>
      <c r="AZ7" s="39">
        <v>337.49</v>
      </c>
      <c r="BA7" s="39">
        <v>335.6</v>
      </c>
      <c r="BB7" s="39">
        <v>358.91</v>
      </c>
      <c r="BC7" s="39">
        <v>360.96</v>
      </c>
      <c r="BD7" s="39">
        <v>260.31</v>
      </c>
      <c r="BE7" s="39">
        <v>156.05000000000001</v>
      </c>
      <c r="BF7" s="39">
        <v>150.47</v>
      </c>
      <c r="BG7" s="39">
        <v>145.62</v>
      </c>
      <c r="BH7" s="39">
        <v>141.77000000000001</v>
      </c>
      <c r="BI7" s="39">
        <v>151.69999999999999</v>
      </c>
      <c r="BJ7" s="39">
        <v>254.54</v>
      </c>
      <c r="BK7" s="39">
        <v>265.92</v>
      </c>
      <c r="BL7" s="39">
        <v>258.26</v>
      </c>
      <c r="BM7" s="39">
        <v>247.27</v>
      </c>
      <c r="BN7" s="39">
        <v>239.18</v>
      </c>
      <c r="BO7" s="39">
        <v>275.67</v>
      </c>
      <c r="BP7" s="39">
        <v>118.77</v>
      </c>
      <c r="BQ7" s="39">
        <v>120.18</v>
      </c>
      <c r="BR7" s="39">
        <v>121.16</v>
      </c>
      <c r="BS7" s="39">
        <v>118.47</v>
      </c>
      <c r="BT7" s="39">
        <v>110.16</v>
      </c>
      <c r="BU7" s="39">
        <v>106.52</v>
      </c>
      <c r="BV7" s="39">
        <v>105.86</v>
      </c>
      <c r="BW7" s="39">
        <v>106.07</v>
      </c>
      <c r="BX7" s="39">
        <v>105.34</v>
      </c>
      <c r="BY7" s="39">
        <v>101.89</v>
      </c>
      <c r="BZ7" s="39">
        <v>100.05</v>
      </c>
      <c r="CA7" s="39">
        <v>157.61000000000001</v>
      </c>
      <c r="CB7" s="39">
        <v>155.22999999999999</v>
      </c>
      <c r="CC7" s="39">
        <v>152.19</v>
      </c>
      <c r="CD7" s="39">
        <v>153.33000000000001</v>
      </c>
      <c r="CE7" s="39">
        <v>149.41</v>
      </c>
      <c r="CF7" s="39">
        <v>155.80000000000001</v>
      </c>
      <c r="CG7" s="39">
        <v>158.58000000000001</v>
      </c>
      <c r="CH7" s="39">
        <v>159.22</v>
      </c>
      <c r="CI7" s="39">
        <v>159.6</v>
      </c>
      <c r="CJ7" s="39">
        <v>156.32</v>
      </c>
      <c r="CK7" s="39">
        <v>166.4</v>
      </c>
      <c r="CL7" s="39">
        <v>52.99</v>
      </c>
      <c r="CM7" s="39">
        <v>52.5</v>
      </c>
      <c r="CN7" s="39">
        <v>52.05</v>
      </c>
      <c r="CO7" s="39">
        <v>51.35</v>
      </c>
      <c r="CP7" s="39">
        <v>51.06</v>
      </c>
      <c r="CQ7" s="39">
        <v>62.1</v>
      </c>
      <c r="CR7" s="39">
        <v>62.38</v>
      </c>
      <c r="CS7" s="39">
        <v>62.83</v>
      </c>
      <c r="CT7" s="39">
        <v>62.05</v>
      </c>
      <c r="CU7" s="39">
        <v>63.23</v>
      </c>
      <c r="CV7" s="39">
        <v>60.69</v>
      </c>
      <c r="CW7" s="39">
        <v>96.09</v>
      </c>
      <c r="CX7" s="39">
        <v>96.21</v>
      </c>
      <c r="CY7" s="39">
        <v>95.78</v>
      </c>
      <c r="CZ7" s="39">
        <v>96.23</v>
      </c>
      <c r="DA7" s="39">
        <v>95.69</v>
      </c>
      <c r="DB7" s="39">
        <v>89.52</v>
      </c>
      <c r="DC7" s="39">
        <v>89.17</v>
      </c>
      <c r="DD7" s="39">
        <v>88.86</v>
      </c>
      <c r="DE7" s="39">
        <v>89.11</v>
      </c>
      <c r="DF7" s="39">
        <v>89.35</v>
      </c>
      <c r="DG7" s="39">
        <v>89.82</v>
      </c>
      <c r="DH7" s="39">
        <v>51.11</v>
      </c>
      <c r="DI7" s="39">
        <v>51.56</v>
      </c>
      <c r="DJ7" s="39">
        <v>51.16</v>
      </c>
      <c r="DK7" s="39">
        <v>51.29</v>
      </c>
      <c r="DL7" s="39">
        <v>52.04</v>
      </c>
      <c r="DM7" s="39">
        <v>46.58</v>
      </c>
      <c r="DN7" s="39">
        <v>46.99</v>
      </c>
      <c r="DO7" s="39">
        <v>47.89</v>
      </c>
      <c r="DP7" s="39">
        <v>48.69</v>
      </c>
      <c r="DQ7" s="39">
        <v>49.62</v>
      </c>
      <c r="DR7" s="39">
        <v>50.19</v>
      </c>
      <c r="DS7" s="39">
        <v>46.19</v>
      </c>
      <c r="DT7" s="39">
        <v>44.07</v>
      </c>
      <c r="DU7" s="39">
        <v>48.43</v>
      </c>
      <c r="DV7" s="39">
        <v>50.2</v>
      </c>
      <c r="DW7" s="39">
        <v>52.92</v>
      </c>
      <c r="DX7" s="39">
        <v>14.45</v>
      </c>
      <c r="DY7" s="39">
        <v>15.83</v>
      </c>
      <c r="DZ7" s="39">
        <v>16.899999999999999</v>
      </c>
      <c r="EA7" s="39">
        <v>18.260000000000002</v>
      </c>
      <c r="EB7" s="39">
        <v>19.510000000000002</v>
      </c>
      <c r="EC7" s="39">
        <v>20.63</v>
      </c>
      <c r="ED7" s="39">
        <v>0.53</v>
      </c>
      <c r="EE7" s="39">
        <v>1.47</v>
      </c>
      <c r="EF7" s="39">
        <v>0.82</v>
      </c>
      <c r="EG7" s="39">
        <v>1.08</v>
      </c>
      <c r="EH7" s="39">
        <v>1.04</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cp:lastPrinted>2022-02-14T09:32:44Z</cp:lastPrinted>
  <dcterms:created xsi:type="dcterms:W3CDTF">2021-12-03T06:53:18Z</dcterms:created>
  <dcterms:modified xsi:type="dcterms:W3CDTF">2022-02-14T09:32:47Z</dcterms:modified>
  <cp:category/>
</cp:coreProperties>
</file>