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会議資料" sheetId="6" r:id="rId1"/>
    <sheet name="(作業用)グラフ用データシート" sheetId="7" r:id="rId2"/>
  </sheets>
  <definedNames>
    <definedName name="_xlnm.Print_Area" localSheetId="1">'(作業用)グラフ用データシート'!$A$1:$I$53</definedName>
    <definedName name="_xlnm.Print_Area" localSheetId="0">会議資料!$A$1:$I$25</definedName>
  </definedNames>
  <calcPr calcId="162913"/>
</workbook>
</file>

<file path=xl/calcChain.xml><?xml version="1.0" encoding="utf-8"?>
<calcChain xmlns="http://schemas.openxmlformats.org/spreadsheetml/2006/main">
  <c r="G53" i="7" l="1"/>
  <c r="F53" i="7" s="1"/>
  <c r="E53" i="7" s="1"/>
  <c r="D53" i="7" s="1"/>
  <c r="C53" i="7" s="1"/>
  <c r="G48" i="7"/>
  <c r="F48" i="7" s="1"/>
  <c r="E48" i="7" s="1"/>
  <c r="D48" i="7" s="1"/>
  <c r="C48" i="7" s="1"/>
  <c r="G43" i="7"/>
  <c r="F43" i="7" s="1"/>
  <c r="E43" i="7" s="1"/>
  <c r="D43" i="7" s="1"/>
  <c r="C43" i="7" s="1"/>
  <c r="G38" i="7"/>
  <c r="F38" i="7" s="1"/>
  <c r="E38" i="7" s="1"/>
  <c r="D38" i="7" s="1"/>
  <c r="C38" i="7" s="1"/>
  <c r="G33" i="7"/>
  <c r="F33" i="7" s="1"/>
  <c r="E33" i="7" s="1"/>
  <c r="D33" i="7" s="1"/>
  <c r="C33" i="7" s="1"/>
  <c r="G28" i="7"/>
  <c r="F28" i="7" s="1"/>
  <c r="E28" i="7" s="1"/>
  <c r="D28" i="7" s="1"/>
  <c r="C28" i="7" s="1"/>
  <c r="G23" i="7"/>
  <c r="F23" i="7" s="1"/>
  <c r="E23" i="7" s="1"/>
  <c r="D23" i="7" s="1"/>
  <c r="C23" i="7" s="1"/>
  <c r="H18" i="7"/>
  <c r="G18" i="7" s="1"/>
  <c r="F18" i="7" s="1"/>
  <c r="E18" i="7" s="1"/>
  <c r="D18" i="7" s="1"/>
  <c r="C18" i="7" s="1"/>
  <c r="G13" i="7"/>
  <c r="F13" i="7" s="1"/>
  <c r="E13" i="7" s="1"/>
  <c r="D13" i="7" s="1"/>
  <c r="C13" i="7" s="1"/>
  <c r="G8" i="7"/>
  <c r="F8" i="7" s="1"/>
  <c r="E8" i="7" s="1"/>
  <c r="D8" i="7" s="1"/>
  <c r="C8" i="7" s="1"/>
</calcChain>
</file>

<file path=xl/sharedStrings.xml><?xml version="1.0" encoding="utf-8"?>
<sst xmlns="http://schemas.openxmlformats.org/spreadsheetml/2006/main" count="118" uniqueCount="78">
  <si>
    <t>目指すべき都市像</t>
  </si>
  <si>
    <t>世界に誇れる</t>
  </si>
  <si>
    <t>自慢の都市</t>
  </si>
  <si>
    <t>◎来阪外国人旅行者数</t>
  </si>
  <si>
    <t>安全で安心して楽しめる</t>
  </si>
  <si>
    <t>24時間おもてなし都市</t>
  </si>
  <si>
    <t>◎来阪外国人旅行消費額</t>
  </si>
  <si>
    <t>多様な人材が集う</t>
  </si>
  <si>
    <t>観光・MICE都市</t>
  </si>
  <si>
    <t>◎国際会議開催件数</t>
  </si>
  <si>
    <t>多様な楽しみ方ができる</t>
  </si>
  <si>
    <t>周遊・滞在都市</t>
  </si>
  <si>
    <t>◎延べ宿泊者数</t>
  </si>
  <si>
    <t>大阪が誇る</t>
  </si>
  <si>
    <t>文化力を活用した都市</t>
  </si>
  <si>
    <t>あらゆる人々が</t>
  </si>
  <si>
    <t>文化を享受できる都市</t>
  </si>
  <si>
    <t>◎文化的環境が整備されていると思う府民の割合</t>
  </si>
  <si>
    <t>アジアをリードする</t>
  </si>
  <si>
    <t>国際・プロスポーツ都市</t>
  </si>
  <si>
    <t>健康と生きがいを創出する</t>
  </si>
  <si>
    <t>スポーツに親しめる都市</t>
  </si>
  <si>
    <t>◎成人の週１回以上のスポーツ実施率（性別・年齢別）</t>
  </si>
  <si>
    <t>世界で活躍できる</t>
  </si>
  <si>
    <t>グローバル人材育成都市</t>
  </si>
  <si>
    <t>◎大阪で学ぶ留学生数</t>
  </si>
  <si>
    <t>出会いが新しい価値を生む</t>
  </si>
  <si>
    <t>多様性都市</t>
  </si>
  <si>
    <t>◎大阪で働く外国人労働者数</t>
  </si>
  <si>
    <t>ＫＰＩ（◎主指標)</t>
    <phoneticPr fontId="1"/>
  </si>
  <si>
    <t>達成状況</t>
    <rPh sb="0" eb="2">
      <t>タッセイ</t>
    </rPh>
    <rPh sb="2" eb="4">
      <t>ジョウキョウ</t>
    </rPh>
    <phoneticPr fontId="1"/>
  </si>
  <si>
    <t>◎府内外から人々が集まり、芸術活動が活発になっていると思う府民の割合</t>
    <phoneticPr fontId="1"/>
  </si>
  <si>
    <t>◎大阪にゆかりのあるプロスポーツチーム７チームの年間主催試合での観客者合計数</t>
    <phoneticPr fontId="1"/>
  </si>
  <si>
    <t>【策定時：716万人(2015)】</t>
    <rPh sb="1" eb="3">
      <t>サクテイ</t>
    </rPh>
    <rPh sb="3" eb="4">
      <t>ジ</t>
    </rPh>
    <rPh sb="8" eb="10">
      <t>マンニン</t>
    </rPh>
    <phoneticPr fontId="1"/>
  </si>
  <si>
    <t>【策定時：253件(2014)】</t>
    <rPh sb="1" eb="3">
      <t>サクテイ</t>
    </rPh>
    <rPh sb="3" eb="4">
      <t>ジ</t>
    </rPh>
    <rPh sb="8" eb="9">
      <t>ケン</t>
    </rPh>
    <phoneticPr fontId="1"/>
  </si>
  <si>
    <t>【策定時：3,037万人(2015)】</t>
    <rPh sb="1" eb="3">
      <t>サクテイ</t>
    </rPh>
    <rPh sb="3" eb="4">
      <t>ジ</t>
    </rPh>
    <rPh sb="10" eb="12">
      <t>マンニン</t>
    </rPh>
    <phoneticPr fontId="1"/>
  </si>
  <si>
    <t>【策定時：9.8%(2015)】</t>
    <rPh sb="1" eb="3">
      <t>サクテイ</t>
    </rPh>
    <rPh sb="3" eb="4">
      <t>ジ</t>
    </rPh>
    <phoneticPr fontId="1"/>
  </si>
  <si>
    <t>【策定時：10.8%(2015)】</t>
    <rPh sb="1" eb="3">
      <t>サクテイ</t>
    </rPh>
    <rPh sb="3" eb="4">
      <t>ジ</t>
    </rPh>
    <phoneticPr fontId="1"/>
  </si>
  <si>
    <t>【策定時：265万人(2015)】</t>
    <rPh sb="1" eb="3">
      <t>サクテイ</t>
    </rPh>
    <rPh sb="3" eb="4">
      <t>ジ</t>
    </rPh>
    <rPh sb="8" eb="10">
      <t>マンニン</t>
    </rPh>
    <phoneticPr fontId="1"/>
  </si>
  <si>
    <t>【策定時：40%(2015)】</t>
    <rPh sb="1" eb="3">
      <t>サクテイ</t>
    </rPh>
    <rPh sb="3" eb="4">
      <t>ジ</t>
    </rPh>
    <phoneticPr fontId="1"/>
  </si>
  <si>
    <t>【策定時：15,280人(2015)】</t>
    <rPh sb="1" eb="3">
      <t>サクテイ</t>
    </rPh>
    <rPh sb="3" eb="4">
      <t>ジ</t>
    </rPh>
    <rPh sb="11" eb="12">
      <t>ニン</t>
    </rPh>
    <phoneticPr fontId="1"/>
  </si>
  <si>
    <t>【策定時：45,838人(2015)】</t>
    <rPh sb="1" eb="3">
      <t>サクテイ</t>
    </rPh>
    <rPh sb="3" eb="4">
      <t>ジ</t>
    </rPh>
    <rPh sb="11" eb="12">
      <t>ニン</t>
    </rPh>
    <phoneticPr fontId="1"/>
  </si>
  <si>
    <t>資料3　目指すべき都市像のＫＰＩの達成状況</t>
    <rPh sb="0" eb="2">
      <t>シリョウ</t>
    </rPh>
    <rPh sb="17" eb="19">
      <t>タッセイ</t>
    </rPh>
    <rPh sb="19" eb="21">
      <t>ジョウキョウ</t>
    </rPh>
    <phoneticPr fontId="1"/>
  </si>
  <si>
    <t>【現時点：240件(2018)】</t>
    <rPh sb="1" eb="4">
      <t>ゲンジテン</t>
    </rPh>
    <rPh sb="8" eb="9">
      <t>ケン</t>
    </rPh>
    <phoneticPr fontId="1"/>
  </si>
  <si>
    <t>【現時点：4,451万人(2019速報値)】</t>
    <rPh sb="1" eb="4">
      <t>ゲンジテン</t>
    </rPh>
    <rPh sb="10" eb="12">
      <t>マンニン</t>
    </rPh>
    <rPh sb="17" eb="19">
      <t>ソクホウ</t>
    </rPh>
    <rPh sb="19" eb="20">
      <t>チ</t>
    </rPh>
    <phoneticPr fontId="1"/>
  </si>
  <si>
    <t>【現時点：105,379人(2019.10時点)】</t>
    <rPh sb="1" eb="4">
      <t>ゲンジテン</t>
    </rPh>
    <rPh sb="12" eb="13">
      <t>ヒト</t>
    </rPh>
    <rPh sb="21" eb="23">
      <t>ジテン</t>
    </rPh>
    <phoneticPr fontId="1"/>
  </si>
  <si>
    <t>【現時点：1,231万人(2019速報値)】</t>
    <rPh sb="1" eb="4">
      <t>ゲンジテン</t>
    </rPh>
    <rPh sb="10" eb="12">
      <t>マンニン</t>
    </rPh>
    <rPh sb="17" eb="19">
      <t>ソクホウ</t>
    </rPh>
    <rPh sb="19" eb="20">
      <t>チ</t>
    </rPh>
    <phoneticPr fontId="1"/>
  </si>
  <si>
    <t>＜出会いが新しい価値を生む多様性都市＞◎大阪で働く外国人労働者数</t>
    <phoneticPr fontId="1"/>
  </si>
  <si>
    <t>＜世界に誇れる自慢の都市＞◎来阪外国人旅行者数</t>
    <phoneticPr fontId="1"/>
  </si>
  <si>
    <t>＜安全で安心して楽しめる24時間おもてなし都市＞◎来阪外国人旅行消費額</t>
    <phoneticPr fontId="1"/>
  </si>
  <si>
    <t>＜多様な人材が集う観光・MICE都市＞◎国際会議開催件数</t>
    <phoneticPr fontId="1"/>
  </si>
  <si>
    <t>＜多様な楽しみ方ができる周遊・滞在都市＞◎延べ宿泊者数</t>
    <phoneticPr fontId="1"/>
  </si>
  <si>
    <t>＜大阪が誇る文化力を活用した都市＞◎府内外から人々が集まり、芸術活動が活発になっていると思う府民の割合</t>
    <rPh sb="26" eb="27">
      <t>アツ</t>
    </rPh>
    <phoneticPr fontId="1"/>
  </si>
  <si>
    <t>＜あらゆる人々が文化を享受できる都市＞◎文化的環境が整備されていると思う府民の割合</t>
    <phoneticPr fontId="1"/>
  </si>
  <si>
    <t>＜アジアをリードする国際・プロスポーツ都市＞◎大阪にゆかりのあるプロスポーツチーム７チームの年間主催試合での観客者数合計</t>
    <phoneticPr fontId="1"/>
  </si>
  <si>
    <t>＜健康と生きがいを創出するスポーツに親しめる都市＞◎成人の週1回以上のスポーツ実施率(性別・年齢別)</t>
    <phoneticPr fontId="1"/>
  </si>
  <si>
    <t>＜世界で活躍できるグローバル人材育成都市＞◎大阪で学ぶ留学生数</t>
    <phoneticPr fontId="1"/>
  </si>
  <si>
    <t>年度</t>
    <rPh sb="0" eb="2">
      <t>ネンド</t>
    </rPh>
    <phoneticPr fontId="1"/>
  </si>
  <si>
    <t>策定時の数値(年度)から、目標値(年度）まで平均して増加した場合</t>
    <rPh sb="0" eb="2">
      <t>サクテイ</t>
    </rPh>
    <rPh sb="2" eb="3">
      <t>ジ</t>
    </rPh>
    <rPh sb="4" eb="6">
      <t>スウチ</t>
    </rPh>
    <rPh sb="7" eb="9">
      <t>ネンド</t>
    </rPh>
    <rPh sb="13" eb="16">
      <t>モクヒョウチ</t>
    </rPh>
    <rPh sb="17" eb="19">
      <t>ネンド</t>
    </rPh>
    <rPh sb="22" eb="24">
      <t>ヘイキン</t>
    </rPh>
    <rPh sb="26" eb="28">
      <t>ゾウカ</t>
    </rPh>
    <rPh sb="30" eb="32">
      <t>バアイ</t>
    </rPh>
    <phoneticPr fontId="1"/>
  </si>
  <si>
    <t>当該年度の達成状況</t>
    <rPh sb="0" eb="2">
      <t>トウガイ</t>
    </rPh>
    <rPh sb="2" eb="4">
      <t>ネンド</t>
    </rPh>
    <rPh sb="5" eb="7">
      <t>タッセイ</t>
    </rPh>
    <rPh sb="7" eb="9">
      <t>ジョウキョウ</t>
    </rPh>
    <phoneticPr fontId="1"/>
  </si>
  <si>
    <t>■グラフデータ(黄色セルを会議開催年度に応じて修正ください）</t>
    <rPh sb="8" eb="10">
      <t>キイロ</t>
    </rPh>
    <rPh sb="13" eb="15">
      <t>カイギ</t>
    </rPh>
    <rPh sb="15" eb="17">
      <t>カイサイ</t>
    </rPh>
    <rPh sb="17" eb="19">
      <t>ネンド</t>
    </rPh>
    <rPh sb="20" eb="21">
      <t>オウ</t>
    </rPh>
    <rPh sb="23" eb="25">
      <t>シュウセイ</t>
    </rPh>
    <phoneticPr fontId="1"/>
  </si>
  <si>
    <t>【現時点：33.7%(2019)】</t>
    <rPh sb="1" eb="4">
      <t>ゲンジテン</t>
    </rPh>
    <phoneticPr fontId="1"/>
  </si>
  <si>
    <t>【現時点：303万人(2019)】</t>
    <rPh sb="1" eb="4">
      <t>ゲンジテン</t>
    </rPh>
    <rPh sb="8" eb="10">
      <t>マンニン</t>
    </rPh>
    <phoneticPr fontId="1"/>
  </si>
  <si>
    <t>【現時点：56.2%(2019)】</t>
    <rPh sb="1" eb="4">
      <t>ゲンジテン</t>
    </rPh>
    <phoneticPr fontId="1"/>
  </si>
  <si>
    <t>【現時点：30.0%(2019)】</t>
    <rPh sb="1" eb="4">
      <t>ゲンジテン</t>
    </rPh>
    <phoneticPr fontId="1"/>
  </si>
  <si>
    <t>【現時点：1兆5,665億円(2019)】</t>
    <rPh sb="1" eb="4">
      <t>ゲンジテン</t>
    </rPh>
    <rPh sb="6" eb="7">
      <t>チョウ</t>
    </rPh>
    <rPh sb="12" eb="14">
      <t>オクエン</t>
    </rPh>
    <phoneticPr fontId="1"/>
  </si>
  <si>
    <t>【現時点：26,257人(2019)】</t>
    <rPh sb="1" eb="4">
      <t>ゲンジテン</t>
    </rPh>
    <rPh sb="7" eb="12">
      <t>２５７ニン</t>
    </rPh>
    <phoneticPr fontId="1"/>
  </si>
  <si>
    <t>【策定時：5,784億円(2015)】</t>
    <rPh sb="1" eb="3">
      <t>サクテイ</t>
    </rPh>
    <rPh sb="3" eb="4">
      <t>ジ</t>
    </rPh>
    <rPh sb="10" eb="12">
      <t>オクエン</t>
    </rPh>
    <phoneticPr fontId="1"/>
  </si>
  <si>
    <t>目標</t>
    <rPh sb="0" eb="2">
      <t>モクヒョウ</t>
    </rPh>
    <phoneticPr fontId="1"/>
  </si>
  <si>
    <t>【目標値：1,300万人（2020）】</t>
    <rPh sb="1" eb="3">
      <t>モクヒョウ</t>
    </rPh>
    <rPh sb="3" eb="4">
      <t>チ</t>
    </rPh>
    <rPh sb="10" eb="12">
      <t>マンニン</t>
    </rPh>
    <phoneticPr fontId="1"/>
  </si>
  <si>
    <t>【目標値：1兆1,900億円（2020）】</t>
    <rPh sb="1" eb="3">
      <t>モクヒョウ</t>
    </rPh>
    <rPh sb="3" eb="4">
      <t>チ</t>
    </rPh>
    <rPh sb="6" eb="7">
      <t>チョウ</t>
    </rPh>
    <rPh sb="12" eb="14">
      <t>オクエン</t>
    </rPh>
    <phoneticPr fontId="1"/>
  </si>
  <si>
    <t>【目標値：340件（2020）】</t>
    <rPh sb="1" eb="3">
      <t>モクヒョウ</t>
    </rPh>
    <rPh sb="3" eb="4">
      <t>チ</t>
    </rPh>
    <rPh sb="8" eb="9">
      <t>ケン</t>
    </rPh>
    <phoneticPr fontId="1"/>
  </si>
  <si>
    <t>【目標値：3,600万人（2020）】</t>
    <rPh sb="1" eb="3">
      <t>モクヒョウ</t>
    </rPh>
    <rPh sb="3" eb="4">
      <t>チ</t>
    </rPh>
    <rPh sb="10" eb="12">
      <t>マンニン</t>
    </rPh>
    <phoneticPr fontId="1"/>
  </si>
  <si>
    <t>【目標値：40%（2020）】</t>
    <rPh sb="1" eb="3">
      <t>モクヒョウ</t>
    </rPh>
    <rPh sb="3" eb="4">
      <t>チ</t>
    </rPh>
    <phoneticPr fontId="1"/>
  </si>
  <si>
    <t>【目標値：360万人（2020）】</t>
    <rPh sb="1" eb="3">
      <t>モクヒョウ</t>
    </rPh>
    <rPh sb="3" eb="4">
      <t>チ</t>
    </rPh>
    <rPh sb="8" eb="10">
      <t>マンニン</t>
    </rPh>
    <phoneticPr fontId="1"/>
  </si>
  <si>
    <t>【目標値：50%（2020）】</t>
    <rPh sb="1" eb="3">
      <t>モクヒョウ</t>
    </rPh>
    <rPh sb="3" eb="4">
      <t>チ</t>
    </rPh>
    <phoneticPr fontId="1"/>
  </si>
  <si>
    <t>【目標値：23,000人（2020）】</t>
    <rPh sb="1" eb="3">
      <t>モクヒョウ</t>
    </rPh>
    <rPh sb="3" eb="4">
      <t>チ</t>
    </rPh>
    <rPh sb="11" eb="12">
      <t>ニン</t>
    </rPh>
    <phoneticPr fontId="1"/>
  </si>
  <si>
    <t>【目標値：61,000人（2020）】</t>
    <rPh sb="1" eb="3">
      <t>モクヒョウ</t>
    </rPh>
    <rPh sb="3" eb="4">
      <t>チ</t>
    </rPh>
    <rPh sb="11" eb="12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</si>
</sst>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;[Red]\-0\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.5"/>
      <name val="ＭＳ ゴシック"/>
      <family val="3"/>
      <charset val="128"/>
    </font>
    <font>
      <sz val="16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HGPｺﾞｼｯｸE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justify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38" fontId="0" fillId="0" borderId="0" xfId="1" applyFont="1">
      <alignment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vertical="top" wrapText="1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176" fontId="0" fillId="2" borderId="5" xfId="1" applyNumberFormat="1" applyFont="1" applyFill="1" applyBorder="1">
      <alignment vertical="center"/>
    </xf>
    <xf numFmtId="38" fontId="0" fillId="2" borderId="5" xfId="1" applyFont="1" applyFill="1" applyBorder="1">
      <alignment vertical="center"/>
    </xf>
    <xf numFmtId="0" fontId="13" fillId="0" borderId="5" xfId="0" applyFont="1" applyBorder="1">
      <alignment vertical="center"/>
    </xf>
    <xf numFmtId="38" fontId="0" fillId="0" borderId="5" xfId="1" applyFont="1" applyBorder="1">
      <alignment vertical="center"/>
    </xf>
    <xf numFmtId="0" fontId="0" fillId="2" borderId="5" xfId="0" applyFill="1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Border="1">
      <alignment vertical="center"/>
    </xf>
    <xf numFmtId="38" fontId="0" fillId="0" borderId="0" xfId="1" applyFont="1" applyBorder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5" xfId="0" applyFill="1" applyBorder="1">
      <alignment vertical="center"/>
    </xf>
    <xf numFmtId="176" fontId="0" fillId="0" borderId="5" xfId="1" applyNumberFormat="1" applyFont="1" applyFill="1" applyBorder="1">
      <alignment vertical="center"/>
    </xf>
    <xf numFmtId="0" fontId="8" fillId="0" borderId="5" xfId="0" applyFont="1" applyFill="1" applyBorder="1">
      <alignment vertical="center"/>
    </xf>
    <xf numFmtId="176" fontId="8" fillId="0" borderId="5" xfId="1" applyNumberFormat="1" applyFont="1" applyFill="1" applyBorder="1">
      <alignment vertical="center"/>
    </xf>
    <xf numFmtId="0" fontId="12" fillId="0" borderId="2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2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A31-4FDC-AB02-F8917CCD623D}"/>
              </c:ext>
            </c:extLst>
          </c:dPt>
          <c:cat>
            <c:strRef>
              <c:f>'(作業用)グラフ用データシート'!$C$6:$H$6</c:f>
              <c:strCache>
                <c:ptCount val="6"/>
                <c:pt idx="0">
                  <c:v>目標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strCache>
            </c:strRef>
          </c:cat>
          <c:val>
            <c:numRef>
              <c:f>'(作業用)グラフ用データシート'!$C$12:$H$12</c:f>
              <c:numCache>
                <c:formatCode>#,##0_);[Red]\(#,##0\)</c:formatCode>
                <c:ptCount val="6"/>
                <c:pt idx="0">
                  <c:v>11900</c:v>
                </c:pt>
                <c:pt idx="1">
                  <c:v>15665</c:v>
                </c:pt>
                <c:pt idx="2">
                  <c:v>12346</c:v>
                </c:pt>
                <c:pt idx="3">
                  <c:v>11841</c:v>
                </c:pt>
                <c:pt idx="4">
                  <c:v>8641</c:v>
                </c:pt>
                <c:pt idx="5">
                  <c:v>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9-4398-8A82-6ECE76E4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89248"/>
        <c:axId val="75197248"/>
      </c:barChart>
      <c:catAx>
        <c:axId val="119989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197248"/>
        <c:crosses val="autoZero"/>
        <c:auto val="1"/>
        <c:lblAlgn val="ctr"/>
        <c:lblOffset val="100"/>
        <c:noMultiLvlLbl val="0"/>
      </c:catAx>
      <c:valAx>
        <c:axId val="75197248"/>
        <c:scaling>
          <c:orientation val="minMax"/>
          <c:max val="16000"/>
          <c:min val="4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89248"/>
        <c:crosses val="autoZero"/>
        <c:crossBetween val="between"/>
        <c:majorUnit val="2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6-438A-ABDD-396D22545AEB}"/>
              </c:ext>
            </c:extLst>
          </c:dPt>
          <c:cat>
            <c:strRef>
              <c:f>'(作業用)グラフ用データシート'!$C$26:$H$26</c:f>
              <c:strCache>
                <c:ptCount val="6"/>
                <c:pt idx="0">
                  <c:v>目標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strCache>
            </c:strRef>
          </c:cat>
          <c:val>
            <c:numRef>
              <c:f>'(作業用)グラフ用データシート'!$C$52:$H$52</c:f>
              <c:numCache>
                <c:formatCode>#,##0_);[Red]\(#,##0\)</c:formatCode>
                <c:ptCount val="6"/>
                <c:pt idx="0">
                  <c:v>61000</c:v>
                </c:pt>
                <c:pt idx="1">
                  <c:v>105379</c:v>
                </c:pt>
                <c:pt idx="2">
                  <c:v>90072</c:v>
                </c:pt>
                <c:pt idx="3">
                  <c:v>72226</c:v>
                </c:pt>
                <c:pt idx="4">
                  <c:v>59008</c:v>
                </c:pt>
                <c:pt idx="5">
                  <c:v>45838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B8-455B-9D2A-4EC2ABF9B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3712"/>
        <c:axId val="141420800"/>
      </c:barChart>
      <c:catAx>
        <c:axId val="1205637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420800"/>
        <c:crosses val="autoZero"/>
        <c:auto val="1"/>
        <c:lblAlgn val="ctr"/>
        <c:lblOffset val="100"/>
        <c:noMultiLvlLbl val="0"/>
      </c:catAx>
      <c:valAx>
        <c:axId val="141420800"/>
        <c:scaling>
          <c:orientation val="minMax"/>
          <c:max val="105000"/>
          <c:min val="40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20563712"/>
        <c:crosses val="autoZero"/>
        <c:crossBetween val="between"/>
        <c:majorUnit val="20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31B-46FB-9567-3E1743D05DA3}"/>
              </c:ext>
            </c:extLst>
          </c:dPt>
          <c:cat>
            <c:strRef>
              <c:f>'(作業用)グラフ用データシート'!$C$6:$H$6</c:f>
              <c:strCache>
                <c:ptCount val="6"/>
                <c:pt idx="0">
                  <c:v>目標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strCache>
            </c:strRef>
          </c:cat>
          <c:val>
            <c:numRef>
              <c:f>'(作業用)グラフ用データシート'!$C$7:$H$7</c:f>
              <c:numCache>
                <c:formatCode>#,##0_);[Red]\(#,##0\)</c:formatCode>
                <c:ptCount val="6"/>
                <c:pt idx="0">
                  <c:v>1300</c:v>
                </c:pt>
                <c:pt idx="1">
                  <c:v>1231</c:v>
                </c:pt>
                <c:pt idx="2">
                  <c:v>1142</c:v>
                </c:pt>
                <c:pt idx="3">
                  <c:v>1110</c:v>
                </c:pt>
                <c:pt idx="4">
                  <c:v>941</c:v>
                </c:pt>
                <c:pt idx="5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1-46F2-9A26-81A47DAC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89760"/>
        <c:axId val="75198976"/>
      </c:barChart>
      <c:catAx>
        <c:axId val="11998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198976"/>
        <c:crosses val="autoZero"/>
        <c:auto val="1"/>
        <c:lblAlgn val="ctr"/>
        <c:lblOffset val="100"/>
        <c:noMultiLvlLbl val="0"/>
      </c:catAx>
      <c:valAx>
        <c:axId val="75198976"/>
        <c:scaling>
          <c:orientation val="minMax"/>
          <c:max val="1300"/>
          <c:min val="5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89760"/>
        <c:crosses val="autoZero"/>
        <c:crossBetween val="between"/>
        <c:minorUnit val="2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648-4238-AF88-085BCFE20505}"/>
              </c:ext>
            </c:extLst>
          </c:dPt>
          <c:cat>
            <c:strRef>
              <c:f>'(作業用)グラフ用データシート'!$C$16:$I$16</c:f>
              <c:strCache>
                <c:ptCount val="7"/>
                <c:pt idx="0">
                  <c:v>目標</c:v>
                </c:pt>
                <c:pt idx="2">
                  <c:v>2018 </c:v>
                </c:pt>
                <c:pt idx="3">
                  <c:v>2017 </c:v>
                </c:pt>
                <c:pt idx="4">
                  <c:v>2016 </c:v>
                </c:pt>
                <c:pt idx="5">
                  <c:v>2015 </c:v>
                </c:pt>
                <c:pt idx="6">
                  <c:v>2014 </c:v>
                </c:pt>
              </c:strCache>
            </c:strRef>
          </c:cat>
          <c:val>
            <c:numRef>
              <c:f>'(作業用)グラフ用データシート'!$C$17:$I$17</c:f>
              <c:numCache>
                <c:formatCode>#,##0_);[Red]\(#,##0\)</c:formatCode>
                <c:ptCount val="7"/>
                <c:pt idx="0">
                  <c:v>340</c:v>
                </c:pt>
                <c:pt idx="2">
                  <c:v>240</c:v>
                </c:pt>
                <c:pt idx="3">
                  <c:v>251</c:v>
                </c:pt>
                <c:pt idx="4">
                  <c:v>280</c:v>
                </c:pt>
                <c:pt idx="5">
                  <c:v>242</c:v>
                </c:pt>
                <c:pt idx="6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4235-8883-23272A0DE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0272"/>
        <c:axId val="75200704"/>
      </c:barChart>
      <c:catAx>
        <c:axId val="1199902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75200704"/>
        <c:crosses val="autoZero"/>
        <c:auto val="1"/>
        <c:lblAlgn val="ctr"/>
        <c:lblOffset val="100"/>
        <c:noMultiLvlLbl val="0"/>
      </c:catAx>
      <c:valAx>
        <c:axId val="75200704"/>
        <c:scaling>
          <c:orientation val="minMax"/>
          <c:max val="340"/>
          <c:min val="22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90272"/>
        <c:crosses val="autoZero"/>
        <c:crossBetween val="between"/>
        <c:majorUnit val="2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4CB-41DF-BE81-A58D8DDA143F}"/>
              </c:ext>
            </c:extLst>
          </c:dPt>
          <c:cat>
            <c:strRef>
              <c:f>'(作業用)グラフ用データシート'!$C$21:$H$21</c:f>
              <c:strCache>
                <c:ptCount val="6"/>
                <c:pt idx="0">
                  <c:v>目標</c:v>
                </c:pt>
                <c:pt idx="1">
                  <c:v>2019 </c:v>
                </c:pt>
                <c:pt idx="2">
                  <c:v>2018 </c:v>
                </c:pt>
                <c:pt idx="3">
                  <c:v>2017 </c:v>
                </c:pt>
                <c:pt idx="4">
                  <c:v>2016 </c:v>
                </c:pt>
                <c:pt idx="5">
                  <c:v>2015 </c:v>
                </c:pt>
              </c:strCache>
            </c:strRef>
          </c:cat>
          <c:val>
            <c:numRef>
              <c:f>'(作業用)グラフ用データシート'!$C$22:$H$22</c:f>
              <c:numCache>
                <c:formatCode>#,##0_);[Red]\(#,##0\)</c:formatCode>
                <c:ptCount val="6"/>
                <c:pt idx="0">
                  <c:v>3600</c:v>
                </c:pt>
                <c:pt idx="1">
                  <c:v>4451</c:v>
                </c:pt>
                <c:pt idx="2">
                  <c:v>3990</c:v>
                </c:pt>
                <c:pt idx="3">
                  <c:v>3321</c:v>
                </c:pt>
                <c:pt idx="4">
                  <c:v>3101</c:v>
                </c:pt>
                <c:pt idx="5">
                  <c:v>3037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D-4B8B-909E-22289CE21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0784"/>
        <c:axId val="121782272"/>
      </c:barChart>
      <c:catAx>
        <c:axId val="1199907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2272"/>
        <c:crosses val="autoZero"/>
        <c:auto val="1"/>
        <c:lblAlgn val="ctr"/>
        <c:lblOffset val="100"/>
        <c:noMultiLvlLbl val="0"/>
      </c:catAx>
      <c:valAx>
        <c:axId val="121782272"/>
        <c:scaling>
          <c:orientation val="minMax"/>
          <c:max val="4500"/>
          <c:min val="3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19990784"/>
        <c:crosses val="autoZero"/>
        <c:crossBetween val="between"/>
        <c:majorUnit val="3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9FC-4F28-9545-698458BB56A5}"/>
              </c:ext>
            </c:extLst>
          </c:dPt>
          <c:cat>
            <c:strRef>
              <c:f>'(作業用)グラフ用データシート'!$C$26:$H$26</c:f>
              <c:strCache>
                <c:ptCount val="6"/>
                <c:pt idx="0">
                  <c:v>目標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strCache>
            </c:strRef>
          </c:cat>
          <c:val>
            <c:numRef>
              <c:f>'(作業用)グラフ用データシート'!$C$27:$H$27</c:f>
              <c:numCache>
                <c:formatCode>General</c:formatCode>
                <c:ptCount val="6"/>
                <c:pt idx="0">
                  <c:v>40</c:v>
                </c:pt>
                <c:pt idx="1">
                  <c:v>30</c:v>
                </c:pt>
                <c:pt idx="2" formatCode="#,##0_);[Red]\(#,##0\)">
                  <c:v>23.3</c:v>
                </c:pt>
                <c:pt idx="3">
                  <c:v>23.3</c:v>
                </c:pt>
                <c:pt idx="4">
                  <c:v>19.3</c:v>
                </c:pt>
                <c:pt idx="5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5-4681-88DB-9141D6455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1808"/>
        <c:axId val="121784000"/>
      </c:barChart>
      <c:catAx>
        <c:axId val="119991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4000"/>
        <c:crosses val="autoZero"/>
        <c:auto val="1"/>
        <c:lblAlgn val="ctr"/>
        <c:lblOffset val="100"/>
        <c:noMultiLvlLbl val="0"/>
      </c:catAx>
      <c:valAx>
        <c:axId val="121784000"/>
        <c:scaling>
          <c:orientation val="minMax"/>
          <c:max val="40"/>
          <c:min val="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9991808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4CF-41CB-8A5B-37B7C95DF843}"/>
              </c:ext>
            </c:extLst>
          </c:dPt>
          <c:cat>
            <c:strRef>
              <c:f>'(作業用)グラフ用データシート'!$C$26:$H$26</c:f>
              <c:strCache>
                <c:ptCount val="6"/>
                <c:pt idx="0">
                  <c:v>目標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strCache>
            </c:strRef>
          </c:cat>
          <c:val>
            <c:numRef>
              <c:f>'(作業用)グラフ用データシート'!$C$32:$H$32</c:f>
              <c:numCache>
                <c:formatCode>General</c:formatCode>
                <c:ptCount val="6"/>
                <c:pt idx="0">
                  <c:v>40</c:v>
                </c:pt>
                <c:pt idx="1">
                  <c:v>33.700000000000003</c:v>
                </c:pt>
                <c:pt idx="2">
                  <c:v>25.1</c:v>
                </c:pt>
                <c:pt idx="3">
                  <c:v>28.9</c:v>
                </c:pt>
                <c:pt idx="4">
                  <c:v>23.1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7-4CC8-8669-74065D5D7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1664"/>
        <c:axId val="121785728"/>
      </c:barChart>
      <c:catAx>
        <c:axId val="120561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5728"/>
        <c:crosses val="autoZero"/>
        <c:auto val="1"/>
        <c:lblAlgn val="ctr"/>
        <c:lblOffset val="100"/>
        <c:noMultiLvlLbl val="0"/>
      </c:catAx>
      <c:valAx>
        <c:axId val="121785728"/>
        <c:scaling>
          <c:orientation val="minMax"/>
          <c:max val="40"/>
          <c:min val="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0561664"/>
        <c:crosses val="autoZero"/>
        <c:crossBetween val="between"/>
        <c:majorUnit val="5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998A-4EA6-BF95-BAE7E840E407}"/>
              </c:ext>
            </c:extLst>
          </c:dPt>
          <c:cat>
            <c:strRef>
              <c:f>'(作業用)グラフ用データシート'!$C$26:$H$26</c:f>
              <c:strCache>
                <c:ptCount val="6"/>
                <c:pt idx="0">
                  <c:v>目標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strCache>
            </c:strRef>
          </c:cat>
          <c:val>
            <c:numRef>
              <c:f>'(作業用)グラフ用データシート'!$C$37:$H$37</c:f>
              <c:numCache>
                <c:formatCode>General</c:formatCode>
                <c:ptCount val="6"/>
                <c:pt idx="0">
                  <c:v>360</c:v>
                </c:pt>
                <c:pt idx="1">
                  <c:v>303</c:v>
                </c:pt>
                <c:pt idx="2">
                  <c:v>271</c:v>
                </c:pt>
                <c:pt idx="3">
                  <c:v>281</c:v>
                </c:pt>
                <c:pt idx="4">
                  <c:v>291</c:v>
                </c:pt>
                <c:pt idx="5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8-46E2-BFE5-28AE08B99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2176"/>
        <c:axId val="121787456"/>
      </c:barChart>
      <c:catAx>
        <c:axId val="120562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1787456"/>
        <c:crosses val="autoZero"/>
        <c:auto val="1"/>
        <c:lblAlgn val="ctr"/>
        <c:lblOffset val="100"/>
        <c:noMultiLvlLbl val="0"/>
      </c:catAx>
      <c:valAx>
        <c:axId val="121787456"/>
        <c:scaling>
          <c:orientation val="minMax"/>
          <c:max val="360"/>
          <c:min val="20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0562176"/>
        <c:crosses val="autoZero"/>
        <c:crossBetween val="between"/>
        <c:majorUnit val="4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80048850893748"/>
          <c:y val="8.243307991701225E-2"/>
          <c:w val="0.80766903519484845"/>
          <c:h val="0.78119062398950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A00-401E-A1A9-1EAC229A1CB3}"/>
              </c:ext>
            </c:extLst>
          </c:dPt>
          <c:dLbls>
            <c:delete val="1"/>
          </c:dLbls>
          <c:cat>
            <c:strRef>
              <c:f>'(作業用)グラフ用データシート'!$C$41:$H$41</c:f>
              <c:strCache>
                <c:ptCount val="6"/>
                <c:pt idx="0">
                  <c:v>目標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strCache>
            </c:strRef>
          </c:cat>
          <c:val>
            <c:numRef>
              <c:f>'(作業用)グラフ用データシート'!$C$42:$H$42</c:f>
              <c:numCache>
                <c:formatCode>General</c:formatCode>
                <c:ptCount val="6"/>
                <c:pt idx="0">
                  <c:v>50</c:v>
                </c:pt>
                <c:pt idx="1">
                  <c:v>56.2</c:v>
                </c:pt>
                <c:pt idx="2">
                  <c:v>55.1</c:v>
                </c:pt>
                <c:pt idx="3">
                  <c:v>50.3</c:v>
                </c:pt>
                <c:pt idx="4">
                  <c:v>42.3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6-4096-95AC-6610231258C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0562688"/>
        <c:axId val="121789184"/>
      </c:barChart>
      <c:catAx>
        <c:axId val="120562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1789184"/>
        <c:crosses val="autoZero"/>
        <c:auto val="1"/>
        <c:lblAlgn val="ctr"/>
        <c:lblOffset val="100"/>
        <c:noMultiLvlLbl val="0"/>
      </c:catAx>
      <c:valAx>
        <c:axId val="121789184"/>
        <c:scaling>
          <c:orientation val="minMax"/>
          <c:max val="57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56268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5412582810366"/>
          <c:y val="7.842591277489068E-2"/>
          <c:w val="0.76128957521178975"/>
          <c:h val="0.742965105802001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rgbClr val="0000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DC4-49FA-A797-F7A994028D6B}"/>
              </c:ext>
            </c:extLst>
          </c:dPt>
          <c:cat>
            <c:strRef>
              <c:f>'(作業用)グラフ用データシート'!$C$26:$H$26</c:f>
              <c:strCache>
                <c:ptCount val="6"/>
                <c:pt idx="0">
                  <c:v>目標</c:v>
                </c:pt>
                <c:pt idx="1">
                  <c:v>2019</c:v>
                </c:pt>
                <c:pt idx="2">
                  <c:v>2018</c:v>
                </c:pt>
                <c:pt idx="3">
                  <c:v>2017</c:v>
                </c:pt>
                <c:pt idx="4">
                  <c:v>2016</c:v>
                </c:pt>
                <c:pt idx="5">
                  <c:v>2015</c:v>
                </c:pt>
              </c:strCache>
            </c:strRef>
          </c:cat>
          <c:val>
            <c:numRef>
              <c:f>'(作業用)グラフ用データシート'!$C$47:$H$47</c:f>
              <c:numCache>
                <c:formatCode>#,##0_);[Red]\(#,##0\)</c:formatCode>
                <c:ptCount val="6"/>
                <c:pt idx="0">
                  <c:v>23000</c:v>
                </c:pt>
                <c:pt idx="1">
                  <c:v>26257</c:v>
                </c:pt>
                <c:pt idx="2">
                  <c:v>24751</c:v>
                </c:pt>
                <c:pt idx="3">
                  <c:v>21683</c:v>
                </c:pt>
                <c:pt idx="4">
                  <c:v>18411</c:v>
                </c:pt>
                <c:pt idx="5">
                  <c:v>15280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6-414C-AFAA-C18DAF448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63200"/>
        <c:axId val="141419072"/>
      </c:barChart>
      <c:catAx>
        <c:axId val="120563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1419072"/>
        <c:crosses val="autoZero"/>
        <c:auto val="1"/>
        <c:lblAlgn val="ctr"/>
        <c:lblOffset val="100"/>
        <c:noMultiLvlLbl val="0"/>
      </c:catAx>
      <c:valAx>
        <c:axId val="141419072"/>
        <c:scaling>
          <c:orientation val="minMax"/>
          <c:max val="27000"/>
          <c:min val="13000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120563200"/>
        <c:crosses val="autoZero"/>
        <c:crossBetween val="between"/>
        <c:majorUnit val="3000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1317625</xdr:colOff>
      <xdr:row>1</xdr:row>
      <xdr:rowOff>15875</xdr:rowOff>
    </xdr:from>
    <xdr:to>
      <xdr:col>8</xdr:col>
      <xdr:colOff>0</xdr:colOff>
      <xdr:row>2</xdr:row>
      <xdr:rowOff>0</xdr:rowOff>
    </xdr:to>
    <xdr:sp macro="" textlink="">
      <xdr:nvSpPr>
        <xdr:cNvPr id="4" name="正方形/長方形 3"/>
        <xdr:cNvSpPr/>
      </xdr:nvSpPr>
      <xdr:spPr>
        <a:xfrm>
          <a:off x="16256000" y="190500"/>
          <a:ext cx="1666875" cy="4603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chemeClr val="tx1"/>
              </a:solidFill>
            </a:rPr>
            <a:t>資料</a:t>
          </a:r>
          <a:r>
            <a:rPr kumimoji="1" lang="en-US" altLang="ja-JP" sz="2400" b="1">
              <a:solidFill>
                <a:schemeClr val="tx1"/>
              </a:solidFill>
            </a:rPr>
            <a:t>3</a:t>
          </a:r>
          <a:endParaRPr kumimoji="1" lang="ja-JP" altLang="en-US" sz="2400" b="1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9</xdr:row>
      <xdr:rowOff>0</xdr:rowOff>
    </xdr:from>
    <xdr:to>
      <xdr:col>4</xdr:col>
      <xdr:colOff>413</xdr:colOff>
      <xdr:row>13</xdr:row>
      <xdr:rowOff>8283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4763</xdr:colOff>
      <xdr:row>5</xdr:row>
      <xdr:rowOff>0</xdr:rowOff>
    </xdr:from>
    <xdr:to>
      <xdr:col>3</xdr:col>
      <xdr:colOff>2973456</xdr:colOff>
      <xdr:row>8</xdr:row>
      <xdr:rowOff>438150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2724978</xdr:colOff>
      <xdr:row>13</xdr:row>
      <xdr:rowOff>0</xdr:rowOff>
    </xdr:from>
    <xdr:to>
      <xdr:col>4</xdr:col>
      <xdr:colOff>8282</xdr:colOff>
      <xdr:row>17</xdr:row>
      <xdr:rowOff>8282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17</xdr:row>
      <xdr:rowOff>1935</xdr:rowOff>
    </xdr:from>
    <xdr:to>
      <xdr:col>3</xdr:col>
      <xdr:colOff>2973456</xdr:colOff>
      <xdr:row>21</xdr:row>
      <xdr:rowOff>1935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2724978</xdr:colOff>
      <xdr:row>21</xdr:row>
      <xdr:rowOff>0</xdr:rowOff>
    </xdr:from>
    <xdr:to>
      <xdr:col>3</xdr:col>
      <xdr:colOff>2981738</xdr:colOff>
      <xdr:row>25</xdr:row>
      <xdr:rowOff>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2719388</xdr:colOff>
      <xdr:row>5</xdr:row>
      <xdr:rowOff>4762</xdr:rowOff>
    </xdr:from>
    <xdr:to>
      <xdr:col>7</xdr:col>
      <xdr:colOff>2973456</xdr:colOff>
      <xdr:row>8</xdr:row>
      <xdr:rowOff>447674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0</xdr:colOff>
      <xdr:row>8</xdr:row>
      <xdr:rowOff>447260</xdr:rowOff>
    </xdr:from>
    <xdr:to>
      <xdr:col>8</xdr:col>
      <xdr:colOff>1</xdr:colOff>
      <xdr:row>12</xdr:row>
      <xdr:rowOff>438978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37111</xdr:colOff>
      <xdr:row>13</xdr:row>
      <xdr:rowOff>37111</xdr:rowOff>
    </xdr:from>
    <xdr:to>
      <xdr:col>7</xdr:col>
      <xdr:colOff>2919351</xdr:colOff>
      <xdr:row>16</xdr:row>
      <xdr:rowOff>395845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3547</xdr:colOff>
      <xdr:row>17</xdr:row>
      <xdr:rowOff>1935</xdr:rowOff>
    </xdr:from>
    <xdr:to>
      <xdr:col>8</xdr:col>
      <xdr:colOff>222661</xdr:colOff>
      <xdr:row>21</xdr:row>
      <xdr:rowOff>1935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21</xdr:row>
      <xdr:rowOff>0</xdr:rowOff>
    </xdr:from>
    <xdr:to>
      <xdr:col>8</xdr:col>
      <xdr:colOff>8283</xdr:colOff>
      <xdr:row>24</xdr:row>
      <xdr:rowOff>438978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5"/>
  <sheetViews>
    <sheetView tabSelected="1" view="pageBreakPreview" zoomScale="77" zoomScaleNormal="100" zoomScaleSheetLayoutView="77" workbookViewId="0">
      <selection activeCell="C7" sqref="C7"/>
    </sheetView>
  </sheetViews>
  <sheetFormatPr defaultRowHeight="13.5" x14ac:dyDescent="0.15"/>
  <cols>
    <col min="1" max="1" width="9" customWidth="1"/>
    <col min="2" max="2" width="35.875" customWidth="1"/>
    <col min="3" max="3" width="35.75" customWidth="1"/>
    <col min="4" max="4" width="39.125" customWidth="1"/>
    <col min="5" max="5" width="4.5" style="13" customWidth="1"/>
    <col min="6" max="6" width="35.875" customWidth="1"/>
    <col min="7" max="7" width="35.75" customWidth="1"/>
    <col min="8" max="8" width="39.125" customWidth="1"/>
    <col min="9" max="9" width="8.125" customWidth="1"/>
  </cols>
  <sheetData>
    <row r="2" spans="2:12" ht="37.5" x14ac:dyDescent="0.15">
      <c r="B2" s="7" t="s">
        <v>42</v>
      </c>
      <c r="C2" s="7"/>
    </row>
    <row r="3" spans="2:12" ht="31.5" customHeight="1" thickBot="1" x14ac:dyDescent="0.2">
      <c r="B3" s="2"/>
      <c r="C3" s="1"/>
      <c r="F3" s="38"/>
      <c r="G3" s="38"/>
      <c r="H3" s="38"/>
      <c r="L3" s="12"/>
    </row>
    <row r="4" spans="2:12" ht="21" customHeight="1" x14ac:dyDescent="0.15">
      <c r="B4" s="36" t="s">
        <v>0</v>
      </c>
      <c r="C4" s="36" t="s">
        <v>29</v>
      </c>
      <c r="D4" s="39" t="s">
        <v>30</v>
      </c>
      <c r="E4" s="14"/>
      <c r="F4" s="36" t="s">
        <v>0</v>
      </c>
      <c r="G4" s="36" t="s">
        <v>29</v>
      </c>
      <c r="H4" s="39" t="s">
        <v>30</v>
      </c>
    </row>
    <row r="5" spans="2:12" ht="30.75" customHeight="1" thickBot="1" x14ac:dyDescent="0.2">
      <c r="B5" s="37"/>
      <c r="C5" s="37"/>
      <c r="D5" s="40"/>
      <c r="E5" s="14"/>
      <c r="F5" s="37"/>
      <c r="G5" s="37"/>
      <c r="H5" s="40"/>
    </row>
    <row r="6" spans="2:12" ht="35.25" customHeight="1" x14ac:dyDescent="0.15">
      <c r="B6" s="3" t="s">
        <v>1</v>
      </c>
      <c r="C6" s="15" t="s">
        <v>3</v>
      </c>
      <c r="D6" s="9"/>
      <c r="E6" s="8"/>
      <c r="F6" s="3" t="s">
        <v>15</v>
      </c>
      <c r="G6" s="15" t="s">
        <v>17</v>
      </c>
      <c r="H6" s="9"/>
    </row>
    <row r="7" spans="2:12" ht="35.25" customHeight="1" x14ac:dyDescent="0.15">
      <c r="B7" s="3" t="s">
        <v>2</v>
      </c>
      <c r="C7" s="32" t="s">
        <v>33</v>
      </c>
      <c r="D7" s="10"/>
      <c r="E7" s="8"/>
      <c r="F7" s="3" t="s">
        <v>16</v>
      </c>
      <c r="G7" s="34" t="s">
        <v>36</v>
      </c>
      <c r="H7" s="10"/>
    </row>
    <row r="8" spans="2:12" ht="35.25" customHeight="1" x14ac:dyDescent="0.15">
      <c r="B8" s="3"/>
      <c r="C8" s="32" t="s">
        <v>46</v>
      </c>
      <c r="D8" s="10"/>
      <c r="E8" s="8"/>
      <c r="F8" s="3"/>
      <c r="G8" s="34" t="s">
        <v>61</v>
      </c>
      <c r="H8" s="10"/>
    </row>
    <row r="9" spans="2:12" ht="35.25" customHeight="1" thickBot="1" x14ac:dyDescent="0.2">
      <c r="B9" s="4"/>
      <c r="C9" s="33" t="s">
        <v>69</v>
      </c>
      <c r="D9" s="11"/>
      <c r="E9" s="8"/>
      <c r="F9" s="4"/>
      <c r="G9" s="35" t="s">
        <v>73</v>
      </c>
      <c r="H9" s="11"/>
    </row>
    <row r="10" spans="2:12" ht="35.25" customHeight="1" x14ac:dyDescent="0.15">
      <c r="B10" s="3" t="s">
        <v>4</v>
      </c>
      <c r="C10" s="15" t="s">
        <v>6</v>
      </c>
      <c r="D10" s="9"/>
      <c r="E10" s="8"/>
      <c r="F10" s="3" t="s">
        <v>18</v>
      </c>
      <c r="G10" s="15" t="s">
        <v>32</v>
      </c>
      <c r="H10" s="9"/>
    </row>
    <row r="11" spans="2:12" ht="35.25" customHeight="1" x14ac:dyDescent="0.15">
      <c r="B11" s="3" t="s">
        <v>5</v>
      </c>
      <c r="C11" s="34" t="s">
        <v>67</v>
      </c>
      <c r="D11" s="10"/>
      <c r="E11" s="8"/>
      <c r="F11" s="3" t="s">
        <v>19</v>
      </c>
      <c r="G11" s="34" t="s">
        <v>38</v>
      </c>
      <c r="H11" s="10"/>
    </row>
    <row r="12" spans="2:12" ht="35.25" customHeight="1" x14ac:dyDescent="0.15">
      <c r="B12" s="3"/>
      <c r="C12" s="34" t="s">
        <v>65</v>
      </c>
      <c r="D12" s="10"/>
      <c r="E12" s="8"/>
      <c r="F12" s="3"/>
      <c r="G12" s="34" t="s">
        <v>62</v>
      </c>
      <c r="H12" s="10"/>
    </row>
    <row r="13" spans="2:12" ht="35.25" customHeight="1" thickBot="1" x14ac:dyDescent="0.2">
      <c r="B13" s="4"/>
      <c r="C13" s="35" t="s">
        <v>70</v>
      </c>
      <c r="D13" s="11"/>
      <c r="E13" s="8"/>
      <c r="F13" s="4"/>
      <c r="G13" s="35" t="s">
        <v>74</v>
      </c>
      <c r="H13" s="11"/>
    </row>
    <row r="14" spans="2:12" ht="35.25" customHeight="1" x14ac:dyDescent="0.15">
      <c r="B14" s="3" t="s">
        <v>7</v>
      </c>
      <c r="C14" s="15" t="s">
        <v>9</v>
      </c>
      <c r="D14" s="9"/>
      <c r="E14" s="8"/>
      <c r="F14" s="3" t="s">
        <v>20</v>
      </c>
      <c r="G14" s="15" t="s">
        <v>22</v>
      </c>
      <c r="H14" s="9"/>
    </row>
    <row r="15" spans="2:12" ht="35.25" customHeight="1" x14ac:dyDescent="0.15">
      <c r="B15" s="3" t="s">
        <v>8</v>
      </c>
      <c r="C15" s="34" t="s">
        <v>34</v>
      </c>
      <c r="D15" s="10"/>
      <c r="E15" s="8"/>
      <c r="F15" s="3" t="s">
        <v>21</v>
      </c>
      <c r="G15" s="34" t="s">
        <v>39</v>
      </c>
      <c r="H15" s="10"/>
    </row>
    <row r="16" spans="2:12" ht="35.25" customHeight="1" x14ac:dyDescent="0.15">
      <c r="B16" s="3"/>
      <c r="C16" s="34" t="s">
        <v>43</v>
      </c>
      <c r="D16" s="10"/>
      <c r="E16" s="8"/>
      <c r="F16" s="3"/>
      <c r="G16" s="34" t="s">
        <v>63</v>
      </c>
      <c r="H16" s="10"/>
    </row>
    <row r="17" spans="2:8" ht="35.25" customHeight="1" thickBot="1" x14ac:dyDescent="0.2">
      <c r="B17" s="4"/>
      <c r="C17" s="35" t="s">
        <v>71</v>
      </c>
      <c r="D17" s="11"/>
      <c r="E17" s="8"/>
      <c r="F17" s="4"/>
      <c r="G17" s="35" t="s">
        <v>75</v>
      </c>
      <c r="H17" s="11"/>
    </row>
    <row r="18" spans="2:8" ht="35.25" customHeight="1" x14ac:dyDescent="0.15">
      <c r="B18" s="3" t="s">
        <v>10</v>
      </c>
      <c r="C18" s="15" t="s">
        <v>12</v>
      </c>
      <c r="D18" s="9"/>
      <c r="E18" s="8"/>
      <c r="F18" s="3" t="s">
        <v>23</v>
      </c>
      <c r="G18" s="15" t="s">
        <v>25</v>
      </c>
      <c r="H18" s="9"/>
    </row>
    <row r="19" spans="2:8" ht="35.25" customHeight="1" x14ac:dyDescent="0.15">
      <c r="B19" s="3" t="s">
        <v>11</v>
      </c>
      <c r="C19" s="34" t="s">
        <v>35</v>
      </c>
      <c r="D19" s="10"/>
      <c r="E19" s="8"/>
      <c r="F19" s="3" t="s">
        <v>24</v>
      </c>
      <c r="G19" s="34" t="s">
        <v>40</v>
      </c>
      <c r="H19" s="10"/>
    </row>
    <row r="20" spans="2:8" ht="35.25" customHeight="1" x14ac:dyDescent="0.15">
      <c r="B20" s="3"/>
      <c r="C20" s="34" t="s">
        <v>44</v>
      </c>
      <c r="D20" s="10"/>
      <c r="E20" s="8"/>
      <c r="F20" s="3"/>
      <c r="G20" s="34" t="s">
        <v>66</v>
      </c>
      <c r="H20" s="10"/>
    </row>
    <row r="21" spans="2:8" ht="35.25" customHeight="1" thickBot="1" x14ac:dyDescent="0.2">
      <c r="B21" s="4"/>
      <c r="C21" s="35" t="s">
        <v>72</v>
      </c>
      <c r="D21" s="11"/>
      <c r="E21" s="8"/>
      <c r="F21" s="4"/>
      <c r="G21" s="35" t="s">
        <v>76</v>
      </c>
      <c r="H21" s="11"/>
    </row>
    <row r="22" spans="2:8" ht="35.25" customHeight="1" x14ac:dyDescent="0.15">
      <c r="B22" s="3" t="s">
        <v>13</v>
      </c>
      <c r="C22" s="15" t="s">
        <v>31</v>
      </c>
      <c r="D22" s="9"/>
      <c r="E22" s="8"/>
      <c r="F22" s="3" t="s">
        <v>26</v>
      </c>
      <c r="G22" s="15" t="s">
        <v>28</v>
      </c>
      <c r="H22" s="9"/>
    </row>
    <row r="23" spans="2:8" ht="35.25" customHeight="1" x14ac:dyDescent="0.15">
      <c r="B23" s="3" t="s">
        <v>14</v>
      </c>
      <c r="C23" s="34" t="s">
        <v>37</v>
      </c>
      <c r="D23" s="10"/>
      <c r="E23" s="8"/>
      <c r="F23" s="3" t="s">
        <v>27</v>
      </c>
      <c r="G23" s="34" t="s">
        <v>41</v>
      </c>
      <c r="H23" s="10"/>
    </row>
    <row r="24" spans="2:8" ht="35.25" customHeight="1" x14ac:dyDescent="0.15">
      <c r="B24" s="3"/>
      <c r="C24" s="34" t="s">
        <v>64</v>
      </c>
      <c r="D24" s="10"/>
      <c r="E24" s="8"/>
      <c r="F24" s="3"/>
      <c r="G24" s="34" t="s">
        <v>45</v>
      </c>
      <c r="H24" s="10"/>
    </row>
    <row r="25" spans="2:8" ht="35.25" customHeight="1" thickBot="1" x14ac:dyDescent="0.2">
      <c r="B25" s="4"/>
      <c r="C25" s="35" t="s">
        <v>73</v>
      </c>
      <c r="D25" s="11"/>
      <c r="E25" s="8"/>
      <c r="F25" s="5"/>
      <c r="G25" s="35" t="s">
        <v>77</v>
      </c>
      <c r="H25" s="11"/>
    </row>
  </sheetData>
  <sheetProtection algorithmName="SHA-512" hashValue="jvhMrJMHK49hSDx6bEP/WG0+jNZ/7OSZv3k69HXAN/NE0X6Hmz3n7kU+2tzJdxt1ImghpfJCo5Ezd5X7s1WoRw==" saltValue="YrhkSDwM2fY9nNEsZbGp4Q==" spinCount="100000" sheet="1" objects="1" scenarios="1"/>
  <mergeCells count="7">
    <mergeCell ref="B4:B5"/>
    <mergeCell ref="C4:C5"/>
    <mergeCell ref="F3:H3"/>
    <mergeCell ref="D4:D5"/>
    <mergeCell ref="F4:F5"/>
    <mergeCell ref="G4:G5"/>
    <mergeCell ref="H4:H5"/>
  </mergeCells>
  <phoneticPr fontId="1"/>
  <printOptions horizontalCentered="1" verticalCentered="1"/>
  <pageMargins left="0.25" right="0.25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3"/>
  <sheetViews>
    <sheetView view="pageBreakPreview" topLeftCell="B34" zoomScaleNormal="100" zoomScaleSheetLayoutView="100" workbookViewId="0">
      <selection activeCell="G43" sqref="G43"/>
    </sheetView>
  </sheetViews>
  <sheetFormatPr defaultRowHeight="13.5" x14ac:dyDescent="0.15"/>
  <cols>
    <col min="2" max="2" width="70.25" customWidth="1"/>
    <col min="8" max="8" width="9" customWidth="1"/>
  </cols>
  <sheetData>
    <row r="2" spans="2:9" ht="38.25" customHeight="1" x14ac:dyDescent="0.15"/>
    <row r="3" spans="2:9" ht="31.5" customHeight="1" x14ac:dyDescent="0.15"/>
    <row r="4" spans="2:9" ht="21" customHeight="1" x14ac:dyDescent="0.15">
      <c r="B4" s="16" t="s">
        <v>60</v>
      </c>
    </row>
    <row r="5" spans="2:9" ht="21" customHeight="1" x14ac:dyDescent="0.15">
      <c r="B5" s="17" t="s">
        <v>48</v>
      </c>
    </row>
    <row r="6" spans="2:9" ht="30.75" customHeight="1" x14ac:dyDescent="0.15">
      <c r="B6" s="24" t="s">
        <v>57</v>
      </c>
      <c r="C6" s="30" t="s">
        <v>68</v>
      </c>
      <c r="D6" s="23">
        <v>2019</v>
      </c>
      <c r="E6" s="23">
        <v>2018</v>
      </c>
      <c r="F6" s="23">
        <v>2017</v>
      </c>
      <c r="G6" s="23">
        <v>2016</v>
      </c>
      <c r="H6" s="28">
        <v>2015</v>
      </c>
    </row>
    <row r="7" spans="2:9" ht="21" customHeight="1" x14ac:dyDescent="0.15">
      <c r="B7" s="21" t="s">
        <v>59</v>
      </c>
      <c r="C7" s="20">
        <v>1300</v>
      </c>
      <c r="D7" s="20">
        <v>1231</v>
      </c>
      <c r="E7" s="20">
        <v>1142</v>
      </c>
      <c r="F7" s="20">
        <v>1110</v>
      </c>
      <c r="G7" s="20">
        <v>941</v>
      </c>
      <c r="H7" s="20">
        <v>716</v>
      </c>
    </row>
    <row r="8" spans="2:9" ht="21" customHeight="1" x14ac:dyDescent="0.15">
      <c r="B8" s="21" t="s">
        <v>58</v>
      </c>
      <c r="C8" s="22">
        <f t="shared" ref="C8:F8" si="0">+D8+116.8</f>
        <v>1299.9999999999998</v>
      </c>
      <c r="D8" s="22">
        <f t="shared" si="0"/>
        <v>1183.1999999999998</v>
      </c>
      <c r="E8" s="22">
        <f t="shared" si="0"/>
        <v>1066.3999999999999</v>
      </c>
      <c r="F8" s="22">
        <f t="shared" si="0"/>
        <v>949.59999999999991</v>
      </c>
      <c r="G8" s="22">
        <f>+H8+116.8</f>
        <v>832.8</v>
      </c>
      <c r="H8" s="22">
        <v>716</v>
      </c>
    </row>
    <row r="9" spans="2:9" ht="21" customHeight="1" x14ac:dyDescent="0.15">
      <c r="B9" s="25"/>
      <c r="C9" s="26"/>
      <c r="D9" s="26"/>
      <c r="E9" s="26"/>
      <c r="F9" s="26"/>
      <c r="G9" s="26"/>
      <c r="H9" s="26"/>
    </row>
    <row r="10" spans="2:9" ht="21" customHeight="1" x14ac:dyDescent="0.15">
      <c r="B10" s="17" t="s">
        <v>49</v>
      </c>
      <c r="C10" s="6"/>
      <c r="D10" s="6"/>
      <c r="E10" s="6"/>
      <c r="F10" s="6"/>
      <c r="G10" s="6"/>
      <c r="H10" s="6"/>
    </row>
    <row r="11" spans="2:9" ht="21" customHeight="1" x14ac:dyDescent="0.15">
      <c r="B11" s="24" t="s">
        <v>57</v>
      </c>
      <c r="C11" s="31" t="s">
        <v>68</v>
      </c>
      <c r="D11" s="19">
        <v>2019</v>
      </c>
      <c r="E11" s="19">
        <v>2018</v>
      </c>
      <c r="F11" s="19">
        <v>2017</v>
      </c>
      <c r="G11" s="19">
        <v>2016</v>
      </c>
      <c r="H11" s="29">
        <v>2015</v>
      </c>
    </row>
    <row r="12" spans="2:9" ht="21" customHeight="1" x14ac:dyDescent="0.15">
      <c r="B12" s="21" t="s">
        <v>59</v>
      </c>
      <c r="C12" s="20">
        <v>11900</v>
      </c>
      <c r="D12" s="20">
        <v>15665</v>
      </c>
      <c r="E12" s="20">
        <v>12346</v>
      </c>
      <c r="F12" s="20">
        <v>11841</v>
      </c>
      <c r="G12" s="20">
        <v>8641</v>
      </c>
      <c r="H12" s="20">
        <v>5781</v>
      </c>
    </row>
    <row r="13" spans="2:9" ht="21" customHeight="1" x14ac:dyDescent="0.15">
      <c r="B13" s="21" t="s">
        <v>58</v>
      </c>
      <c r="C13" s="22">
        <f t="shared" ref="C13:F13" si="1">+D13+1223.8</f>
        <v>11899.999999999998</v>
      </c>
      <c r="D13" s="22">
        <f t="shared" si="1"/>
        <v>10676.199999999999</v>
      </c>
      <c r="E13" s="22">
        <f t="shared" si="1"/>
        <v>9452.4</v>
      </c>
      <c r="F13" s="22">
        <f t="shared" si="1"/>
        <v>8228.6</v>
      </c>
      <c r="G13" s="22">
        <f>+H13+1223.8</f>
        <v>7004.8</v>
      </c>
      <c r="H13" s="22">
        <v>5781</v>
      </c>
    </row>
    <row r="14" spans="2:9" ht="21" customHeight="1" x14ac:dyDescent="0.15">
      <c r="B14" s="25"/>
      <c r="C14" s="26"/>
      <c r="D14" s="26"/>
      <c r="E14" s="26"/>
      <c r="F14" s="26"/>
      <c r="G14" s="26"/>
      <c r="H14" s="26"/>
    </row>
    <row r="15" spans="2:9" ht="21" customHeight="1" x14ac:dyDescent="0.15">
      <c r="B15" s="17" t="s">
        <v>50</v>
      </c>
      <c r="C15" s="6"/>
      <c r="D15" s="6"/>
      <c r="E15" s="6"/>
      <c r="F15" s="6"/>
      <c r="G15" s="6"/>
      <c r="H15" s="6"/>
    </row>
    <row r="16" spans="2:9" ht="21" customHeight="1" x14ac:dyDescent="0.15">
      <c r="B16" s="24" t="s">
        <v>57</v>
      </c>
      <c r="C16" s="31" t="s">
        <v>68</v>
      </c>
      <c r="D16" s="19"/>
      <c r="E16" s="19">
        <v>2018</v>
      </c>
      <c r="F16" s="19">
        <v>2017</v>
      </c>
      <c r="G16" s="19">
        <v>2016</v>
      </c>
      <c r="H16" s="19">
        <v>2015</v>
      </c>
      <c r="I16" s="29">
        <v>2014</v>
      </c>
    </row>
    <row r="17" spans="2:9" ht="21" customHeight="1" x14ac:dyDescent="0.15">
      <c r="B17" s="21" t="s">
        <v>59</v>
      </c>
      <c r="C17" s="20">
        <v>340</v>
      </c>
      <c r="D17" s="20"/>
      <c r="E17" s="20">
        <v>240</v>
      </c>
      <c r="F17" s="20">
        <v>251</v>
      </c>
      <c r="G17" s="20">
        <v>280</v>
      </c>
      <c r="H17" s="20">
        <v>242</v>
      </c>
      <c r="I17" s="20">
        <v>253</v>
      </c>
    </row>
    <row r="18" spans="2:9" ht="21" customHeight="1" x14ac:dyDescent="0.15">
      <c r="B18" s="21" t="s">
        <v>58</v>
      </c>
      <c r="C18" s="22">
        <f t="shared" ref="C18:G18" si="2">+D18+14.5</f>
        <v>340</v>
      </c>
      <c r="D18" s="22">
        <f t="shared" si="2"/>
        <v>325.5</v>
      </c>
      <c r="E18" s="22">
        <f t="shared" si="2"/>
        <v>311</v>
      </c>
      <c r="F18" s="22">
        <f t="shared" si="2"/>
        <v>296.5</v>
      </c>
      <c r="G18" s="22">
        <f t="shared" si="2"/>
        <v>282</v>
      </c>
      <c r="H18" s="22">
        <f>+I18+14.5</f>
        <v>267.5</v>
      </c>
      <c r="I18" s="24">
        <v>253</v>
      </c>
    </row>
    <row r="19" spans="2:9" ht="21" customHeight="1" x14ac:dyDescent="0.15">
      <c r="B19" s="25"/>
      <c r="C19" s="26"/>
      <c r="D19" s="26"/>
      <c r="E19" s="26"/>
      <c r="F19" s="26"/>
      <c r="G19" s="26"/>
      <c r="H19" s="26"/>
      <c r="I19" s="13"/>
    </row>
    <row r="20" spans="2:9" ht="21" customHeight="1" x14ac:dyDescent="0.15">
      <c r="B20" s="17" t="s">
        <v>51</v>
      </c>
      <c r="C20" s="6"/>
      <c r="D20" s="6"/>
      <c r="E20" s="6"/>
      <c r="F20" s="6"/>
      <c r="G20" s="6"/>
      <c r="H20" s="6"/>
    </row>
    <row r="21" spans="2:9" ht="21" customHeight="1" x14ac:dyDescent="0.15">
      <c r="B21" s="24" t="s">
        <v>57</v>
      </c>
      <c r="C21" s="31" t="s">
        <v>68</v>
      </c>
      <c r="D21" s="19">
        <v>2019</v>
      </c>
      <c r="E21" s="19">
        <v>2018</v>
      </c>
      <c r="F21" s="19">
        <v>2017</v>
      </c>
      <c r="G21" s="19">
        <v>2016</v>
      </c>
      <c r="H21" s="29">
        <v>2015</v>
      </c>
    </row>
    <row r="22" spans="2:9" ht="21" customHeight="1" x14ac:dyDescent="0.15">
      <c r="B22" s="21" t="s">
        <v>59</v>
      </c>
      <c r="C22" s="20">
        <v>3600</v>
      </c>
      <c r="D22" s="20">
        <v>4451</v>
      </c>
      <c r="E22" s="20">
        <v>3990</v>
      </c>
      <c r="F22" s="20">
        <v>3321</v>
      </c>
      <c r="G22" s="20">
        <v>3101</v>
      </c>
      <c r="H22" s="20">
        <v>3037</v>
      </c>
    </row>
    <row r="23" spans="2:9" ht="21" customHeight="1" x14ac:dyDescent="0.15">
      <c r="B23" s="21" t="s">
        <v>58</v>
      </c>
      <c r="C23" s="22">
        <f t="shared" ref="C23:F23" si="3">+D23+112.6</f>
        <v>3599.9999999999995</v>
      </c>
      <c r="D23" s="22">
        <f t="shared" si="3"/>
        <v>3487.3999999999996</v>
      </c>
      <c r="E23" s="22">
        <f t="shared" si="3"/>
        <v>3374.7999999999997</v>
      </c>
      <c r="F23" s="22">
        <f t="shared" si="3"/>
        <v>3262.2</v>
      </c>
      <c r="G23" s="22">
        <f>+H23+112.6</f>
        <v>3149.6</v>
      </c>
      <c r="H23" s="22">
        <v>3037</v>
      </c>
    </row>
    <row r="24" spans="2:9" ht="21" customHeight="1" x14ac:dyDescent="0.15">
      <c r="B24" s="25"/>
      <c r="C24" s="26"/>
      <c r="D24" s="26"/>
      <c r="E24" s="26"/>
      <c r="F24" s="26"/>
      <c r="G24" s="26"/>
      <c r="H24" s="26"/>
    </row>
    <row r="25" spans="2:9" ht="21" customHeight="1" x14ac:dyDescent="0.15">
      <c r="B25" s="17" t="s">
        <v>52</v>
      </c>
      <c r="C25" s="6"/>
      <c r="D25" s="6"/>
      <c r="E25" s="6"/>
      <c r="F25" s="6"/>
      <c r="G25" s="6"/>
      <c r="H25" s="6"/>
    </row>
    <row r="26" spans="2:9" ht="21" customHeight="1" x14ac:dyDescent="0.15">
      <c r="B26" s="24" t="s">
        <v>57</v>
      </c>
      <c r="C26" s="30" t="s">
        <v>68</v>
      </c>
      <c r="D26" s="23">
        <v>2019</v>
      </c>
      <c r="E26" s="23">
        <v>2018</v>
      </c>
      <c r="F26" s="23">
        <v>2017</v>
      </c>
      <c r="G26" s="23">
        <v>2016</v>
      </c>
      <c r="H26" s="28">
        <v>2015</v>
      </c>
    </row>
    <row r="27" spans="2:9" ht="21" customHeight="1" x14ac:dyDescent="0.15">
      <c r="B27" s="21" t="s">
        <v>59</v>
      </c>
      <c r="C27" s="23">
        <v>40</v>
      </c>
      <c r="D27" s="23">
        <v>30</v>
      </c>
      <c r="E27" s="20">
        <v>23.3</v>
      </c>
      <c r="F27" s="23">
        <v>23.3</v>
      </c>
      <c r="G27" s="23">
        <v>19.3</v>
      </c>
      <c r="H27" s="23">
        <v>10.8</v>
      </c>
    </row>
    <row r="28" spans="2:9" ht="21" customHeight="1" x14ac:dyDescent="0.15">
      <c r="B28" s="21" t="s">
        <v>58</v>
      </c>
      <c r="C28" s="24">
        <f t="shared" ref="C28:F28" si="4">+D28+5.84</f>
        <v>40</v>
      </c>
      <c r="D28" s="24">
        <f t="shared" si="4"/>
        <v>34.159999999999997</v>
      </c>
      <c r="E28" s="24">
        <f t="shared" si="4"/>
        <v>28.32</v>
      </c>
      <c r="F28" s="24">
        <f t="shared" si="4"/>
        <v>22.48</v>
      </c>
      <c r="G28" s="24">
        <f>+H28+5.84</f>
        <v>16.64</v>
      </c>
      <c r="H28" s="24">
        <v>10.8</v>
      </c>
    </row>
    <row r="29" spans="2:9" ht="21" customHeight="1" x14ac:dyDescent="0.15">
      <c r="B29" s="25"/>
      <c r="C29" s="13"/>
      <c r="D29" s="13"/>
      <c r="E29" s="13"/>
      <c r="F29" s="13"/>
      <c r="G29" s="13"/>
      <c r="H29" s="13"/>
    </row>
    <row r="30" spans="2:9" ht="21" customHeight="1" x14ac:dyDescent="0.15">
      <c r="B30" s="17" t="s">
        <v>53</v>
      </c>
    </row>
    <row r="31" spans="2:9" ht="21" customHeight="1" x14ac:dyDescent="0.15">
      <c r="B31" s="24" t="s">
        <v>57</v>
      </c>
      <c r="C31" s="30" t="s">
        <v>68</v>
      </c>
      <c r="D31" s="23">
        <v>2019</v>
      </c>
      <c r="E31" s="23">
        <v>2018</v>
      </c>
      <c r="F31" s="23">
        <v>2017</v>
      </c>
      <c r="G31" s="23">
        <v>2016</v>
      </c>
      <c r="H31" s="28">
        <v>2015</v>
      </c>
    </row>
    <row r="32" spans="2:9" ht="21" customHeight="1" x14ac:dyDescent="0.15">
      <c r="B32" s="21" t="s">
        <v>59</v>
      </c>
      <c r="C32" s="23">
        <v>40</v>
      </c>
      <c r="D32" s="23">
        <v>33.700000000000003</v>
      </c>
      <c r="E32" s="23">
        <v>25.1</v>
      </c>
      <c r="F32" s="23">
        <v>28.9</v>
      </c>
      <c r="G32" s="23">
        <v>23.1</v>
      </c>
      <c r="H32" s="23">
        <v>9.8000000000000007</v>
      </c>
    </row>
    <row r="33" spans="2:8" ht="21" customHeight="1" x14ac:dyDescent="0.15">
      <c r="B33" s="21" t="s">
        <v>58</v>
      </c>
      <c r="C33" s="24">
        <f t="shared" ref="C33:F33" si="5">+D33+6.04</f>
        <v>40</v>
      </c>
      <c r="D33" s="24">
        <f t="shared" si="5"/>
        <v>33.96</v>
      </c>
      <c r="E33" s="24">
        <f t="shared" si="5"/>
        <v>27.919999999999998</v>
      </c>
      <c r="F33" s="24">
        <f t="shared" si="5"/>
        <v>21.88</v>
      </c>
      <c r="G33" s="24">
        <f>+H33+6.04</f>
        <v>15.84</v>
      </c>
      <c r="H33" s="24">
        <v>9.8000000000000007</v>
      </c>
    </row>
    <row r="34" spans="2:8" ht="21" customHeight="1" x14ac:dyDescent="0.15">
      <c r="B34" s="25"/>
      <c r="C34" s="13"/>
      <c r="D34" s="13"/>
      <c r="E34" s="13"/>
      <c r="F34" s="13"/>
      <c r="G34" s="13"/>
      <c r="H34" s="13"/>
    </row>
    <row r="35" spans="2:8" ht="21" customHeight="1" x14ac:dyDescent="0.15">
      <c r="B35" s="17" t="s">
        <v>54</v>
      </c>
    </row>
    <row r="36" spans="2:8" ht="21" customHeight="1" x14ac:dyDescent="0.15">
      <c r="B36" s="24" t="s">
        <v>57</v>
      </c>
      <c r="C36" s="30" t="s">
        <v>68</v>
      </c>
      <c r="D36" s="23">
        <v>2019</v>
      </c>
      <c r="E36" s="23">
        <v>2018</v>
      </c>
      <c r="F36" s="23">
        <v>2017</v>
      </c>
      <c r="G36" s="23">
        <v>2016</v>
      </c>
      <c r="H36" s="28">
        <v>2015</v>
      </c>
    </row>
    <row r="37" spans="2:8" ht="21" customHeight="1" x14ac:dyDescent="0.15">
      <c r="B37" s="21" t="s">
        <v>59</v>
      </c>
      <c r="C37" s="23">
        <v>360</v>
      </c>
      <c r="D37" s="23">
        <v>303</v>
      </c>
      <c r="E37" s="23">
        <v>271</v>
      </c>
      <c r="F37" s="23">
        <v>281</v>
      </c>
      <c r="G37" s="23">
        <v>291</v>
      </c>
      <c r="H37" s="23">
        <v>265</v>
      </c>
    </row>
    <row r="38" spans="2:8" ht="21" customHeight="1" x14ac:dyDescent="0.15">
      <c r="B38" s="21" t="s">
        <v>58</v>
      </c>
      <c r="C38" s="24">
        <f t="shared" ref="C38:F38" si="6">+D38+19</f>
        <v>360</v>
      </c>
      <c r="D38" s="24">
        <f t="shared" si="6"/>
        <v>341</v>
      </c>
      <c r="E38" s="24">
        <f t="shared" si="6"/>
        <v>322</v>
      </c>
      <c r="F38" s="24">
        <f t="shared" si="6"/>
        <v>303</v>
      </c>
      <c r="G38" s="24">
        <f>+H38+19</f>
        <v>284</v>
      </c>
      <c r="H38" s="24">
        <v>265</v>
      </c>
    </row>
    <row r="39" spans="2:8" ht="21" customHeight="1" x14ac:dyDescent="0.15">
      <c r="B39" s="25"/>
      <c r="C39" s="13"/>
      <c r="D39" s="13"/>
      <c r="E39" s="13"/>
      <c r="F39" s="13"/>
      <c r="G39" s="13"/>
      <c r="H39" s="13"/>
    </row>
    <row r="40" spans="2:8" ht="21" customHeight="1" x14ac:dyDescent="0.15">
      <c r="B40" s="17" t="s">
        <v>55</v>
      </c>
    </row>
    <row r="41" spans="2:8" ht="21" customHeight="1" x14ac:dyDescent="0.15">
      <c r="B41" s="24" t="s">
        <v>57</v>
      </c>
      <c r="C41" s="30" t="s">
        <v>68</v>
      </c>
      <c r="D41" s="23">
        <v>2019</v>
      </c>
      <c r="E41" s="23">
        <v>2018</v>
      </c>
      <c r="F41" s="23">
        <v>2017</v>
      </c>
      <c r="G41" s="23">
        <v>2016</v>
      </c>
      <c r="H41" s="28">
        <v>2015</v>
      </c>
    </row>
    <row r="42" spans="2:8" ht="21" customHeight="1" x14ac:dyDescent="0.15">
      <c r="B42" s="21" t="s">
        <v>59</v>
      </c>
      <c r="C42" s="23">
        <v>50</v>
      </c>
      <c r="D42" s="23">
        <v>56.2</v>
      </c>
      <c r="E42" s="23">
        <v>55.1</v>
      </c>
      <c r="F42" s="23">
        <v>50.3</v>
      </c>
      <c r="G42" s="23">
        <v>42.3</v>
      </c>
      <c r="H42" s="23">
        <v>40</v>
      </c>
    </row>
    <row r="43" spans="2:8" ht="21" customHeight="1" x14ac:dyDescent="0.15">
      <c r="B43" s="21" t="s">
        <v>58</v>
      </c>
      <c r="C43" s="24">
        <f t="shared" ref="C43:F43" si="7">+D43+2</f>
        <v>50</v>
      </c>
      <c r="D43" s="24">
        <f t="shared" si="7"/>
        <v>48</v>
      </c>
      <c r="E43" s="24">
        <f t="shared" si="7"/>
        <v>46</v>
      </c>
      <c r="F43" s="24">
        <f t="shared" si="7"/>
        <v>44</v>
      </c>
      <c r="G43" s="24">
        <f>+H43+2</f>
        <v>42</v>
      </c>
      <c r="H43" s="24">
        <v>40</v>
      </c>
    </row>
    <row r="44" spans="2:8" ht="21" customHeight="1" x14ac:dyDescent="0.15">
      <c r="B44" s="25"/>
      <c r="C44" s="13"/>
      <c r="D44" s="13"/>
      <c r="E44" s="13"/>
      <c r="F44" s="13"/>
      <c r="G44" s="13"/>
      <c r="H44" s="13"/>
    </row>
    <row r="45" spans="2:8" ht="21" customHeight="1" x14ac:dyDescent="0.15">
      <c r="B45" s="17" t="s">
        <v>56</v>
      </c>
    </row>
    <row r="46" spans="2:8" ht="21" customHeight="1" x14ac:dyDescent="0.15">
      <c r="B46" s="24" t="s">
        <v>57</v>
      </c>
      <c r="C46" s="30" t="s">
        <v>68</v>
      </c>
      <c r="D46" s="23">
        <v>2019</v>
      </c>
      <c r="E46" s="23">
        <v>2018</v>
      </c>
      <c r="F46" s="23">
        <v>2017</v>
      </c>
      <c r="G46" s="23">
        <v>2016</v>
      </c>
      <c r="H46" s="28">
        <v>2015</v>
      </c>
    </row>
    <row r="47" spans="2:8" ht="21" customHeight="1" x14ac:dyDescent="0.15">
      <c r="B47" s="21" t="s">
        <v>59</v>
      </c>
      <c r="C47" s="20">
        <v>23000</v>
      </c>
      <c r="D47" s="20">
        <v>26257</v>
      </c>
      <c r="E47" s="20">
        <v>24751</v>
      </c>
      <c r="F47" s="20">
        <v>21683</v>
      </c>
      <c r="G47" s="20">
        <v>18411</v>
      </c>
      <c r="H47" s="20">
        <v>15280</v>
      </c>
    </row>
    <row r="48" spans="2:8" ht="21" customHeight="1" x14ac:dyDescent="0.15">
      <c r="B48" s="21" t="s">
        <v>58</v>
      </c>
      <c r="C48" s="22">
        <f t="shared" ref="C48:F48" si="8">+D48+1544</f>
        <v>23000</v>
      </c>
      <c r="D48" s="22">
        <f t="shared" si="8"/>
        <v>21456</v>
      </c>
      <c r="E48" s="22">
        <f t="shared" si="8"/>
        <v>19912</v>
      </c>
      <c r="F48" s="22">
        <f t="shared" si="8"/>
        <v>18368</v>
      </c>
      <c r="G48" s="22">
        <f>+H48+1544</f>
        <v>16824</v>
      </c>
      <c r="H48" s="22">
        <v>15280</v>
      </c>
    </row>
    <row r="49" spans="2:8" ht="21" customHeight="1" x14ac:dyDescent="0.15">
      <c r="B49" s="27"/>
      <c r="C49" s="26"/>
      <c r="D49" s="26"/>
      <c r="E49" s="26"/>
      <c r="F49" s="26"/>
      <c r="G49" s="26"/>
      <c r="H49" s="26"/>
    </row>
    <row r="50" spans="2:8" ht="21" customHeight="1" x14ac:dyDescent="0.15">
      <c r="B50" s="18" t="s">
        <v>47</v>
      </c>
      <c r="C50" s="6"/>
      <c r="D50" s="6"/>
      <c r="E50" s="6"/>
      <c r="F50" s="6"/>
      <c r="G50" s="6"/>
      <c r="H50" s="6"/>
    </row>
    <row r="51" spans="2:8" ht="21" customHeight="1" x14ac:dyDescent="0.15">
      <c r="B51" s="24" t="s">
        <v>57</v>
      </c>
      <c r="C51" s="31" t="s">
        <v>68</v>
      </c>
      <c r="D51" s="19">
        <v>2019</v>
      </c>
      <c r="E51" s="19">
        <v>2018</v>
      </c>
      <c r="F51" s="19">
        <v>2017</v>
      </c>
      <c r="G51" s="19">
        <v>2016</v>
      </c>
      <c r="H51" s="29">
        <v>2015</v>
      </c>
    </row>
    <row r="52" spans="2:8" ht="21" customHeight="1" x14ac:dyDescent="0.15">
      <c r="B52" s="21" t="s">
        <v>59</v>
      </c>
      <c r="C52" s="20">
        <v>61000</v>
      </c>
      <c r="D52" s="20">
        <v>105379</v>
      </c>
      <c r="E52" s="20">
        <v>90072</v>
      </c>
      <c r="F52" s="20">
        <v>72226</v>
      </c>
      <c r="G52" s="20">
        <v>59008</v>
      </c>
      <c r="H52" s="20">
        <v>45838</v>
      </c>
    </row>
    <row r="53" spans="2:8" ht="21" customHeight="1" x14ac:dyDescent="0.15">
      <c r="B53" s="21" t="s">
        <v>58</v>
      </c>
      <c r="C53" s="22">
        <f t="shared" ref="C53:F53" si="9">+D53+3032.4</f>
        <v>61000.000000000007</v>
      </c>
      <c r="D53" s="22">
        <f t="shared" si="9"/>
        <v>57967.600000000006</v>
      </c>
      <c r="E53" s="22">
        <f t="shared" si="9"/>
        <v>54935.200000000004</v>
      </c>
      <c r="F53" s="22">
        <f t="shared" si="9"/>
        <v>51902.8</v>
      </c>
      <c r="G53" s="22">
        <f>+H53+3032.4</f>
        <v>48870.400000000001</v>
      </c>
      <c r="H53" s="22">
        <v>45838</v>
      </c>
    </row>
  </sheetData>
  <phoneticPr fontId="1"/>
  <pageMargins left="0.7" right="0.7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会議資料</vt:lpstr>
      <vt:lpstr>(作業用)グラフ用データシート</vt:lpstr>
      <vt:lpstr>'(作業用)グラフ用データシート'!Print_Area</vt:lpstr>
      <vt:lpstr>会議資料!Print_Area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2020-07-03T08:38:56Z</dcterms:created>
  <dcterms:modified xsi:type="dcterms:W3CDTF">2020-07-03T08:39:11Z</dcterms:modified>
</cp:coreProperties>
</file>