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0270$\NAS\02_社会教育g\R07年度\09　中央図書館（両館共通・指定管理関係含む）\03　評価委員会\2回目\11_公開\起案\"/>
    </mc:Choice>
  </mc:AlternateContent>
  <xr:revisionPtr revIDLastSave="0" documentId="13_ncr:1_{D0582CEA-1753-4925-8817-226E563FB6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中之島図書館（R7）" sheetId="8" r:id="rId1"/>
  </sheets>
  <definedNames>
    <definedName name="_xlnm.Print_Area" localSheetId="0">'中之島図書館（R7）'!$A$1:$P$33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8" l="1"/>
  <c r="K31" i="8"/>
  <c r="K29" i="8"/>
  <c r="K27" i="8"/>
  <c r="K21" i="8"/>
  <c r="K15" i="8"/>
  <c r="K13" i="8"/>
  <c r="K11" i="8"/>
  <c r="K32" i="8"/>
  <c r="K30" i="8"/>
  <c r="K28" i="8"/>
  <c r="K26" i="8"/>
  <c r="K20" i="8"/>
  <c r="K18" i="8"/>
  <c r="K16" i="8"/>
  <c r="K10" i="8"/>
  <c r="K8" i="8"/>
  <c r="K6" i="8"/>
  <c r="K4" i="8"/>
  <c r="H4" i="8"/>
  <c r="P31" i="8"/>
  <c r="P35" i="8" s="1"/>
  <c r="P30" i="8"/>
  <c r="O35" i="8" l="1"/>
  <c r="N35" i="8"/>
  <c r="M35" i="8"/>
  <c r="L35" i="8"/>
</calcChain>
</file>

<file path=xl/sharedStrings.xml><?xml version="1.0" encoding="utf-8"?>
<sst xmlns="http://schemas.openxmlformats.org/spreadsheetml/2006/main" count="57" uniqueCount="41">
  <si>
    <t>評価項目</t>
    <rPh sb="0" eb="2">
      <t>ヒョウカ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</si>
  <si>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</si>
  <si>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目標達成率</t>
    <rPh sb="0" eb="2">
      <t>モクヒョウ</t>
    </rPh>
    <rPh sb="2" eb="4">
      <t>タッセイ</t>
    </rPh>
    <rPh sb="4" eb="5">
      <t>リツ</t>
    </rPh>
    <phoneticPr fontId="3"/>
  </si>
  <si>
    <t>Ｒ２</t>
    <phoneticPr fontId="3"/>
  </si>
  <si>
    <t>Ｒ３</t>
    <phoneticPr fontId="3"/>
  </si>
  <si>
    <t>Ｒ４</t>
    <phoneticPr fontId="3"/>
  </si>
  <si>
    <t>Ⅰ</t>
    <phoneticPr fontId="3"/>
  </si>
  <si>
    <t>（３）</t>
    <phoneticPr fontId="3"/>
  </si>
  <si>
    <t>①</t>
    <phoneticPr fontId="3"/>
  </si>
  <si>
    <t>入館者数（人）</t>
    <rPh sb="0" eb="3">
      <t>ニュウカンシャ</t>
    </rPh>
    <rPh sb="3" eb="4">
      <t>スウ</t>
    </rPh>
    <rPh sb="5" eb="6">
      <t>ニン</t>
    </rPh>
    <phoneticPr fontId="3"/>
  </si>
  <si>
    <t>③</t>
    <phoneticPr fontId="3"/>
  </si>
  <si>
    <t>多目的スペース１
有償利用稼働率（％）</t>
    <rPh sb="0" eb="3">
      <t>タモクテキ</t>
    </rPh>
    <rPh sb="9" eb="11">
      <t>ユウショウ</t>
    </rPh>
    <rPh sb="11" eb="13">
      <t>リヨウ</t>
    </rPh>
    <rPh sb="13" eb="15">
      <t>カドウ</t>
    </rPh>
    <rPh sb="15" eb="16">
      <t>リツ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</si>
  <si>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</si>
  <si>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</si>
  <si>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</si>
  <si>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</si>
  <si>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</si>
  <si>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多目的スペース２
有償利用稼働率（％）</t>
    <rPh sb="0" eb="3">
      <t>タモクテキ</t>
    </rPh>
    <rPh sb="9" eb="11">
      <t>ユウショウ</t>
    </rPh>
    <rPh sb="11" eb="13">
      <t>リヨウ</t>
    </rPh>
    <rPh sb="13" eb="15">
      <t>カドウ</t>
    </rPh>
    <rPh sb="15" eb="16">
      <t>リツ</t>
    </rPh>
    <phoneticPr fontId="3"/>
  </si>
  <si>
    <t>多目的スペース３
有償利用稼働率（％）</t>
    <rPh sb="0" eb="3">
      <t>タモクテキ</t>
    </rPh>
    <rPh sb="9" eb="11">
      <t>ユウショウ</t>
    </rPh>
    <rPh sb="11" eb="13">
      <t>リヨウ</t>
    </rPh>
    <rPh sb="13" eb="15">
      <t>カドウ</t>
    </rPh>
    <rPh sb="15" eb="16">
      <t>リツ</t>
    </rPh>
    <phoneticPr fontId="3"/>
  </si>
  <si>
    <t>多目的スペース収入額（千円）</t>
    <rPh sb="0" eb="3">
      <t>タモクテキ</t>
    </rPh>
    <rPh sb="7" eb="9">
      <t>シュウニュウ</t>
    </rPh>
    <rPh sb="9" eb="10">
      <t>ガク</t>
    </rPh>
    <rPh sb="11" eb="13">
      <t>センエン</t>
    </rPh>
    <phoneticPr fontId="3"/>
  </si>
  <si>
    <t>（４）</t>
    <phoneticPr fontId="3"/>
  </si>
  <si>
    <t>多目的等文化事業開催数（回）</t>
    <rPh sb="0" eb="3">
      <t>タモクテキ</t>
    </rPh>
    <rPh sb="3" eb="4">
      <t>ナド</t>
    </rPh>
    <rPh sb="4" eb="6">
      <t>ブンカ</t>
    </rPh>
    <rPh sb="6" eb="8">
      <t>ジギョウ</t>
    </rPh>
    <rPh sb="8" eb="10">
      <t>カイサイ</t>
    </rPh>
    <rPh sb="10" eb="11">
      <t>スウ</t>
    </rPh>
    <rPh sb="12" eb="13">
      <t>カイ</t>
    </rPh>
    <phoneticPr fontId="3"/>
  </si>
  <si>
    <t>多目的等文化事業参加者数（人）</t>
    <rPh sb="0" eb="3">
      <t>タモクテキ</t>
    </rPh>
    <rPh sb="3" eb="4">
      <t>ナド</t>
    </rPh>
    <rPh sb="4" eb="6">
      <t>ブンカ</t>
    </rPh>
    <rPh sb="6" eb="8">
      <t>ジギョウ</t>
    </rPh>
    <rPh sb="8" eb="11">
      <t>サンカシャ</t>
    </rPh>
    <rPh sb="11" eb="12">
      <t>スウ</t>
    </rPh>
    <rPh sb="13" eb="14">
      <t>ニン</t>
    </rPh>
    <phoneticPr fontId="3"/>
  </si>
  <si>
    <t>館全体イベント開催数（回）</t>
    <rPh sb="0" eb="1">
      <t>カン</t>
    </rPh>
    <rPh sb="1" eb="3">
      <t>ゼンタイ</t>
    </rPh>
    <rPh sb="7" eb="9">
      <t>カイサイ</t>
    </rPh>
    <rPh sb="9" eb="10">
      <t>スウ</t>
    </rPh>
    <phoneticPr fontId="3"/>
  </si>
  <si>
    <t>館全体イベント参加者数（人）</t>
    <rPh sb="0" eb="1">
      <t>カン</t>
    </rPh>
    <rPh sb="1" eb="3">
      <t>ゼンタイ</t>
    </rPh>
    <rPh sb="7" eb="10">
      <t>サンカシャ</t>
    </rPh>
    <rPh sb="10" eb="11">
      <t>スウ</t>
    </rPh>
    <phoneticPr fontId="3"/>
  </si>
  <si>
    <t>ガイドツアー等開催数（回）</t>
    <rPh sb="6" eb="7">
      <t>トウ</t>
    </rPh>
    <rPh sb="7" eb="9">
      <t>カイサイ</t>
    </rPh>
    <rPh sb="9" eb="10">
      <t>スウ</t>
    </rPh>
    <phoneticPr fontId="3"/>
  </si>
  <si>
    <t>ガイドツアー等参加者数（人）</t>
    <rPh sb="6" eb="7">
      <t>トウ</t>
    </rPh>
    <rPh sb="7" eb="10">
      <t>サンカシャ</t>
    </rPh>
    <rPh sb="10" eb="11">
      <t>スウ</t>
    </rPh>
    <phoneticPr fontId="3"/>
  </si>
  <si>
    <t>②</t>
    <phoneticPr fontId="3"/>
  </si>
  <si>
    <t>展示会回数（回）</t>
    <rPh sb="0" eb="2">
      <t>テンジ</t>
    </rPh>
    <rPh sb="2" eb="3">
      <t>カイ</t>
    </rPh>
    <rPh sb="3" eb="5">
      <t>カイスウ</t>
    </rPh>
    <phoneticPr fontId="3"/>
  </si>
  <si>
    <t>展示室入室者数（人）</t>
    <rPh sb="0" eb="3">
      <t>テンジシツ</t>
    </rPh>
    <rPh sb="3" eb="5">
      <t>ニュウシツ</t>
    </rPh>
    <rPh sb="5" eb="6">
      <t>シャ</t>
    </rPh>
    <rPh sb="6" eb="7">
      <t>スウ</t>
    </rPh>
    <phoneticPr fontId="3"/>
  </si>
  <si>
    <t>実績</t>
    <rPh sb="0" eb="2">
      <t>ジッセキ</t>
    </rPh>
    <phoneticPr fontId="3"/>
  </si>
  <si>
    <t>ＳＮＳフォロワー数（増加人数）</t>
    <phoneticPr fontId="3"/>
  </si>
  <si>
    <t xml:space="preserve">（H30年4月16日　510人）
（H30年10月31日　622人）
（H31年4月12日　 662人）
（H31年4月15日11時　664人）
</t>
    <phoneticPr fontId="3"/>
  </si>
  <si>
    <t>提案書等数値</t>
    <rPh sb="0" eb="4">
      <t>テイアンショトウ</t>
    </rPh>
    <rPh sb="4" eb="6">
      <t>スウチ</t>
    </rPh>
    <phoneticPr fontId="3"/>
  </si>
  <si>
    <t>Ｒ５</t>
    <phoneticPr fontId="3"/>
  </si>
  <si>
    <t>府立中之島図書館　定量評価項目目標値・実績値</t>
    <rPh sb="0" eb="2">
      <t>フリツ</t>
    </rPh>
    <rPh sb="2" eb="5">
      <t>ナカノシマ</t>
    </rPh>
    <rPh sb="5" eb="8">
      <t>トショカン</t>
    </rPh>
    <rPh sb="9" eb="11">
      <t>テイリョウ</t>
    </rPh>
    <rPh sb="11" eb="13">
      <t>ヒョウカ</t>
    </rPh>
    <rPh sb="13" eb="15">
      <t>コウモク</t>
    </rPh>
    <rPh sb="15" eb="17">
      <t>モクヒョウ</t>
    </rPh>
    <rPh sb="17" eb="18">
      <t>チ</t>
    </rPh>
    <rPh sb="19" eb="22">
      <t>ジッセキチ</t>
    </rPh>
    <phoneticPr fontId="3"/>
  </si>
  <si>
    <t>R７目標値</t>
    <rPh sb="2" eb="5">
      <t>モクヒョウチ</t>
    </rPh>
    <phoneticPr fontId="3"/>
  </si>
  <si>
    <t>Ｒ６</t>
    <phoneticPr fontId="3"/>
  </si>
  <si>
    <t>【参考】過去５年実績</t>
    <phoneticPr fontId="3"/>
  </si>
  <si>
    <t>R７実績値
（12月末時点）</t>
    <rPh sb="2" eb="5">
      <t>ジッセキチ</t>
    </rPh>
    <rPh sb="9" eb="10">
      <t>ツキ</t>
    </rPh>
    <rPh sb="10" eb="13">
      <t>スエジテン</t>
    </rPh>
    <phoneticPr fontId="3"/>
  </si>
  <si>
    <r>
      <t xml:space="preserve">R７実績値
</t>
    </r>
    <r>
      <rPr>
        <sz val="9"/>
        <rFont val="游ゴシック"/>
        <family val="3"/>
        <charset val="128"/>
        <scheme val="minor"/>
      </rPr>
      <t>（今年度末見込）</t>
    </r>
    <rPh sb="2" eb="5">
      <t>ジッセキチ</t>
    </rPh>
    <rPh sb="7" eb="10">
      <t>コンネンド</t>
    </rPh>
    <rPh sb="10" eb="11">
      <t>スエ</t>
    </rPh>
    <rPh sb="11" eb="13">
      <t>ミコミ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</si>
</sst>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0.0;[Red]\-#,##0.0"/>
    <numFmt numFmtId="178" formatCode="#,##0_);\(#,##0\)"/>
    <numFmt numFmtId="179" formatCode="0_);\(0\)"/>
    <numFmt numFmtId="180" formatCode="&quot;(&quot;#,##0&quot;)&quot;"/>
    <numFmt numFmtId="181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3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hair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>
      <alignment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2" xfId="0" applyNumberFormat="1" applyFont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176" fontId="7" fillId="2" borderId="32" xfId="2" applyNumberFormat="1" applyFont="1" applyFill="1" applyBorder="1" applyAlignment="1">
      <alignment horizontal="right" vertical="center" wrapText="1"/>
    </xf>
    <xf numFmtId="0" fontId="7" fillId="2" borderId="35" xfId="0" applyFont="1" applyFill="1" applyBorder="1" applyAlignment="1">
      <alignment horizontal="center" vertical="center"/>
    </xf>
    <xf numFmtId="176" fontId="7" fillId="2" borderId="36" xfId="2" applyNumberFormat="1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right" vertical="center" wrapText="1"/>
    </xf>
    <xf numFmtId="38" fontId="7" fillId="2" borderId="32" xfId="1" applyFont="1" applyFill="1" applyBorder="1" applyAlignment="1">
      <alignment horizontal="right" vertical="center" wrapText="1"/>
    </xf>
    <xf numFmtId="3" fontId="7" fillId="2" borderId="36" xfId="2" applyNumberFormat="1" applyFont="1" applyFill="1" applyBorder="1" applyAlignment="1">
      <alignment horizontal="right" vertical="center" wrapText="1"/>
    </xf>
    <xf numFmtId="0" fontId="7" fillId="2" borderId="4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179" fontId="8" fillId="0" borderId="44" xfId="1" applyNumberFormat="1" applyFont="1" applyFill="1" applyBorder="1" applyAlignment="1">
      <alignment vertical="center"/>
    </xf>
    <xf numFmtId="178" fontId="8" fillId="0" borderId="5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8" fontId="6" fillId="0" borderId="8" xfId="1" applyNumberFormat="1" applyFont="1" applyFill="1" applyBorder="1" applyAlignment="1">
      <alignment vertical="center"/>
    </xf>
    <xf numFmtId="38" fontId="6" fillId="0" borderId="0" xfId="1" applyFont="1">
      <alignment vertical="center"/>
    </xf>
    <xf numFmtId="3" fontId="6" fillId="0" borderId="0" xfId="0" applyNumberFormat="1" applyFont="1">
      <alignment vertical="center"/>
    </xf>
    <xf numFmtId="181" fontId="6" fillId="0" borderId="0" xfId="0" applyNumberFormat="1" applyFont="1">
      <alignment vertical="center"/>
    </xf>
    <xf numFmtId="181" fontId="6" fillId="0" borderId="0" xfId="0" applyNumberFormat="1" applyFont="1" applyAlignment="1">
      <alignment vertical="top" wrapText="1"/>
    </xf>
    <xf numFmtId="0" fontId="11" fillId="2" borderId="47" xfId="0" applyFont="1" applyFill="1" applyBorder="1" applyAlignment="1">
      <alignment horizontal="right" vertical="center"/>
    </xf>
    <xf numFmtId="0" fontId="13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right" vertical="center" wrapText="1"/>
    </xf>
    <xf numFmtId="0" fontId="11" fillId="2" borderId="47" xfId="0" applyFont="1" applyFill="1" applyBorder="1" applyAlignment="1">
      <alignment horizontal="right" vertical="center" wrapText="1"/>
    </xf>
    <xf numFmtId="176" fontId="8" fillId="2" borderId="29" xfId="2" applyNumberFormat="1" applyFont="1" applyFill="1" applyBorder="1" applyAlignment="1">
      <alignment horizontal="right" vertical="center" wrapText="1"/>
    </xf>
    <xf numFmtId="178" fontId="8" fillId="0" borderId="44" xfId="1" applyNumberFormat="1" applyFont="1" applyFill="1" applyBorder="1" applyAlignment="1">
      <alignment vertical="center"/>
    </xf>
    <xf numFmtId="180" fontId="8" fillId="0" borderId="44" xfId="1" applyNumberFormat="1" applyFont="1" applyFill="1" applyBorder="1" applyAlignment="1">
      <alignment vertical="center"/>
    </xf>
    <xf numFmtId="180" fontId="8" fillId="0" borderId="42" xfId="1" applyNumberFormat="1" applyFont="1" applyFill="1" applyBorder="1" applyAlignment="1">
      <alignment vertical="center"/>
    </xf>
    <xf numFmtId="38" fontId="11" fillId="2" borderId="33" xfId="1" applyFont="1" applyFill="1" applyBorder="1" applyAlignment="1">
      <alignment horizontal="right" vertical="center" wrapText="1"/>
    </xf>
    <xf numFmtId="38" fontId="11" fillId="2" borderId="47" xfId="1" applyFont="1" applyFill="1" applyBorder="1" applyAlignment="1">
      <alignment horizontal="right" vertical="center" wrapText="1"/>
    </xf>
    <xf numFmtId="176" fontId="8" fillId="2" borderId="48" xfId="2" applyNumberFormat="1" applyFont="1" applyFill="1" applyBorder="1" applyAlignment="1">
      <alignment horizontal="right" vertical="center" wrapText="1"/>
    </xf>
    <xf numFmtId="179" fontId="8" fillId="0" borderId="24" xfId="1" applyNumberFormat="1" applyFont="1" applyFill="1" applyBorder="1" applyAlignment="1">
      <alignment vertical="center"/>
    </xf>
    <xf numFmtId="38" fontId="11" fillId="2" borderId="33" xfId="1" applyFont="1" applyFill="1" applyBorder="1" applyAlignment="1">
      <alignment horizontal="right" vertical="center"/>
    </xf>
    <xf numFmtId="38" fontId="11" fillId="2" borderId="47" xfId="1" applyFont="1" applyFill="1" applyBorder="1" applyAlignment="1">
      <alignment horizontal="right" vertical="center"/>
    </xf>
    <xf numFmtId="176" fontId="8" fillId="2" borderId="48" xfId="2" applyNumberFormat="1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38" fontId="11" fillId="2" borderId="53" xfId="1" applyFont="1" applyFill="1" applyBorder="1" applyAlignment="1">
      <alignment horizontal="right" vertical="center"/>
    </xf>
    <xf numFmtId="38" fontId="11" fillId="2" borderId="54" xfId="1" applyFont="1" applyFill="1" applyBorder="1" applyAlignment="1">
      <alignment horizontal="right" vertical="center"/>
    </xf>
    <xf numFmtId="176" fontId="8" fillId="2" borderId="55" xfId="2" applyNumberFormat="1" applyFont="1" applyFill="1" applyBorder="1" applyAlignment="1">
      <alignment horizontal="right" vertical="center"/>
    </xf>
    <xf numFmtId="180" fontId="8" fillId="0" borderId="50" xfId="1" applyNumberFormat="1" applyFont="1" applyFill="1" applyBorder="1" applyAlignment="1">
      <alignment vertical="center"/>
    </xf>
    <xf numFmtId="180" fontId="8" fillId="0" borderId="63" xfId="1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horizontal="right" vertical="center" wrapText="1"/>
    </xf>
    <xf numFmtId="38" fontId="11" fillId="2" borderId="44" xfId="1" applyFont="1" applyFill="1" applyBorder="1" applyAlignment="1">
      <alignment horizontal="right" vertical="center" wrapText="1"/>
    </xf>
    <xf numFmtId="0" fontId="11" fillId="2" borderId="44" xfId="0" applyFont="1" applyFill="1" applyBorder="1" applyAlignment="1">
      <alignment horizontal="right" vertical="center" wrapText="1"/>
    </xf>
    <xf numFmtId="38" fontId="11" fillId="2" borderId="44" xfId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right" vertical="center"/>
    </xf>
    <xf numFmtId="38" fontId="11" fillId="2" borderId="50" xfId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8" fontId="8" fillId="2" borderId="10" xfId="1" applyNumberFormat="1" applyFont="1" applyFill="1" applyBorder="1" applyAlignment="1">
      <alignment horizontal="right" vertical="center"/>
    </xf>
    <xf numFmtId="176" fontId="8" fillId="2" borderId="19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76" fontId="8" fillId="2" borderId="9" xfId="0" applyNumberFormat="1" applyFont="1" applyFill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38" fontId="6" fillId="2" borderId="44" xfId="1" applyFont="1" applyFill="1" applyBorder="1" applyAlignment="1">
      <alignment horizontal="right" vertical="center"/>
    </xf>
    <xf numFmtId="38" fontId="6" fillId="2" borderId="46" xfId="1" applyFont="1" applyFill="1" applyBorder="1" applyAlignment="1">
      <alignment horizontal="righ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38" fontId="6" fillId="2" borderId="50" xfId="1" applyFont="1" applyFill="1" applyBorder="1" applyAlignment="1">
      <alignment horizontal="right" vertical="center"/>
    </xf>
    <xf numFmtId="38" fontId="6" fillId="2" borderId="52" xfId="1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right" vertical="center"/>
    </xf>
    <xf numFmtId="0" fontId="6" fillId="2" borderId="46" xfId="0" applyFont="1" applyFill="1" applyBorder="1" applyAlignment="1">
      <alignment horizontal="right" vertical="center"/>
    </xf>
    <xf numFmtId="0" fontId="6" fillId="2" borderId="44" xfId="0" applyFont="1" applyFill="1" applyBorder="1" applyAlignment="1">
      <alignment horizontal="right" vertical="center" wrapText="1"/>
    </xf>
    <xf numFmtId="0" fontId="6" fillId="2" borderId="46" xfId="0" applyFont="1" applyFill="1" applyBorder="1" applyAlignment="1">
      <alignment horizontal="right" vertical="center" wrapText="1"/>
    </xf>
    <xf numFmtId="38" fontId="6" fillId="2" borderId="44" xfId="1" applyFont="1" applyFill="1" applyBorder="1" applyAlignment="1">
      <alignment horizontal="right" vertical="center" wrapText="1"/>
    </xf>
    <xf numFmtId="38" fontId="6" fillId="2" borderId="46" xfId="1" applyFont="1" applyFill="1" applyBorder="1" applyAlignment="1">
      <alignment horizontal="right" vertical="center" wrapText="1"/>
    </xf>
    <xf numFmtId="179" fontId="8" fillId="0" borderId="10" xfId="1" applyNumberFormat="1" applyFont="1" applyFill="1" applyBorder="1" applyAlignment="1">
      <alignment horizontal="right" vertical="center"/>
    </xf>
    <xf numFmtId="179" fontId="8" fillId="0" borderId="22" xfId="1" applyNumberFormat="1" applyFont="1" applyFill="1" applyBorder="1" applyAlignment="1">
      <alignment horizontal="right" vertical="center"/>
    </xf>
    <xf numFmtId="179" fontId="8" fillId="0" borderId="23" xfId="1" applyNumberFormat="1" applyFont="1" applyFill="1" applyBorder="1" applyAlignment="1">
      <alignment horizontal="right"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22" xfId="1" applyNumberFormat="1" applyFont="1" applyFill="1" applyBorder="1" applyAlignment="1">
      <alignment horizontal="right" vertical="center"/>
    </xf>
    <xf numFmtId="178" fontId="8" fillId="0" borderId="23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180" fontId="8" fillId="0" borderId="23" xfId="1" applyNumberFormat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38" xfId="1" applyNumberFormat="1" applyFont="1" applyFill="1" applyBorder="1" applyAlignment="1">
      <alignment horizontal="right" vertical="center"/>
    </xf>
    <xf numFmtId="180" fontId="8" fillId="0" borderId="30" xfId="1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38" fontId="11" fillId="2" borderId="18" xfId="1" applyFont="1" applyFill="1" applyBorder="1" applyAlignment="1">
      <alignment horizontal="right" vertical="center" wrapText="1"/>
    </xf>
    <xf numFmtId="38" fontId="11" fillId="2" borderId="7" xfId="1" applyFont="1" applyFill="1" applyBorder="1" applyAlignment="1">
      <alignment horizontal="right" vertical="center" wrapText="1"/>
    </xf>
    <xf numFmtId="38" fontId="11" fillId="2" borderId="28" xfId="1" applyFont="1" applyFill="1" applyBorder="1" applyAlignment="1">
      <alignment horizontal="right" vertical="center" wrapText="1"/>
    </xf>
    <xf numFmtId="178" fontId="8" fillId="2" borderId="22" xfId="1" applyNumberFormat="1" applyFont="1" applyFill="1" applyBorder="1" applyAlignment="1">
      <alignment horizontal="right" vertical="center"/>
    </xf>
    <xf numFmtId="178" fontId="8" fillId="2" borderId="23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 wrapText="1"/>
    </xf>
    <xf numFmtId="177" fontId="8" fillId="0" borderId="22" xfId="1" applyNumberFormat="1" applyFont="1" applyFill="1" applyBorder="1" applyAlignment="1">
      <alignment horizontal="right" vertical="center" wrapText="1"/>
    </xf>
    <xf numFmtId="177" fontId="8" fillId="0" borderId="23" xfId="1" applyNumberFormat="1" applyFont="1" applyFill="1" applyBorder="1" applyAlignment="1">
      <alignment horizontal="right" vertical="center" wrapText="1"/>
    </xf>
    <xf numFmtId="40" fontId="8" fillId="0" borderId="34" xfId="1" applyNumberFormat="1" applyFont="1" applyFill="1" applyBorder="1" applyAlignment="1">
      <alignment horizontal="right" vertical="center"/>
    </xf>
    <xf numFmtId="40" fontId="8" fillId="0" borderId="37" xfId="1" applyNumberFormat="1" applyFont="1" applyFill="1" applyBorder="1" applyAlignment="1">
      <alignment horizontal="right" vertical="center"/>
    </xf>
    <xf numFmtId="40" fontId="8" fillId="0" borderId="41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 wrapText="1"/>
    </xf>
    <xf numFmtId="177" fontId="8" fillId="0" borderId="38" xfId="1" applyNumberFormat="1" applyFont="1" applyFill="1" applyBorder="1" applyAlignment="1">
      <alignment horizontal="right" vertical="center" wrapText="1"/>
    </xf>
    <xf numFmtId="177" fontId="8" fillId="0" borderId="30" xfId="1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/>
    </xf>
    <xf numFmtId="176" fontId="11" fillId="2" borderId="33" xfId="0" applyNumberFormat="1" applyFont="1" applyFill="1" applyBorder="1" applyAlignment="1">
      <alignment horizontal="right" vertical="center" wrapText="1"/>
    </xf>
    <xf numFmtId="176" fontId="8" fillId="2" borderId="10" xfId="0" applyNumberFormat="1" applyFont="1" applyFill="1" applyBorder="1" applyAlignment="1">
      <alignment horizontal="right" vertical="center" wrapText="1"/>
    </xf>
    <xf numFmtId="176" fontId="8" fillId="2" borderId="22" xfId="0" applyNumberFormat="1" applyFont="1" applyFill="1" applyBorder="1" applyAlignment="1">
      <alignment horizontal="right" vertical="center" wrapText="1"/>
    </xf>
    <xf numFmtId="176" fontId="8" fillId="2" borderId="23" xfId="0" applyNumberFormat="1" applyFont="1" applyFill="1" applyBorder="1" applyAlignment="1">
      <alignment horizontal="right" vertical="center" wrapText="1"/>
    </xf>
    <xf numFmtId="38" fontId="8" fillId="0" borderId="20" xfId="1" applyFont="1" applyFill="1" applyBorder="1" applyAlignment="1">
      <alignment horizontal="right" vertical="center"/>
    </xf>
    <xf numFmtId="38" fontId="8" fillId="0" borderId="30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176" fontId="8" fillId="2" borderId="19" xfId="2" applyNumberFormat="1" applyFont="1" applyFill="1" applyBorder="1" applyAlignment="1">
      <alignment horizontal="right" vertical="center"/>
    </xf>
    <xf numFmtId="176" fontId="8" fillId="2" borderId="29" xfId="2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23" xfId="1" applyFont="1" applyFill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38" fontId="11" fillId="2" borderId="28" xfId="1" applyFont="1" applyFill="1" applyBorder="1" applyAlignment="1">
      <alignment horizontal="right" vertical="center"/>
    </xf>
    <xf numFmtId="38" fontId="8" fillId="2" borderId="10" xfId="1" applyFont="1" applyFill="1" applyBorder="1" applyAlignment="1">
      <alignment horizontal="right" vertical="center"/>
    </xf>
    <xf numFmtId="38" fontId="8" fillId="2" borderId="23" xfId="1" applyFont="1" applyFill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143934</xdr:colOff>
      <xdr:row>0</xdr:row>
      <xdr:rowOff>84667</xdr:rowOff>
    </xdr:from>
    <xdr:to>
      <xdr:col>15</xdr:col>
      <xdr:colOff>608278</xdr:colOff>
      <xdr:row>0</xdr:row>
      <xdr:rowOff>501386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4DA75FB-3256-468F-88D9-4BB893445A12}"/>
            </a:ext>
          </a:extLst>
        </xdr:cNvPr>
        <xdr:cNvSpPr/>
      </xdr:nvSpPr>
      <xdr:spPr>
        <a:xfrm>
          <a:off x="11192934" y="84667"/>
          <a:ext cx="1454944" cy="41671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参考資料Ｎ１－２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3356-4B75-45C6-BB09-ED2FC484D559}">
  <sheetPr>
    <tabColor theme="5" tint="0.79998168889431442"/>
    <pageSetUpPr fitToPage="1"/>
  </sheetPr>
  <dimension ref="A1:R41"/>
  <sheetViews>
    <sheetView tabSelected="1" view="pageBreakPreview" zoomScale="90" zoomScaleNormal="90" zoomScaleSheetLayoutView="9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6" sqref="I6:I10"/>
    </sheetView>
  </sheetViews>
  <sheetFormatPr defaultColWidth="9" defaultRowHeight="18" x14ac:dyDescent="0.45"/>
  <cols>
    <col min="1" max="1" width="5.09765625" style="3" customWidth="1"/>
    <col min="2" max="2" width="6" style="23" customWidth="1"/>
    <col min="3" max="3" width="3.3984375" style="3" bestFit="1" customWidth="1"/>
    <col min="4" max="4" width="3.3984375" style="3" customWidth="1"/>
    <col min="5" max="5" width="32.59765625" style="3" customWidth="1"/>
    <col min="6" max="6" width="3.19921875" style="3" customWidth="1"/>
    <col min="7" max="7" width="13.19921875" style="3" customWidth="1"/>
    <col min="8" max="16" width="13" style="3" customWidth="1"/>
    <col min="17" max="16384" width="9" style="3"/>
  </cols>
  <sheetData>
    <row r="1" spans="1:16" ht="42" customHeight="1" thickBot="1" x14ac:dyDescent="0.5">
      <c r="A1" s="1" t="s">
        <v>35</v>
      </c>
      <c r="B1" s="2"/>
      <c r="L1" s="4"/>
      <c r="M1" s="4"/>
      <c r="N1" s="4"/>
      <c r="O1" s="4"/>
      <c r="P1" s="4"/>
    </row>
    <row r="2" spans="1:16" ht="22.5" customHeight="1" thickBot="1" x14ac:dyDescent="0.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76" t="s">
        <v>38</v>
      </c>
      <c r="M2" s="76"/>
      <c r="N2" s="76"/>
      <c r="O2" s="76"/>
      <c r="P2" s="77"/>
    </row>
    <row r="3" spans="1:16" ht="48" customHeight="1" x14ac:dyDescent="0.45">
      <c r="A3" s="136" t="s">
        <v>0</v>
      </c>
      <c r="B3" s="137"/>
      <c r="C3" s="138" t="s">
        <v>1</v>
      </c>
      <c r="D3" s="139"/>
      <c r="E3" s="140"/>
      <c r="F3" s="141" t="s">
        <v>33</v>
      </c>
      <c r="G3" s="142"/>
      <c r="H3" s="36" t="s">
        <v>36</v>
      </c>
      <c r="I3" s="37" t="s">
        <v>39</v>
      </c>
      <c r="J3" s="37" t="s">
        <v>40</v>
      </c>
      <c r="K3" s="38" t="s">
        <v>2</v>
      </c>
      <c r="L3" s="39" t="s">
        <v>3</v>
      </c>
      <c r="M3" s="40" t="s">
        <v>4</v>
      </c>
      <c r="N3" s="40" t="s">
        <v>5</v>
      </c>
      <c r="O3" s="40" t="s">
        <v>34</v>
      </c>
      <c r="P3" s="41" t="s">
        <v>37</v>
      </c>
    </row>
    <row r="4" spans="1:16" ht="31.5" customHeight="1" x14ac:dyDescent="0.45">
      <c r="A4" s="5" t="s">
        <v>6</v>
      </c>
      <c r="B4" s="6" t="s">
        <v>7</v>
      </c>
      <c r="C4" s="143" t="s">
        <v>8</v>
      </c>
      <c r="D4" s="145" t="s">
        <v>9</v>
      </c>
      <c r="E4" s="146"/>
      <c r="F4" s="149"/>
      <c r="G4" s="150"/>
      <c r="H4" s="106">
        <f>ROUND(P4/O4*P4,0)</f>
        <v>346336</v>
      </c>
      <c r="I4" s="154">
        <v>340333</v>
      </c>
      <c r="J4" s="154">
        <v>453777</v>
      </c>
      <c r="K4" s="130">
        <f>J4/H4</f>
        <v>1.3102218654716806</v>
      </c>
      <c r="L4" s="132">
        <v>203262</v>
      </c>
      <c r="M4" s="132">
        <v>185094</v>
      </c>
      <c r="N4" s="132">
        <v>284002</v>
      </c>
      <c r="O4" s="132">
        <v>303127</v>
      </c>
      <c r="P4" s="125">
        <v>324012</v>
      </c>
    </row>
    <row r="5" spans="1:16" ht="31.5" customHeight="1" x14ac:dyDescent="0.45">
      <c r="A5" s="7"/>
      <c r="B5" s="8"/>
      <c r="C5" s="144"/>
      <c r="D5" s="147"/>
      <c r="E5" s="148"/>
      <c r="F5" s="151"/>
      <c r="G5" s="152"/>
      <c r="H5" s="153"/>
      <c r="I5" s="155"/>
      <c r="J5" s="69"/>
      <c r="K5" s="131"/>
      <c r="L5" s="133"/>
      <c r="M5" s="133"/>
      <c r="N5" s="133"/>
      <c r="O5" s="133"/>
      <c r="P5" s="126"/>
    </row>
    <row r="6" spans="1:16" ht="12" customHeight="1" x14ac:dyDescent="0.45">
      <c r="A6" s="7"/>
      <c r="B6" s="9"/>
      <c r="C6" s="127" t="s">
        <v>10</v>
      </c>
      <c r="D6" s="128"/>
      <c r="E6" s="104" t="s">
        <v>11</v>
      </c>
      <c r="F6" s="10" t="s">
        <v>12</v>
      </c>
      <c r="G6" s="11">
        <v>0.33800000000000002</v>
      </c>
      <c r="H6" s="121">
        <v>0.46100000000000002</v>
      </c>
      <c r="I6" s="122">
        <v>0.34499999999999997</v>
      </c>
      <c r="J6" s="67">
        <v>0.34499999999999997</v>
      </c>
      <c r="K6" s="71">
        <f t="shared" ref="K6" si="0">J6/H6</f>
        <v>0.74837310195227758</v>
      </c>
      <c r="L6" s="114"/>
      <c r="M6" s="111">
        <v>2.9</v>
      </c>
      <c r="N6" s="111">
        <v>26.7</v>
      </c>
      <c r="O6" s="111">
        <v>14.5</v>
      </c>
      <c r="P6" s="117">
        <v>39.4</v>
      </c>
    </row>
    <row r="7" spans="1:16" ht="12" customHeight="1" x14ac:dyDescent="0.45">
      <c r="A7" s="7"/>
      <c r="B7" s="9"/>
      <c r="C7" s="128"/>
      <c r="D7" s="128"/>
      <c r="E7" s="105"/>
      <c r="F7" s="12" t="s">
        <v>13</v>
      </c>
      <c r="G7" s="13">
        <v>0.36799999999999999</v>
      </c>
      <c r="H7" s="121"/>
      <c r="I7" s="123"/>
      <c r="J7" s="156"/>
      <c r="K7" s="74"/>
      <c r="L7" s="115"/>
      <c r="M7" s="112"/>
      <c r="N7" s="112"/>
      <c r="O7" s="112"/>
      <c r="P7" s="118"/>
    </row>
    <row r="8" spans="1:16" ht="12" customHeight="1" x14ac:dyDescent="0.45">
      <c r="A8" s="7"/>
      <c r="B8" s="9"/>
      <c r="C8" s="128"/>
      <c r="D8" s="128"/>
      <c r="E8" s="105"/>
      <c r="F8" s="12" t="s">
        <v>14</v>
      </c>
      <c r="G8" s="13">
        <v>0.39900000000000002</v>
      </c>
      <c r="H8" s="121"/>
      <c r="I8" s="123"/>
      <c r="J8" s="156"/>
      <c r="K8" s="74" t="e">
        <f t="shared" ref="K8" si="1">J8/H8</f>
        <v>#DIV/0!</v>
      </c>
      <c r="L8" s="115"/>
      <c r="M8" s="112"/>
      <c r="N8" s="112"/>
      <c r="O8" s="112"/>
      <c r="P8" s="118"/>
    </row>
    <row r="9" spans="1:16" ht="12" customHeight="1" x14ac:dyDescent="0.45">
      <c r="A9" s="7"/>
      <c r="B9" s="9"/>
      <c r="C9" s="128"/>
      <c r="D9" s="128"/>
      <c r="E9" s="105"/>
      <c r="F9" s="12" t="s">
        <v>15</v>
      </c>
      <c r="G9" s="13">
        <v>0.43</v>
      </c>
      <c r="H9" s="121"/>
      <c r="I9" s="123"/>
      <c r="J9" s="156"/>
      <c r="K9" s="74"/>
      <c r="L9" s="115"/>
      <c r="M9" s="112"/>
      <c r="N9" s="112"/>
      <c r="O9" s="112"/>
      <c r="P9" s="118"/>
    </row>
    <row r="10" spans="1:16" ht="12" customHeight="1" x14ac:dyDescent="0.45">
      <c r="A10" s="7"/>
      <c r="B10" s="9"/>
      <c r="C10" s="128"/>
      <c r="D10" s="128"/>
      <c r="E10" s="120"/>
      <c r="F10" s="14" t="s">
        <v>16</v>
      </c>
      <c r="G10" s="15">
        <v>0.46100000000000002</v>
      </c>
      <c r="H10" s="121"/>
      <c r="I10" s="124"/>
      <c r="J10" s="157"/>
      <c r="K10" s="75" t="e">
        <f t="shared" ref="K10:K11" si="2">J10/H10</f>
        <v>#DIV/0!</v>
      </c>
      <c r="L10" s="116"/>
      <c r="M10" s="113"/>
      <c r="N10" s="113"/>
      <c r="O10" s="113"/>
      <c r="P10" s="119"/>
    </row>
    <row r="11" spans="1:16" ht="12" customHeight="1" x14ac:dyDescent="0.45">
      <c r="A11" s="7"/>
      <c r="B11" s="9"/>
      <c r="C11" s="128"/>
      <c r="D11" s="128"/>
      <c r="E11" s="104" t="s">
        <v>17</v>
      </c>
      <c r="F11" s="10" t="s">
        <v>12</v>
      </c>
      <c r="G11" s="11">
        <v>0.111</v>
      </c>
      <c r="H11" s="121">
        <v>0.152</v>
      </c>
      <c r="I11" s="122">
        <v>0.20399999999999999</v>
      </c>
      <c r="J11" s="67">
        <v>0.20399999999999999</v>
      </c>
      <c r="K11" s="71">
        <f t="shared" si="2"/>
        <v>1.3421052631578947</v>
      </c>
      <c r="L11" s="114"/>
      <c r="M11" s="111">
        <v>6.4</v>
      </c>
      <c r="N11" s="111">
        <v>22.7</v>
      </c>
      <c r="O11" s="111">
        <v>5.4</v>
      </c>
      <c r="P11" s="117">
        <v>9.1</v>
      </c>
    </row>
    <row r="12" spans="1:16" ht="12" customHeight="1" x14ac:dyDescent="0.45">
      <c r="A12" s="7"/>
      <c r="B12" s="9"/>
      <c r="C12" s="128"/>
      <c r="D12" s="128"/>
      <c r="E12" s="105"/>
      <c r="F12" s="12" t="s">
        <v>13</v>
      </c>
      <c r="G12" s="13">
        <v>0.121</v>
      </c>
      <c r="H12" s="121"/>
      <c r="I12" s="123"/>
      <c r="J12" s="68"/>
      <c r="K12" s="74"/>
      <c r="L12" s="115"/>
      <c r="M12" s="112"/>
      <c r="N12" s="112"/>
      <c r="O12" s="112"/>
      <c r="P12" s="118"/>
    </row>
    <row r="13" spans="1:16" ht="12" customHeight="1" x14ac:dyDescent="0.45">
      <c r="A13" s="7"/>
      <c r="B13" s="9"/>
      <c r="C13" s="128"/>
      <c r="D13" s="128"/>
      <c r="E13" s="105"/>
      <c r="F13" s="12" t="s">
        <v>14</v>
      </c>
      <c r="G13" s="13">
        <v>0.13100000000000001</v>
      </c>
      <c r="H13" s="121"/>
      <c r="I13" s="123"/>
      <c r="J13" s="68"/>
      <c r="K13" s="74" t="e">
        <f t="shared" ref="K13" si="3">J13/H13</f>
        <v>#DIV/0!</v>
      </c>
      <c r="L13" s="115"/>
      <c r="M13" s="112"/>
      <c r="N13" s="112"/>
      <c r="O13" s="112"/>
      <c r="P13" s="118"/>
    </row>
    <row r="14" spans="1:16" ht="12" customHeight="1" x14ac:dyDescent="0.45">
      <c r="A14" s="7"/>
      <c r="B14" s="9"/>
      <c r="C14" s="128"/>
      <c r="D14" s="128"/>
      <c r="E14" s="105"/>
      <c r="F14" s="12" t="s">
        <v>15</v>
      </c>
      <c r="G14" s="13">
        <v>0.14099999999999999</v>
      </c>
      <c r="H14" s="121"/>
      <c r="I14" s="123"/>
      <c r="J14" s="68"/>
      <c r="K14" s="74"/>
      <c r="L14" s="115"/>
      <c r="M14" s="112"/>
      <c r="N14" s="112"/>
      <c r="O14" s="112"/>
      <c r="P14" s="118"/>
    </row>
    <row r="15" spans="1:16" ht="12" customHeight="1" x14ac:dyDescent="0.45">
      <c r="A15" s="7"/>
      <c r="B15" s="9"/>
      <c r="C15" s="128"/>
      <c r="D15" s="128"/>
      <c r="E15" s="120"/>
      <c r="F15" s="14" t="s">
        <v>16</v>
      </c>
      <c r="G15" s="15">
        <v>0.152</v>
      </c>
      <c r="H15" s="121"/>
      <c r="I15" s="124"/>
      <c r="J15" s="69"/>
      <c r="K15" s="75" t="e">
        <f t="shared" ref="K15" si="4">J15/H15</f>
        <v>#DIV/0!</v>
      </c>
      <c r="L15" s="116"/>
      <c r="M15" s="113"/>
      <c r="N15" s="113"/>
      <c r="O15" s="113"/>
      <c r="P15" s="119"/>
    </row>
    <row r="16" spans="1:16" ht="12" customHeight="1" x14ac:dyDescent="0.45">
      <c r="A16" s="7"/>
      <c r="B16" s="9"/>
      <c r="C16" s="128"/>
      <c r="D16" s="128"/>
      <c r="E16" s="104" t="s">
        <v>18</v>
      </c>
      <c r="F16" s="10" t="s">
        <v>12</v>
      </c>
      <c r="G16" s="11">
        <v>0.08</v>
      </c>
      <c r="H16" s="121">
        <v>0.11</v>
      </c>
      <c r="I16" s="122">
        <v>0.11899999999999999</v>
      </c>
      <c r="J16" s="67">
        <v>0.11899999999999999</v>
      </c>
      <c r="K16" s="71">
        <f t="shared" ref="K16" si="5">J16/H16</f>
        <v>1.0818181818181818</v>
      </c>
      <c r="L16" s="114"/>
      <c r="M16" s="111">
        <v>0</v>
      </c>
      <c r="N16" s="111">
        <v>8.1999999999999993</v>
      </c>
      <c r="O16" s="111">
        <v>7.3</v>
      </c>
      <c r="P16" s="117">
        <v>10.3</v>
      </c>
    </row>
    <row r="17" spans="1:17" ht="12" customHeight="1" x14ac:dyDescent="0.45">
      <c r="A17" s="7"/>
      <c r="B17" s="9"/>
      <c r="C17" s="128"/>
      <c r="D17" s="128"/>
      <c r="E17" s="105"/>
      <c r="F17" s="12" t="s">
        <v>13</v>
      </c>
      <c r="G17" s="13">
        <v>8.7999999999999995E-2</v>
      </c>
      <c r="H17" s="121"/>
      <c r="I17" s="123"/>
      <c r="J17" s="68"/>
      <c r="K17" s="74"/>
      <c r="L17" s="115"/>
      <c r="M17" s="112"/>
      <c r="N17" s="112"/>
      <c r="O17" s="112"/>
      <c r="P17" s="118"/>
    </row>
    <row r="18" spans="1:17" ht="12" customHeight="1" x14ac:dyDescent="0.45">
      <c r="A18" s="7"/>
      <c r="B18" s="9"/>
      <c r="C18" s="128"/>
      <c r="D18" s="128"/>
      <c r="E18" s="105"/>
      <c r="F18" s="12" t="s">
        <v>14</v>
      </c>
      <c r="G18" s="13">
        <v>9.5000000000000001E-2</v>
      </c>
      <c r="H18" s="121"/>
      <c r="I18" s="123"/>
      <c r="J18" s="68"/>
      <c r="K18" s="74" t="e">
        <f t="shared" ref="K18" si="6">J18/H18</f>
        <v>#DIV/0!</v>
      </c>
      <c r="L18" s="115"/>
      <c r="M18" s="112"/>
      <c r="N18" s="112"/>
      <c r="O18" s="112"/>
      <c r="P18" s="118"/>
    </row>
    <row r="19" spans="1:17" ht="12" customHeight="1" x14ac:dyDescent="0.45">
      <c r="A19" s="7"/>
      <c r="B19" s="9"/>
      <c r="C19" s="128"/>
      <c r="D19" s="128"/>
      <c r="E19" s="105"/>
      <c r="F19" s="12" t="s">
        <v>15</v>
      </c>
      <c r="G19" s="13">
        <v>0.10199999999999999</v>
      </c>
      <c r="H19" s="121"/>
      <c r="I19" s="123"/>
      <c r="J19" s="68"/>
      <c r="K19" s="74"/>
      <c r="L19" s="115"/>
      <c r="M19" s="112"/>
      <c r="N19" s="112"/>
      <c r="O19" s="112"/>
      <c r="P19" s="118"/>
    </row>
    <row r="20" spans="1:17" ht="12" customHeight="1" x14ac:dyDescent="0.45">
      <c r="A20" s="7"/>
      <c r="B20" s="9"/>
      <c r="C20" s="128"/>
      <c r="D20" s="128"/>
      <c r="E20" s="120"/>
      <c r="F20" s="14" t="s">
        <v>16</v>
      </c>
      <c r="G20" s="15">
        <v>0.11</v>
      </c>
      <c r="H20" s="121"/>
      <c r="I20" s="124"/>
      <c r="J20" s="69"/>
      <c r="K20" s="75" t="e">
        <f t="shared" ref="K20" si="7">J20/H20</f>
        <v>#DIV/0!</v>
      </c>
      <c r="L20" s="116"/>
      <c r="M20" s="113"/>
      <c r="N20" s="113"/>
      <c r="O20" s="113"/>
      <c r="P20" s="119"/>
    </row>
    <row r="21" spans="1:17" ht="12" customHeight="1" x14ac:dyDescent="0.45">
      <c r="A21" s="7"/>
      <c r="B21" s="9"/>
      <c r="C21" s="128"/>
      <c r="D21" s="128"/>
      <c r="E21" s="104" t="s">
        <v>19</v>
      </c>
      <c r="F21" s="10" t="s">
        <v>12</v>
      </c>
      <c r="G21" s="16">
        <v>2700</v>
      </c>
      <c r="H21" s="106">
        <v>2700</v>
      </c>
      <c r="I21" s="70">
        <v>1516</v>
      </c>
      <c r="J21" s="70">
        <v>2274</v>
      </c>
      <c r="K21" s="71">
        <f>J21/H21</f>
        <v>0.84222222222222221</v>
      </c>
      <c r="L21" s="92">
        <v>-505</v>
      </c>
      <c r="M21" s="92">
        <v>-762</v>
      </c>
      <c r="N21" s="95">
        <v>-2038</v>
      </c>
      <c r="O21" s="98">
        <v>1408</v>
      </c>
      <c r="P21" s="101">
        <v>2482</v>
      </c>
    </row>
    <row r="22" spans="1:17" ht="12" customHeight="1" x14ac:dyDescent="0.45">
      <c r="A22" s="7"/>
      <c r="B22" s="9"/>
      <c r="C22" s="128"/>
      <c r="D22" s="128"/>
      <c r="E22" s="105"/>
      <c r="F22" s="12" t="s">
        <v>13</v>
      </c>
      <c r="G22" s="17">
        <v>2700</v>
      </c>
      <c r="H22" s="107"/>
      <c r="I22" s="109"/>
      <c r="J22" s="68"/>
      <c r="K22" s="72"/>
      <c r="L22" s="93"/>
      <c r="M22" s="93"/>
      <c r="N22" s="96"/>
      <c r="O22" s="99"/>
      <c r="P22" s="102"/>
    </row>
    <row r="23" spans="1:17" ht="12" customHeight="1" x14ac:dyDescent="0.45">
      <c r="A23" s="7"/>
      <c r="B23" s="9"/>
      <c r="C23" s="128"/>
      <c r="D23" s="128"/>
      <c r="E23" s="105"/>
      <c r="F23" s="12" t="s">
        <v>14</v>
      </c>
      <c r="G23" s="17">
        <v>2700</v>
      </c>
      <c r="H23" s="107"/>
      <c r="I23" s="109"/>
      <c r="J23" s="68"/>
      <c r="K23" s="72"/>
      <c r="L23" s="93"/>
      <c r="M23" s="93"/>
      <c r="N23" s="96"/>
      <c r="O23" s="99"/>
      <c r="P23" s="102"/>
    </row>
    <row r="24" spans="1:17" ht="12" customHeight="1" x14ac:dyDescent="0.45">
      <c r="A24" s="7"/>
      <c r="B24" s="9"/>
      <c r="C24" s="128"/>
      <c r="D24" s="128"/>
      <c r="E24" s="105"/>
      <c r="F24" s="12" t="s">
        <v>15</v>
      </c>
      <c r="G24" s="17">
        <v>2700</v>
      </c>
      <c r="H24" s="107"/>
      <c r="I24" s="109"/>
      <c r="J24" s="68"/>
      <c r="K24" s="72"/>
      <c r="L24" s="93"/>
      <c r="M24" s="93"/>
      <c r="N24" s="96"/>
      <c r="O24" s="99"/>
      <c r="P24" s="102"/>
    </row>
    <row r="25" spans="1:17" ht="12" customHeight="1" x14ac:dyDescent="0.45">
      <c r="A25" s="7"/>
      <c r="B25" s="9"/>
      <c r="C25" s="129"/>
      <c r="D25" s="129"/>
      <c r="E25" s="105"/>
      <c r="F25" s="18" t="s">
        <v>16</v>
      </c>
      <c r="G25" s="17">
        <v>2700</v>
      </c>
      <c r="H25" s="108"/>
      <c r="I25" s="110"/>
      <c r="J25" s="69"/>
      <c r="K25" s="73"/>
      <c r="L25" s="94"/>
      <c r="M25" s="94"/>
      <c r="N25" s="97"/>
      <c r="O25" s="100"/>
      <c r="P25" s="103"/>
    </row>
    <row r="26" spans="1:17" ht="24.75" customHeight="1" x14ac:dyDescent="0.45">
      <c r="A26" s="7"/>
      <c r="B26" s="6" t="s">
        <v>20</v>
      </c>
      <c r="C26" s="28" t="s">
        <v>8</v>
      </c>
      <c r="D26" s="78" t="s">
        <v>21</v>
      </c>
      <c r="E26" s="79"/>
      <c r="F26" s="88">
        <v>44</v>
      </c>
      <c r="G26" s="89"/>
      <c r="H26" s="42">
        <v>206</v>
      </c>
      <c r="I26" s="43">
        <v>181</v>
      </c>
      <c r="J26" s="61">
        <v>228</v>
      </c>
      <c r="K26" s="44">
        <f t="shared" ref="K26:K33" si="8">J26/H26</f>
        <v>1.1067961165048543</v>
      </c>
      <c r="L26" s="45">
        <v>-132</v>
      </c>
      <c r="M26" s="45">
        <v>-31</v>
      </c>
      <c r="N26" s="26">
        <v>-146</v>
      </c>
      <c r="O26" s="46">
        <v>206</v>
      </c>
      <c r="P26" s="47">
        <v>179</v>
      </c>
    </row>
    <row r="27" spans="1:17" ht="37.5" customHeight="1" x14ac:dyDescent="0.45">
      <c r="A27" s="7"/>
      <c r="B27" s="9"/>
      <c r="C27" s="19"/>
      <c r="D27" s="78" t="s">
        <v>22</v>
      </c>
      <c r="E27" s="79"/>
      <c r="F27" s="90">
        <v>2200</v>
      </c>
      <c r="G27" s="91"/>
      <c r="H27" s="48">
        <v>9557</v>
      </c>
      <c r="I27" s="49">
        <v>31535</v>
      </c>
      <c r="J27" s="62">
        <v>32514</v>
      </c>
      <c r="K27" s="44">
        <f t="shared" si="8"/>
        <v>3.4021136339855604</v>
      </c>
      <c r="L27" s="45">
        <v>-39919</v>
      </c>
      <c r="M27" s="45">
        <v>-1985</v>
      </c>
      <c r="N27" s="45">
        <v>-3747</v>
      </c>
      <c r="O27" s="46">
        <v>9557</v>
      </c>
      <c r="P27" s="47">
        <v>9500</v>
      </c>
      <c r="Q27" s="30"/>
    </row>
    <row r="28" spans="1:17" ht="24.75" customHeight="1" x14ac:dyDescent="0.45">
      <c r="A28" s="7"/>
      <c r="B28" s="9"/>
      <c r="C28" s="19"/>
      <c r="D28" s="78" t="s">
        <v>23</v>
      </c>
      <c r="E28" s="79"/>
      <c r="F28" s="88">
        <v>6</v>
      </c>
      <c r="G28" s="89"/>
      <c r="H28" s="42">
        <v>38</v>
      </c>
      <c r="I28" s="43">
        <v>37</v>
      </c>
      <c r="J28" s="63">
        <v>39</v>
      </c>
      <c r="K28" s="50">
        <f t="shared" ref="K28" si="9">J28/H28</f>
        <v>1.0263157894736843</v>
      </c>
      <c r="L28" s="45">
        <v>-2</v>
      </c>
      <c r="M28" s="45">
        <v>-17</v>
      </c>
      <c r="N28" s="51">
        <v>-26</v>
      </c>
      <c r="O28" s="46">
        <v>38</v>
      </c>
      <c r="P28" s="47">
        <v>24</v>
      </c>
      <c r="Q28" s="31"/>
    </row>
    <row r="29" spans="1:17" ht="24.75" customHeight="1" x14ac:dyDescent="0.45">
      <c r="A29" s="7"/>
      <c r="B29" s="9"/>
      <c r="C29" s="19"/>
      <c r="D29" s="78" t="s">
        <v>24</v>
      </c>
      <c r="E29" s="79"/>
      <c r="F29" s="80">
        <v>1200</v>
      </c>
      <c r="G29" s="81"/>
      <c r="H29" s="52">
        <v>13230</v>
      </c>
      <c r="I29" s="53">
        <v>17222</v>
      </c>
      <c r="J29" s="64">
        <v>17239</v>
      </c>
      <c r="K29" s="44">
        <f t="shared" si="8"/>
        <v>1.3030234315948601</v>
      </c>
      <c r="L29" s="45">
        <v>-1820</v>
      </c>
      <c r="M29" s="45">
        <v>-8439</v>
      </c>
      <c r="N29" s="45">
        <v>-5646</v>
      </c>
      <c r="O29" s="46">
        <v>13230</v>
      </c>
      <c r="P29" s="47">
        <v>10114</v>
      </c>
      <c r="Q29" s="32"/>
    </row>
    <row r="30" spans="1:17" ht="24.75" customHeight="1" x14ac:dyDescent="0.45">
      <c r="A30" s="7"/>
      <c r="B30" s="9"/>
      <c r="C30" s="19"/>
      <c r="D30" s="78" t="s">
        <v>25</v>
      </c>
      <c r="E30" s="79"/>
      <c r="F30" s="86">
        <v>96</v>
      </c>
      <c r="G30" s="87"/>
      <c r="H30" s="55">
        <v>164</v>
      </c>
      <c r="I30" s="35">
        <v>126</v>
      </c>
      <c r="J30" s="65">
        <v>164</v>
      </c>
      <c r="K30" s="54">
        <f t="shared" ref="K30" si="10">J30/H30</f>
        <v>1</v>
      </c>
      <c r="L30" s="45">
        <v>-36</v>
      </c>
      <c r="M30" s="45">
        <v>-123</v>
      </c>
      <c r="N30" s="26">
        <v>-162</v>
      </c>
      <c r="O30" s="46">
        <v>164</v>
      </c>
      <c r="P30" s="47">
        <f>139+14+1</f>
        <v>154</v>
      </c>
    </row>
    <row r="31" spans="1:17" ht="24.75" customHeight="1" x14ac:dyDescent="0.45">
      <c r="A31" s="7"/>
      <c r="B31" s="9"/>
      <c r="C31" s="29"/>
      <c r="D31" s="78" t="s">
        <v>26</v>
      </c>
      <c r="E31" s="79"/>
      <c r="F31" s="80">
        <v>1056</v>
      </c>
      <c r="G31" s="81"/>
      <c r="H31" s="52">
        <v>1056</v>
      </c>
      <c r="I31" s="53">
        <v>854</v>
      </c>
      <c r="J31" s="64">
        <v>1068</v>
      </c>
      <c r="K31" s="44">
        <f t="shared" si="8"/>
        <v>1.0113636363636365</v>
      </c>
      <c r="L31" s="45">
        <v>-75</v>
      </c>
      <c r="M31" s="45">
        <v>-507</v>
      </c>
      <c r="N31" s="26">
        <v>-854</v>
      </c>
      <c r="O31" s="46">
        <v>1041</v>
      </c>
      <c r="P31" s="47">
        <f>534+231+15</f>
        <v>780</v>
      </c>
    </row>
    <row r="32" spans="1:17" ht="24.75" customHeight="1" x14ac:dyDescent="0.45">
      <c r="A32" s="7"/>
      <c r="B32" s="9"/>
      <c r="C32" s="28" t="s">
        <v>27</v>
      </c>
      <c r="D32" s="78" t="s">
        <v>28</v>
      </c>
      <c r="E32" s="79"/>
      <c r="F32" s="86">
        <v>8</v>
      </c>
      <c r="G32" s="87"/>
      <c r="H32" s="55">
        <v>9</v>
      </c>
      <c r="I32" s="35">
        <v>8</v>
      </c>
      <c r="J32" s="65">
        <v>10</v>
      </c>
      <c r="K32" s="54">
        <f t="shared" ref="K32" si="11">J32/H32</f>
        <v>1.1111111111111112</v>
      </c>
      <c r="L32" s="45">
        <v>-9</v>
      </c>
      <c r="M32" s="45">
        <v>-9</v>
      </c>
      <c r="N32" s="26">
        <v>-11</v>
      </c>
      <c r="O32" s="46">
        <v>9</v>
      </c>
      <c r="P32" s="47">
        <v>9</v>
      </c>
      <c r="Q32" s="32"/>
    </row>
    <row r="33" spans="1:18" ht="24.75" customHeight="1" thickBot="1" x14ac:dyDescent="0.5">
      <c r="A33" s="20"/>
      <c r="B33" s="21"/>
      <c r="C33" s="22"/>
      <c r="D33" s="82" t="s">
        <v>29</v>
      </c>
      <c r="E33" s="83"/>
      <c r="F33" s="84">
        <v>12000</v>
      </c>
      <c r="G33" s="85"/>
      <c r="H33" s="56">
        <v>49713</v>
      </c>
      <c r="I33" s="57">
        <v>77646</v>
      </c>
      <c r="J33" s="66">
        <v>97058</v>
      </c>
      <c r="K33" s="58">
        <f t="shared" si="8"/>
        <v>1.9523665841932694</v>
      </c>
      <c r="L33" s="27">
        <v>-26085</v>
      </c>
      <c r="M33" s="27">
        <v>-26076</v>
      </c>
      <c r="N33" s="27">
        <v>-47032</v>
      </c>
      <c r="O33" s="59">
        <v>49713</v>
      </c>
      <c r="P33" s="60">
        <v>48632</v>
      </c>
      <c r="Q33" s="32"/>
      <c r="R33" s="33"/>
    </row>
    <row r="34" spans="1:18" x14ac:dyDescent="0.45">
      <c r="G34" s="24"/>
      <c r="L34" s="25"/>
      <c r="M34" s="25"/>
      <c r="N34" s="25"/>
      <c r="O34" s="25"/>
      <c r="P34" s="25"/>
    </row>
    <row r="35" spans="1:18" x14ac:dyDescent="0.45">
      <c r="G35" s="24"/>
      <c r="H35" s="24"/>
      <c r="I35" s="24"/>
      <c r="J35" s="24"/>
      <c r="K35" s="24"/>
      <c r="L35" s="34">
        <f>SUM(L27,L29,L31,L33)*-1</f>
        <v>67899</v>
      </c>
      <c r="M35" s="34">
        <f>SUM(M27,M29,M31,M33)*-1</f>
        <v>37007</v>
      </c>
      <c r="N35" s="34">
        <f>SUM(N27,N29,N31,N33)*-1</f>
        <v>57279</v>
      </c>
      <c r="O35" s="34">
        <f>SUM(O27,O29,O31,O33)</f>
        <v>73541</v>
      </c>
      <c r="P35" s="34">
        <f>SUM(P27,P29,P31,P33)</f>
        <v>69026</v>
      </c>
    </row>
    <row r="36" spans="1:18" x14ac:dyDescent="0.45">
      <c r="G36" s="24"/>
      <c r="H36" s="24"/>
      <c r="I36" s="24"/>
      <c r="J36" s="24"/>
      <c r="K36" s="24"/>
      <c r="L36" s="25"/>
      <c r="M36" s="25"/>
      <c r="N36" s="25"/>
      <c r="O36" s="25"/>
      <c r="P36" s="25"/>
    </row>
    <row r="40" spans="1:18" hidden="1" x14ac:dyDescent="0.45">
      <c r="G40" s="3" t="s">
        <v>30</v>
      </c>
    </row>
    <row r="41" spans="1:18" ht="180" hidden="1" x14ac:dyDescent="0.45">
      <c r="E41" s="3" t="s">
        <v>31</v>
      </c>
      <c r="G41" s="24" t="s">
        <v>32</v>
      </c>
      <c r="H41" s="24"/>
      <c r="I41" s="24"/>
      <c r="J41" s="24"/>
      <c r="K41" s="24"/>
    </row>
  </sheetData>
  <mergeCells count="75">
    <mergeCell ref="A2:K2"/>
    <mergeCell ref="A3:B3"/>
    <mergeCell ref="C3:E3"/>
    <mergeCell ref="F3:G3"/>
    <mergeCell ref="C4:C5"/>
    <mergeCell ref="D4:E5"/>
    <mergeCell ref="F4:G5"/>
    <mergeCell ref="H4:H5"/>
    <mergeCell ref="I4:I5"/>
    <mergeCell ref="J4:J5"/>
    <mergeCell ref="P4:P5"/>
    <mergeCell ref="C6:C25"/>
    <mergeCell ref="D6:D25"/>
    <mergeCell ref="E6:E10"/>
    <mergeCell ref="H6:H10"/>
    <mergeCell ref="I6:I10"/>
    <mergeCell ref="K6:K10"/>
    <mergeCell ref="L6:L10"/>
    <mergeCell ref="M6:M10"/>
    <mergeCell ref="K4:K5"/>
    <mergeCell ref="L4:L5"/>
    <mergeCell ref="M4:M5"/>
    <mergeCell ref="N4:N5"/>
    <mergeCell ref="O4:O5"/>
    <mergeCell ref="O6:O10"/>
    <mergeCell ref="P6:P10"/>
    <mergeCell ref="P16:P20"/>
    <mergeCell ref="E11:E15"/>
    <mergeCell ref="H11:H15"/>
    <mergeCell ref="I11:I15"/>
    <mergeCell ref="K11:K15"/>
    <mergeCell ref="L11:L15"/>
    <mergeCell ref="P21:P25"/>
    <mergeCell ref="E21:E25"/>
    <mergeCell ref="H21:H25"/>
    <mergeCell ref="I21:I25"/>
    <mergeCell ref="N6:N10"/>
    <mergeCell ref="L16:L20"/>
    <mergeCell ref="M16:M20"/>
    <mergeCell ref="N16:N20"/>
    <mergeCell ref="O16:O20"/>
    <mergeCell ref="M11:M15"/>
    <mergeCell ref="N11:N15"/>
    <mergeCell ref="O11:O15"/>
    <mergeCell ref="P11:P15"/>
    <mergeCell ref="E16:E20"/>
    <mergeCell ref="H16:H20"/>
    <mergeCell ref="I16:I20"/>
    <mergeCell ref="F28:G28"/>
    <mergeCell ref="L21:L25"/>
    <mergeCell ref="M21:M25"/>
    <mergeCell ref="N21:N25"/>
    <mergeCell ref="O21:O25"/>
    <mergeCell ref="L2:P2"/>
    <mergeCell ref="D29:E29"/>
    <mergeCell ref="F29:G29"/>
    <mergeCell ref="D33:E33"/>
    <mergeCell ref="F33:G33"/>
    <mergeCell ref="D30:E30"/>
    <mergeCell ref="F30:G30"/>
    <mergeCell ref="D31:E31"/>
    <mergeCell ref="F31:G31"/>
    <mergeCell ref="D32:E32"/>
    <mergeCell ref="F32:G32"/>
    <mergeCell ref="D26:E26"/>
    <mergeCell ref="F26:G26"/>
    <mergeCell ref="D27:E27"/>
    <mergeCell ref="F27:G27"/>
    <mergeCell ref="D28:E28"/>
    <mergeCell ref="J6:J10"/>
    <mergeCell ref="J11:J15"/>
    <mergeCell ref="J16:J20"/>
    <mergeCell ref="J21:J25"/>
    <mergeCell ref="K21:K25"/>
    <mergeCell ref="K16:K20"/>
  </mergeCells>
  <phoneticPr fontId="3"/>
  <pageMargins left="0.23622047244094491" right="0.23622047244094491" top="0.74803149606299213" bottom="0.15748031496062992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中之島図書館（R7）</vt:lpstr>
      <vt:lpstr>'中之島図書館（R7）'!Print_Area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樋爪　絵里</cp:lastModifiedBy>
  <cp:lastPrinted>2025-08-07T09:26:44Z</cp:lastPrinted>
  <dcterms:created xsi:type="dcterms:W3CDTF">2023-07-27T11:22:36Z</dcterms:created>
  <dcterms:modified xsi:type="dcterms:W3CDTF">2026-03-25T03:15:26Z</dcterms:modified>
</cp:coreProperties>
</file>