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学校基本情報" sheetId="14" r:id="rId1"/>
    <sheet name="別記様式１" sheetId="15" r:id="rId2"/>
    <sheet name="別記様式２" sheetId="3" r:id="rId3"/>
    <sheet name="別記様式３" sheetId="4" r:id="rId4"/>
    <sheet name="別記様式４" sheetId="5" r:id="rId5"/>
    <sheet name="別記様式５" sheetId="6" r:id="rId6"/>
  </sheets>
  <definedNames>
    <definedName name="_xlnm.Print_Area" localSheetId="0">学校基本情報!$A$1:$G$24</definedName>
    <definedName name="_xlnm.Print_Area" localSheetId="1">別記様式１!$A$1:$Q$58</definedName>
    <definedName name="_xlnm.Print_Area" localSheetId="2">別記様式２!$A$1:$F$44</definedName>
    <definedName name="_xlnm.Print_Area" localSheetId="3">別記様式３!$A$1:$H$38</definedName>
    <definedName name="_xlnm.Print_Area" localSheetId="4">別記様式４!$A$1:$I$37</definedName>
    <definedName name="_xlnm.Print_Area" localSheetId="5">別記様式５!$A$1:$P$56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 i="15" l="1"/>
  <c r="F21" i="4" l="1"/>
  <c r="E17" i="3"/>
  <c r="E18" i="3"/>
  <c r="F22" i="4"/>
  <c r="E19" i="3"/>
  <c r="G23" i="5"/>
  <c r="G20" i="6"/>
  <c r="G19" i="6"/>
  <c r="G18" i="6"/>
  <c r="G22" i="5"/>
  <c r="G21" i="5"/>
  <c r="F23" i="4"/>
  <c r="J1" i="3" l="1"/>
  <c r="F5" i="3"/>
  <c r="I11" i="3"/>
  <c r="K11" i="3"/>
  <c r="L11" i="3"/>
  <c r="M11" i="3"/>
  <c r="L1" i="3" s="1"/>
  <c r="I12" i="3"/>
  <c r="K12" i="3"/>
  <c r="L12" i="3"/>
  <c r="A13" i="3"/>
  <c r="C13" i="3"/>
  <c r="D13" i="3"/>
  <c r="E13" i="3"/>
  <c r="I13" i="3"/>
  <c r="K13" i="3"/>
  <c r="L13" i="3"/>
  <c r="M13" i="3"/>
  <c r="E14" i="3"/>
  <c r="I14" i="3"/>
  <c r="K14" i="3"/>
  <c r="L14" i="3"/>
  <c r="E15" i="3"/>
  <c r="I15" i="3"/>
  <c r="K15" i="3"/>
  <c r="L15" i="3"/>
  <c r="M15" i="3"/>
  <c r="I16" i="3"/>
  <c r="K16" i="3"/>
  <c r="L16" i="3"/>
  <c r="A17" i="3"/>
  <c r="C17" i="3"/>
  <c r="D17" i="3"/>
  <c r="I17" i="3"/>
  <c r="K17" i="3"/>
  <c r="L17" i="3"/>
  <c r="M17" i="3"/>
  <c r="I18" i="3"/>
  <c r="K18" i="3"/>
  <c r="L18" i="3"/>
  <c r="I19" i="3"/>
  <c r="K19" i="3"/>
  <c r="L19" i="3"/>
  <c r="M19" i="3"/>
  <c r="I20" i="3"/>
  <c r="K20" i="3"/>
  <c r="L20" i="3"/>
  <c r="N26" i="15"/>
  <c r="K26" i="15"/>
  <c r="B5" i="6"/>
  <c r="E30" i="6" l="1"/>
  <c r="E18" i="6"/>
  <c r="E14" i="6"/>
  <c r="C18" i="6"/>
  <c r="C14" i="6"/>
  <c r="A18" i="6"/>
  <c r="A14" i="6"/>
  <c r="I5" i="5"/>
  <c r="D21" i="5"/>
  <c r="D17" i="5"/>
  <c r="C21" i="5"/>
  <c r="C17" i="5"/>
  <c r="A21" i="5"/>
  <c r="A17" i="5"/>
  <c r="A36" i="5"/>
  <c r="A35" i="5"/>
  <c r="A34" i="5"/>
  <c r="A33" i="5"/>
  <c r="A32" i="5"/>
  <c r="A31" i="5"/>
  <c r="A30" i="5"/>
  <c r="A29" i="5"/>
  <c r="A28" i="5"/>
  <c r="A27" i="5"/>
  <c r="A28" i="4"/>
  <c r="A29" i="4"/>
  <c r="A30" i="4"/>
  <c r="A31" i="4"/>
  <c r="A32" i="4"/>
  <c r="A33" i="4"/>
  <c r="A34" i="4"/>
  <c r="A35" i="4"/>
  <c r="A36" i="4"/>
  <c r="A27" i="4"/>
  <c r="H5" i="4"/>
  <c r="D21" i="4"/>
  <c r="D17" i="4"/>
  <c r="C21" i="4"/>
  <c r="C17" i="4"/>
  <c r="A21" i="4"/>
  <c r="A17" i="4"/>
  <c r="A41" i="3"/>
  <c r="A40" i="3"/>
  <c r="A39" i="3"/>
  <c r="A38" i="3"/>
  <c r="A37" i="3"/>
  <c r="A36" i="3"/>
  <c r="A35" i="3"/>
  <c r="A34" i="3"/>
  <c r="A33" i="3"/>
  <c r="A32" i="3"/>
  <c r="A31" i="3"/>
  <c r="A30" i="3"/>
  <c r="A29" i="3"/>
  <c r="A28" i="3"/>
  <c r="A27" i="3"/>
  <c r="A26" i="3"/>
  <c r="A25" i="3"/>
  <c r="A24" i="3"/>
  <c r="A23" i="3"/>
  <c r="A22" i="3"/>
  <c r="B7" i="15"/>
  <c r="N35" i="15"/>
  <c r="K22" i="15"/>
  <c r="K18" i="15"/>
  <c r="E16" i="15"/>
  <c r="E20" i="15"/>
  <c r="C20" i="15"/>
  <c r="C16" i="15"/>
  <c r="A20" i="15"/>
  <c r="A16" i="15"/>
  <c r="B42" i="15" s="1"/>
  <c r="A42" i="15"/>
  <c r="G7" i="14" l="1"/>
  <c r="F7" i="14"/>
  <c r="E7" i="14"/>
  <c r="G22" i="3"/>
  <c r="D7" i="14"/>
  <c r="F22" i="3"/>
  <c r="F24" i="3"/>
  <c r="F40" i="3"/>
  <c r="F38" i="3"/>
  <c r="F36" i="3"/>
  <c r="F34" i="3"/>
  <c r="F32" i="3"/>
  <c r="F30" i="3"/>
  <c r="F28" i="3"/>
  <c r="F26" i="3"/>
  <c r="M1" i="5" l="1"/>
  <c r="Q40" i="6"/>
  <c r="Q36" i="6"/>
  <c r="Q35" i="6"/>
  <c r="G30" i="6"/>
  <c r="Q22" i="6"/>
  <c r="S17" i="6"/>
  <c r="U17" i="15"/>
  <c r="Q17" i="6"/>
  <c r="K30" i="6"/>
  <c r="M14" i="5"/>
  <c r="N14" i="5"/>
  <c r="O14" i="5"/>
  <c r="M15" i="5"/>
  <c r="N15" i="5"/>
  <c r="O15" i="5"/>
  <c r="M16" i="5"/>
  <c r="N16" i="5"/>
  <c r="O16" i="5"/>
  <c r="M17" i="5"/>
  <c r="N17" i="5"/>
  <c r="O17" i="5"/>
  <c r="M18" i="5"/>
  <c r="N18" i="5"/>
  <c r="O18" i="5"/>
  <c r="M19" i="5"/>
  <c r="N19" i="5"/>
  <c r="O19" i="5"/>
  <c r="M20" i="5"/>
  <c r="N20" i="5"/>
  <c r="O20" i="5"/>
  <c r="M21" i="5"/>
  <c r="N21" i="5"/>
  <c r="O21" i="5"/>
  <c r="M22" i="5"/>
  <c r="N22" i="5"/>
  <c r="O22" i="5"/>
  <c r="O13" i="5"/>
  <c r="N13" i="5"/>
  <c r="M13" i="5"/>
  <c r="J28" i="5"/>
  <c r="J29" i="5"/>
  <c r="J30" i="5"/>
  <c r="J31" i="5"/>
  <c r="J32" i="5"/>
  <c r="J33" i="5"/>
  <c r="J34" i="5"/>
  <c r="J35" i="5"/>
  <c r="J36" i="5"/>
  <c r="J27" i="5"/>
  <c r="I28" i="4"/>
  <c r="I29" i="4"/>
  <c r="I30" i="4"/>
  <c r="I31" i="4"/>
  <c r="I32" i="4"/>
  <c r="I33" i="4"/>
  <c r="I34" i="4"/>
  <c r="I35" i="4"/>
  <c r="I36" i="4"/>
  <c r="I27" i="4"/>
  <c r="L1" i="4" s="1"/>
  <c r="G32" i="3"/>
  <c r="K18" i="4"/>
  <c r="L18" i="4"/>
  <c r="M18" i="4"/>
  <c r="N18" i="4"/>
  <c r="K19" i="4"/>
  <c r="L19" i="4"/>
  <c r="M19" i="4"/>
  <c r="N19" i="4"/>
  <c r="K20" i="4"/>
  <c r="L20" i="4"/>
  <c r="M20" i="4"/>
  <c r="N20" i="4"/>
  <c r="K21" i="4"/>
  <c r="L21" i="4"/>
  <c r="M21" i="4"/>
  <c r="N21" i="4"/>
  <c r="K22" i="4"/>
  <c r="L22" i="4"/>
  <c r="M22" i="4"/>
  <c r="N22" i="4"/>
  <c r="L14" i="4"/>
  <c r="M14" i="4"/>
  <c r="N14" i="4"/>
  <c r="L15" i="4"/>
  <c r="M15" i="4"/>
  <c r="N15" i="4"/>
  <c r="L16" i="4"/>
  <c r="M16" i="4"/>
  <c r="N16" i="4"/>
  <c r="L17" i="4"/>
  <c r="M17" i="4"/>
  <c r="N17" i="4"/>
  <c r="N13" i="4"/>
  <c r="M13" i="4"/>
  <c r="L13" i="4"/>
  <c r="K17" i="4"/>
  <c r="K16" i="4"/>
  <c r="K15" i="4"/>
  <c r="K14" i="4"/>
  <c r="K13" i="4"/>
  <c r="G24" i="3"/>
  <c r="G26" i="3"/>
  <c r="G28" i="3"/>
  <c r="G30" i="3"/>
  <c r="G34" i="3"/>
  <c r="G36" i="3"/>
  <c r="G38" i="3"/>
  <c r="G40" i="3"/>
  <c r="I21" i="3"/>
  <c r="K21" i="3"/>
  <c r="L21" i="3"/>
  <c r="I22" i="3"/>
  <c r="K22" i="3"/>
  <c r="L22" i="3"/>
  <c r="I23" i="3"/>
  <c r="K23" i="3"/>
  <c r="L23" i="3"/>
  <c r="I24" i="3"/>
  <c r="K24" i="3"/>
  <c r="L24" i="3"/>
  <c r="I25" i="3"/>
  <c r="K25" i="3"/>
  <c r="L25" i="3"/>
  <c r="I26" i="3"/>
  <c r="K26" i="3"/>
  <c r="L26" i="3"/>
  <c r="I27" i="3"/>
  <c r="K27" i="3"/>
  <c r="L27" i="3"/>
  <c r="I28" i="3"/>
  <c r="K28" i="3"/>
  <c r="L28" i="3"/>
  <c r="I29" i="3"/>
  <c r="K29" i="3"/>
  <c r="L29" i="3"/>
  <c r="I30" i="3"/>
  <c r="K30" i="3"/>
  <c r="L30" i="3"/>
  <c r="L17" i="5"/>
  <c r="L16" i="5"/>
  <c r="L18" i="5"/>
  <c r="L15" i="5"/>
  <c r="L14" i="5"/>
  <c r="L13" i="5"/>
  <c r="L20" i="5"/>
  <c r="L19" i="5"/>
  <c r="L21" i="5"/>
  <c r="M21" i="3"/>
  <c r="M25" i="3"/>
  <c r="M23" i="3"/>
  <c r="M29" i="3"/>
  <c r="M27" i="3"/>
  <c r="S41" i="15"/>
  <c r="S30" i="15"/>
  <c r="N36" i="15"/>
  <c r="S22" i="15"/>
  <c r="G16" i="6"/>
  <c r="G15" i="6"/>
  <c r="G14" i="6"/>
  <c r="R17" i="6"/>
  <c r="L22" i="5"/>
  <c r="G19" i="5"/>
  <c r="G18" i="5"/>
  <c r="G17" i="5"/>
  <c r="F19" i="4"/>
  <c r="F18" i="4"/>
  <c r="F17" i="4"/>
  <c r="H16" i="15"/>
  <c r="S17" i="15"/>
  <c r="C31" i="15"/>
  <c r="A31" i="15"/>
  <c r="G21" i="15"/>
  <c r="H20" i="15"/>
  <c r="G17" i="15"/>
  <c r="T17" i="15"/>
  <c r="Q31" i="6" l="1"/>
  <c r="Q30" i="6" s="1"/>
  <c r="Q34" i="6"/>
  <c r="T1" i="15"/>
  <c r="C7" i="14" s="1"/>
  <c r="R1" i="6"/>
</calcChain>
</file>

<file path=xl/sharedStrings.xml><?xml version="1.0" encoding="utf-8"?>
<sst xmlns="http://schemas.openxmlformats.org/spreadsheetml/2006/main" count="400" uniqueCount="231">
  <si>
    <t>記入年月日</t>
  </si>
  <si>
    <t>学校名</t>
  </si>
  <si>
    <t>設置認可年月日</t>
  </si>
  <si>
    <t>校長名</t>
  </si>
  <si>
    <t>文科　太郎</t>
  </si>
  <si>
    <t>住所</t>
  </si>
  <si>
    <t>郵便番号</t>
  </si>
  <si>
    <t>都道府県</t>
  </si>
  <si>
    <t>東京都</t>
  </si>
  <si>
    <t>電話番号</t>
  </si>
  <si>
    <t>設置者名</t>
  </si>
  <si>
    <t>設立認可年月日</t>
  </si>
  <si>
    <t>代表者名</t>
  </si>
  <si>
    <t>文科　花子</t>
  </si>
  <si>
    <t>（別記様式１）</t>
    <rPh sb="3" eb="5">
      <t>ヨウシキ</t>
    </rPh>
    <phoneticPr fontId="18"/>
  </si>
  <si>
    <t>修了者に大学入学資格が認められる専修学校の高等課程に関する通知について</t>
    <rPh sb="4" eb="6">
      <t>ダイガク</t>
    </rPh>
    <rPh sb="6" eb="8">
      <t>ニュウガク</t>
    </rPh>
    <rPh sb="8" eb="10">
      <t>シカク</t>
    </rPh>
    <rPh sb="11" eb="12">
      <t>ミト</t>
    </rPh>
    <rPh sb="16" eb="18">
      <t>センシュウ</t>
    </rPh>
    <rPh sb="18" eb="20">
      <t>ガッコウ</t>
    </rPh>
    <rPh sb="21" eb="23">
      <t>コウトウ</t>
    </rPh>
    <rPh sb="23" eb="25">
      <t>カテイ</t>
    </rPh>
    <rPh sb="26" eb="27">
      <t>カン</t>
    </rPh>
    <rPh sb="29" eb="31">
      <t>ツウチ</t>
    </rPh>
    <phoneticPr fontId="18"/>
  </si>
  <si>
    <t>　　　文　部　科　学　大　臣　殿</t>
    <phoneticPr fontId="18"/>
  </si>
  <si>
    <t>　　　下記の専修学校の高等課程については，修了者に大学入学資格が認められる課程であると考えられますので，その旨，
    通知します。</t>
    <rPh sb="11" eb="13">
      <t>コウトウ</t>
    </rPh>
    <rPh sb="13" eb="15">
      <t>カテイ</t>
    </rPh>
    <rPh sb="21" eb="24">
      <t>シュウリョウシャ</t>
    </rPh>
    <rPh sb="25" eb="27">
      <t>ダイガク</t>
    </rPh>
    <rPh sb="27" eb="29">
      <t>ニュウガク</t>
    </rPh>
    <rPh sb="29" eb="31">
      <t>シカク</t>
    </rPh>
    <rPh sb="32" eb="33">
      <t>ミト</t>
    </rPh>
    <rPh sb="37" eb="39">
      <t>カテイ</t>
    </rPh>
    <rPh sb="43" eb="44">
      <t>カンガ</t>
    </rPh>
    <rPh sb="54" eb="55">
      <t>ムネ</t>
    </rPh>
    <rPh sb="61" eb="63">
      <t>ツウチ</t>
    </rPh>
    <phoneticPr fontId="18"/>
  </si>
  <si>
    <t xml:space="preserve">                                             </t>
  </si>
  <si>
    <t>記</t>
    <rPh sb="0" eb="1">
      <t>キ</t>
    </rPh>
    <phoneticPr fontId="18"/>
  </si>
  <si>
    <t>１．専修学校及び課程の状況等</t>
    <phoneticPr fontId="18"/>
  </si>
  <si>
    <t>専修学校名（A）</t>
    <rPh sb="0" eb="2">
      <t>センシュウ</t>
    </rPh>
    <phoneticPr fontId="18"/>
  </si>
  <si>
    <t>設置認可年月日</t>
    <phoneticPr fontId="18"/>
  </si>
  <si>
    <t>校 長 名</t>
    <phoneticPr fontId="18"/>
  </si>
  <si>
    <t>所　　　在　　　地（B）</t>
    <phoneticPr fontId="18"/>
  </si>
  <si>
    <t>〒</t>
    <phoneticPr fontId="18"/>
  </si>
  <si>
    <t>（電話）</t>
  </si>
  <si>
    <t>設 置 者 名</t>
    <phoneticPr fontId="18"/>
  </si>
  <si>
    <t>設立認可年月日</t>
    <phoneticPr fontId="18"/>
  </si>
  <si>
    <t>代 表 者 名</t>
    <phoneticPr fontId="18"/>
  </si>
  <si>
    <t>所　　　在　　　地</t>
    <phoneticPr fontId="18"/>
  </si>
  <si>
    <t xml:space="preserve"> 該当する課程の概要</t>
    <rPh sb="8" eb="10">
      <t>ガイヨウ</t>
    </rPh>
    <phoneticPr fontId="18"/>
  </si>
  <si>
    <t>課程名</t>
    <rPh sb="0" eb="2">
      <t>カテイ</t>
    </rPh>
    <rPh sb="2" eb="3">
      <t>メイ</t>
    </rPh>
    <phoneticPr fontId="18"/>
  </si>
  <si>
    <t>学科名</t>
    <rPh sb="0" eb="3">
      <t>ガッカメイ</t>
    </rPh>
    <phoneticPr fontId="18"/>
  </si>
  <si>
    <t>成績評価の方法</t>
    <rPh sb="0" eb="2">
      <t>セイセキ</t>
    </rPh>
    <rPh sb="2" eb="4">
      <t>ヒョウカ</t>
    </rPh>
    <rPh sb="5" eb="7">
      <t>ホウホウ</t>
    </rPh>
    <phoneticPr fontId="18"/>
  </si>
  <si>
    <t>生徒総定員</t>
    <rPh sb="0" eb="2">
      <t>セイト</t>
    </rPh>
    <rPh sb="2" eb="5">
      <t>ソウテイイン</t>
    </rPh>
    <phoneticPr fontId="18"/>
  </si>
  <si>
    <t>実員</t>
    <rPh sb="0" eb="2">
      <t>ジツイン</t>
    </rPh>
    <phoneticPr fontId="18"/>
  </si>
  <si>
    <t>○○高等課程</t>
    <rPh sb="2" eb="4">
      <t>コウトウ</t>
    </rPh>
    <rPh sb="4" eb="6">
      <t>カテイ</t>
    </rPh>
    <phoneticPr fontId="18"/>
  </si>
  <si>
    <t>○○学科</t>
    <rPh sb="2" eb="4">
      <t>ガッカ</t>
    </rPh>
    <phoneticPr fontId="18"/>
  </si>
  <si>
    <t>２．該当する課程の状況</t>
    <phoneticPr fontId="18"/>
  </si>
  <si>
    <t>課程名（C）</t>
    <rPh sb="0" eb="2">
      <t>カテイ</t>
    </rPh>
    <rPh sb="2" eb="3">
      <t>メイ</t>
    </rPh>
    <phoneticPr fontId="18"/>
  </si>
  <si>
    <t>学科名（D）</t>
    <rPh sb="0" eb="3">
      <t>ガッカメイ</t>
    </rPh>
    <phoneticPr fontId="18"/>
  </si>
  <si>
    <t>生徒の定員(左欄)と実員(右欄)</t>
    <phoneticPr fontId="18"/>
  </si>
  <si>
    <t>１年</t>
    <rPh sb="1" eb="2">
      <t>ネン</t>
    </rPh>
    <phoneticPr fontId="18"/>
  </si>
  <si>
    <t>２年</t>
    <rPh sb="1" eb="2">
      <t>ネン</t>
    </rPh>
    <phoneticPr fontId="18"/>
  </si>
  <si>
    <t>３年</t>
    <rPh sb="1" eb="2">
      <t>ネン</t>
    </rPh>
    <phoneticPr fontId="18"/>
  </si>
  <si>
    <t>４年</t>
    <rPh sb="1" eb="2">
      <t>ネン</t>
    </rPh>
    <phoneticPr fontId="18"/>
  </si>
  <si>
    <t>学科の設置年月日</t>
    <phoneticPr fontId="18"/>
  </si>
  <si>
    <t>修業年限（昼間，夜間別）</t>
    <rPh sb="0" eb="2">
      <t>シュウギョウ</t>
    </rPh>
    <rPh sb="2" eb="4">
      <t>ネンゲン</t>
    </rPh>
    <rPh sb="5" eb="7">
      <t>ヒルマ</t>
    </rPh>
    <rPh sb="8" eb="10">
      <t>ヤカン</t>
    </rPh>
    <rPh sb="10" eb="11">
      <t>ベツ</t>
    </rPh>
    <phoneticPr fontId="18"/>
  </si>
  <si>
    <t>課程の修了に必要な総授業時数又は単位数</t>
    <phoneticPr fontId="18"/>
  </si>
  <si>
    <t>令和○○年○月○日</t>
    <rPh sb="0" eb="2">
      <t>レイワ</t>
    </rPh>
    <rPh sb="4" eb="5">
      <t>ネン</t>
    </rPh>
    <rPh sb="6" eb="7">
      <t>ガツ</t>
    </rPh>
    <rPh sb="8" eb="9">
      <t>ニチ</t>
    </rPh>
    <phoneticPr fontId="18"/>
  </si>
  <si>
    <t>教員組織について</t>
    <rPh sb="0" eb="2">
      <t>キョウイン</t>
    </rPh>
    <rPh sb="2" eb="4">
      <t>ソシキ</t>
    </rPh>
    <phoneticPr fontId="18"/>
  </si>
  <si>
    <t>普通科目（うち担任教科の高等学校教員免許状を有する者）</t>
    <rPh sb="0" eb="2">
      <t>フツウ</t>
    </rPh>
    <rPh sb="2" eb="4">
      <t>カモク</t>
    </rPh>
    <rPh sb="7" eb="9">
      <t>タンニン</t>
    </rPh>
    <rPh sb="9" eb="11">
      <t>キョウカ</t>
    </rPh>
    <rPh sb="12" eb="14">
      <t>コウトウ</t>
    </rPh>
    <rPh sb="14" eb="16">
      <t>ガッコウ</t>
    </rPh>
    <rPh sb="16" eb="18">
      <t>キョウイン</t>
    </rPh>
    <rPh sb="18" eb="20">
      <t>メンキョ</t>
    </rPh>
    <rPh sb="20" eb="21">
      <t>ジョウ</t>
    </rPh>
    <rPh sb="22" eb="23">
      <t>ユウ</t>
    </rPh>
    <rPh sb="25" eb="26">
      <t>シャ</t>
    </rPh>
    <phoneticPr fontId="18"/>
  </si>
  <si>
    <t>その他の科目</t>
    <rPh sb="2" eb="3">
      <t>タ</t>
    </rPh>
    <rPh sb="4" eb="6">
      <t>カモク</t>
    </rPh>
    <phoneticPr fontId="18"/>
  </si>
  <si>
    <t>合計</t>
    <rPh sb="0" eb="2">
      <t>ゴウケイ</t>
    </rPh>
    <phoneticPr fontId="18"/>
  </si>
  <si>
    <t>専任教員数</t>
    <phoneticPr fontId="18"/>
  </si>
  <si>
    <t>（</t>
  </si>
  <si>
    <t>）</t>
  </si>
  <si>
    <t>兼任教員数</t>
    <phoneticPr fontId="18"/>
  </si>
  <si>
    <t>指定日以後当該課程の整備が完了する年度（指定日より前に整備が完了している場合は，指定日が属する年度）（E）</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</si>
  <si>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左記の年度が，当該課程の設置後最初に入学（編入学及び転入学を除く。）した生徒が修了要件を満たす年度より前の年度である理由</t>
    <rPh sb="0" eb="2">
      <t>サキ</t>
    </rPh>
    <rPh sb="3" eb="5">
      <t>ネンド</t>
    </rPh>
    <rPh sb="7" eb="9">
      <t>トウガイ</t>
    </rPh>
    <rPh sb="9" eb="11">
      <t>カテイ</t>
    </rPh>
    <rPh sb="12" eb="14">
      <t>セッチ</t>
    </rPh>
    <rPh sb="14" eb="15">
      <t>ゴ</t>
    </rPh>
    <rPh sb="15" eb="17">
      <t>サイショ</t>
    </rPh>
    <rPh sb="18" eb="20">
      <t>ニュウガク</t>
    </rPh>
    <rPh sb="21" eb="24">
      <t>ヘンニュウガク</t>
    </rPh>
    <rPh sb="24" eb="25">
      <t>オヨ</t>
    </rPh>
    <rPh sb="26" eb="29">
      <t>テンニュウガク</t>
    </rPh>
    <rPh sb="30" eb="31">
      <t>ノゾ</t>
    </rPh>
    <rPh sb="36" eb="38">
      <t>セイト</t>
    </rPh>
    <rPh sb="39" eb="41">
      <t>シュウリョウ</t>
    </rPh>
    <rPh sb="41" eb="43">
      <t>ヨウケン</t>
    </rPh>
    <rPh sb="44" eb="45">
      <t>ミ</t>
    </rPh>
    <rPh sb="47" eb="49">
      <t>ネンド</t>
    </rPh>
    <rPh sb="51" eb="52">
      <t>マエ</t>
    </rPh>
    <rPh sb="53" eb="55">
      <t>ネンド</t>
    </rPh>
    <rPh sb="58" eb="60">
      <t>リユウ</t>
    </rPh>
    <phoneticPr fontId="18"/>
  </si>
  <si>
    <t>令和</t>
  </si>
  <si>
    <t>年度</t>
  </si>
  <si>
    <t>（例：「第２学年及び第３学年に転入学者を受け入れる予定があり，そのための教育課程や教育条件も既に整備済であるため。」「指定年度以前から指定基準を満たす教育を行っているため。」　など）</t>
    <rPh sb="46" eb="47">
      <t>スデ</t>
    </rPh>
    <phoneticPr fontId="18"/>
  </si>
  <si>
    <t>３．文部科学大臣の告示に記載が必要な事項</t>
    <rPh sb="2" eb="4">
      <t>モンブ</t>
    </rPh>
    <rPh sb="4" eb="6">
      <t>カガク</t>
    </rPh>
    <rPh sb="6" eb="8">
      <t>ダイジン</t>
    </rPh>
    <rPh sb="9" eb="11">
      <t>コクジ</t>
    </rPh>
    <rPh sb="12" eb="14">
      <t>キサイ</t>
    </rPh>
    <rPh sb="15" eb="17">
      <t>ヒツヨウ</t>
    </rPh>
    <rPh sb="18" eb="20">
      <t>ジコウ</t>
    </rPh>
    <phoneticPr fontId="18"/>
  </si>
  <si>
    <t>都道府県</t>
    <rPh sb="0" eb="4">
      <t>トドウフケン</t>
    </rPh>
    <phoneticPr fontId="18"/>
  </si>
  <si>
    <t>名称</t>
    <rPh sb="0" eb="2">
      <t>メイショウ</t>
    </rPh>
    <phoneticPr fontId="18"/>
  </si>
  <si>
    <t>文部科学大臣が定める日</t>
    <rPh sb="0" eb="2">
      <t>モンブ</t>
    </rPh>
    <rPh sb="2" eb="4">
      <t>カガク</t>
    </rPh>
    <rPh sb="4" eb="6">
      <t>ダイジン</t>
    </rPh>
    <rPh sb="7" eb="8">
      <t>サダ</t>
    </rPh>
    <rPh sb="10" eb="11">
      <t>ヒ</t>
    </rPh>
    <phoneticPr fontId="18"/>
  </si>
  <si>
    <t>（留意事項）</t>
    <phoneticPr fontId="18"/>
  </si>
  <si>
    <t>　１．　専修学校，課程及び学科の名称については，設置認可を受け，又は届出を行っている名称を記入することとし，
      全角で表記すること。また，名称間にスペースは入れない。</t>
    <rPh sb="4" eb="6">
      <t>センシュウ</t>
    </rPh>
    <rPh sb="11" eb="12">
      <t>オヨ</t>
    </rPh>
    <rPh sb="13" eb="15">
      <t>ガッカ</t>
    </rPh>
    <rPh sb="16" eb="18">
      <t>メイショウ</t>
    </rPh>
    <rPh sb="45" eb="47">
      <t>キニュウ</t>
    </rPh>
    <rPh sb="61" eb="63">
      <t>ゼンカク</t>
    </rPh>
    <rPh sb="64" eb="66">
      <t>ヒョウキ</t>
    </rPh>
    <rPh sb="74" eb="76">
      <t>メイショウ</t>
    </rPh>
    <rPh sb="76" eb="77">
      <t>アイダ</t>
    </rPh>
    <rPh sb="83" eb="84">
      <t>イ</t>
    </rPh>
    <phoneticPr fontId="18"/>
  </si>
  <si>
    <t>　２．　同一学科名の昼間学科と夜間等学科が設置されている場合又は夜間等学科のみが設置されている場合，
      通知及び告示における学科の名称は，「（昼間部）」又は「（夜間部）」で終えるものとする。</t>
    <phoneticPr fontId="18"/>
  </si>
  <si>
    <t>　３．　同一学科名の修業年限が異なる複数の学科が設置されている場合，通知及び告示における学科の名称は，
      「（３年制）」等で終えるものとする。</t>
  </si>
  <si>
    <t>　４．　教育課程の年次進行等の事情により，上記２や３の方法では区別が困難な形態で，
　　　同一学科名の指定基準を満たす教育課程と指定基準を満たさない教育課程が併存する期間がある場合には，
　　　両者が併存する期間については，指定基準を満たす教育課程を有する課程について，
　　　名称の末尾に「（新課程）」の表示を付した上で，通知するものとする。</t>
    <rPh sb="45" eb="47">
      <t>ドウイツ</t>
    </rPh>
    <rPh sb="47" eb="49">
      <t>ガッカ</t>
    </rPh>
    <rPh sb="49" eb="50">
      <t>メイ</t>
    </rPh>
    <phoneticPr fontId="18"/>
  </si>
  <si>
    <t>　６．　「専任教員数」及び「兼任教員数」は，通知を行う年度（本年度）の５月１日現在の，専修学校設置基準に該当する
      課程全体の教員数を記入すること。</t>
    <rPh sb="22" eb="24">
      <t>ツウチ</t>
    </rPh>
    <phoneticPr fontId="18"/>
  </si>
  <si>
    <t>　７．　「うち担任教科の高等学校教員免許状を有する者」には，担当している普通科目の教科の一部について
      高等学校教員免許状を有する者を含むこと。</t>
    <rPh sb="7" eb="9">
      <t>タンニン</t>
    </rPh>
    <rPh sb="9" eb="11">
      <t>キョウカ</t>
    </rPh>
    <rPh sb="12" eb="14">
      <t>コウトウ</t>
    </rPh>
    <rPh sb="14" eb="16">
      <t>ガッコウ</t>
    </rPh>
    <rPh sb="16" eb="18">
      <t>キョウイン</t>
    </rPh>
    <rPh sb="18" eb="21">
      <t>メンキョジョウ</t>
    </rPh>
    <rPh sb="22" eb="23">
      <t>ユウ</t>
    </rPh>
    <rPh sb="25" eb="26">
      <t>モノ</t>
    </rPh>
    <rPh sb="30" eb="32">
      <t>タントウ</t>
    </rPh>
    <rPh sb="36" eb="38">
      <t>フツウ</t>
    </rPh>
    <rPh sb="38" eb="40">
      <t>カモク</t>
    </rPh>
    <rPh sb="41" eb="43">
      <t>キョウカ</t>
    </rPh>
    <rPh sb="44" eb="46">
      <t>イチブ</t>
    </rPh>
    <rPh sb="57" eb="59">
      <t>コウトウ</t>
    </rPh>
    <rPh sb="59" eb="61">
      <t>ガッコウ</t>
    </rPh>
    <rPh sb="61" eb="63">
      <t>キョウイン</t>
    </rPh>
    <rPh sb="63" eb="65">
      <t>メンキョ</t>
    </rPh>
    <rPh sb="65" eb="66">
      <t>ジョウ</t>
    </rPh>
    <rPh sb="67" eb="68">
      <t>ユウ</t>
    </rPh>
    <rPh sb="70" eb="71">
      <t>モノ</t>
    </rPh>
    <rPh sb="72" eb="73">
      <t>フク</t>
    </rPh>
    <phoneticPr fontId="18"/>
  </si>
  <si>
    <t>　８．　「文部科学大臣が定める日」については，（Ｅ）の最後の月の初日とする。</t>
    <rPh sb="5" eb="7">
      <t>モンブ</t>
    </rPh>
    <rPh sb="7" eb="9">
      <t>カガク</t>
    </rPh>
    <rPh sb="9" eb="11">
      <t>ダイジン</t>
    </rPh>
    <rPh sb="12" eb="13">
      <t>サダ</t>
    </rPh>
    <rPh sb="15" eb="16">
      <t>ヒ</t>
    </rPh>
    <rPh sb="27" eb="29">
      <t>サイゴ</t>
    </rPh>
    <rPh sb="30" eb="31">
      <t>ツキ</t>
    </rPh>
    <rPh sb="32" eb="34">
      <t>ショニチ</t>
    </rPh>
    <phoneticPr fontId="18"/>
  </si>
  <si>
    <t>（添付資料）</t>
    <phoneticPr fontId="18"/>
  </si>
  <si>
    <t>（備考）</t>
    <phoneticPr fontId="18"/>
  </si>
  <si>
    <t>　・　用紙の大きさは，日本工業規格Ａ４とする。</t>
    <phoneticPr fontId="18"/>
  </si>
  <si>
    <t>（別記様式２）</t>
    <rPh sb="3" eb="5">
      <t>ヨウシキ</t>
    </rPh>
    <phoneticPr fontId="21"/>
  </si>
  <si>
    <t>修了者に大学入学資格が認められる専修学校の高等課程に係る専修学校，課程若しくは学科の名称又は位置の変更に関する通知について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7">
      <t>カカ</t>
    </rPh>
    <rPh sb="28" eb="30">
      <t>センシュウ</t>
    </rPh>
    <rPh sb="30" eb="32">
      <t>ガッコウ</t>
    </rPh>
    <rPh sb="33" eb="35">
      <t>カテイ</t>
    </rPh>
    <rPh sb="35" eb="36">
      <t>モ</t>
    </rPh>
    <rPh sb="39" eb="41">
      <t>ガッカ</t>
    </rPh>
    <rPh sb="42" eb="44">
      <t>メイショウ</t>
    </rPh>
    <rPh sb="44" eb="45">
      <t>マタ</t>
    </rPh>
    <rPh sb="46" eb="48">
      <t>イチ</t>
    </rPh>
    <rPh sb="49" eb="51">
      <t>ヘンコウ</t>
    </rPh>
    <rPh sb="52" eb="53">
      <t>カン</t>
    </rPh>
    <rPh sb="55" eb="57">
      <t>ツウチ</t>
    </rPh>
    <phoneticPr fontId="21"/>
  </si>
  <si>
    <t>　　文　部　科　学　大　臣　殿</t>
    <phoneticPr fontId="21"/>
  </si>
  <si>
    <t>修了者に大学入学資格が認められる専修学校の高等課程について，下記のとおり変更がありましたので，その旨，通知します。</t>
    <rPh sb="0" eb="3">
      <t>シュウリョウシャ</t>
    </rPh>
    <phoneticPr fontId="21"/>
  </si>
  <si>
    <t>記</t>
    <rPh sb="0" eb="1">
      <t>キ</t>
    </rPh>
    <phoneticPr fontId="21"/>
  </si>
  <si>
    <t>都道府県</t>
    <rPh sb="0" eb="4">
      <t>トドウフケン</t>
    </rPh>
    <phoneticPr fontId="21"/>
  </si>
  <si>
    <t>名称</t>
    <rPh sb="0" eb="2">
      <t>メイショウ</t>
    </rPh>
    <phoneticPr fontId="21"/>
  </si>
  <si>
    <t>変更前</t>
    <rPh sb="0" eb="3">
      <t>ヘンコウマエ</t>
    </rPh>
    <phoneticPr fontId="23"/>
  </si>
  <si>
    <t>○○高等専修学校○○課程○○学科</t>
    <rPh sb="2" eb="4">
      <t>コウトウ</t>
    </rPh>
    <rPh sb="4" eb="6">
      <t>センシュウ</t>
    </rPh>
    <rPh sb="6" eb="8">
      <t>ガッコウ</t>
    </rPh>
    <rPh sb="10" eb="12">
      <t>カテイ</t>
    </rPh>
    <rPh sb="14" eb="16">
      <t>ガッカ</t>
    </rPh>
    <phoneticPr fontId="21"/>
  </si>
  <si>
    <t>変更後</t>
    <rPh sb="0" eb="2">
      <t>ヘンコウ</t>
    </rPh>
    <rPh sb="2" eb="3">
      <t>アト</t>
    </rPh>
    <phoneticPr fontId="21"/>
  </si>
  <si>
    <t>●●高等専修学校□□課程△△学科</t>
    <rPh sb="2" eb="4">
      <t>コウトウ</t>
    </rPh>
    <rPh sb="4" eb="6">
      <t>センシュウ</t>
    </rPh>
    <rPh sb="6" eb="8">
      <t>ガッコウ</t>
    </rPh>
    <rPh sb="10" eb="12">
      <t>カテイ</t>
    </rPh>
    <rPh sb="14" eb="16">
      <t>ガッカ</t>
    </rPh>
    <phoneticPr fontId="21"/>
  </si>
  <si>
    <t xml:space="preserve">（留意事項）
　１．　専修学校，課程若しくは学科の名称又は位置のいずれかが変更された場合に，本様式を提出すること。
　　　専修学校，課程及び学科の名称については全角で表記し，名称間にスペースは入れないこと。
　２．　同一学科名の昼間学科と夜間等学科が設置されている場合又は夜間等学科のみが設置されている場合，通知及び告示における学科の名称は，
    　「（昼間部）」又は「（夜間部）」で終えるものとする。また，既に告示されている昼間学科のみが設置されている学科について，夜間等学科が新設された場合，
    　既に告示されている学科の名称を「（昼間部）」で終えるものに変更する旨（別記様式２）を通知するものとする。
　３．　同一学科名の修業年限が異なる複数の学科が設置されている場合，通知及び告示における学科の名称は，「（２年制）」等で終えるものとする。
    　また，既に告示されている学科を設置している専修学校に，同一学科名の修業年限が異なる学科が新設された場合，既に告示されている学科の名称を
    　「（○年制）」等で終えるものに変更する旨（別記様式２）を通知するものとする。
　４．　専修学校，課程若しくは学科の名称の変更の場合には，
　　　変更前の「文部科学大臣の定める日」には，括弧書きで旧名称の最後の修了者が出る年度の最終日を記載し，
　　　変更後の「文部科学大臣が定める日」はその翌日を記載する（漢数字表記）。
</t>
  </si>
  <si>
    <t xml:space="preserve">
（添付資料）
　・　専修学校，課程若しくは学科の名称の変更の場合には，
　　①　変更前・変更後の学科の名称等が記載された学則をそれぞれ１部添付すること。
　　②　変更前の名称が告示された官報の該当ページの写しを１部添付し，当該学科名を蛍光ペン等でマーキングすること。
（備考）
　・　用紙の大きさは，日本工業規格Ａ４とする。
</t>
    <rPh sb="18" eb="19">
      <t>モ</t>
    </rPh>
    <rPh sb="25" eb="27">
      <t>メイショウ</t>
    </rPh>
    <phoneticPr fontId="21"/>
  </si>
  <si>
    <t>（別記様式３）</t>
    <rPh sb="1" eb="2">
      <t>ベツ</t>
    </rPh>
    <rPh sb="3" eb="5">
      <t>ヨウシキ</t>
    </rPh>
    <phoneticPr fontId="23"/>
  </si>
  <si>
    <t>修了者に大学入学資格が認められる専修学校の高等課程の廃止に関する通知について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8">
      <t>ハイシ</t>
    </rPh>
    <rPh sb="29" eb="30">
      <t>カン</t>
    </rPh>
    <rPh sb="32" eb="34">
      <t>ツウチ</t>
    </rPh>
    <phoneticPr fontId="21"/>
  </si>
  <si>
    <t>　修了者に大学入学資格が認められる専修学校の高等課程について，下記のとおり廃止されましたので，その旨，通知します。</t>
    <rPh sb="1" eb="4">
      <t>シュウリョウシャ</t>
    </rPh>
    <rPh sb="5" eb="7">
      <t>ダイガク</t>
    </rPh>
    <rPh sb="7" eb="9">
      <t>ニュウガク</t>
    </rPh>
    <rPh sb="9" eb="11">
      <t>シカク</t>
    </rPh>
    <rPh sb="12" eb="13">
      <t>ミト</t>
    </rPh>
    <rPh sb="17" eb="19">
      <t>センシュウ</t>
    </rPh>
    <rPh sb="19" eb="21">
      <t>ガッコウ</t>
    </rPh>
    <rPh sb="22" eb="24">
      <t>コウトウ</t>
    </rPh>
    <rPh sb="24" eb="26">
      <t>カテイ</t>
    </rPh>
    <rPh sb="31" eb="33">
      <t>カキ</t>
    </rPh>
    <rPh sb="37" eb="39">
      <t>ハイシ</t>
    </rPh>
    <rPh sb="49" eb="50">
      <t>ムネ</t>
    </rPh>
    <rPh sb="51" eb="53">
      <t>ツウチ</t>
    </rPh>
    <phoneticPr fontId="21"/>
  </si>
  <si>
    <t>文部科学大臣が定める日</t>
    <phoneticPr fontId="21"/>
  </si>
  <si>
    <t>（令和○○年三月三十一日までに当該課程を修了した者に限る。）</t>
    <rPh sb="1" eb="3">
      <t>レイワ</t>
    </rPh>
    <rPh sb="6" eb="8">
      <t>サンガツ</t>
    </rPh>
    <rPh sb="8" eb="11">
      <t>サンジュウイチ</t>
    </rPh>
    <phoneticPr fontId="21"/>
  </si>
  <si>
    <t>（留意事項）
　１．　専修学校，課程及び学科の名称については全角で表記し，名称間にスペースは入れない。
　２．　「文部科学大臣の定める日」には，括弧書きで指定の基準を満たす教育を受けた最後の修了者が出る年度の最終日を新たに追記する（漢数字表記）。
（添付資料）
　・　学科が廃止される前後の学則をそれぞれ１部添付すること。
　・　廃止する学科の名称が告示された官報の該当ページの写しを１部添付し，当該学科名を蛍光ペン等でマーキングすること。
（備考）
　・　用紙の大きさは，日本工業規格Ａ４とする。</t>
    <rPh sb="11" eb="13">
      <t>センシュウ</t>
    </rPh>
    <rPh sb="16" eb="18">
      <t>カテイ</t>
    </rPh>
    <rPh sb="18" eb="19">
      <t>オヨ</t>
    </rPh>
    <rPh sb="30" eb="32">
      <t>ゼンカク</t>
    </rPh>
    <rPh sb="33" eb="35">
      <t>ヒョウキ</t>
    </rPh>
    <rPh sb="37" eb="39">
      <t>メイショウ</t>
    </rPh>
    <rPh sb="39" eb="40">
      <t>アイダ</t>
    </rPh>
    <rPh sb="46" eb="47">
      <t>イ</t>
    </rPh>
    <rPh sb="57" eb="59">
      <t>モンブ</t>
    </rPh>
    <rPh sb="59" eb="61">
      <t>カガク</t>
    </rPh>
    <rPh sb="61" eb="63">
      <t>ダイジン</t>
    </rPh>
    <rPh sb="64" eb="65">
      <t>サダ</t>
    </rPh>
    <rPh sb="67" eb="68">
      <t>ニチ</t>
    </rPh>
    <rPh sb="72" eb="75">
      <t>カッコガ</t>
    </rPh>
    <rPh sb="92" eb="94">
      <t>サイゴ</t>
    </rPh>
    <rPh sb="95" eb="98">
      <t>シュウリョウシャ</t>
    </rPh>
    <rPh sb="99" eb="100">
      <t>デ</t>
    </rPh>
    <rPh sb="101" eb="103">
      <t>ネンド</t>
    </rPh>
    <rPh sb="104" eb="107">
      <t>サイシュウビ</t>
    </rPh>
    <rPh sb="108" eb="109">
      <t>アラ</t>
    </rPh>
    <rPh sb="111" eb="113">
      <t>ツイキ</t>
    </rPh>
    <rPh sb="116" eb="119">
      <t>カンスウジ</t>
    </rPh>
    <rPh sb="119" eb="121">
      <t>ヒョウキ</t>
    </rPh>
    <rPh sb="126" eb="128">
      <t>テンプ</t>
    </rPh>
    <rPh sb="128" eb="130">
      <t>シリョウ</t>
    </rPh>
    <phoneticPr fontId="21"/>
  </si>
  <si>
    <t>（別記様式４）</t>
    <rPh sb="1" eb="3">
      <t>ベッキ</t>
    </rPh>
    <rPh sb="3" eb="5">
      <t>ヨウシキ</t>
    </rPh>
    <phoneticPr fontId="23"/>
  </si>
  <si>
    <t>修了者に大学入学資格が認められる専修学校の高等課程の基準の不適合に関する通知について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8">
      <t>キジュン</t>
    </rPh>
    <rPh sb="29" eb="32">
      <t>フテキゴウ</t>
    </rPh>
    <rPh sb="33" eb="34">
      <t>カン</t>
    </rPh>
    <rPh sb="36" eb="38">
      <t>ツウチ</t>
    </rPh>
    <phoneticPr fontId="21"/>
  </si>
  <si>
    <t>修了者に大学入学資格が認められる専修学校の高等課程について，下記のとおり基準に適合しなくなりましたので，その旨，通知します。</t>
  </si>
  <si>
    <t>備考</t>
    <rPh sb="0" eb="2">
      <t>ビコウ</t>
    </rPh>
    <phoneticPr fontId="21"/>
  </si>
  <si>
    <t>○○高等専修学校○○課程○○学科</t>
    <rPh sb="2" eb="4">
      <t>コウトウ</t>
    </rPh>
    <rPh sb="4" eb="6">
      <t>センシュウ</t>
    </rPh>
    <phoneticPr fontId="21"/>
  </si>
  <si>
    <t>令和○○年○月一日</t>
    <rPh sb="0" eb="2">
      <t>レイワ</t>
    </rPh>
    <rPh sb="7" eb="8">
      <t>イチ</t>
    </rPh>
    <phoneticPr fontId="21"/>
  </si>
  <si>
    <t>（令和○○年三月三十一日までに当該課程を修了した者に限る。）</t>
    <rPh sb="1" eb="3">
      <t>レイワ</t>
    </rPh>
    <rPh sb="6" eb="7">
      <t>サン</t>
    </rPh>
    <rPh sb="8" eb="11">
      <t>サンジュウイチ</t>
    </rPh>
    <phoneticPr fontId="21"/>
  </si>
  <si>
    <t>（留意事項）
　１．　備考欄には，要件不適合となった理由を簡潔に記入すること。
　２．　「文部科学大臣の定める日」には，括弧書きで指定の基準を満たす教育を受けた最後の修了者が出る年度の最終日を新たに追記する（漢数字表記）。
（添付資料）
　・　学科が要件不適合となる前後の学則をそれぞれ１部添付すること。
　・　要件不適合となった学科の名称が告示された官報の該当ページの写しを１部添付し，当該学科名を蛍光ペン等でマーキングすること。
（備考）
　・　用紙の大きさは，日本工業規格Ａ４とする。</t>
    <rPh sb="11" eb="14">
      <t>ビコウラン</t>
    </rPh>
    <rPh sb="17" eb="19">
      <t>ヨウケン</t>
    </rPh>
    <rPh sb="19" eb="22">
      <t>フテキゴウ</t>
    </rPh>
    <rPh sb="26" eb="28">
      <t>リユウ</t>
    </rPh>
    <rPh sb="29" eb="31">
      <t>カンケツ</t>
    </rPh>
    <rPh sb="32" eb="34">
      <t>キニュウ</t>
    </rPh>
    <phoneticPr fontId="21"/>
  </si>
  <si>
    <t>（別記様式５）</t>
    <rPh sb="3" eb="5">
      <t>ヨウシキ</t>
    </rPh>
    <phoneticPr fontId="18"/>
  </si>
  <si>
    <t>修了者に大学入学資格が認められる専修学校の高等課程の状況について</t>
    <phoneticPr fontId="18"/>
  </si>
  <si>
    <t>　　令和○年○月○日付けで告示（文部科学省告示第○○号）された課程の状況は下記のとおりですので，その旨，通知します。</t>
    <rPh sb="2" eb="4">
      <t>レイワ</t>
    </rPh>
    <phoneticPr fontId="18"/>
  </si>
  <si>
    <t>学科の設置年月日</t>
    <rPh sb="0" eb="2">
      <t>ガッカ</t>
    </rPh>
    <rPh sb="3" eb="5">
      <t>セッチ</t>
    </rPh>
    <rPh sb="5" eb="8">
      <t>ネンガッピ</t>
    </rPh>
    <phoneticPr fontId="18"/>
  </si>
  <si>
    <t>指定日以後当該課程の整備が完了する年度（指定日より前に整備が完了している場合は，指定日が属する年度）</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</si>
  <si>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年度</t>
    <rPh sb="0" eb="2">
      <t>ネンド</t>
    </rPh>
    <phoneticPr fontId="18"/>
  </si>
  <si>
    <t>２．通知の状況</t>
    <rPh sb="2" eb="4">
      <t>ツウチ</t>
    </rPh>
    <phoneticPr fontId="18"/>
  </si>
  <si>
    <t>告示の年</t>
    <rPh sb="0" eb="2">
      <t>コクジ</t>
    </rPh>
    <rPh sb="3" eb="4">
      <t>トシ</t>
    </rPh>
    <phoneticPr fontId="18"/>
  </si>
  <si>
    <t>次年度</t>
    <rPh sb="0" eb="3">
      <t>ジネンド</t>
    </rPh>
    <phoneticPr fontId="18"/>
  </si>
  <si>
    <t>次々年度</t>
    <rPh sb="0" eb="2">
      <t>ツギツギ</t>
    </rPh>
    <rPh sb="2" eb="4">
      <t>ネンド</t>
    </rPh>
    <phoneticPr fontId="18"/>
  </si>
  <si>
    <t>次々々年度</t>
    <rPh sb="0" eb="2">
      <t>ツギツギ</t>
    </rPh>
    <rPh sb="3" eb="5">
      <t>ネンド</t>
    </rPh>
    <phoneticPr fontId="18"/>
  </si>
  <si>
    <t>通知の有無
有・無</t>
    <rPh sb="0" eb="2">
      <t>ツウチ</t>
    </rPh>
    <rPh sb="3" eb="5">
      <t>ウム</t>
    </rPh>
    <rPh sb="6" eb="7">
      <t>ア</t>
    </rPh>
    <rPh sb="8" eb="9">
      <t>ナ</t>
    </rPh>
    <phoneticPr fontId="18"/>
  </si>
  <si>
    <t>－</t>
    <phoneticPr fontId="18"/>
  </si>
  <si>
    <t>３．大学入学資格の基準に係る事項の変更の有無及び現状</t>
    <rPh sb="2" eb="4">
      <t>ダイガク</t>
    </rPh>
    <rPh sb="4" eb="6">
      <t>ニュウガク</t>
    </rPh>
    <rPh sb="6" eb="8">
      <t>シカク</t>
    </rPh>
    <rPh sb="9" eb="11">
      <t>キジュン</t>
    </rPh>
    <rPh sb="12" eb="13">
      <t>カカワ</t>
    </rPh>
    <rPh sb="14" eb="16">
      <t>ジコウ</t>
    </rPh>
    <rPh sb="17" eb="19">
      <t>ヘンコウ</t>
    </rPh>
    <rPh sb="20" eb="22">
      <t>ウム</t>
    </rPh>
    <rPh sb="22" eb="23">
      <t>オヨ</t>
    </rPh>
    <rPh sb="24" eb="26">
      <t>ゲンジョウ</t>
    </rPh>
    <phoneticPr fontId="18"/>
  </si>
  <si>
    <t>変更の有無</t>
    <rPh sb="0" eb="2">
      <t>ヘンコウ</t>
    </rPh>
    <rPh sb="3" eb="5">
      <t>ウム</t>
    </rPh>
    <phoneticPr fontId="18"/>
  </si>
  <si>
    <t>現在の状況</t>
    <rPh sb="0" eb="2">
      <t>ゲンザイ</t>
    </rPh>
    <rPh sb="3" eb="5">
      <t>ジョウキョウ</t>
    </rPh>
    <phoneticPr fontId="18"/>
  </si>
  <si>
    <t>変更前の状況</t>
    <rPh sb="0" eb="3">
      <t>ヘンコウマエ</t>
    </rPh>
    <rPh sb="4" eb="6">
      <t>ジョウキョウ</t>
    </rPh>
    <phoneticPr fontId="18"/>
  </si>
  <si>
    <t>修業年限</t>
    <rPh sb="0" eb="2">
      <t>シュウギョウ</t>
    </rPh>
    <rPh sb="2" eb="4">
      <t>ネンゲン</t>
    </rPh>
    <phoneticPr fontId="18"/>
  </si>
  <si>
    <t>４．その他</t>
    <rPh sb="4" eb="5">
      <t>タ</t>
    </rPh>
    <phoneticPr fontId="18"/>
  </si>
  <si>
    <t>生徒の定員（左欄）・実員（右欄）</t>
    <rPh sb="0" eb="2">
      <t>セイト</t>
    </rPh>
    <rPh sb="3" eb="5">
      <t>テイイン</t>
    </rPh>
    <rPh sb="6" eb="8">
      <t>サラン</t>
    </rPh>
    <rPh sb="10" eb="12">
      <t>ジツイン</t>
    </rPh>
    <rPh sb="13" eb="15">
      <t>ウラン</t>
    </rPh>
    <phoneticPr fontId="18"/>
  </si>
  <si>
    <t>専任教員・兼任教員</t>
    <rPh sb="0" eb="2">
      <t>センニン</t>
    </rPh>
    <rPh sb="2" eb="4">
      <t>キョウイン</t>
    </rPh>
    <rPh sb="5" eb="7">
      <t>ケンニン</t>
    </rPh>
    <rPh sb="7" eb="9">
      <t>キョウイン</t>
    </rPh>
    <phoneticPr fontId="18"/>
  </si>
  <si>
    <t>専任教員</t>
    <rPh sb="0" eb="2">
      <t>センニン</t>
    </rPh>
    <rPh sb="2" eb="4">
      <t>キョウイン</t>
    </rPh>
    <phoneticPr fontId="18"/>
  </si>
  <si>
    <t>兼任教員</t>
    <rPh sb="0" eb="2">
      <t>ケンニン</t>
    </rPh>
    <rPh sb="2" eb="4">
      <t>キョウイン</t>
    </rPh>
    <phoneticPr fontId="18"/>
  </si>
  <si>
    <t>　１．　専修学校，課程及び学科の名称については，修了者に大学入学資格が認められる
　　　専修学校の高等課程として官報で告示されているものとの相違がないよう留意の上記入すること。
　　　（なお，専修学校名，課程名，学科名の名称を変更した場合には，名称変更として
　　　別記様式２により６月３０日までに文部科学大臣宛に通知すること。
　　　名称変更の告示を受けた場合には，名称変更後の名称を記入すること。）</t>
    <rPh sb="4" eb="6">
      <t>センシュウ</t>
    </rPh>
    <rPh sb="11" eb="12">
      <t>オヨ</t>
    </rPh>
    <rPh sb="16" eb="18">
      <t>メイショウ</t>
    </rPh>
    <rPh sb="28" eb="30">
      <t>ダイガク</t>
    </rPh>
    <rPh sb="30" eb="32">
      <t>ニュウガク</t>
    </rPh>
    <rPh sb="32" eb="34">
      <t>シカク</t>
    </rPh>
    <rPh sb="35" eb="36">
      <t>ミト</t>
    </rPh>
    <rPh sb="44" eb="46">
      <t>センシュウ</t>
    </rPh>
    <rPh sb="46" eb="48">
      <t>ガッコウ</t>
    </rPh>
    <rPh sb="49" eb="51">
      <t>コウトウ</t>
    </rPh>
    <rPh sb="51" eb="53">
      <t>カテイ</t>
    </rPh>
    <rPh sb="96" eb="98">
      <t>センシュウ</t>
    </rPh>
    <rPh sb="157" eb="159">
      <t>ツウチ</t>
    </rPh>
    <rPh sb="190" eb="192">
      <t>メイショウ</t>
    </rPh>
    <phoneticPr fontId="18"/>
  </si>
  <si>
    <t>　２．　「変更の有無」については，前回の通知（告示の次年度については告示の時）からの変更の有無について記入
　　　すること。変更が有る場合には，「現在の状況」欄に変更後の状況を記入し，「変更前の状況」欄に前回の通知
　　　（告示の次年度については告示の時）における状況を記入すること。変更がない場合は「現在の状況」欄のみ
　　　記入し，「変更前の状況」欄には記入しないこと。</t>
    <rPh sb="20" eb="22">
      <t>ツウチ</t>
    </rPh>
    <rPh sb="105" eb="107">
      <t>ツウチ</t>
    </rPh>
    <phoneticPr fontId="18"/>
  </si>
  <si>
    <t>　３．　大学入学資格の基準に係る事項の変更の結果，平成１７年文部科学省告示第１３７号に定める基準を
　　　満たさなくなった場合には，不適合として別記様式４により６月３０日までに文部科学大臣宛に通知すること。</t>
  </si>
  <si>
    <t>　４．　「生徒の定員・実員」については，通知を行う年度（本年度）の５月１日現在における当該課程の生徒の定員及び
　　　実員を記入すること。</t>
    <rPh sb="20" eb="22">
      <t>ツウチ</t>
    </rPh>
    <phoneticPr fontId="18"/>
  </si>
  <si>
    <t>　５．　「専任教員・兼任教員」については，通知を行う年度（本年度）の５月１日現在の，専修学校設置基準に該当する
　　　課程全体の教員数を記入すること。</t>
    <rPh sb="21" eb="23">
      <t>ツウチ</t>
    </rPh>
    <phoneticPr fontId="18"/>
  </si>
  <si>
    <t>　・　学則を一部添付すること。</t>
    <phoneticPr fontId="18"/>
  </si>
  <si>
    <t>　・　官報の該当ページの写しを１部添付し，当該該当学科名を蛍光ペン等でマーキングすること。
　　（官報の改正等の履歴がある場合には，全ての写しについて，１部添付し，
　　当該該当学科名を蛍光ペン等でマーキングすること。）</t>
    <rPh sb="3" eb="5">
      <t>カンポウ</t>
    </rPh>
    <rPh sb="6" eb="8">
      <t>ガイトウ</t>
    </rPh>
    <rPh sb="12" eb="13">
      <t>ウツ</t>
    </rPh>
    <rPh sb="16" eb="17">
      <t>ブ</t>
    </rPh>
    <rPh sb="17" eb="19">
      <t>テンプ</t>
    </rPh>
    <rPh sb="21" eb="23">
      <t>トウガイ</t>
    </rPh>
    <rPh sb="23" eb="25">
      <t>ガイトウ</t>
    </rPh>
    <rPh sb="25" eb="27">
      <t>ガッカ</t>
    </rPh>
    <rPh sb="27" eb="28">
      <t>メイ</t>
    </rPh>
    <rPh sb="29" eb="31">
      <t>ケイコウ</t>
    </rPh>
    <rPh sb="33" eb="34">
      <t>ナド</t>
    </rPh>
    <rPh sb="49" eb="51">
      <t>カンポウ</t>
    </rPh>
    <rPh sb="52" eb="54">
      <t>カイセイ</t>
    </rPh>
    <rPh sb="54" eb="55">
      <t>トウ</t>
    </rPh>
    <rPh sb="56" eb="58">
      <t>リレキ</t>
    </rPh>
    <rPh sb="61" eb="63">
      <t>バアイ</t>
    </rPh>
    <rPh sb="66" eb="67">
      <t>スベ</t>
    </rPh>
    <phoneticPr fontId="18"/>
  </si>
  <si>
    <t>（備考）
　・　用紙の大きさは，日本工業規格Ａ４とする。</t>
    <phoneticPr fontId="18"/>
  </si>
  <si>
    <t>３．文部科学大臣の告示に記載が必要な事項</t>
    <phoneticPr fontId="18"/>
  </si>
  <si>
    <t>都道府県</t>
    <rPh sb="0" eb="4">
      <t>トドウフケン</t>
    </rPh>
    <phoneticPr fontId="23"/>
  </si>
  <si>
    <t>名称</t>
    <rPh sb="0" eb="2">
      <t>メイショウ</t>
    </rPh>
    <phoneticPr fontId="23"/>
  </si>
  <si>
    <t>文部科学大臣が定める日</t>
    <rPh sb="0" eb="2">
      <t>モンブ</t>
    </rPh>
    <rPh sb="2" eb="4">
      <t>カガク</t>
    </rPh>
    <rPh sb="4" eb="6">
      <t>ダイジン</t>
    </rPh>
    <rPh sb="7" eb="8">
      <t>サダ</t>
    </rPh>
    <rPh sb="10" eb="11">
      <t>ニチ</t>
    </rPh>
    <phoneticPr fontId="23"/>
  </si>
  <si>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</si>
  <si>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</si>
  <si>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</si>
  <si>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</si>
  <si>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</si>
  <si>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</si>
  <si>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学科数</t>
    <rPh sb="0" eb="3">
      <t>ガッカスウ</t>
    </rPh>
    <phoneticPr fontId="18"/>
  </si>
  <si>
    <t>入力確認</t>
    <rPh sb="0" eb="2">
      <t>ニュウリョク</t>
    </rPh>
    <rPh sb="2" eb="4">
      <t>カクニン</t>
    </rPh>
    <phoneticPr fontId="18"/>
  </si>
  <si>
    <t>（項目別）</t>
    <rPh sb="1" eb="4">
      <t>コウモクベツ</t>
    </rPh>
    <phoneticPr fontId="18"/>
  </si>
  <si>
    <t>文部科学専門学校</t>
    <phoneticPr fontId="18"/>
  </si>
  <si>
    <t>03-6734-2915</t>
    <phoneticPr fontId="18"/>
  </si>
  <si>
    <t>学校法人文部科学院</t>
    <phoneticPr fontId="18"/>
  </si>
  <si>
    <t>千代田区霞が関３－２－２</t>
  </si>
  <si>
    <t>千代田区霞が関３－２－２</t>
    <phoneticPr fontId="18"/>
  </si>
  <si>
    <t>＊記入例＊</t>
    <rPh sb="1" eb="4">
      <t>キニュウレイ</t>
    </rPh>
    <phoneticPr fontId="18"/>
  </si>
  <si>
    <t>〇</t>
  </si>
  <si>
    <t>北海道</t>
  </si>
  <si>
    <t>青森県</t>
  </si>
  <si>
    <t>岩手県</t>
    <rPh sb="0" eb="3">
      <t>イワテケン</t>
    </rPh>
    <phoneticPr fontId="18"/>
  </si>
  <si>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</si>
  <si>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</si>
  <si>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</si>
  <si>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</si>
  <si>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</si>
  <si>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</si>
  <si>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</si>
  <si>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</si>
  <si>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</si>
  <si>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</si>
  <si>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</si>
  <si>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</si>
  <si>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</si>
  <si>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</si>
  <si>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</si>
  <si>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</si>
  <si>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</si>
  <si>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</si>
  <si>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</si>
  <si>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</si>
  <si>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</si>
  <si>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</si>
  <si>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</si>
  <si>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</si>
  <si>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</si>
  <si>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</si>
  <si>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</si>
  <si>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</si>
  <si>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</si>
  <si>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</si>
  <si>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</si>
  <si>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</si>
  <si>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</si>
  <si>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</si>
  <si>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</si>
  <si>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</si>
  <si>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</si>
  <si>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</si>
  <si>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</si>
  <si>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</si>
  <si>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</si>
  <si>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</si>
  <si>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</si>
  <si>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平成○○年三月一日</t>
    <rPh sb="5" eb="6">
      <t>サン</t>
    </rPh>
    <rPh sb="7" eb="8">
      <t>イチ</t>
    </rPh>
    <phoneticPr fontId="23"/>
  </si>
  <si>
    <t>都道府県</t>
    <rPh sb="0" eb="4">
      <t>トドウフケン</t>
    </rPh>
    <phoneticPr fontId="4"/>
  </si>
  <si>
    <t>名称</t>
    <rPh sb="0" eb="2">
      <t>メイショウ</t>
    </rPh>
    <phoneticPr fontId="4"/>
  </si>
  <si>
    <t>文部科学大臣が定める日</t>
    <rPh sb="0" eb="2">
      <t>モンブ</t>
    </rPh>
    <rPh sb="2" eb="4">
      <t>カガク</t>
    </rPh>
    <rPh sb="4" eb="6">
      <t>ダイジン</t>
    </rPh>
    <rPh sb="7" eb="8">
      <t>サダ</t>
    </rPh>
    <rPh sb="10" eb="11">
      <t>ニチ</t>
    </rPh>
    <phoneticPr fontId="4"/>
  </si>
  <si>
    <t>変更前</t>
    <rPh sb="0" eb="2">
      <t>ヘンコウ</t>
    </rPh>
    <rPh sb="2" eb="3">
      <t>マエ</t>
    </rPh>
    <phoneticPr fontId="4"/>
  </si>
  <si>
    <t>変更後</t>
    <rPh sb="0" eb="2">
      <t>ヘンコウ</t>
    </rPh>
    <rPh sb="2" eb="3">
      <t>アト</t>
    </rPh>
    <phoneticPr fontId="4"/>
  </si>
  <si>
    <t>廃止課程一覧用</t>
    <rPh sb="0" eb="4">
      <t>ハイシカテイ</t>
    </rPh>
    <rPh sb="4" eb="6">
      <t>イチラン</t>
    </rPh>
    <rPh sb="6" eb="7">
      <t>ヨウ</t>
    </rPh>
    <phoneticPr fontId="18"/>
  </si>
  <si>
    <t>推薦課程一覧用</t>
    <rPh sb="0" eb="2">
      <t>スイセン</t>
    </rPh>
    <rPh sb="2" eb="4">
      <t>カテイ</t>
    </rPh>
    <rPh sb="4" eb="6">
      <t>イチラン</t>
    </rPh>
    <rPh sb="6" eb="7">
      <t>ヨウ</t>
    </rPh>
    <phoneticPr fontId="18"/>
  </si>
  <si>
    <t>名称変更課程一覧用</t>
    <rPh sb="0" eb="2">
      <t>メイショウ</t>
    </rPh>
    <rPh sb="2" eb="4">
      <t>ヘンコウ</t>
    </rPh>
    <rPh sb="4" eb="6">
      <t>カテイ</t>
    </rPh>
    <rPh sb="6" eb="8">
      <t>イチラン</t>
    </rPh>
    <rPh sb="8" eb="9">
      <t>ヨウ</t>
    </rPh>
    <phoneticPr fontId="18"/>
  </si>
  <si>
    <t>年度</t>
    <phoneticPr fontId="18"/>
  </si>
  <si>
    <t>状況報告課程一覧用</t>
    <rPh sb="0" eb="4">
      <t>ジョウキョウホウコク</t>
    </rPh>
    <rPh sb="4" eb="6">
      <t>カテイ</t>
    </rPh>
    <rPh sb="6" eb="8">
      <t>イチラン</t>
    </rPh>
    <rPh sb="8" eb="9">
      <t>ヨウ</t>
    </rPh>
    <phoneticPr fontId="18"/>
  </si>
  <si>
    <t>４．その他</t>
    <rPh sb="4" eb="5">
      <t>ホカ</t>
    </rPh>
    <phoneticPr fontId="18"/>
  </si>
  <si>
    <t>３．大学入学資格の基準に係る事項の変更の有無及び現状</t>
    <rPh sb="2" eb="4">
      <t>ダイガク</t>
    </rPh>
    <rPh sb="4" eb="8">
      <t>ニュウガクシカク</t>
    </rPh>
    <rPh sb="9" eb="11">
      <t>キジュン</t>
    </rPh>
    <rPh sb="12" eb="13">
      <t>カカ</t>
    </rPh>
    <rPh sb="14" eb="16">
      <t>ジコウ</t>
    </rPh>
    <rPh sb="17" eb="19">
      <t>ヘンコウ</t>
    </rPh>
    <rPh sb="20" eb="22">
      <t>ウム</t>
    </rPh>
    <rPh sb="22" eb="23">
      <t>オヨ</t>
    </rPh>
    <rPh sb="24" eb="26">
      <t>ゲンジョウ</t>
    </rPh>
    <phoneticPr fontId="18"/>
  </si>
  <si>
    <t>２．通知の状況</t>
    <rPh sb="2" eb="4">
      <t>ツウチ</t>
    </rPh>
    <rPh sb="5" eb="7">
      <t>ジョウキョウ</t>
    </rPh>
    <phoneticPr fontId="18"/>
  </si>
  <si>
    <t>※ セルが黄色くなっている箇所が入力箇所となります。</t>
    <rPh sb="5" eb="7">
      <t>キイロ</t>
    </rPh>
    <rPh sb="13" eb="15">
      <t>カショ</t>
    </rPh>
    <rPh sb="16" eb="20">
      <t>ニュウリョクカショ</t>
    </rPh>
    <phoneticPr fontId="18"/>
  </si>
  <si>
    <t>　　必要に応じて「保護」を解除して使用ください。</t>
    <rPh sb="2" eb="4">
      <t>ヒツヨウ</t>
    </rPh>
    <rPh sb="5" eb="6">
      <t>オウ</t>
    </rPh>
    <rPh sb="9" eb="11">
      <t>ホゴ</t>
    </rPh>
    <rPh sb="13" eb="15">
      <t>カイジョ</t>
    </rPh>
    <rPh sb="17" eb="19">
      <t>シヨウ</t>
    </rPh>
    <phoneticPr fontId="18"/>
  </si>
  <si>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</si>
  <si>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入力確認</t>
    <rPh sb="0" eb="4">
      <t>ニュウリョクカクニン</t>
    </rPh>
    <phoneticPr fontId="18"/>
  </si>
  <si>
    <t>不適合課程一覧用</t>
    <rPh sb="0" eb="3">
      <t>フテキゴウ</t>
    </rPh>
    <rPh sb="3" eb="5">
      <t>カテイ</t>
    </rPh>
    <rPh sb="5" eb="7">
      <t>イチラン</t>
    </rPh>
    <rPh sb="7" eb="8">
      <t>ヨウ</t>
    </rPh>
    <phoneticPr fontId="18"/>
  </si>
  <si>
    <t>市区町村以下</t>
    <rPh sb="0" eb="6">
      <t>シクチョウソンイカ</t>
    </rPh>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</si>
  <si>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</si>
  <si>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単位時間</t>
  </si>
  <si>
    <t>○○高等専修学校○○課程■■学科</t>
    <rPh sb="2" eb="4">
      <t>コウトウ</t>
    </rPh>
    <rPh sb="4" eb="6">
      <t>センシュウ</t>
    </rPh>
    <rPh sb="6" eb="8">
      <t>ガッコウ</t>
    </rPh>
    <rPh sb="10" eb="12">
      <t>カテイ</t>
    </rPh>
    <rPh sb="14" eb="16">
      <t>ガッカ</t>
    </rPh>
    <phoneticPr fontId="21"/>
  </si>
  <si>
    <t>○○高等専修学校○○課程■■学科（×年制）</t>
    <rPh sb="2" eb="4">
      <t>コウトウ</t>
    </rPh>
    <rPh sb="4" eb="6">
      <t>センシュウ</t>
    </rPh>
    <rPh sb="6" eb="8">
      <t>ガッコウ</t>
    </rPh>
    <rPh sb="10" eb="12">
      <t>カテイ</t>
    </rPh>
    <rPh sb="14" eb="16">
      <t>ガッカ</t>
    </rPh>
    <rPh sb="18" eb="20">
      <t>ネンセイ</t>
    </rPh>
    <phoneticPr fontId="21"/>
  </si>
  <si>
    <t>　５．　「生徒総定員」及び「実員」については，通知を行う年度（本年度）の５月１日現在の生徒総定員及び実員を記入すること。</t>
    <rPh sb="23" eb="25">
      <t>ツウチ</t>
    </rPh>
    <phoneticPr fontId="18"/>
  </si>
  <si>
    <t>　・　学則（（Ｅ）までの修業年限の期間にわたる教育課程や課程の修了に必要な総授業時数又は総単位数が確認できるもの）を一部添付すること。</t>
    <rPh sb="12" eb="14">
      <t>シュウギョウ</t>
    </rPh>
    <rPh sb="14" eb="16">
      <t>ネンゲン</t>
    </rPh>
    <rPh sb="17" eb="19">
      <t>キカン</t>
    </rPh>
    <rPh sb="23" eb="25">
      <t>キョウイク</t>
    </rPh>
    <rPh sb="25" eb="27">
      <t>カテイ</t>
    </rPh>
    <rPh sb="28" eb="30">
      <t>カテイ</t>
    </rPh>
    <rPh sb="31" eb="33">
      <t>シュウリョウ</t>
    </rPh>
    <rPh sb="34" eb="36">
      <t>ヒツヨウ</t>
    </rPh>
    <rPh sb="37" eb="38">
      <t>ソウ</t>
    </rPh>
    <rPh sb="38" eb="40">
      <t>ジュギョウ</t>
    </rPh>
    <rPh sb="40" eb="42">
      <t>ジスウ</t>
    </rPh>
    <rPh sb="42" eb="43">
      <t>マタ</t>
    </rPh>
    <rPh sb="44" eb="45">
      <t>ソウ</t>
    </rPh>
    <rPh sb="45" eb="47">
      <t>タンイ</t>
    </rPh>
    <rPh sb="47" eb="48">
      <t>スウ</t>
    </rPh>
    <rPh sb="49" eb="51">
      <t>カクニン</t>
    </rPh>
    <phoneticPr fontId="18"/>
  </si>
  <si>
    <t>平成○年○月1日</t>
    <rPh sb="0" eb="2">
      <t>ヘイセイ</t>
    </rPh>
    <rPh sb="2" eb="4">
      <t>マルネン</t>
    </rPh>
    <rPh sb="4" eb="6">
      <t>マルガツ</t>
    </rPh>
    <rPh sb="7" eb="8">
      <t>ニチ</t>
    </rPh>
    <phoneticPr fontId="23"/>
  </si>
  <si>
    <t>令和○年4月1日</t>
    <rPh sb="0" eb="2">
      <t>レイワ</t>
    </rPh>
    <rPh sb="2" eb="4">
      <t>マルネン</t>
    </rPh>
    <rPh sb="5" eb="6">
      <t>ガツ</t>
    </rPh>
    <rPh sb="7" eb="8">
      <t>ニチ</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</si>
</sst>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lt;=999]000;[&lt;=9999]000\-00;000\-0000"/>
    <numFmt numFmtId="177" formatCode="#,##0&quot;人&quot;"/>
    <numFmt numFmtId="178" formatCode="#,##0&quot; 人&quot;"/>
    <numFmt numFmtId="179" formatCode="[DBNum1]ggge&quot;年&quot;m&quot;月&quot;d&quot;日&quot;"/>
    <numFmt numFmtId="180" formatCode="&quot;令和 &quot;#0&quot; 年度&quot;"/>
    <numFmt numFmtId="181" formatCode="General\ &quot;年&quot;"/>
  </numFmts>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2"/>
      <charset val="128"/>
      <scheme val="minor"/>
    </font>
    <font>
      <sz val="11"/>
      <color rgb="FFFF0000"/>
      <name val="ＭＳ Ｐ明朝"/>
      <family val="1"/>
      <charset val="128"/>
    </font>
    <font>
      <sz val="10"/>
      <color rgb="FF000000"/>
      <name val="ＭＳ Ｐ明朝"/>
      <family val="1"/>
      <charset val="128"/>
    </font>
    <font>
      <b/>
      <sz val="28"/>
      <color rgb="FFFF0000"/>
      <name val="ＭＳ Ｐ明朝"/>
      <family val="1"/>
      <charset val="128"/>
    </font>
    <font>
      <b/>
      <sz val="24"/>
      <color theme="4" tint="0.59999389629810485"/>
      <name val="Meiryo UI"/>
      <family val="3"/>
      <charset val="128"/>
    </font>
    <font>
      <sz val="9"/>
      <color theme="0"/>
      <name val="ＭＳ 明朝"/>
      <family val="1"/>
      <charset val="128"/>
    </font>
    <font>
      <sz val="10"/>
      <color theme="0"/>
      <name val="ＭＳ Ｐ明朝"/>
      <family val="1"/>
      <charset val="128"/>
    </font>
    <font>
      <b/>
      <sz val="20"/>
      <color theme="0"/>
      <name val="HG丸ｺﾞｼｯｸM-PRO"/>
      <family val="3"/>
      <charset val="128"/>
    </font>
    <font>
      <b/>
      <sz val="20"/>
      <color rgb="FFC00000"/>
      <name val="ＭＳ Ｐ明朝"/>
      <family val="1"/>
      <charset val="128"/>
    </font>
    <font>
      <sz val="11"/>
      <color theme="1"/>
      <name val="Meiryo UI"/>
      <family val="3"/>
      <charset val="128"/>
    </font>
    <font>
      <b/>
      <sz val="11"/>
      <color theme="0"/>
      <name val="Meiryo UI"/>
      <family val="3"/>
      <charset val="128"/>
    </font>
    <font>
      <sz val="9"/>
      <color rgb="FFFF0000"/>
      <name val="Meiryo UI"/>
      <family val="3"/>
      <charset val="128"/>
    </font>
    <font>
      <sz val="14"/>
      <color rgb="FFFF0000"/>
      <name val="Meiryo UI"/>
      <family val="3"/>
      <charset val="128"/>
    </font>
    <font>
      <sz val="11"/>
      <color theme="5"/>
      <name val="Meiryo UI"/>
      <family val="3"/>
      <charset val="128"/>
    </font>
    <font>
      <sz val="9"/>
      <name val="ＭＳ Ｐゴシック"/>
      <family val="3"/>
      <charset val="128"/>
      <scheme val="minor"/>
    </font>
    <font>
      <b/>
      <sz val="16"/>
      <color rgb="FFC00000"/>
      <name val="ＭＳ Ｐ明朝"/>
      <family val="1"/>
      <charset val="128"/>
    </font>
    <font>
      <b/>
      <sz val="14"/>
      <color theme="0" tint="-0.499984740745262"/>
      <name val="ＭＳ Ｐ明朝"/>
      <family val="1"/>
      <charset val="128"/>
    </font>
    <font>
      <b/>
      <sz val="12"/>
      <color rgb="FFFF0000"/>
      <name val="Meiryo UI"/>
      <family val="3"/>
      <charset val="128"/>
    </font>
    <font>
      <b/>
      <sz val="10"/>
      <color theme="0"/>
      <name val="Meiryo UI"/>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diagonalDown="1">
      <left style="thin">
        <color rgb="FF000000"/>
      </left>
      <right/>
      <top style="thin">
        <color rgb="FF000000"/>
      </top>
      <bottom/>
      <diagonal style="thin">
        <color rgb="FF000000"/>
      </diagonal>
    </border>
    <border diagonalDown="1">
      <left/>
      <right style="thin">
        <color rgb="FF000000"/>
      </right>
      <top style="thin">
        <color rgb="FF000000"/>
      </top>
      <bottom/>
      <diagonal style="thin">
        <color rgb="FF000000"/>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right style="thin">
        <color rgb="FF000000"/>
      </right>
      <top style="thin">
        <color auto="1"/>
      </top>
      <bottom/>
      <diagonal/>
    </border>
    <border>
      <left style="thin">
        <color rgb="FF000000"/>
      </left>
      <right/>
      <top style="thin">
        <color indexed="64"/>
      </top>
      <bottom style="thin">
        <color indexed="64"/>
      </bottom>
      <diagonal/>
    </border>
    <border>
      <left/>
      <right style="thin">
        <color rgb="FF000000"/>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auto="1"/>
      </right>
      <top style="thin">
        <color rgb="FF000000"/>
      </top>
      <bottom style="thin">
        <color rgb="FF000000"/>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hair">
        <color indexed="64"/>
      </right>
      <top style="thin">
        <color indexed="64"/>
      </top>
      <bottom style="thin">
        <color indexed="64"/>
      </bottom>
      <diagonal/>
    </border>
    <border>
      <left/>
      <right/>
      <top/>
      <bottom style="medium">
        <color theme="0"/>
      </bottom>
      <diagonal/>
    </border>
    <border>
      <left style="hair">
        <color indexed="64"/>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thin">
        <color theme="3"/>
      </left>
      <right style="thin">
        <color indexed="64"/>
      </right>
      <top style="thin">
        <color theme="3"/>
      </top>
      <bottom style="thin">
        <color theme="3"/>
      </bottom>
      <diagonal/>
    </border>
    <border>
      <left/>
      <right style="thin">
        <color indexed="64"/>
      </right>
      <top style="thin">
        <color theme="3"/>
      </top>
      <bottom style="thin">
        <color theme="3"/>
      </bottom>
      <diagonal/>
    </border>
    <border>
      <left style="thin">
        <color indexed="64"/>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
      <left/>
      <right style="thin">
        <color auto="1"/>
      </right>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cellStyleXfs>
  <cellXfs count="393">
    <xf numFmtId="0" fontId="0" fillId="0" borderId="0" xfId="0">
      <alignment vertical="center"/>
    </xf>
    <xf numFmtId="0" fontId="19" fillId="0" borderId="13"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0" xfId="0" applyFont="1" applyAlignment="1">
      <alignment horizontal="justify" vertical="center"/>
    </xf>
    <xf numFmtId="0" fontId="24" fillId="0" borderId="0" xfId="0" applyFont="1">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vertical="top" wrapText="1"/>
    </xf>
    <xf numFmtId="0" fontId="24" fillId="0" borderId="11" xfId="0" applyFont="1" applyBorder="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center" vertical="center"/>
    </xf>
    <xf numFmtId="0" fontId="24" fillId="0" borderId="27" xfId="0" applyFont="1" applyBorder="1" applyAlignment="1">
      <alignment horizontal="left" vertical="center"/>
    </xf>
    <xf numFmtId="0" fontId="24" fillId="0" borderId="14" xfId="0" applyFont="1" applyBorder="1">
      <alignment vertical="center"/>
    </xf>
    <xf numFmtId="0" fontId="19" fillId="0" borderId="31" xfId="0" applyFont="1" applyBorder="1" applyAlignment="1">
      <alignment vertical="center" wrapText="1"/>
    </xf>
    <xf numFmtId="0" fontId="19" fillId="0" borderId="31" xfId="0" applyFont="1" applyBorder="1">
      <alignment vertical="center"/>
    </xf>
    <xf numFmtId="0" fontId="24" fillId="33" borderId="15" xfId="0" applyFont="1" applyFill="1" applyBorder="1">
      <alignment vertical="center"/>
    </xf>
    <xf numFmtId="0" fontId="24" fillId="33" borderId="19"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xf>
    <xf numFmtId="0" fontId="19" fillId="0" borderId="0" xfId="0" applyFont="1" applyAlignment="1">
      <alignment vertical="top"/>
    </xf>
    <xf numFmtId="0" fontId="19" fillId="33" borderId="26" xfId="0" applyFont="1" applyFill="1" applyBorder="1">
      <alignment vertical="center"/>
    </xf>
    <xf numFmtId="0" fontId="19" fillId="0" borderId="2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44" xfId="0" applyFont="1" applyBorder="1" applyAlignment="1">
      <alignment horizontal="right" vertical="center" wrapText="1"/>
    </xf>
    <xf numFmtId="0" fontId="19" fillId="0" borderId="0" xfId="0" applyFont="1" applyAlignment="1">
      <alignment horizontal="left" vertical="top" wrapText="1"/>
    </xf>
    <xf numFmtId="0" fontId="19" fillId="0" borderId="45" xfId="0" applyFont="1" applyBorder="1" applyAlignment="1">
      <alignment vertical="center" wrapText="1"/>
    </xf>
    <xf numFmtId="0" fontId="19" fillId="0" borderId="24" xfId="0" applyFont="1" applyBorder="1">
      <alignment vertical="center"/>
    </xf>
    <xf numFmtId="0" fontId="19" fillId="0" borderId="23" xfId="0" applyFont="1" applyBorder="1" applyAlignment="1">
      <alignment horizontal="right" vertical="center"/>
    </xf>
    <xf numFmtId="0" fontId="19" fillId="0" borderId="24" xfId="0" applyFont="1" applyBorder="1" applyAlignment="1" applyProtection="1">
      <alignment horizontal="center" vertical="center"/>
      <protection locked="0"/>
    </xf>
    <xf numFmtId="0" fontId="29" fillId="0" borderId="0" xfId="0" applyFont="1">
      <alignment vertical="center"/>
    </xf>
    <xf numFmtId="0" fontId="34" fillId="0" borderId="0" xfId="0" applyFont="1">
      <alignment vertical="center"/>
    </xf>
    <xf numFmtId="14" fontId="34" fillId="0" borderId="0" xfId="0" applyNumberFormat="1" applyFont="1">
      <alignment vertical="center"/>
    </xf>
    <xf numFmtId="0" fontId="34" fillId="0" borderId="0" xfId="0" applyFont="1" applyAlignment="1">
      <alignment horizontal="right" vertical="center"/>
    </xf>
    <xf numFmtId="0" fontId="34" fillId="35" borderId="59" xfId="0" applyFont="1" applyFill="1" applyBorder="1" applyAlignment="1">
      <alignment horizontal="center" vertical="center"/>
    </xf>
    <xf numFmtId="0" fontId="36" fillId="0" borderId="0" xfId="0" applyFont="1">
      <alignment vertical="center"/>
    </xf>
    <xf numFmtId="0" fontId="35" fillId="36" borderId="59" xfId="0" applyFont="1" applyFill="1" applyBorder="1" applyAlignment="1">
      <alignment horizontal="center" vertical="center"/>
    </xf>
    <xf numFmtId="0" fontId="35" fillId="36" borderId="60" xfId="0" applyFont="1" applyFill="1" applyBorder="1" applyAlignment="1">
      <alignment horizontal="center" vertical="center"/>
    </xf>
    <xf numFmtId="0" fontId="35" fillId="37" borderId="59" xfId="0" applyFont="1" applyFill="1" applyBorder="1" applyAlignment="1">
      <alignment horizontal="center" vertical="center"/>
    </xf>
    <xf numFmtId="0" fontId="35" fillId="37" borderId="60" xfId="0" applyFont="1" applyFill="1" applyBorder="1" applyAlignment="1">
      <alignment horizontal="center" vertical="center"/>
    </xf>
    <xf numFmtId="0" fontId="35" fillId="37" borderId="61" xfId="0" applyFont="1" applyFill="1" applyBorder="1" applyAlignment="1">
      <alignment horizontal="center" vertical="center"/>
    </xf>
    <xf numFmtId="0" fontId="34" fillId="38" borderId="59" xfId="0" applyFont="1" applyFill="1" applyBorder="1" applyAlignment="1">
      <alignment horizontal="center" vertical="center"/>
    </xf>
    <xf numFmtId="0" fontId="37" fillId="0" borderId="0" xfId="0" applyFont="1">
      <alignment vertical="center"/>
    </xf>
    <xf numFmtId="0" fontId="38" fillId="0" borderId="59" xfId="0" applyFont="1" applyBorder="1" applyAlignment="1">
      <alignment horizontal="center" vertical="center"/>
    </xf>
    <xf numFmtId="0" fontId="38" fillId="0" borderId="59" xfId="0" applyFont="1" applyBorder="1">
      <alignment vertical="center"/>
    </xf>
    <xf numFmtId="14" fontId="38" fillId="0" borderId="0" xfId="0" applyNumberFormat="1" applyFont="1">
      <alignment vertical="center"/>
    </xf>
    <xf numFmtId="0" fontId="38" fillId="0" borderId="0" xfId="0" applyFont="1">
      <alignment vertical="center"/>
    </xf>
    <xf numFmtId="0" fontId="39" fillId="0" borderId="0" xfId="42" applyFont="1" applyAlignment="1">
      <alignment vertical="center" wrapText="1"/>
    </xf>
    <xf numFmtId="0" fontId="39" fillId="0" borderId="0" xfId="42" applyFont="1" applyAlignment="1">
      <alignment vertical="center"/>
    </xf>
    <xf numFmtId="0" fontId="24" fillId="0" borderId="0" xfId="43" applyFont="1" applyAlignment="1">
      <alignment horizontal="left" vertical="top" wrapText="1"/>
    </xf>
    <xf numFmtId="0" fontId="24" fillId="0" borderId="0" xfId="42" applyFont="1"/>
    <xf numFmtId="0" fontId="24" fillId="0" borderId="0" xfId="42" applyFont="1" applyAlignment="1">
      <alignment horizontal="center" vertical="center" wrapText="1"/>
    </xf>
    <xf numFmtId="0" fontId="24" fillId="0" borderId="0" xfId="42" applyFont="1" applyAlignment="1">
      <alignment horizontal="right"/>
    </xf>
    <xf numFmtId="0" fontId="24" fillId="0" borderId="0" xfId="43" applyFont="1" applyAlignment="1">
      <alignment horizontal="center" vertical="center" wrapText="1"/>
    </xf>
    <xf numFmtId="0" fontId="24" fillId="0" borderId="0" xfId="42" applyFont="1" applyAlignment="1">
      <alignment vertical="center"/>
    </xf>
    <xf numFmtId="0" fontId="19" fillId="33" borderId="0" xfId="0" applyFont="1" applyFill="1" applyAlignment="1">
      <alignment horizontal="center" vertical="center" wrapText="1"/>
    </xf>
    <xf numFmtId="0" fontId="24" fillId="0" borderId="0" xfId="43" applyFont="1" applyAlignment="1">
      <alignment horizontal="left" vertical="center" wrapText="1"/>
    </xf>
    <xf numFmtId="0" fontId="24" fillId="33" borderId="0" xfId="42" applyFont="1" applyFill="1" applyAlignment="1">
      <alignment horizontal="center" vertical="center" wrapText="1"/>
    </xf>
    <xf numFmtId="0" fontId="24" fillId="0" borderId="0" xfId="43" applyFont="1">
      <alignment vertical="center"/>
    </xf>
    <xf numFmtId="0" fontId="28" fillId="0" borderId="0" xfId="0" applyFont="1">
      <alignment vertical="center"/>
    </xf>
    <xf numFmtId="14" fontId="24" fillId="0" borderId="0" xfId="43" applyNumberFormat="1" applyFont="1" applyAlignment="1">
      <alignment horizontal="right" vertical="center"/>
    </xf>
    <xf numFmtId="0" fontId="24" fillId="0" borderId="0" xfId="42" applyFont="1" applyAlignment="1">
      <alignment horizontal="left" vertical="center"/>
    </xf>
    <xf numFmtId="0" fontId="19" fillId="0" borderId="0" xfId="0" applyFont="1" applyAlignment="1">
      <alignment vertical="top" wrapText="1"/>
    </xf>
    <xf numFmtId="0" fontId="24" fillId="0" borderId="0" xfId="43" applyFont="1" applyAlignment="1">
      <alignment vertical="center" wrapText="1"/>
    </xf>
    <xf numFmtId="0" fontId="24" fillId="0" borderId="0" xfId="43" applyFont="1" applyAlignment="1">
      <alignment horizontal="left" vertical="center"/>
    </xf>
    <xf numFmtId="0" fontId="28" fillId="0" borderId="0" xfId="0" applyFont="1" applyAlignment="1">
      <alignment vertical="top"/>
    </xf>
    <xf numFmtId="0" fontId="19" fillId="0" borderId="0" xfId="0" applyFont="1" applyAlignment="1"/>
    <xf numFmtId="0" fontId="33" fillId="0" borderId="0" xfId="0" applyFont="1" applyAlignment="1">
      <alignment horizontal="left" vertical="top"/>
    </xf>
    <xf numFmtId="0" fontId="33" fillId="0" borderId="0" xfId="0" applyFont="1" applyAlignment="1">
      <alignment vertical="top"/>
    </xf>
    <xf numFmtId="0" fontId="41" fillId="0" borderId="0" xfId="0" applyFont="1" applyAlignment="1">
      <alignment horizontal="center" vertical="center"/>
    </xf>
    <xf numFmtId="179" fontId="24" fillId="0" borderId="64" xfId="0" applyNumberFormat="1" applyFont="1" applyBorder="1" applyAlignment="1" applyProtection="1">
      <alignment vertical="center" shrinkToFit="1"/>
      <protection locked="0"/>
    </xf>
    <xf numFmtId="0" fontId="24" fillId="0" borderId="23" xfId="42" applyFont="1" applyBorder="1" applyAlignment="1" applyProtection="1">
      <alignment vertical="center" wrapText="1"/>
      <protection locked="0"/>
    </xf>
    <xf numFmtId="0" fontId="24" fillId="0" borderId="34" xfId="42" applyFont="1" applyBorder="1" applyAlignment="1" applyProtection="1">
      <alignment vertical="center" wrapText="1"/>
      <protection locked="0"/>
    </xf>
    <xf numFmtId="0" fontId="38" fillId="0" borderId="0" xfId="0" applyFont="1" applyAlignment="1">
      <alignment horizontal="center" vertical="center"/>
    </xf>
    <xf numFmtId="0" fontId="42" fillId="0" borderId="59" xfId="0" applyFont="1" applyBorder="1" applyAlignment="1">
      <alignment horizontal="center" vertical="center"/>
    </xf>
    <xf numFmtId="0" fontId="31" fillId="39" borderId="0" xfId="0" applyFont="1" applyFill="1">
      <alignment vertical="center"/>
    </xf>
    <xf numFmtId="0" fontId="30" fillId="39" borderId="56" xfId="42" applyFont="1" applyFill="1" applyBorder="1" applyAlignment="1">
      <alignment horizontal="center" vertical="center" wrapText="1"/>
    </xf>
    <xf numFmtId="0" fontId="19" fillId="39" borderId="57" xfId="0" applyFont="1" applyFill="1" applyBorder="1" applyAlignment="1">
      <alignment vertical="center" wrapText="1"/>
    </xf>
    <xf numFmtId="0" fontId="30" fillId="39" borderId="66" xfId="42" applyFont="1" applyFill="1" applyBorder="1" applyAlignment="1">
      <alignment horizontal="center" vertical="center" wrapText="1"/>
    </xf>
    <xf numFmtId="179" fontId="19" fillId="39" borderId="57" xfId="0" applyNumberFormat="1" applyFont="1" applyFill="1" applyBorder="1" applyAlignment="1">
      <alignment vertical="center" wrapText="1"/>
    </xf>
    <xf numFmtId="0" fontId="30" fillId="39" borderId="56" xfId="42" applyFont="1" applyFill="1" applyBorder="1" applyAlignment="1" applyProtection="1">
      <alignment horizontal="center" vertical="center" wrapText="1"/>
      <protection locked="0"/>
    </xf>
    <xf numFmtId="0" fontId="19" fillId="39" borderId="57" xfId="0" applyFont="1" applyFill="1" applyBorder="1" applyAlignment="1" applyProtection="1">
      <alignment vertical="center" wrapText="1"/>
      <protection locked="0"/>
    </xf>
    <xf numFmtId="0" fontId="34" fillId="0" borderId="59" xfId="0" applyFont="1" applyBorder="1" applyAlignment="1" applyProtection="1">
      <alignment horizontal="center" vertical="center"/>
      <protection locked="0"/>
    </xf>
    <xf numFmtId="0" fontId="34" fillId="0" borderId="59" xfId="0" applyFont="1" applyBorder="1" applyProtection="1">
      <alignment vertical="center"/>
      <protection locked="0"/>
    </xf>
    <xf numFmtId="0" fontId="43" fillId="36" borderId="61" xfId="0" applyFont="1" applyFill="1" applyBorder="1" applyAlignment="1">
      <alignment horizontal="center" vertical="center"/>
    </xf>
    <xf numFmtId="177" fontId="24" fillId="0" borderId="13" xfId="0" applyNumberFormat="1" applyFont="1" applyBorder="1" applyAlignment="1" applyProtection="1">
      <alignment horizontal="right" vertical="center"/>
      <protection locked="0"/>
    </xf>
    <xf numFmtId="177" fontId="24" fillId="0" borderId="21" xfId="0" applyNumberFormat="1" applyFont="1" applyBorder="1" applyAlignment="1" applyProtection="1">
      <alignment horizontal="right" vertical="center"/>
      <protection locked="0"/>
    </xf>
    <xf numFmtId="178" fontId="19" fillId="0" borderId="15" xfId="0" applyNumberFormat="1" applyFont="1" applyBorder="1" applyAlignment="1" applyProtection="1">
      <alignment horizontal="right" vertical="center" wrapText="1"/>
      <protection locked="0"/>
    </xf>
    <xf numFmtId="178" fontId="19" fillId="0" borderId="22" xfId="0" applyNumberFormat="1" applyFont="1" applyBorder="1" applyAlignment="1" applyProtection="1">
      <alignment horizontal="right" vertical="center" wrapText="1"/>
      <protection locked="0"/>
    </xf>
    <xf numFmtId="178" fontId="19" fillId="0" borderId="38" xfId="0" applyNumberFormat="1" applyFont="1" applyBorder="1" applyAlignment="1" applyProtection="1">
      <alignment horizontal="right" vertical="center" wrapText="1"/>
      <protection locked="0"/>
    </xf>
    <xf numFmtId="176" fontId="34" fillId="0" borderId="70" xfId="0" applyNumberFormat="1" applyFont="1" applyBorder="1" applyAlignment="1" applyProtection="1">
      <alignment horizontal="center" vertical="center" shrinkToFit="1"/>
      <protection locked="0"/>
    </xf>
    <xf numFmtId="0" fontId="34" fillId="0" borderId="70" xfId="0" applyFont="1" applyBorder="1" applyAlignment="1" applyProtection="1">
      <alignment horizontal="center" vertical="center" shrinkToFit="1"/>
      <protection locked="0"/>
    </xf>
    <xf numFmtId="176" fontId="38" fillId="0" borderId="70" xfId="0" applyNumberFormat="1" applyFont="1" applyBorder="1" applyAlignment="1">
      <alignment horizontal="center" vertical="center"/>
    </xf>
    <xf numFmtId="0" fontId="38" fillId="0" borderId="70" xfId="0" applyFont="1" applyBorder="1" applyAlignment="1">
      <alignment horizontal="center" vertical="center"/>
    </xf>
    <xf numFmtId="179" fontId="24" fillId="0" borderId="73" xfId="0" applyNumberFormat="1" applyFont="1" applyBorder="1" applyAlignment="1" applyProtection="1">
      <alignment vertical="center" shrinkToFit="1"/>
      <protection locked="0"/>
    </xf>
    <xf numFmtId="179" fontId="24" fillId="0" borderId="72" xfId="0" applyNumberFormat="1" applyFont="1" applyBorder="1" applyAlignment="1" applyProtection="1">
      <alignment vertical="center" shrinkToFit="1"/>
      <protection locked="0"/>
    </xf>
    <xf numFmtId="0" fontId="24" fillId="0" borderId="0" xfId="43" applyFont="1" applyAlignment="1">
      <alignment horizontal="center" vertical="center"/>
    </xf>
    <xf numFmtId="0" fontId="24" fillId="0" borderId="28" xfId="43" applyFont="1" applyBorder="1" applyAlignment="1" applyProtection="1">
      <alignment horizontal="left" vertical="center"/>
      <protection locked="0"/>
    </xf>
    <xf numFmtId="0" fontId="24" fillId="0" borderId="55"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53" xfId="43" applyFont="1" applyBorder="1" applyAlignment="1" applyProtection="1">
      <alignment horizontal="left" vertical="center"/>
      <protection locked="0"/>
    </xf>
    <xf numFmtId="0" fontId="19" fillId="33" borderId="19"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4" fillId="0" borderId="54" xfId="43" applyFont="1" applyBorder="1" applyAlignment="1" applyProtection="1">
      <alignment vertical="center" wrapText="1"/>
      <protection locked="0"/>
    </xf>
    <xf numFmtId="0" fontId="24" fillId="33" borderId="0" xfId="43" applyFont="1" applyFill="1" applyAlignment="1" applyProtection="1">
      <alignment horizontal="center" vertical="center" wrapText="1"/>
      <protection locked="0"/>
    </xf>
    <xf numFmtId="0" fontId="24" fillId="0" borderId="51" xfId="0" applyFont="1" applyBorder="1" applyAlignment="1" applyProtection="1">
      <alignment vertical="center" wrapText="1" shrinkToFit="1"/>
      <protection locked="0"/>
    </xf>
    <xf numFmtId="0" fontId="24" fillId="0" borderId="22" xfId="43" applyFont="1" applyBorder="1" applyAlignment="1" applyProtection="1">
      <alignment vertical="center" wrapText="1"/>
      <protection locked="0"/>
    </xf>
    <xf numFmtId="0" fontId="24" fillId="33" borderId="53" xfId="43" applyFont="1" applyFill="1" applyBorder="1" applyAlignment="1" applyProtection="1">
      <alignment horizontal="center" vertical="center" wrapText="1"/>
      <protection locked="0"/>
    </xf>
    <xf numFmtId="0" fontId="24" fillId="0" borderId="50" xfId="0" applyFont="1" applyBorder="1" applyAlignment="1" applyProtection="1">
      <alignment vertical="center" wrapText="1" shrinkToFit="1"/>
      <protection locked="0"/>
    </xf>
    <xf numFmtId="0" fontId="24" fillId="0" borderId="0" xfId="42" applyFont="1" applyAlignment="1" applyProtection="1">
      <alignment vertical="top" wrapText="1"/>
      <protection locked="0"/>
    </xf>
    <xf numFmtId="0" fontId="24" fillId="0" borderId="0" xfId="42" applyFont="1" applyProtection="1">
      <protection locked="0"/>
    </xf>
    <xf numFmtId="0" fontId="24" fillId="0" borderId="0" xfId="43" applyFont="1" applyProtection="1">
      <alignment vertical="center"/>
      <protection locked="0"/>
    </xf>
    <xf numFmtId="0" fontId="24" fillId="0" borderId="0" xfId="42" applyFont="1" applyAlignment="1" applyProtection="1">
      <alignment horizontal="left" vertical="top" wrapText="1"/>
      <protection locked="0"/>
    </xf>
    <xf numFmtId="0" fontId="24" fillId="0" borderId="0" xfId="43" applyFont="1" applyAlignment="1" applyProtection="1">
      <alignment horizontal="center" vertical="center" wrapText="1"/>
      <protection locked="0"/>
    </xf>
    <xf numFmtId="0" fontId="24" fillId="0" borderId="69" xfId="43" applyFont="1" applyBorder="1" applyAlignment="1" applyProtection="1">
      <alignment horizontal="right" vertical="center"/>
      <protection locked="0"/>
    </xf>
    <xf numFmtId="0" fontId="24" fillId="33" borderId="35" xfId="43" applyFont="1" applyFill="1" applyBorder="1" applyAlignment="1" applyProtection="1">
      <alignment horizontal="center" vertical="center" wrapText="1"/>
      <protection locked="0"/>
    </xf>
    <xf numFmtId="0" fontId="24" fillId="33" borderId="26" xfId="43" applyFont="1" applyFill="1" applyBorder="1" applyAlignment="1" applyProtection="1">
      <alignment horizontal="center" vertical="center" wrapText="1"/>
      <protection locked="0"/>
    </xf>
    <xf numFmtId="0" fontId="40" fillId="0" borderId="27" xfId="0" applyFont="1" applyBorder="1" applyAlignment="1" applyProtection="1">
      <alignment horizontal="center" vertical="center" wrapText="1" shrinkToFit="1"/>
      <protection locked="0"/>
    </xf>
    <xf numFmtId="0" fontId="19" fillId="0" borderId="57" xfId="0" applyFont="1" applyBorder="1" applyAlignment="1" applyProtection="1">
      <alignment vertical="center" wrapText="1"/>
      <protection locked="0"/>
    </xf>
    <xf numFmtId="0" fontId="24" fillId="0" borderId="0" xfId="43" applyFont="1" applyAlignment="1" applyProtection="1">
      <alignment horizontal="left" vertical="top" wrapText="1"/>
      <protection locked="0"/>
    </xf>
    <xf numFmtId="0" fontId="24" fillId="0" borderId="0" xfId="43" applyFont="1" applyAlignment="1" applyProtection="1">
      <alignment horizontal="left" vertical="center" wrapText="1"/>
      <protection locked="0"/>
    </xf>
    <xf numFmtId="0" fontId="24" fillId="0" borderId="0" xfId="42" applyFont="1" applyAlignment="1">
      <alignment horizontal="left" vertical="top" wrapText="1"/>
    </xf>
    <xf numFmtId="0" fontId="24" fillId="0" borderId="0" xfId="42" applyFont="1" applyAlignment="1">
      <alignment vertical="top" wrapText="1"/>
    </xf>
    <xf numFmtId="0" fontId="24" fillId="0" borderId="0" xfId="42" applyFont="1" applyAlignment="1">
      <alignment horizontal="right" vertical="top"/>
    </xf>
    <xf numFmtId="0" fontId="19" fillId="0" borderId="13" xfId="0" applyFont="1" applyBorder="1" applyAlignment="1">
      <alignment wrapText="1"/>
    </xf>
    <xf numFmtId="0" fontId="24" fillId="0" borderId="0" xfId="42" applyFont="1" applyAlignment="1" applyProtection="1">
      <alignment wrapText="1"/>
      <protection locked="0"/>
    </xf>
    <xf numFmtId="0" fontId="24" fillId="0" borderId="0" xfId="42" applyFont="1" applyAlignment="1" applyProtection="1">
      <alignment horizontal="center"/>
      <protection locked="0"/>
    </xf>
    <xf numFmtId="0" fontId="24" fillId="0" borderId="26" xfId="42" applyFont="1" applyBorder="1" applyAlignment="1" applyProtection="1">
      <alignment horizontal="center" vertical="center" wrapText="1"/>
      <protection locked="0"/>
    </xf>
    <xf numFmtId="0" fontId="40" fillId="34" borderId="0" xfId="42" applyFont="1" applyFill="1" applyAlignment="1" applyProtection="1">
      <alignment horizontal="center" vertical="center" wrapText="1"/>
      <protection locked="0"/>
    </xf>
    <xf numFmtId="0" fontId="24" fillId="34" borderId="0" xfId="42" applyFont="1" applyFill="1" applyAlignment="1" applyProtection="1">
      <alignment horizontal="left" vertical="center" wrapText="1"/>
      <protection locked="0"/>
    </xf>
    <xf numFmtId="0" fontId="24" fillId="0" borderId="0" xfId="42" applyFont="1" applyAlignment="1">
      <alignment horizontal="left" vertical="top"/>
    </xf>
    <xf numFmtId="0" fontId="24" fillId="0" borderId="0" xfId="42" applyFont="1" applyAlignment="1">
      <alignment wrapText="1"/>
    </xf>
    <xf numFmtId="0" fontId="24" fillId="0" borderId="0" xfId="42" applyFont="1" applyAlignment="1">
      <alignment horizontal="center"/>
    </xf>
    <xf numFmtId="0" fontId="19" fillId="0" borderId="0" xfId="0" applyFont="1" applyAlignment="1">
      <alignment wrapText="1"/>
    </xf>
    <xf numFmtId="0" fontId="24" fillId="33" borderId="26" xfId="42" applyFont="1" applyFill="1" applyBorder="1" applyAlignment="1">
      <alignment horizontal="center" vertical="center" wrapText="1"/>
    </xf>
    <xf numFmtId="0" fontId="24" fillId="0" borderId="0" xfId="42" applyFont="1" applyAlignment="1" applyProtection="1">
      <alignment horizontal="center" vertical="center"/>
      <protection locked="0"/>
    </xf>
    <xf numFmtId="0" fontId="24" fillId="0" borderId="26" xfId="42" applyFont="1" applyBorder="1" applyAlignment="1" applyProtection="1">
      <alignment vertical="center" wrapText="1"/>
      <protection locked="0"/>
    </xf>
    <xf numFmtId="0" fontId="24" fillId="33" borderId="35" xfId="42" applyFont="1" applyFill="1" applyBorder="1" applyAlignment="1">
      <alignment horizontal="center" vertical="center" wrapText="1"/>
    </xf>
    <xf numFmtId="0" fontId="24" fillId="0" borderId="0" xfId="42" applyFont="1" applyAlignment="1">
      <alignment horizontal="center" vertical="center"/>
    </xf>
    <xf numFmtId="0" fontId="35" fillId="36" borderId="59" xfId="0" applyFont="1" applyFill="1" applyBorder="1" applyAlignment="1">
      <alignment horizontal="center" vertical="center"/>
    </xf>
    <xf numFmtId="14" fontId="34" fillId="0" borderId="59" xfId="0" applyNumberFormat="1" applyFont="1" applyBorder="1" applyAlignment="1" applyProtection="1">
      <alignment horizontal="center" vertical="center" shrinkToFit="1"/>
      <protection locked="0"/>
    </xf>
    <xf numFmtId="14" fontId="38" fillId="0" borderId="59" xfId="0" applyNumberFormat="1" applyFont="1" applyBorder="1" applyAlignment="1">
      <alignment horizontal="center" vertical="center"/>
    </xf>
    <xf numFmtId="0" fontId="35" fillId="37" borderId="59" xfId="0" applyFont="1" applyFill="1" applyBorder="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71" xfId="0" applyFont="1" applyBorder="1" applyAlignment="1">
      <alignment horizontal="center" vertical="center"/>
    </xf>
    <xf numFmtId="49" fontId="34" fillId="0" borderId="62" xfId="0" applyNumberFormat="1" applyFont="1" applyBorder="1" applyAlignment="1" applyProtection="1">
      <alignment horizontal="left" vertical="center" shrinkToFit="1"/>
      <protection locked="0"/>
    </xf>
    <xf numFmtId="49" fontId="34" fillId="0" borderId="63" xfId="0" applyNumberFormat="1" applyFont="1" applyBorder="1" applyAlignment="1" applyProtection="1">
      <alignment horizontal="left" vertical="center" shrinkToFit="1"/>
      <protection locked="0"/>
    </xf>
    <xf numFmtId="49" fontId="34" fillId="0" borderId="71" xfId="0" applyNumberFormat="1" applyFont="1" applyBorder="1" applyAlignment="1" applyProtection="1">
      <alignment horizontal="left" vertical="center" shrinkToFit="1"/>
      <protection locked="0"/>
    </xf>
    <xf numFmtId="0" fontId="34" fillId="0" borderId="62" xfId="0" applyFont="1" applyBorder="1" applyAlignment="1" applyProtection="1">
      <alignment horizontal="left" vertical="center" shrinkToFit="1"/>
      <protection locked="0"/>
    </xf>
    <xf numFmtId="0" fontId="34" fillId="0" borderId="63" xfId="0" applyFont="1" applyBorder="1" applyAlignment="1" applyProtection="1">
      <alignment horizontal="left" vertical="center" shrinkToFit="1"/>
      <protection locked="0"/>
    </xf>
    <xf numFmtId="0" fontId="34" fillId="0" borderId="71" xfId="0" applyFont="1" applyBorder="1" applyAlignment="1" applyProtection="1">
      <alignment horizontal="left" vertical="center" shrinkToFit="1"/>
      <protection locked="0"/>
    </xf>
    <xf numFmtId="0" fontId="34" fillId="0" borderId="62" xfId="0" applyFont="1" applyBorder="1" applyAlignment="1" applyProtection="1">
      <alignment horizontal="center" vertical="center" shrinkToFit="1"/>
      <protection locked="0"/>
    </xf>
    <xf numFmtId="0" fontId="34" fillId="0" borderId="63" xfId="0" applyFont="1" applyBorder="1" applyAlignment="1" applyProtection="1">
      <alignment horizontal="center" vertical="center" shrinkToFit="1"/>
      <protection locked="0"/>
    </xf>
    <xf numFmtId="0" fontId="34" fillId="0" borderId="71" xfId="0" applyFont="1" applyBorder="1" applyAlignment="1" applyProtection="1">
      <alignment horizontal="center" vertical="center" shrinkToFit="1"/>
      <protection locked="0"/>
    </xf>
    <xf numFmtId="14" fontId="34" fillId="0" borderId="70" xfId="0" applyNumberFormat="1" applyFont="1" applyBorder="1" applyAlignment="1" applyProtection="1">
      <alignment horizontal="center" vertical="center" shrinkToFit="1"/>
      <protection locked="0"/>
    </xf>
    <xf numFmtId="14" fontId="38" fillId="0" borderId="70" xfId="0" applyNumberFormat="1" applyFont="1" applyBorder="1" applyAlignment="1">
      <alignment horizontal="center" vertical="center"/>
    </xf>
    <xf numFmtId="0" fontId="38" fillId="0" borderId="62" xfId="0" applyFont="1" applyBorder="1" applyAlignment="1">
      <alignment horizontal="left" vertical="center"/>
    </xf>
    <xf numFmtId="0" fontId="38" fillId="0" borderId="63" xfId="0" applyFont="1" applyBorder="1" applyAlignment="1">
      <alignment horizontal="left" vertical="center"/>
    </xf>
    <xf numFmtId="0" fontId="38" fillId="0" borderId="71" xfId="0" applyFont="1" applyBorder="1" applyAlignment="1">
      <alignment horizontal="left" vertical="center"/>
    </xf>
    <xf numFmtId="49" fontId="38" fillId="0" borderId="62" xfId="0" applyNumberFormat="1" applyFont="1" applyBorder="1" applyAlignment="1">
      <alignment horizontal="left" vertical="center"/>
    </xf>
    <xf numFmtId="49" fontId="38" fillId="0" borderId="63" xfId="0" applyNumberFormat="1" applyFont="1" applyBorder="1" applyAlignment="1">
      <alignment horizontal="left" vertical="center"/>
    </xf>
    <xf numFmtId="49" fontId="38" fillId="0" borderId="71" xfId="0" applyNumberFormat="1" applyFont="1" applyBorder="1" applyAlignment="1">
      <alignment horizontal="left" vertical="center"/>
    </xf>
    <xf numFmtId="0" fontId="19" fillId="0" borderId="0" xfId="0" applyFont="1" applyAlignment="1">
      <alignment horizontal="left" vertical="center" wrapText="1"/>
    </xf>
    <xf numFmtId="178" fontId="19" fillId="0" borderId="19" xfId="0" applyNumberFormat="1" applyFont="1" applyBorder="1" applyAlignment="1" applyProtection="1">
      <alignment horizontal="center" vertical="center" wrapText="1"/>
      <protection locked="0"/>
    </xf>
    <xf numFmtId="178" fontId="19" fillId="0" borderId="18" xfId="0" applyNumberFormat="1" applyFont="1" applyBorder="1" applyAlignment="1" applyProtection="1">
      <alignment horizontal="center" vertical="center" wrapText="1"/>
      <protection locked="0"/>
    </xf>
    <xf numFmtId="178" fontId="19" fillId="0" borderId="20" xfId="0" applyNumberFormat="1" applyFont="1" applyBorder="1" applyAlignment="1" applyProtection="1">
      <alignment horizontal="center" vertical="center" wrapText="1"/>
      <protection locked="0"/>
    </xf>
    <xf numFmtId="178" fontId="19" fillId="0" borderId="43" xfId="0" applyNumberFormat="1" applyFont="1" applyBorder="1" applyAlignment="1" applyProtection="1">
      <alignment horizontal="center" vertical="center" wrapText="1"/>
      <protection locked="0"/>
    </xf>
    <xf numFmtId="178" fontId="19" fillId="0" borderId="44" xfId="0" applyNumberFormat="1" applyFont="1" applyBorder="1" applyAlignment="1" applyProtection="1">
      <alignment horizontal="center" vertical="center" wrapText="1"/>
      <protection locked="0"/>
    </xf>
    <xf numFmtId="178" fontId="19" fillId="0" borderId="45" xfId="0" applyNumberFormat="1" applyFont="1" applyBorder="1" applyAlignment="1" applyProtection="1">
      <alignment horizontal="center" vertical="center" wrapText="1"/>
      <protection locked="0"/>
    </xf>
    <xf numFmtId="178" fontId="19" fillId="0" borderId="19" xfId="0" applyNumberFormat="1" applyFont="1" applyBorder="1" applyAlignment="1">
      <alignment horizontal="center" vertical="center" wrapText="1"/>
    </xf>
    <xf numFmtId="178" fontId="19" fillId="0" borderId="18" xfId="0" applyNumberFormat="1" applyFont="1" applyBorder="1" applyAlignment="1">
      <alignment horizontal="center" vertical="center" wrapText="1"/>
    </xf>
    <xf numFmtId="178" fontId="19" fillId="0" borderId="20" xfId="0" applyNumberFormat="1" applyFont="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24" fillId="33" borderId="26" xfId="0" applyFont="1" applyFill="1" applyBorder="1" applyAlignment="1">
      <alignment horizontal="center" vertical="center"/>
    </xf>
    <xf numFmtId="0" fontId="19" fillId="33" borderId="35" xfId="0" applyFont="1" applyFill="1" applyBorder="1" applyAlignment="1">
      <alignment horizontal="center" vertical="center" wrapText="1"/>
    </xf>
    <xf numFmtId="0" fontId="24" fillId="0" borderId="26" xfId="0" applyFont="1" applyBorder="1" applyAlignment="1">
      <alignment horizontal="left" vertical="center"/>
    </xf>
    <xf numFmtId="0" fontId="24" fillId="0" borderId="23" xfId="0" applyFont="1" applyBorder="1" applyAlignment="1">
      <alignment horizontal="left" vertical="center"/>
    </xf>
    <xf numFmtId="0" fontId="19" fillId="0" borderId="0" xfId="0" applyFont="1" applyAlignment="1">
      <alignment horizontal="left" vertical="center"/>
    </xf>
    <xf numFmtId="0" fontId="19" fillId="33" borderId="43" xfId="0" applyFont="1" applyFill="1" applyBorder="1" applyAlignment="1">
      <alignment horizontal="left" vertical="center" wrapText="1"/>
    </xf>
    <xf numFmtId="0" fontId="19" fillId="33" borderId="45" xfId="0" applyFont="1" applyFill="1" applyBorder="1" applyAlignment="1">
      <alignment horizontal="left"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3" xfId="0" applyFont="1" applyFill="1" applyBorder="1" applyAlignment="1">
      <alignment horizontal="left" vertical="center" wrapText="1"/>
    </xf>
    <xf numFmtId="0" fontId="19" fillId="33" borderId="24" xfId="0" applyFont="1" applyFill="1" applyBorder="1" applyAlignment="1">
      <alignment horizontal="left" vertical="center" wrapText="1"/>
    </xf>
    <xf numFmtId="0" fontId="19" fillId="33" borderId="25"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39" xfId="0" applyFont="1" applyFill="1" applyBorder="1" applyAlignment="1">
      <alignment horizontal="left" vertical="center" wrapText="1"/>
    </xf>
    <xf numFmtId="0" fontId="19" fillId="33" borderId="40" xfId="0" applyFont="1" applyFill="1" applyBorder="1" applyAlignment="1">
      <alignment horizontal="left" vertical="center" wrapText="1"/>
    </xf>
    <xf numFmtId="0" fontId="19" fillId="33" borderId="19"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178" fontId="19" fillId="0" borderId="23" xfId="0" applyNumberFormat="1" applyFont="1" applyBorder="1" applyAlignment="1" applyProtection="1">
      <alignment horizontal="right" vertical="center" wrapText="1"/>
      <protection locked="0"/>
    </xf>
    <xf numFmtId="178" fontId="19" fillId="0" borderId="25" xfId="0" applyNumberFormat="1" applyFont="1" applyBorder="1" applyAlignment="1" applyProtection="1">
      <alignment horizontal="right" vertical="center" wrapText="1"/>
      <protection locked="0"/>
    </xf>
    <xf numFmtId="0" fontId="19" fillId="33" borderId="41" xfId="0" applyFont="1" applyFill="1" applyBorder="1" applyAlignment="1">
      <alignment horizontal="center" vertical="center"/>
    </xf>
    <xf numFmtId="0" fontId="19" fillId="33" borderId="42" xfId="0" applyFont="1" applyFill="1" applyBorder="1" applyAlignment="1">
      <alignment horizontal="center" vertical="center"/>
    </xf>
    <xf numFmtId="0" fontId="19" fillId="33" borderId="46" xfId="0" applyFont="1" applyFill="1" applyBorder="1" applyAlignment="1">
      <alignment horizontal="left" vertical="center" wrapText="1"/>
    </xf>
    <xf numFmtId="0" fontId="19" fillId="33" borderId="31" xfId="0" applyFont="1" applyFill="1" applyBorder="1" applyAlignment="1">
      <alignment horizontal="left" vertical="center" wrapText="1"/>
    </xf>
    <xf numFmtId="0" fontId="19" fillId="33" borderId="47" xfId="0" applyFont="1" applyFill="1" applyBorder="1" applyAlignment="1">
      <alignment horizontal="left" vertical="center" wrapText="1"/>
    </xf>
    <xf numFmtId="0" fontId="19" fillId="33" borderId="46"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19" fillId="33" borderId="47"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19" fillId="33" borderId="39" xfId="0" applyFont="1" applyFill="1" applyBorder="1" applyAlignment="1">
      <alignment horizontal="center" vertical="center" wrapText="1"/>
    </xf>
    <xf numFmtId="0" fontId="25" fillId="33" borderId="36" xfId="0" applyFont="1" applyFill="1" applyBorder="1" applyAlignment="1">
      <alignment horizontal="center" vertical="center" wrapText="1"/>
    </xf>
    <xf numFmtId="0" fontId="25" fillId="33" borderId="36" xfId="0" applyFont="1" applyFill="1" applyBorder="1" applyAlignment="1">
      <alignment vertical="center" wrapText="1"/>
    </xf>
    <xf numFmtId="0" fontId="25" fillId="33" borderId="37" xfId="0" applyFont="1" applyFill="1" applyBorder="1" applyAlignment="1">
      <alignmen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178" fontId="19" fillId="0" borderId="15" xfId="0" applyNumberFormat="1" applyFont="1" applyBorder="1" applyAlignment="1" applyProtection="1">
      <alignment horizontal="right" vertical="center" wrapText="1"/>
      <protection locked="0"/>
    </xf>
    <xf numFmtId="178" fontId="19" fillId="0" borderId="17" xfId="0" applyNumberFormat="1" applyFont="1" applyBorder="1" applyAlignment="1" applyProtection="1">
      <alignment horizontal="right" vertical="center" wrapText="1"/>
      <protection locked="0"/>
    </xf>
    <xf numFmtId="181" fontId="19" fillId="0" borderId="43" xfId="0" applyNumberFormat="1" applyFont="1" applyBorder="1" applyAlignment="1" applyProtection="1">
      <alignment horizontal="right" vertical="center" wrapText="1"/>
      <protection locked="0"/>
    </xf>
    <xf numFmtId="181" fontId="19" fillId="0" borderId="44" xfId="0" applyNumberFormat="1" applyFont="1" applyBorder="1" applyAlignment="1" applyProtection="1">
      <alignment horizontal="right" vertical="center" wrapText="1"/>
      <protection locked="0"/>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52" xfId="0" applyFont="1" applyBorder="1" applyAlignment="1">
      <alignment horizontal="center" vertical="center"/>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19" xfId="0" applyNumberFormat="1" applyFont="1" applyBorder="1" applyAlignment="1">
      <alignment horizontal="right" vertical="center"/>
    </xf>
    <xf numFmtId="178" fontId="19" fillId="0" borderId="18" xfId="0" applyNumberFormat="1" applyFont="1" applyBorder="1" applyAlignment="1">
      <alignment horizontal="right" vertical="center"/>
    </xf>
    <xf numFmtId="178" fontId="19" fillId="0" borderId="20" xfId="0" applyNumberFormat="1" applyFont="1" applyBorder="1" applyAlignment="1">
      <alignment horizontal="right" vertical="center"/>
    </xf>
    <xf numFmtId="58" fontId="19" fillId="0" borderId="19" xfId="0" applyNumberFormat="1" applyFont="1" applyBorder="1" applyAlignment="1" applyProtection="1">
      <alignment horizontal="center" vertical="center" wrapText="1"/>
      <protection locked="0"/>
    </xf>
    <xf numFmtId="58" fontId="19" fillId="0" borderId="18" xfId="0" applyNumberFormat="1" applyFont="1" applyBorder="1" applyAlignment="1" applyProtection="1">
      <alignment horizontal="center" vertical="center" wrapText="1"/>
      <protection locked="0"/>
    </xf>
    <xf numFmtId="58" fontId="19" fillId="0" borderId="20" xfId="0" applyNumberFormat="1" applyFont="1" applyBorder="1" applyAlignment="1" applyProtection="1">
      <alignment horizontal="center" vertical="center" wrapText="1"/>
      <protection locked="0"/>
    </xf>
    <xf numFmtId="0" fontId="27" fillId="0" borderId="44" xfId="0" applyFont="1" applyBorder="1" applyAlignment="1" applyProtection="1">
      <alignment horizontal="left" vertical="center"/>
      <protection locked="0"/>
    </xf>
    <xf numFmtId="0" fontId="27" fillId="0" borderId="45" xfId="0" applyFont="1" applyBorder="1" applyAlignment="1" applyProtection="1">
      <alignment horizontal="left" vertical="center"/>
      <protection locked="0"/>
    </xf>
    <xf numFmtId="0" fontId="19" fillId="0" borderId="48" xfId="0" applyFont="1" applyBorder="1" applyAlignment="1" applyProtection="1">
      <alignment horizontal="right" vertical="center" wrapText="1"/>
      <protection locked="0"/>
    </xf>
    <xf numFmtId="0" fontId="19" fillId="0" borderId="24" xfId="0" applyFont="1" applyBorder="1" applyAlignment="1" applyProtection="1">
      <alignment horizontal="right" vertical="center" wrapText="1"/>
      <protection locked="0"/>
    </xf>
    <xf numFmtId="0" fontId="19" fillId="0" borderId="24" xfId="0" applyFont="1" applyBorder="1" applyAlignment="1">
      <alignment horizontal="center" vertical="center" wrapText="1"/>
    </xf>
    <xf numFmtId="0" fontId="19" fillId="0" borderId="49" xfId="0" applyFont="1" applyBorder="1" applyAlignment="1">
      <alignment horizontal="center" vertical="center" wrapText="1"/>
    </xf>
    <xf numFmtId="178" fontId="19" fillId="0" borderId="39" xfId="0" applyNumberFormat="1" applyFont="1" applyBorder="1" applyAlignment="1" applyProtection="1">
      <alignment horizontal="right" vertical="center" wrapText="1"/>
      <protection locked="0"/>
    </xf>
    <xf numFmtId="178" fontId="19" fillId="0" borderId="40" xfId="0" applyNumberFormat="1" applyFont="1" applyBorder="1" applyAlignment="1" applyProtection="1">
      <alignment horizontal="right" vertical="center" wrapText="1"/>
      <protection locked="0"/>
    </xf>
    <xf numFmtId="178" fontId="19" fillId="0" borderId="19" xfId="0" applyNumberFormat="1" applyFont="1" applyBorder="1" applyAlignment="1" applyProtection="1">
      <alignment horizontal="right" vertical="center" wrapText="1"/>
      <protection locked="0"/>
    </xf>
    <xf numFmtId="178" fontId="19" fillId="0" borderId="18" xfId="0" applyNumberFormat="1" applyFont="1" applyBorder="1" applyAlignment="1" applyProtection="1">
      <alignment horizontal="right" vertical="center" wrapText="1"/>
      <protection locked="0"/>
    </xf>
    <xf numFmtId="0" fontId="19" fillId="33" borderId="13"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6" xfId="0" applyFont="1" applyBorder="1" applyAlignment="1">
      <alignment horizontal="center"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left" vertical="center" wrapText="1"/>
    </xf>
    <xf numFmtId="0" fontId="32" fillId="39" borderId="0" xfId="0" applyFont="1" applyFill="1" applyAlignment="1">
      <alignment horizontal="left" vertical="center"/>
    </xf>
    <xf numFmtId="0" fontId="33" fillId="0" borderId="0" xfId="0" applyFont="1" applyAlignment="1">
      <alignment horizontal="left" vertical="top"/>
    </xf>
    <xf numFmtId="0" fontId="28" fillId="39" borderId="0" xfId="0" applyFont="1" applyFill="1" applyAlignment="1">
      <alignment horizontal="center" vertical="center"/>
    </xf>
    <xf numFmtId="0" fontId="28" fillId="39" borderId="58"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center" vertical="center"/>
    </xf>
    <xf numFmtId="0" fontId="19" fillId="0" borderId="0" xfId="0" applyFont="1" applyAlignment="1">
      <alignment horizontal="right" vertical="center" wrapText="1"/>
    </xf>
    <xf numFmtId="0" fontId="19" fillId="0" borderId="0" xfId="0" applyFont="1" applyAlignment="1">
      <alignment vertical="center" wrapText="1"/>
    </xf>
    <xf numFmtId="0" fontId="24" fillId="0" borderId="0" xfId="43" applyFont="1" applyAlignment="1">
      <alignment horizontal="center" vertical="center"/>
    </xf>
    <xf numFmtId="0" fontId="40" fillId="0" borderId="27" xfId="0" applyFont="1" applyBorder="1" applyAlignment="1" applyProtection="1">
      <alignment horizontal="center" vertical="center" wrapText="1" shrinkToFit="1"/>
      <protection locked="0"/>
    </xf>
    <xf numFmtId="0" fontId="19" fillId="39" borderId="67" xfId="0" applyFont="1" applyFill="1" applyBorder="1" applyAlignment="1">
      <alignment horizontal="center" vertical="center" wrapText="1"/>
    </xf>
    <xf numFmtId="0" fontId="19" fillId="39" borderId="68" xfId="0" applyFont="1" applyFill="1" applyBorder="1" applyAlignment="1">
      <alignment horizontal="center" vertical="center" wrapText="1"/>
    </xf>
    <xf numFmtId="0" fontId="24" fillId="0" borderId="69" xfId="43" applyFont="1" applyBorder="1" applyAlignment="1">
      <alignment horizontal="right" vertical="center"/>
    </xf>
    <xf numFmtId="0" fontId="28" fillId="39" borderId="65" xfId="0" applyFont="1" applyFill="1" applyBorder="1" applyAlignment="1">
      <alignment horizontal="center" vertical="center"/>
    </xf>
    <xf numFmtId="0" fontId="24" fillId="0" borderId="69" xfId="43" applyFont="1" applyBorder="1" applyAlignment="1" applyProtection="1">
      <alignment horizontal="right" vertical="center"/>
      <protection locked="0"/>
    </xf>
    <xf numFmtId="0" fontId="24" fillId="0" borderId="28" xfId="43" applyFont="1" applyBorder="1" applyAlignment="1" applyProtection="1">
      <alignment horizontal="left" vertical="center"/>
      <protection locked="0"/>
    </xf>
    <xf numFmtId="0" fontId="24" fillId="0" borderId="55"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53" xfId="43" applyFont="1" applyBorder="1" applyAlignment="1" applyProtection="1">
      <alignment horizontal="left" vertical="center"/>
      <protection locked="0"/>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27" xfId="0" applyFont="1" applyBorder="1" applyAlignment="1">
      <alignment horizontal="left" vertical="center" wrapText="1"/>
    </xf>
    <xf numFmtId="0" fontId="0" fillId="0" borderId="74" xfId="0"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24" fillId="0" borderId="0" xfId="42" applyFont="1" applyAlignment="1">
      <alignment horizontal="left" vertical="top" wrapText="1"/>
    </xf>
    <xf numFmtId="0" fontId="24" fillId="0" borderId="0" xfId="42" applyFont="1" applyAlignment="1">
      <alignment horizontal="center" vertical="center" wrapText="1"/>
    </xf>
    <xf numFmtId="0" fontId="24" fillId="0" borderId="0" xfId="43" applyFont="1" applyAlignment="1">
      <alignment horizontal="center" vertical="center" wrapText="1"/>
    </xf>
    <xf numFmtId="0" fontId="24" fillId="0" borderId="0" xfId="43" applyFont="1" applyAlignment="1">
      <alignment horizontal="left" vertical="center" wrapText="1"/>
    </xf>
    <xf numFmtId="0" fontId="24" fillId="0" borderId="0" xfId="43" applyFont="1" applyAlignment="1">
      <alignment horizontal="left" vertical="center"/>
    </xf>
    <xf numFmtId="0" fontId="24" fillId="33" borderId="30" xfId="43" applyFont="1" applyFill="1" applyBorder="1" applyAlignment="1" applyProtection="1">
      <alignment horizontal="center" vertical="center" wrapText="1"/>
      <protection locked="0"/>
    </xf>
    <xf numFmtId="0" fontId="24" fillId="33" borderId="32" xfId="43" applyFont="1" applyFill="1" applyBorder="1" applyAlignment="1" applyProtection="1">
      <alignment horizontal="center" vertical="center" wrapText="1"/>
      <protection locked="0"/>
    </xf>
    <xf numFmtId="0" fontId="0" fillId="0" borderId="17" xfId="0" applyBorder="1" applyAlignment="1">
      <alignment horizontal="left" vertical="center" wrapText="1"/>
    </xf>
    <xf numFmtId="0" fontId="24" fillId="33" borderId="23" xfId="43" applyFont="1" applyFill="1" applyBorder="1" applyAlignment="1" applyProtection="1">
      <alignment horizontal="center" vertical="center"/>
      <protection locked="0"/>
    </xf>
    <xf numFmtId="0" fontId="24" fillId="33" borderId="25" xfId="43" applyFont="1" applyFill="1" applyBorder="1" applyAlignment="1" applyProtection="1">
      <alignment horizontal="center" vertical="center"/>
      <protection locked="0"/>
    </xf>
    <xf numFmtId="0" fontId="24" fillId="0" borderId="33" xfId="42" applyFont="1" applyBorder="1" applyAlignment="1" applyProtection="1">
      <alignment horizontal="left" vertical="center" wrapText="1"/>
      <protection locked="0"/>
    </xf>
    <xf numFmtId="0" fontId="24" fillId="0" borderId="25" xfId="42" applyFont="1" applyBorder="1" applyAlignment="1" applyProtection="1">
      <alignment horizontal="left" vertical="center" wrapText="1"/>
      <protection locked="0"/>
    </xf>
    <xf numFmtId="0" fontId="24" fillId="0" borderId="23" xfId="42" applyFont="1" applyBorder="1" applyAlignment="1" applyProtection="1">
      <alignment horizontal="left" vertical="center" wrapText="1"/>
      <protection locked="0"/>
    </xf>
    <xf numFmtId="0" fontId="24" fillId="0" borderId="24" xfId="42" applyFont="1" applyBorder="1" applyAlignment="1" applyProtection="1">
      <alignment horizontal="left" vertical="center" wrapText="1"/>
      <protection locked="0"/>
    </xf>
    <xf numFmtId="0" fontId="19" fillId="33" borderId="14"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24" fillId="33" borderId="23" xfId="42" applyFont="1" applyFill="1" applyBorder="1" applyAlignment="1">
      <alignment horizontal="center" vertical="center" wrapText="1"/>
    </xf>
    <xf numFmtId="0" fontId="24" fillId="33" borderId="24" xfId="42" applyFont="1" applyFill="1" applyBorder="1" applyAlignment="1">
      <alignment horizontal="center" vertical="center" wrapText="1"/>
    </xf>
    <xf numFmtId="0" fontId="24" fillId="33" borderId="25" xfId="42"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9" fillId="0" borderId="26"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3" xfId="0" applyFont="1" applyBorder="1" applyAlignment="1" applyProtection="1">
      <alignment horizontal="right" vertical="center" wrapText="1"/>
      <protection locked="0"/>
    </xf>
    <xf numFmtId="0" fontId="24" fillId="0" borderId="11" xfId="0"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0" xfId="0" applyFont="1" applyAlignment="1" applyProtection="1">
      <alignment horizontal="right" vertical="center" wrapText="1"/>
      <protection locked="0"/>
    </xf>
    <xf numFmtId="0" fontId="24" fillId="0" borderId="15" xfId="0" applyFont="1" applyBorder="1" applyAlignment="1" applyProtection="1">
      <alignment horizontal="right" vertical="center" wrapText="1"/>
      <protection locked="0"/>
    </xf>
    <xf numFmtId="0" fontId="24" fillId="0" borderId="16" xfId="0" applyFont="1" applyBorder="1" applyAlignment="1" applyProtection="1">
      <alignment horizontal="right" vertical="center" wrapText="1"/>
      <protection locked="0"/>
    </xf>
    <xf numFmtId="0" fontId="24" fillId="0" borderId="16" xfId="0" applyFont="1" applyBorder="1" applyAlignment="1">
      <alignment horizontal="left" vertical="center"/>
    </xf>
    <xf numFmtId="0" fontId="24" fillId="0" borderId="0" xfId="0" applyFont="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wrapText="1"/>
    </xf>
    <xf numFmtId="0" fontId="24" fillId="0" borderId="36" xfId="0" applyFont="1" applyBorder="1" applyAlignment="1">
      <alignment horizontal="left" vertical="center"/>
    </xf>
    <xf numFmtId="0" fontId="24" fillId="33" borderId="13"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9" fillId="33" borderId="19"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33" borderId="23" xfId="0" applyFont="1" applyFill="1" applyBorder="1" applyAlignment="1">
      <alignment horizontal="center" vertical="center" wrapText="1"/>
    </xf>
    <xf numFmtId="0" fontId="24" fillId="33" borderId="25"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33" borderId="23" xfId="0" applyFont="1" applyFill="1" applyBorder="1" applyAlignment="1">
      <alignment horizontal="center" vertical="center"/>
    </xf>
    <xf numFmtId="0" fontId="24" fillId="33" borderId="25" xfId="0" applyFont="1" applyFill="1" applyBorder="1" applyAlignment="1">
      <alignment horizontal="center" vertical="center"/>
    </xf>
    <xf numFmtId="180" fontId="24" fillId="0" borderId="23" xfId="0" applyNumberFormat="1" applyFont="1" applyBorder="1" applyAlignment="1" applyProtection="1">
      <alignment horizontal="right" vertical="center"/>
      <protection locked="0"/>
    </xf>
    <xf numFmtId="180" fontId="24" fillId="0" borderId="25" xfId="0" applyNumberFormat="1" applyFont="1" applyBorder="1" applyAlignment="1" applyProtection="1">
      <alignment horizontal="right" vertical="center"/>
      <protection locked="0"/>
    </xf>
    <xf numFmtId="180" fontId="24" fillId="0" borderId="23" xfId="0" applyNumberFormat="1" applyFont="1" applyBorder="1" applyAlignment="1">
      <alignment horizontal="right" vertical="center"/>
    </xf>
    <xf numFmtId="180" fontId="24" fillId="0" borderId="25" xfId="0" applyNumberFormat="1" applyFont="1" applyBorder="1" applyAlignment="1">
      <alignment horizontal="right" vertical="center"/>
    </xf>
    <xf numFmtId="180" fontId="24" fillId="0" borderId="24" xfId="0" applyNumberFormat="1" applyFont="1" applyBorder="1" applyAlignment="1">
      <alignment horizontal="right" vertical="center"/>
    </xf>
    <xf numFmtId="177" fontId="24" fillId="0" borderId="13" xfId="0" applyNumberFormat="1" applyFont="1" applyBorder="1" applyAlignment="1" applyProtection="1">
      <alignment horizontal="right" vertical="center"/>
      <protection locked="0"/>
    </xf>
    <xf numFmtId="177" fontId="24" fillId="0" borderId="12" xfId="0" applyNumberFormat="1" applyFont="1" applyBorder="1" applyAlignment="1" applyProtection="1">
      <alignment horizontal="right" vertical="center"/>
      <protection locked="0"/>
    </xf>
    <xf numFmtId="177" fontId="24" fillId="0" borderId="11" xfId="0" applyNumberFormat="1" applyFont="1" applyBorder="1" applyAlignment="1" applyProtection="1">
      <alignment horizontal="right" vertical="center"/>
      <protection locked="0"/>
    </xf>
    <xf numFmtId="0" fontId="24" fillId="33" borderId="19" xfId="0" applyFont="1" applyFill="1" applyBorder="1" applyAlignment="1">
      <alignment horizontal="left" vertical="center"/>
    </xf>
    <xf numFmtId="0" fontId="24" fillId="33" borderId="18" xfId="0" applyFont="1" applyFill="1" applyBorder="1" applyAlignment="1">
      <alignment horizontal="left" vertical="center"/>
    </xf>
    <xf numFmtId="0" fontId="24" fillId="33" borderId="20" xfId="0" applyFont="1" applyFill="1" applyBorder="1" applyAlignment="1">
      <alignment horizontal="left" vertical="center"/>
    </xf>
    <xf numFmtId="0" fontId="24" fillId="33" borderId="24" xfId="0" applyFont="1" applyFill="1" applyBorder="1" applyAlignment="1">
      <alignment horizontal="center" vertical="center"/>
    </xf>
    <xf numFmtId="0" fontId="26" fillId="33" borderId="23" xfId="0" applyFont="1" applyFill="1" applyBorder="1" applyAlignment="1">
      <alignment horizontal="center" vertical="center" wrapText="1"/>
    </xf>
    <xf numFmtId="0" fontId="24" fillId="0" borderId="0" xfId="0" applyFont="1" applyAlignment="1">
      <alignment horizontal="justify" vertical="center" wrapText="1"/>
    </xf>
    <xf numFmtId="177" fontId="24" fillId="0" borderId="18" xfId="0" applyNumberFormat="1" applyFont="1" applyBorder="1" applyAlignment="1" applyProtection="1">
      <alignment horizontal="center" vertical="center"/>
      <protection locked="0"/>
    </xf>
    <xf numFmtId="177" fontId="24" fillId="0" borderId="20" xfId="0" applyNumberFormat="1" applyFont="1" applyBorder="1" applyAlignment="1" applyProtection="1">
      <alignment horizontal="center" vertical="center"/>
      <protection locked="0"/>
    </xf>
    <xf numFmtId="0" fontId="24" fillId="33" borderId="15" xfId="0" applyFont="1" applyFill="1" applyBorder="1" applyAlignment="1">
      <alignment horizontal="center" vertical="center"/>
    </xf>
    <xf numFmtId="0" fontId="24" fillId="33" borderId="17" xfId="0" applyFont="1" applyFill="1" applyBorder="1" applyAlignment="1">
      <alignment horizontal="center" vertical="center"/>
    </xf>
    <xf numFmtId="0" fontId="24" fillId="0" borderId="11" xfId="43" applyFont="1" applyBorder="1" applyAlignment="1">
      <alignment horizontal="left" vertical="center"/>
    </xf>
    <xf numFmtId="0" fontId="24" fillId="0" borderId="12" xfId="43" applyFont="1" applyBorder="1" applyAlignment="1">
      <alignment horizontal="left" vertical="center"/>
    </xf>
    <xf numFmtId="0" fontId="19" fillId="0" borderId="13" xfId="0" applyFont="1" applyBorder="1" applyAlignment="1">
      <alignment horizontal="left" wrapText="1"/>
    </xf>
    <xf numFmtId="0" fontId="19" fillId="0" borderId="11" xfId="0" applyFont="1" applyBorder="1" applyAlignment="1">
      <alignment horizontal="left" wrapText="1"/>
    </xf>
    <xf numFmtId="0" fontId="24" fillId="33" borderId="19"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0" xfId="0" applyFont="1" applyFill="1" applyBorder="1" applyAlignment="1">
      <alignment horizontal="center"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5"/>
    <cellStyle name="標準 4" xfId="43"/>
    <cellStyle name="標準 5" xfId="46"/>
    <cellStyle name="良い" xfId="6" builtinId="26" customBuiltin="1"/>
  </cellStyles>
  <dxfs count="74">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bgColor rgb="FFFFFF00"/>
        </patternFill>
      </fill>
    </dxf>
    <dxf>
      <fill>
        <patternFill>
          <bgColor rgb="FFFFFFCC"/>
        </patternFill>
      </fill>
    </dxf>
    <dxf>
      <fill>
        <patternFill>
          <bgColor rgb="FFFFFFCC"/>
        </patternFill>
      </fill>
    </dxf>
    <dxf>
      <fill>
        <patternFill patternType="solid">
          <fgColor rgb="FFFFFF00"/>
          <bgColor rgb="FFFFFF00"/>
        </patternFill>
      </fill>
    </dxf>
    <dxf>
      <fill>
        <patternFill>
          <bgColor rgb="FFFFFF00"/>
        </patternFill>
      </fill>
    </dxf>
    <dxf>
      <fill>
        <patternFill patternType="darkGray">
          <fgColor rgb="FFFFFF00"/>
          <bgColor rgb="FFFFFF00"/>
        </patternFill>
      </fill>
    </dxf>
    <dxf>
      <fill>
        <patternFill patternType="solid">
          <fgColor rgb="FFFFFF00"/>
          <bgColor rgb="FFFFFF00"/>
        </patternFill>
      </fill>
    </dxf>
    <dxf>
      <fill>
        <patternFill>
          <bgColor rgb="FFFFFF00"/>
        </patternFill>
      </fill>
    </dxf>
    <dxf>
      <fill>
        <patternFill patternType="none">
          <bgColor auto="1"/>
        </patternFill>
      </fill>
    </dxf>
    <dxf>
      <fill>
        <patternFill>
          <bgColor rgb="FFFFFFCC"/>
        </patternFill>
      </fill>
    </dxf>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91326</xdr:colOff>
      <xdr:row>5</xdr:row>
      <xdr:rowOff>95365</xdr:rowOff>
    </xdr:from>
    <xdr:to>
      <xdr:col>19</xdr:col>
      <xdr:colOff>430081</xdr:colOff>
      <xdr:row>10</xdr:row>
      <xdr:rowOff>76536</xdr:rowOff>
    </xdr:to>
    <xdr:sp macro="" textlink="">
      <xdr:nvSpPr>
        <xdr:cNvPr id="2" name="テキスト ボックス 1">
          <a:extLst>
            <a:ext uri="{FF2B5EF4-FFF2-40B4-BE49-F238E27FC236}">
              <a16:creationId xmlns:a16="http://schemas.microsoft.com/office/drawing/2014/main" id="{C36D9E49-8F4A-4DCC-9874-26C591D80175}"/>
            </a:ext>
          </a:extLst>
        </xdr:cNvPr>
        <xdr:cNvSpPr txBox="1"/>
      </xdr:nvSpPr>
      <xdr:spPr>
        <a:xfrm>
          <a:off x="11342032" y="1271983"/>
          <a:ext cx="2759225" cy="133708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134470</xdr:colOff>
      <xdr:row>7</xdr:row>
      <xdr:rowOff>152401</xdr:rowOff>
    </xdr:from>
    <xdr:to>
      <xdr:col>7</xdr:col>
      <xdr:colOff>440616</xdr:colOff>
      <xdr:row>10</xdr:row>
      <xdr:rowOff>168089</xdr:rowOff>
    </xdr:to>
    <xdr:sp macro="" textlink="">
      <xdr:nvSpPr>
        <xdr:cNvPr id="3" name="テキスト ボックス 2">
          <a:extLst>
            <a:ext uri="{FF2B5EF4-FFF2-40B4-BE49-F238E27FC236}">
              <a16:creationId xmlns:a16="http://schemas.microsoft.com/office/drawing/2014/main" id="{EE0E2A9D-4647-4A27-85D8-003E5F20F19F}"/>
            </a:ext>
          </a:extLst>
        </xdr:cNvPr>
        <xdr:cNvSpPr txBox="1"/>
      </xdr:nvSpPr>
      <xdr:spPr>
        <a:xfrm>
          <a:off x="4123764" y="1822077"/>
          <a:ext cx="1897381" cy="87854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203947</xdr:colOff>
      <xdr:row>36</xdr:row>
      <xdr:rowOff>670111</xdr:rowOff>
    </xdr:from>
    <xdr:to>
      <xdr:col>19</xdr:col>
      <xdr:colOff>2279949</xdr:colOff>
      <xdr:row>37</xdr:row>
      <xdr:rowOff>800772</xdr:rowOff>
    </xdr:to>
    <xdr:sp macro="" textlink="">
      <xdr:nvSpPr>
        <xdr:cNvPr id="3" name="テキスト ボックス 2">
          <a:extLst>
            <a:ext uri="{FF2B5EF4-FFF2-40B4-BE49-F238E27FC236}">
              <a16:creationId xmlns:a16="http://schemas.microsoft.com/office/drawing/2014/main" id="{7F67CE2F-7E78-4716-92BB-EDFA4E5425D9}"/>
            </a:ext>
          </a:extLst>
        </xdr:cNvPr>
        <xdr:cNvSpPr txBox="1"/>
      </xdr:nvSpPr>
      <xdr:spPr>
        <a:xfrm>
          <a:off x="7498976" y="10957111"/>
          <a:ext cx="2961267" cy="803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指定日について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18</xdr:col>
      <xdr:colOff>348885</xdr:colOff>
      <xdr:row>29</xdr:row>
      <xdr:rowOff>157164</xdr:rowOff>
    </xdr:from>
    <xdr:to>
      <xdr:col>19</xdr:col>
      <xdr:colOff>2447365</xdr:colOff>
      <xdr:row>31</xdr:row>
      <xdr:rowOff>161366</xdr:rowOff>
    </xdr:to>
    <xdr:sp macro="" textlink="">
      <xdr:nvSpPr>
        <xdr:cNvPr id="5" name="テキスト ボックス 4">
          <a:extLst>
            <a:ext uri="{FF2B5EF4-FFF2-40B4-BE49-F238E27FC236}">
              <a16:creationId xmlns:a16="http://schemas.microsoft.com/office/drawing/2014/main" id="{3A1F793C-4DB1-41AD-808A-DC9731518A67}"/>
            </a:ext>
          </a:extLst>
        </xdr:cNvPr>
        <xdr:cNvSpPr txBox="1"/>
      </xdr:nvSpPr>
      <xdr:spPr>
        <a:xfrm>
          <a:off x="7924061" y="6450388"/>
          <a:ext cx="2726010" cy="107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191752</xdr:colOff>
      <xdr:row>32</xdr:row>
      <xdr:rowOff>873722</xdr:rowOff>
    </xdr:from>
    <xdr:to>
      <xdr:col>19</xdr:col>
      <xdr:colOff>2879911</xdr:colOff>
      <xdr:row>36</xdr:row>
      <xdr:rowOff>78442</xdr:rowOff>
    </xdr:to>
    <xdr:sp macro="" textlink="">
      <xdr:nvSpPr>
        <xdr:cNvPr id="6" name="テキスト ボックス 5">
          <a:extLst>
            <a:ext uri="{FF2B5EF4-FFF2-40B4-BE49-F238E27FC236}">
              <a16:creationId xmlns:a16="http://schemas.microsoft.com/office/drawing/2014/main" id="{72EA2B4C-AFD7-488D-8ABD-D613F6B12A71}"/>
            </a:ext>
          </a:extLst>
        </xdr:cNvPr>
        <xdr:cNvSpPr txBox="1"/>
      </xdr:nvSpPr>
      <xdr:spPr>
        <a:xfrm>
          <a:off x="7486781" y="8594575"/>
          <a:ext cx="3573424" cy="1770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推薦課程を含む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３名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記入する専任教員の人数は３</a:t>
          </a:r>
          <a:r>
            <a:rPr kumimoji="1" lang="ja-JP" altLang="en-US" sz="1050" b="0">
              <a:solidFill>
                <a:sysClr val="windowText" lastClr="000000"/>
              </a:solidFill>
              <a:latin typeface="Meiryo UI" panose="020B0604030504040204" pitchFamily="50" charset="-128"/>
              <a:ea typeface="Meiryo UI" panose="020B0604030504040204" pitchFamily="50" charset="-128"/>
            </a:rPr>
            <a:t>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286870</xdr:colOff>
      <xdr:row>22</xdr:row>
      <xdr:rowOff>143436</xdr:rowOff>
    </xdr:from>
    <xdr:to>
      <xdr:col>20</xdr:col>
      <xdr:colOff>0</xdr:colOff>
      <xdr:row>25</xdr:row>
      <xdr:rowOff>632595</xdr:rowOff>
    </xdr:to>
    <xdr:sp macro="" textlink="">
      <xdr:nvSpPr>
        <xdr:cNvPr id="7" name="テキスト ボックス 6">
          <a:extLst>
            <a:ext uri="{FF2B5EF4-FFF2-40B4-BE49-F238E27FC236}">
              <a16:creationId xmlns:a16="http://schemas.microsoft.com/office/drawing/2014/main" id="{5E95DCB6-0CC3-40B6-8400-83410A7E3E18}"/>
            </a:ext>
          </a:extLst>
        </xdr:cNvPr>
        <xdr:cNvSpPr txBox="1"/>
      </xdr:nvSpPr>
      <xdr:spPr>
        <a:xfrm>
          <a:off x="7862046" y="4186518"/>
          <a:ext cx="3648636" cy="125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（留意事項２～４）</a:t>
          </a:r>
        </a:p>
      </xdr:txBody>
    </xdr:sp>
    <xdr:clientData/>
  </xdr:twoCellAnchor>
  <xdr:twoCellAnchor>
    <xdr:from>
      <xdr:col>18</xdr:col>
      <xdr:colOff>295533</xdr:colOff>
      <xdr:row>25</xdr:row>
      <xdr:rowOff>717176</xdr:rowOff>
    </xdr:from>
    <xdr:to>
      <xdr:col>19</xdr:col>
      <xdr:colOff>2429435</xdr:colOff>
      <xdr:row>29</xdr:row>
      <xdr:rowOff>17928</xdr:rowOff>
    </xdr:to>
    <xdr:sp macro="" textlink="">
      <xdr:nvSpPr>
        <xdr:cNvPr id="8" name="テキスト ボックス 7">
          <a:extLst>
            <a:ext uri="{FF2B5EF4-FFF2-40B4-BE49-F238E27FC236}">
              <a16:creationId xmlns:a16="http://schemas.microsoft.com/office/drawing/2014/main" id="{50FF02D4-1D7A-4A67-B032-0918929497F2}"/>
            </a:ext>
          </a:extLst>
        </xdr:cNvPr>
        <xdr:cNvSpPr txBox="1"/>
      </xdr:nvSpPr>
      <xdr:spPr>
        <a:xfrm>
          <a:off x="7870709" y="5522258"/>
          <a:ext cx="2761432" cy="788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191752</xdr:colOff>
      <xdr:row>32</xdr:row>
      <xdr:rowOff>134134</xdr:rowOff>
    </xdr:from>
    <xdr:to>
      <xdr:col>19</xdr:col>
      <xdr:colOff>2342451</xdr:colOff>
      <xdr:row>32</xdr:row>
      <xdr:rowOff>787603</xdr:rowOff>
    </xdr:to>
    <xdr:sp macro="" textlink="">
      <xdr:nvSpPr>
        <xdr:cNvPr id="9" name="テキスト ボックス 8">
          <a:extLst>
            <a:ext uri="{FF2B5EF4-FFF2-40B4-BE49-F238E27FC236}">
              <a16:creationId xmlns:a16="http://schemas.microsoft.com/office/drawing/2014/main" id="{46DE3B7C-A6C5-4BD4-9A80-3E030E50BF89}"/>
            </a:ext>
          </a:extLst>
        </xdr:cNvPr>
        <xdr:cNvSpPr txBox="1"/>
      </xdr:nvSpPr>
      <xdr:spPr>
        <a:xfrm>
          <a:off x="7486781" y="7854987"/>
          <a:ext cx="3035964" cy="65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総授業時数</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「単位時間」と「単位」を切り替えることが可能です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242048</xdr:colOff>
      <xdr:row>4</xdr:row>
      <xdr:rowOff>26893</xdr:rowOff>
    </xdr:from>
    <xdr:to>
      <xdr:col>20</xdr:col>
      <xdr:colOff>806824</xdr:colOff>
      <xdr:row>10</xdr:row>
      <xdr:rowOff>188259</xdr:rowOff>
    </xdr:to>
    <xdr:sp macro="" textlink="">
      <xdr:nvSpPr>
        <xdr:cNvPr id="10" name="テキスト ボックス 9">
          <a:extLst>
            <a:ext uri="{FF2B5EF4-FFF2-40B4-BE49-F238E27FC236}">
              <a16:creationId xmlns:a16="http://schemas.microsoft.com/office/drawing/2014/main" id="{0DA89437-5AD3-4415-9B89-889A7716DC0F}"/>
            </a:ext>
          </a:extLst>
        </xdr:cNvPr>
        <xdr:cNvSpPr txBox="1"/>
      </xdr:nvSpPr>
      <xdr:spPr>
        <a:xfrm>
          <a:off x="7557248" y="636493"/>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3210566</xdr:colOff>
      <xdr:row>10</xdr:row>
      <xdr:rowOff>246241</xdr:rowOff>
    </xdr:from>
    <xdr:to>
      <xdr:col>24</xdr:col>
      <xdr:colOff>80682</xdr:colOff>
      <xdr:row>14</xdr:row>
      <xdr:rowOff>251011</xdr:rowOff>
    </xdr:to>
    <xdr:grpSp>
      <xdr:nvGrpSpPr>
        <xdr:cNvPr id="11" name="グループ化 10">
          <a:extLst>
            <a:ext uri="{FF2B5EF4-FFF2-40B4-BE49-F238E27FC236}">
              <a16:creationId xmlns:a16="http://schemas.microsoft.com/office/drawing/2014/main" id="{250A8395-6AD7-48DE-856F-73260342BAAF}"/>
            </a:ext>
          </a:extLst>
        </xdr:cNvPr>
        <xdr:cNvGrpSpPr/>
      </xdr:nvGrpSpPr>
      <xdr:grpSpPr>
        <a:xfrm>
          <a:off x="12354566" y="1751191"/>
          <a:ext cx="4280566" cy="776295"/>
          <a:chOff x="11573434" y="1147482"/>
          <a:chExt cx="3173506" cy="862854"/>
        </a:xfrm>
      </xdr:grpSpPr>
      <xdr:sp macro="" textlink="">
        <xdr:nvSpPr>
          <xdr:cNvPr id="12" name="テキスト ボックス 11">
            <a:extLst>
              <a:ext uri="{FF2B5EF4-FFF2-40B4-BE49-F238E27FC236}">
                <a16:creationId xmlns:a16="http://schemas.microsoft.com/office/drawing/2014/main" id="{3BC48203-0A74-4D35-8255-FE50A5FC645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3" name="テキスト ボックス 12">
            <a:extLst>
              <a:ext uri="{FF2B5EF4-FFF2-40B4-BE49-F238E27FC236}">
                <a16:creationId xmlns:a16="http://schemas.microsoft.com/office/drawing/2014/main" id="{B62A795F-E448-445D-BA54-16D8E049591E}"/>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744621</xdr:colOff>
      <xdr:row>20</xdr:row>
      <xdr:rowOff>80653</xdr:rowOff>
    </xdr:from>
    <xdr:to>
      <xdr:col>10</xdr:col>
      <xdr:colOff>1885947</xdr:colOff>
      <xdr:row>23</xdr:row>
      <xdr:rowOff>140867</xdr:rowOff>
    </xdr:to>
    <xdr:sp macro="" textlink="">
      <xdr:nvSpPr>
        <xdr:cNvPr id="5" name="テキスト ボックス 4">
          <a:extLst>
            <a:ext uri="{FF2B5EF4-FFF2-40B4-BE49-F238E27FC236}">
              <a16:creationId xmlns:a16="http://schemas.microsoft.com/office/drawing/2014/main" id="{8723C21A-88AF-4F7D-A6FC-AFA6D7F8845F}"/>
            </a:ext>
          </a:extLst>
        </xdr:cNvPr>
        <xdr:cNvSpPr txBox="1"/>
      </xdr:nvSpPr>
      <xdr:spPr>
        <a:xfrm>
          <a:off x="9833203" y="4957453"/>
          <a:ext cx="3856817" cy="1071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eiryo UI" panose="020B0604030504040204" pitchFamily="50" charset="-128"/>
              <a:ea typeface="Meiryo UI" panose="020B0604030504040204" pitchFamily="50" charset="-128"/>
              <a:cs typeface="+mn-cs"/>
            </a:rPr>
            <a:t>一番上から記入</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ください</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b="0">
              <a:solidFill>
                <a:schemeClr val="dk1"/>
              </a:solidFill>
              <a:effectLst/>
              <a:latin typeface="Meiryo UI" panose="020B0604030504040204" pitchFamily="50" charset="-128"/>
              <a:ea typeface="Meiryo UI" panose="020B0604030504040204" pitchFamily="50" charset="-128"/>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740815</xdr:colOff>
      <xdr:row>23</xdr:row>
      <xdr:rowOff>252000</xdr:rowOff>
    </xdr:from>
    <xdr:to>
      <xdr:col>10</xdr:col>
      <xdr:colOff>1882136</xdr:colOff>
      <xdr:row>42</xdr:row>
      <xdr:rowOff>316144</xdr:rowOff>
    </xdr:to>
    <xdr:sp macro="" textlink="">
      <xdr:nvSpPr>
        <xdr:cNvPr id="6" name="テキスト ボックス 5">
          <a:extLst>
            <a:ext uri="{FF2B5EF4-FFF2-40B4-BE49-F238E27FC236}">
              <a16:creationId xmlns:a16="http://schemas.microsoft.com/office/drawing/2014/main" id="{D10F0780-C77E-436C-9037-FABABFD49194}"/>
            </a:ext>
          </a:extLst>
        </xdr:cNvPr>
        <xdr:cNvSpPr txBox="1"/>
      </xdr:nvSpPr>
      <xdr:spPr>
        <a:xfrm>
          <a:off x="9829397" y="6140182"/>
          <a:ext cx="3856812" cy="1103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」など学科名に括弧書きで追記ください（留意事項１，２）</a:t>
          </a:r>
        </a:p>
      </xdr:txBody>
    </xdr:sp>
    <xdr:clientData/>
  </xdr:twoCellAnchor>
  <xdr:twoCellAnchor>
    <xdr:from>
      <xdr:col>6</xdr:col>
      <xdr:colOff>217715</xdr:colOff>
      <xdr:row>3</xdr:row>
      <xdr:rowOff>97972</xdr:rowOff>
    </xdr:from>
    <xdr:to>
      <xdr:col>10</xdr:col>
      <xdr:colOff>1415143</xdr:colOff>
      <xdr:row>5</xdr:row>
      <xdr:rowOff>138793</xdr:rowOff>
    </xdr:to>
    <xdr:sp macro="" textlink="">
      <xdr:nvSpPr>
        <xdr:cNvPr id="7" name="テキスト ボックス 6">
          <a:extLst>
            <a:ext uri="{FF2B5EF4-FFF2-40B4-BE49-F238E27FC236}">
              <a16:creationId xmlns:a16="http://schemas.microsoft.com/office/drawing/2014/main" id="{BE2E85BA-06EF-40BB-8C28-9477ACD33614}"/>
            </a:ext>
          </a:extLst>
        </xdr:cNvPr>
        <xdr:cNvSpPr txBox="1"/>
      </xdr:nvSpPr>
      <xdr:spPr>
        <a:xfrm>
          <a:off x="9318172" y="587829"/>
          <a:ext cx="3907971" cy="628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947056</xdr:colOff>
      <xdr:row>6</xdr:row>
      <xdr:rowOff>87087</xdr:rowOff>
    </xdr:from>
    <xdr:to>
      <xdr:col>15</xdr:col>
      <xdr:colOff>448313</xdr:colOff>
      <xdr:row>9</xdr:row>
      <xdr:rowOff>209679</xdr:rowOff>
    </xdr:to>
    <xdr:grpSp>
      <xdr:nvGrpSpPr>
        <xdr:cNvPr id="8" name="グループ化 7">
          <a:extLst>
            <a:ext uri="{FF2B5EF4-FFF2-40B4-BE49-F238E27FC236}">
              <a16:creationId xmlns:a16="http://schemas.microsoft.com/office/drawing/2014/main" id="{04EE64A0-A6D3-4F58-B586-B54EA5E6639D}"/>
            </a:ext>
          </a:extLst>
        </xdr:cNvPr>
        <xdr:cNvGrpSpPr/>
      </xdr:nvGrpSpPr>
      <xdr:grpSpPr>
        <a:xfrm>
          <a:off x="19179027" y="1319734"/>
          <a:ext cx="3972404" cy="772533"/>
          <a:chOff x="11573434" y="1147482"/>
          <a:chExt cx="3173506" cy="862854"/>
        </a:xfrm>
      </xdr:grpSpPr>
      <xdr:sp macro="" textlink="">
        <xdr:nvSpPr>
          <xdr:cNvPr id="9" name="テキスト ボックス 8">
            <a:extLst>
              <a:ext uri="{FF2B5EF4-FFF2-40B4-BE49-F238E27FC236}">
                <a16:creationId xmlns:a16="http://schemas.microsoft.com/office/drawing/2014/main" id="{CCECC9A5-F1A9-43DA-A656-743FF6A38C58}"/>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39E9F79B-CB03-4004-B82F-67E54334222A}"/>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729823</xdr:colOff>
      <xdr:row>24</xdr:row>
      <xdr:rowOff>143756</xdr:rowOff>
    </xdr:from>
    <xdr:to>
      <xdr:col>11</xdr:col>
      <xdr:colOff>2101423</xdr:colOff>
      <xdr:row>27</xdr:row>
      <xdr:rowOff>154626</xdr:rowOff>
    </xdr:to>
    <xdr:sp macro="" textlink="">
      <xdr:nvSpPr>
        <xdr:cNvPr id="4" name="テキスト ボックス 3">
          <a:extLst>
            <a:ext uri="{FF2B5EF4-FFF2-40B4-BE49-F238E27FC236}">
              <a16:creationId xmlns:a16="http://schemas.microsoft.com/office/drawing/2014/main" id="{B483A393-DDB8-4848-B5F7-EA6D5D077FA2}"/>
            </a:ext>
          </a:extLst>
        </xdr:cNvPr>
        <xdr:cNvSpPr txBox="1"/>
      </xdr:nvSpPr>
      <xdr:spPr>
        <a:xfrm>
          <a:off x="10009894" y="5573006"/>
          <a:ext cx="3439886" cy="990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733071</xdr:colOff>
      <xdr:row>22</xdr:row>
      <xdr:rowOff>173818</xdr:rowOff>
    </xdr:from>
    <xdr:to>
      <xdr:col>11</xdr:col>
      <xdr:colOff>2391046</xdr:colOff>
      <xdr:row>24</xdr:row>
      <xdr:rowOff>38915</xdr:rowOff>
    </xdr:to>
    <xdr:sp macro="" textlink="">
      <xdr:nvSpPr>
        <xdr:cNvPr id="5" name="テキスト ボックス 4">
          <a:extLst>
            <a:ext uri="{FF2B5EF4-FFF2-40B4-BE49-F238E27FC236}">
              <a16:creationId xmlns:a16="http://schemas.microsoft.com/office/drawing/2014/main" id="{584A1983-3E82-420C-B9F7-4B2EEE7979E5}"/>
            </a:ext>
          </a:extLst>
        </xdr:cNvPr>
        <xdr:cNvSpPr txBox="1"/>
      </xdr:nvSpPr>
      <xdr:spPr>
        <a:xfrm>
          <a:off x="10013142" y="5194854"/>
          <a:ext cx="3726261" cy="273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踏まえて、（　）内の日付を</a:t>
          </a:r>
          <a:r>
            <a:rPr kumimoji="1" lang="ja-JP" altLang="ja-JP" sz="1100" b="1">
              <a:solidFill>
                <a:schemeClr val="dk1"/>
              </a:solidFill>
              <a:effectLst/>
              <a:latin typeface="+mn-lt"/>
              <a:ea typeface="+mn-ea"/>
              <a:cs typeface="+mn-cs"/>
            </a:rPr>
            <a:t>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747945</xdr:colOff>
      <xdr:row>36</xdr:row>
      <xdr:rowOff>59181</xdr:rowOff>
    </xdr:from>
    <xdr:to>
      <xdr:col>11</xdr:col>
      <xdr:colOff>2049732</xdr:colOff>
      <xdr:row>37</xdr:row>
      <xdr:rowOff>1382149</xdr:rowOff>
    </xdr:to>
    <xdr:sp macro="" textlink="">
      <xdr:nvSpPr>
        <xdr:cNvPr id="6" name="テキスト ボックス 5">
          <a:extLst>
            <a:ext uri="{FF2B5EF4-FFF2-40B4-BE49-F238E27FC236}">
              <a16:creationId xmlns:a16="http://schemas.microsoft.com/office/drawing/2014/main" id="{D1C5C06D-AE67-458A-803C-0A2ED23D6C50}"/>
            </a:ext>
          </a:extLst>
        </xdr:cNvPr>
        <xdr:cNvSpPr txBox="1"/>
      </xdr:nvSpPr>
      <xdr:spPr>
        <a:xfrm>
          <a:off x="10028016" y="6808324"/>
          <a:ext cx="3370073" cy="1499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477574</xdr:colOff>
      <xdr:row>6</xdr:row>
      <xdr:rowOff>133656</xdr:rowOff>
    </xdr:from>
    <xdr:to>
      <xdr:col>15</xdr:col>
      <xdr:colOff>597804</xdr:colOff>
      <xdr:row>11</xdr:row>
      <xdr:rowOff>50410</xdr:rowOff>
    </xdr:to>
    <xdr:grpSp>
      <xdr:nvGrpSpPr>
        <xdr:cNvPr id="7" name="グループ化 6">
          <a:extLst>
            <a:ext uri="{FF2B5EF4-FFF2-40B4-BE49-F238E27FC236}">
              <a16:creationId xmlns:a16="http://schemas.microsoft.com/office/drawing/2014/main" id="{5C79B870-3201-4588-89D1-2DB2DFA0EDEF}"/>
            </a:ext>
          </a:extLst>
        </xdr:cNvPr>
        <xdr:cNvGrpSpPr/>
      </xdr:nvGrpSpPr>
      <xdr:grpSpPr>
        <a:xfrm>
          <a:off x="18221288" y="1195013"/>
          <a:ext cx="3903016" cy="774004"/>
          <a:chOff x="11573434" y="1147482"/>
          <a:chExt cx="3173506" cy="862854"/>
        </a:xfrm>
      </xdr:grpSpPr>
      <xdr:sp macro="" textlink="">
        <xdr:nvSpPr>
          <xdr:cNvPr id="8" name="テキスト ボックス 7">
            <a:extLst>
              <a:ext uri="{FF2B5EF4-FFF2-40B4-BE49-F238E27FC236}">
                <a16:creationId xmlns:a16="http://schemas.microsoft.com/office/drawing/2014/main" id="{86EDB3C7-51B1-42F0-B0ED-02F6F2DF7E33}"/>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4652BAC1-29F7-4120-8AFA-7CB66C7B16E0}"/>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8</xdr:col>
      <xdr:colOff>124691</xdr:colOff>
      <xdr:row>3</xdr:row>
      <xdr:rowOff>152400</xdr:rowOff>
    </xdr:from>
    <xdr:to>
      <xdr:col>11</xdr:col>
      <xdr:colOff>1951511</xdr:colOff>
      <xdr:row>7</xdr:row>
      <xdr:rowOff>113063</xdr:rowOff>
    </xdr:to>
    <xdr:sp macro="" textlink="">
      <xdr:nvSpPr>
        <xdr:cNvPr id="10" name="テキスト ボックス 9">
          <a:extLst>
            <a:ext uri="{FF2B5EF4-FFF2-40B4-BE49-F238E27FC236}">
              <a16:creationId xmlns:a16="http://schemas.microsoft.com/office/drawing/2014/main" id="{8377368D-AFC1-4CD7-8D9D-292C975CEA6A}"/>
            </a:ext>
          </a:extLst>
        </xdr:cNvPr>
        <xdr:cNvSpPr txBox="1"/>
      </xdr:nvSpPr>
      <xdr:spPr>
        <a:xfrm>
          <a:off x="9379527" y="665018"/>
          <a:ext cx="3891148" cy="6256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1577787</xdr:colOff>
      <xdr:row>36</xdr:row>
      <xdr:rowOff>125505</xdr:rowOff>
    </xdr:from>
    <xdr:to>
      <xdr:col>12</xdr:col>
      <xdr:colOff>1586753</xdr:colOff>
      <xdr:row>36</xdr:row>
      <xdr:rowOff>1649506</xdr:rowOff>
    </xdr:to>
    <xdr:sp macro="" textlink="">
      <xdr:nvSpPr>
        <xdr:cNvPr id="4" name="テキスト ボックス 3">
          <a:extLst>
            <a:ext uri="{FF2B5EF4-FFF2-40B4-BE49-F238E27FC236}">
              <a16:creationId xmlns:a16="http://schemas.microsoft.com/office/drawing/2014/main" id="{84775FB5-D631-4FE7-9C06-6D505004E00C}"/>
            </a:ext>
          </a:extLst>
        </xdr:cNvPr>
        <xdr:cNvSpPr txBox="1"/>
      </xdr:nvSpPr>
      <xdr:spPr>
        <a:xfrm>
          <a:off x="10793505" y="9341223"/>
          <a:ext cx="3774142" cy="152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〇学校の名称を変更後に要件不適合となったもの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〇不適合後に学校の名称を変更したもの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1559858</xdr:colOff>
      <xdr:row>23</xdr:row>
      <xdr:rowOff>186914</xdr:rowOff>
    </xdr:from>
    <xdr:to>
      <xdr:col>12</xdr:col>
      <xdr:colOff>1389530</xdr:colOff>
      <xdr:row>27</xdr:row>
      <xdr:rowOff>107577</xdr:rowOff>
    </xdr:to>
    <xdr:sp macro="" textlink="">
      <xdr:nvSpPr>
        <xdr:cNvPr id="5" name="テキスト ボックス 4">
          <a:extLst>
            <a:ext uri="{FF2B5EF4-FFF2-40B4-BE49-F238E27FC236}">
              <a16:creationId xmlns:a16="http://schemas.microsoft.com/office/drawing/2014/main" id="{DAC13139-A640-46C6-8702-D72DE38C82C9}"/>
            </a:ext>
          </a:extLst>
        </xdr:cNvPr>
        <xdr:cNvSpPr txBox="1"/>
      </xdr:nvSpPr>
      <xdr:spPr>
        <a:xfrm>
          <a:off x="10775576" y="5269902"/>
          <a:ext cx="3594848" cy="987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1577789</xdr:colOff>
      <xdr:row>22</xdr:row>
      <xdr:rowOff>69813</xdr:rowOff>
    </xdr:from>
    <xdr:to>
      <xdr:col>12</xdr:col>
      <xdr:colOff>398318</xdr:colOff>
      <xdr:row>23</xdr:row>
      <xdr:rowOff>103909</xdr:rowOff>
    </xdr:to>
    <xdr:sp macro="" textlink="">
      <xdr:nvSpPr>
        <xdr:cNvPr id="6" name="テキスト ボックス 5">
          <a:extLst>
            <a:ext uri="{FF2B5EF4-FFF2-40B4-BE49-F238E27FC236}">
              <a16:creationId xmlns:a16="http://schemas.microsoft.com/office/drawing/2014/main" id="{A3AAF5C7-FFFA-4DAD-AAF1-4EE7517BF98C}"/>
            </a:ext>
          </a:extLst>
        </xdr:cNvPr>
        <xdr:cNvSpPr txBox="1"/>
      </xdr:nvSpPr>
      <xdr:spPr>
        <a:xfrm>
          <a:off x="10791062" y="4988177"/>
          <a:ext cx="2578574" cy="241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踏まえ、記</a:t>
          </a:r>
          <a:r>
            <a:rPr kumimoji="1" lang="ja-JP" altLang="ja-JP" sz="1100" b="1">
              <a:solidFill>
                <a:schemeClr val="dk1"/>
              </a:solidFill>
              <a:effectLst/>
              <a:latin typeface="+mn-lt"/>
              <a:ea typeface="+mn-ea"/>
              <a:cs typeface="+mn-cs"/>
            </a:rPr>
            <a:t>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761999</xdr:colOff>
      <xdr:row>6</xdr:row>
      <xdr:rowOff>55417</xdr:rowOff>
    </xdr:from>
    <xdr:to>
      <xdr:col>15</xdr:col>
      <xdr:colOff>325602</xdr:colOff>
      <xdr:row>10</xdr:row>
      <xdr:rowOff>152279</xdr:rowOff>
    </xdr:to>
    <xdr:grpSp>
      <xdr:nvGrpSpPr>
        <xdr:cNvPr id="7" name="グループ化 6">
          <a:extLst>
            <a:ext uri="{FF2B5EF4-FFF2-40B4-BE49-F238E27FC236}">
              <a16:creationId xmlns:a16="http://schemas.microsoft.com/office/drawing/2014/main" id="{16498682-207A-4B27-ADA4-7989BAA45C23}"/>
            </a:ext>
          </a:extLst>
        </xdr:cNvPr>
        <xdr:cNvGrpSpPr/>
      </xdr:nvGrpSpPr>
      <xdr:grpSpPr>
        <a:xfrm>
          <a:off x="19022785" y="1116774"/>
          <a:ext cx="3972317" cy="804434"/>
          <a:chOff x="11573434" y="1147482"/>
          <a:chExt cx="3173506" cy="862854"/>
        </a:xfrm>
      </xdr:grpSpPr>
      <xdr:sp macro="" textlink="">
        <xdr:nvSpPr>
          <xdr:cNvPr id="8" name="テキスト ボックス 7">
            <a:extLst>
              <a:ext uri="{FF2B5EF4-FFF2-40B4-BE49-F238E27FC236}">
                <a16:creationId xmlns:a16="http://schemas.microsoft.com/office/drawing/2014/main" id="{81421926-0EB1-48EC-8424-DE101C80477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484FC573-E581-4FBE-A8A0-B0EBC7F18F78}"/>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9</xdr:col>
      <xdr:colOff>55418</xdr:colOff>
      <xdr:row>3</xdr:row>
      <xdr:rowOff>55417</xdr:rowOff>
    </xdr:from>
    <xdr:to>
      <xdr:col>12</xdr:col>
      <xdr:colOff>2751349</xdr:colOff>
      <xdr:row>8</xdr:row>
      <xdr:rowOff>6233</xdr:rowOff>
    </xdr:to>
    <xdr:sp macro="" textlink="">
      <xdr:nvSpPr>
        <xdr:cNvPr id="11" name="テキスト ボックス 10">
          <a:extLst>
            <a:ext uri="{FF2B5EF4-FFF2-40B4-BE49-F238E27FC236}">
              <a16:creationId xmlns:a16="http://schemas.microsoft.com/office/drawing/2014/main" id="{D0DC0805-A619-459B-B931-107AE84F69A4}"/>
            </a:ext>
          </a:extLst>
        </xdr:cNvPr>
        <xdr:cNvSpPr txBox="1"/>
      </xdr:nvSpPr>
      <xdr:spPr>
        <a:xfrm>
          <a:off x="10972800" y="568035"/>
          <a:ext cx="4760258" cy="7959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555587</xdr:colOff>
      <xdr:row>21</xdr:row>
      <xdr:rowOff>57261</xdr:rowOff>
    </xdr:from>
    <xdr:to>
      <xdr:col>17</xdr:col>
      <xdr:colOff>2618031</xdr:colOff>
      <xdr:row>24</xdr:row>
      <xdr:rowOff>64546</xdr:rowOff>
    </xdr:to>
    <xdr:sp macro="" textlink="">
      <xdr:nvSpPr>
        <xdr:cNvPr id="3" name="テキスト ボックス 2">
          <a:extLst>
            <a:ext uri="{FF2B5EF4-FFF2-40B4-BE49-F238E27FC236}">
              <a16:creationId xmlns:a16="http://schemas.microsoft.com/office/drawing/2014/main" id="{38790A3F-0D15-4264-ADA1-408131164435}"/>
            </a:ext>
          </a:extLst>
        </xdr:cNvPr>
        <xdr:cNvSpPr txBox="1"/>
      </xdr:nvSpPr>
      <xdr:spPr>
        <a:xfrm>
          <a:off x="7660116" y="4595643"/>
          <a:ext cx="2689974" cy="858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「元年度」の場合、「１」と入力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571500</xdr:colOff>
      <xdr:row>24</xdr:row>
      <xdr:rowOff>198120</xdr:rowOff>
    </xdr:from>
    <xdr:to>
      <xdr:col>17</xdr:col>
      <xdr:colOff>3030007</xdr:colOff>
      <xdr:row>31</xdr:row>
      <xdr:rowOff>4563</xdr:rowOff>
    </xdr:to>
    <xdr:sp macro="" textlink="">
      <xdr:nvSpPr>
        <xdr:cNvPr id="5" name="テキスト ボックス 4">
          <a:extLst>
            <a:ext uri="{FF2B5EF4-FFF2-40B4-BE49-F238E27FC236}">
              <a16:creationId xmlns:a16="http://schemas.microsoft.com/office/drawing/2014/main" id="{D5529DBF-BDA2-4D65-A4D0-2538AAAADC2F}"/>
            </a:ext>
          </a:extLst>
        </xdr:cNvPr>
        <xdr:cNvSpPr txBox="1"/>
      </xdr:nvSpPr>
      <xdr:spPr>
        <a:xfrm>
          <a:off x="7635240" y="5554980"/>
          <a:ext cx="3083347" cy="152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22076</xdr:colOff>
      <xdr:row>38</xdr:row>
      <xdr:rowOff>257736</xdr:rowOff>
    </xdr:from>
    <xdr:to>
      <xdr:col>17</xdr:col>
      <xdr:colOff>2602870</xdr:colOff>
      <xdr:row>41</xdr:row>
      <xdr:rowOff>77577</xdr:rowOff>
    </xdr:to>
    <xdr:sp macro="" textlink="">
      <xdr:nvSpPr>
        <xdr:cNvPr id="6" name="テキスト ボックス 5">
          <a:extLst>
            <a:ext uri="{FF2B5EF4-FFF2-40B4-BE49-F238E27FC236}">
              <a16:creationId xmlns:a16="http://schemas.microsoft.com/office/drawing/2014/main" id="{0E9008E5-28A0-47A9-857F-4BAE3E6A15D5}"/>
            </a:ext>
          </a:extLst>
        </xdr:cNvPr>
        <xdr:cNvSpPr txBox="1"/>
      </xdr:nvSpPr>
      <xdr:spPr>
        <a:xfrm>
          <a:off x="7754135" y="9457765"/>
          <a:ext cx="2580794" cy="861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生徒の定員・実員</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修業年限が３年の場合、</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「３年」の右隣欄で空欄を選択ください。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17</xdr:col>
      <xdr:colOff>17927</xdr:colOff>
      <xdr:row>41</xdr:row>
      <xdr:rowOff>131219</xdr:rowOff>
    </xdr:from>
    <xdr:to>
      <xdr:col>17</xdr:col>
      <xdr:colOff>2825400</xdr:colOff>
      <xdr:row>46</xdr:row>
      <xdr:rowOff>97042</xdr:rowOff>
    </xdr:to>
    <xdr:sp macro="" textlink="">
      <xdr:nvSpPr>
        <xdr:cNvPr id="7" name="テキスト ボックス 6">
          <a:extLst>
            <a:ext uri="{FF2B5EF4-FFF2-40B4-BE49-F238E27FC236}">
              <a16:creationId xmlns:a16="http://schemas.microsoft.com/office/drawing/2014/main" id="{517445F2-13A4-493A-89E3-B57013F161C5}"/>
            </a:ext>
          </a:extLst>
        </xdr:cNvPr>
        <xdr:cNvSpPr txBox="1"/>
      </xdr:nvSpPr>
      <xdr:spPr>
        <a:xfrm>
          <a:off x="7749986" y="10373395"/>
          <a:ext cx="2807473" cy="1882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推薦学科含む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３名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・高等課程（衛生分野）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いない場合、「０」と記入すること。</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2590800</xdr:colOff>
      <xdr:row>12</xdr:row>
      <xdr:rowOff>35858</xdr:rowOff>
    </xdr:from>
    <xdr:to>
      <xdr:col>21</xdr:col>
      <xdr:colOff>79480</xdr:colOff>
      <xdr:row>14</xdr:row>
      <xdr:rowOff>318534</xdr:rowOff>
    </xdr:to>
    <xdr:grpSp>
      <xdr:nvGrpSpPr>
        <xdr:cNvPr id="8" name="グループ化 7">
          <a:extLst>
            <a:ext uri="{FF2B5EF4-FFF2-40B4-BE49-F238E27FC236}">
              <a16:creationId xmlns:a16="http://schemas.microsoft.com/office/drawing/2014/main" id="{C55EECEC-2E58-4D4C-B3C2-C61A6BC6363C}"/>
            </a:ext>
          </a:extLst>
        </xdr:cNvPr>
        <xdr:cNvGrpSpPr/>
      </xdr:nvGrpSpPr>
      <xdr:grpSpPr>
        <a:xfrm>
          <a:off x="11073653" y="2232211"/>
          <a:ext cx="4212209" cy="764529"/>
          <a:chOff x="11573434" y="1147482"/>
          <a:chExt cx="3173506" cy="862854"/>
        </a:xfrm>
      </xdr:grpSpPr>
      <xdr:sp macro="" textlink="">
        <xdr:nvSpPr>
          <xdr:cNvPr id="9" name="テキスト ボックス 8">
            <a:extLst>
              <a:ext uri="{FF2B5EF4-FFF2-40B4-BE49-F238E27FC236}">
                <a16:creationId xmlns:a16="http://schemas.microsoft.com/office/drawing/2014/main" id="{7605B110-66BC-498A-BCDA-9267B82DCB83}"/>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EA32C2FF-9063-4926-8951-CAAF6C74D3E2}"/>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143435</xdr:colOff>
      <xdr:row>4</xdr:row>
      <xdr:rowOff>89647</xdr:rowOff>
    </xdr:from>
    <xdr:to>
      <xdr:col>18</xdr:col>
      <xdr:colOff>968187</xdr:colOff>
      <xdr:row>9</xdr:row>
      <xdr:rowOff>107578</xdr:rowOff>
    </xdr:to>
    <xdr:sp macro="" textlink="">
      <xdr:nvSpPr>
        <xdr:cNvPr id="11" name="テキスト ボックス 10">
          <a:extLst>
            <a:ext uri="{FF2B5EF4-FFF2-40B4-BE49-F238E27FC236}">
              <a16:creationId xmlns:a16="http://schemas.microsoft.com/office/drawing/2014/main" id="{EF17C440-19F9-4E0C-B9EC-0BE3CEB8E186}"/>
            </a:ext>
          </a:extLst>
        </xdr:cNvPr>
        <xdr:cNvSpPr txBox="1"/>
      </xdr:nvSpPr>
      <xdr:spPr>
        <a:xfrm>
          <a:off x="7216588" y="770965"/>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B48"/>
  <sheetViews>
    <sheetView tabSelected="1" view="pageBreakPreview" zoomScaleNormal="85" zoomScaleSheetLayoutView="100" workbookViewId="0">
      <selection activeCell="C23" sqref="C23:G23"/>
    </sheetView>
  </sheetViews>
  <sheetFormatPr defaultColWidth="8.875" defaultRowHeight="15.75" x14ac:dyDescent="0.15"/>
  <cols>
    <col min="1" max="1" width="10.375" style="41" customWidth="1"/>
    <col min="2" max="2" width="13.125" style="41" customWidth="1"/>
    <col min="3" max="7" width="11.5" style="41" customWidth="1"/>
    <col min="8" max="8" width="8.875" style="41"/>
    <col min="9" max="10" width="9.125" style="41" customWidth="1"/>
    <col min="11" max="15" width="11.125" style="41" customWidth="1"/>
    <col min="16" max="16" width="8.875" style="41"/>
    <col min="17" max="17" width="9"/>
    <col min="18" max="21" width="8.875" style="41"/>
    <col min="22" max="22" width="9" customWidth="1"/>
    <col min="23" max="16384" width="8.875" style="41"/>
  </cols>
  <sheetData>
    <row r="1" spans="1:28" ht="19.899999999999999" customHeight="1" x14ac:dyDescent="0.15">
      <c r="I1" s="52" t="s">
        <v>155</v>
      </c>
    </row>
    <row r="2" spans="1:28" ht="19.899999999999999" customHeight="1" x14ac:dyDescent="0.15">
      <c r="A2" s="149" t="s">
        <v>0</v>
      </c>
      <c r="B2" s="149"/>
      <c r="C2" s="150"/>
      <c r="D2" s="150"/>
      <c r="E2" s="45"/>
      <c r="I2" s="152" t="s">
        <v>0</v>
      </c>
      <c r="J2" s="152"/>
      <c r="K2" s="151">
        <v>45078</v>
      </c>
      <c r="L2" s="151"/>
      <c r="M2" s="45"/>
      <c r="AA2" s="57" t="s">
        <v>157</v>
      </c>
    </row>
    <row r="3" spans="1:28" x14ac:dyDescent="0.15">
      <c r="AA3" s="58" t="s">
        <v>158</v>
      </c>
      <c r="AB3" s="41" t="s">
        <v>156</v>
      </c>
    </row>
    <row r="4" spans="1:28" ht="19.899999999999999" customHeight="1" x14ac:dyDescent="0.15">
      <c r="A4" s="149" t="s">
        <v>141</v>
      </c>
      <c r="B4" s="149"/>
      <c r="C4" s="44" t="s">
        <v>142</v>
      </c>
      <c r="D4" s="44" t="s">
        <v>143</v>
      </c>
      <c r="E4" s="44" t="s">
        <v>144</v>
      </c>
      <c r="F4" s="44" t="s">
        <v>145</v>
      </c>
      <c r="G4" s="44" t="s">
        <v>146</v>
      </c>
      <c r="I4" s="152" t="s">
        <v>141</v>
      </c>
      <c r="J4" s="152"/>
      <c r="K4" s="51" t="s">
        <v>142</v>
      </c>
      <c r="L4" s="51" t="s">
        <v>143</v>
      </c>
      <c r="M4" s="51" t="s">
        <v>144</v>
      </c>
      <c r="N4" s="51" t="s">
        <v>145</v>
      </c>
      <c r="O4" s="51" t="s">
        <v>146</v>
      </c>
      <c r="AA4" s="58" t="s">
        <v>159</v>
      </c>
    </row>
    <row r="5" spans="1:28" ht="19.899999999999999" customHeight="1" x14ac:dyDescent="0.15">
      <c r="A5" s="149"/>
      <c r="B5" s="149"/>
      <c r="C5" s="92"/>
      <c r="D5" s="92"/>
      <c r="E5" s="92"/>
      <c r="F5" s="92"/>
      <c r="G5" s="92"/>
      <c r="I5" s="152"/>
      <c r="J5" s="152"/>
      <c r="K5" s="53"/>
      <c r="L5" s="53" t="s">
        <v>156</v>
      </c>
      <c r="M5" s="53"/>
      <c r="N5" s="53"/>
      <c r="O5" s="53" t="s">
        <v>156</v>
      </c>
      <c r="AA5" s="58" t="s">
        <v>160</v>
      </c>
    </row>
    <row r="6" spans="1:28" ht="19.899999999999999" customHeight="1" x14ac:dyDescent="0.15">
      <c r="A6" s="149" t="s">
        <v>147</v>
      </c>
      <c r="B6" s="149"/>
      <c r="C6" s="93"/>
      <c r="D6" s="93"/>
      <c r="E6" s="93"/>
      <c r="F6" s="93"/>
      <c r="G6" s="93"/>
      <c r="I6" s="152" t="s">
        <v>147</v>
      </c>
      <c r="J6" s="152"/>
      <c r="K6" s="53"/>
      <c r="L6" s="53">
        <v>2</v>
      </c>
      <c r="M6" s="54"/>
      <c r="N6" s="54"/>
      <c r="O6" s="53">
        <v>1</v>
      </c>
      <c r="AA6" s="58" t="s">
        <v>161</v>
      </c>
    </row>
    <row r="7" spans="1:28" ht="19.899999999999999" customHeight="1" x14ac:dyDescent="0.15">
      <c r="A7" s="149" t="s">
        <v>220</v>
      </c>
      <c r="B7" s="149"/>
      <c r="C7" s="84" t="str">
        <f>IF(C5="〇",別記様式１!$T$1,"")</f>
        <v/>
      </c>
      <c r="D7" s="84" t="str">
        <f>IF(D5="〇",別記様式２!J1,"")</f>
        <v/>
      </c>
      <c r="E7" s="84" t="str">
        <f>IF(E5="〇",別記様式３!M1,"")</f>
        <v/>
      </c>
      <c r="F7" s="84" t="str">
        <f>IF(F5="〇",別記様式４!M1,"")</f>
        <v/>
      </c>
      <c r="G7" s="84" t="str">
        <f>IF(G5="〇",別記様式５!R1,"")</f>
        <v/>
      </c>
      <c r="K7" s="83"/>
      <c r="L7" s="83"/>
      <c r="M7" s="56"/>
      <c r="N7" s="56"/>
      <c r="O7" s="83"/>
      <c r="AA7" s="58" t="s">
        <v>162</v>
      </c>
    </row>
    <row r="8" spans="1:28" ht="29.45" customHeight="1" x14ac:dyDescent="0.15">
      <c r="A8" s="43"/>
      <c r="B8" s="43"/>
      <c r="I8" s="43"/>
      <c r="J8" s="43"/>
      <c r="Q8" s="41"/>
      <c r="V8" s="41"/>
      <c r="AA8" s="58" t="s">
        <v>163</v>
      </c>
    </row>
    <row r="9" spans="1:28" ht="19.899999999999999" customHeight="1" x14ac:dyDescent="0.15">
      <c r="A9" s="149" t="s">
        <v>1</v>
      </c>
      <c r="B9" s="149"/>
      <c r="C9" s="162"/>
      <c r="D9" s="163"/>
      <c r="E9" s="163"/>
      <c r="F9" s="163"/>
      <c r="G9" s="164"/>
      <c r="I9" s="152" t="s">
        <v>1</v>
      </c>
      <c r="J9" s="152"/>
      <c r="K9" s="153" t="s">
        <v>150</v>
      </c>
      <c r="L9" s="154"/>
      <c r="M9" s="154"/>
      <c r="N9" s="154"/>
      <c r="O9" s="155"/>
      <c r="Q9" s="41"/>
      <c r="V9" s="41"/>
      <c r="AA9" s="58" t="s">
        <v>164</v>
      </c>
    </row>
    <row r="10" spans="1:28" ht="19.899999999999999" customHeight="1" x14ac:dyDescent="0.15">
      <c r="A10" s="149" t="s">
        <v>2</v>
      </c>
      <c r="B10" s="149"/>
      <c r="C10" s="150"/>
      <c r="D10" s="165"/>
      <c r="E10" s="42"/>
      <c r="F10" s="42"/>
      <c r="I10" s="152" t="s">
        <v>2</v>
      </c>
      <c r="J10" s="152"/>
      <c r="K10" s="151">
        <v>40275</v>
      </c>
      <c r="L10" s="166"/>
      <c r="M10" s="42"/>
      <c r="N10" s="42"/>
      <c r="Q10" s="41"/>
      <c r="V10" s="41"/>
      <c r="AA10" s="58" t="s">
        <v>165</v>
      </c>
    </row>
    <row r="11" spans="1:28" ht="19.899999999999999" customHeight="1" x14ac:dyDescent="0.15">
      <c r="A11" s="149" t="s">
        <v>3</v>
      </c>
      <c r="B11" s="149"/>
      <c r="C11" s="162"/>
      <c r="D11" s="163"/>
      <c r="E11" s="163"/>
      <c r="F11" s="163"/>
      <c r="G11" s="164"/>
      <c r="I11" s="152" t="s">
        <v>3</v>
      </c>
      <c r="J11" s="152"/>
      <c r="K11" s="153" t="s">
        <v>4</v>
      </c>
      <c r="L11" s="154"/>
      <c r="M11" s="154"/>
      <c r="N11" s="154"/>
      <c r="O11" s="155"/>
      <c r="Q11" s="41"/>
      <c r="V11" s="41"/>
      <c r="AA11" s="58" t="s">
        <v>166</v>
      </c>
    </row>
    <row r="12" spans="1:28" ht="19.899999999999999" customHeight="1" x14ac:dyDescent="0.15">
      <c r="A12" s="149" t="s">
        <v>5</v>
      </c>
      <c r="B12" s="46" t="s">
        <v>6</v>
      </c>
      <c r="C12" s="100"/>
      <c r="I12" s="152" t="s">
        <v>5</v>
      </c>
      <c r="J12" s="48" t="s">
        <v>6</v>
      </c>
      <c r="K12" s="102">
        <v>1008959</v>
      </c>
      <c r="Q12" s="41"/>
      <c r="V12" s="41"/>
      <c r="AA12" s="58" t="s">
        <v>167</v>
      </c>
    </row>
    <row r="13" spans="1:28" ht="19.899999999999999" customHeight="1" x14ac:dyDescent="0.15">
      <c r="A13" s="149"/>
      <c r="B13" s="47" t="s">
        <v>7</v>
      </c>
      <c r="C13" s="101"/>
      <c r="I13" s="152"/>
      <c r="J13" s="49" t="s">
        <v>7</v>
      </c>
      <c r="K13" s="103" t="s">
        <v>8</v>
      </c>
      <c r="Q13" s="41"/>
      <c r="V13" s="41"/>
      <c r="AA13" s="58" t="s">
        <v>168</v>
      </c>
    </row>
    <row r="14" spans="1:28" ht="19.899999999999999" customHeight="1" x14ac:dyDescent="0.15">
      <c r="A14" s="149"/>
      <c r="B14" s="94" t="s">
        <v>222</v>
      </c>
      <c r="C14" s="159"/>
      <c r="D14" s="160"/>
      <c r="E14" s="160"/>
      <c r="F14" s="160"/>
      <c r="G14" s="161"/>
      <c r="I14" s="152"/>
      <c r="J14" s="50"/>
      <c r="K14" s="167" t="s">
        <v>153</v>
      </c>
      <c r="L14" s="168"/>
      <c r="M14" s="168"/>
      <c r="N14" s="168"/>
      <c r="O14" s="169"/>
      <c r="Q14" s="41"/>
      <c r="V14" s="41"/>
      <c r="AA14" s="58" t="s">
        <v>8</v>
      </c>
    </row>
    <row r="15" spans="1:28" ht="19.899999999999999" customHeight="1" x14ac:dyDescent="0.15">
      <c r="A15" s="149" t="s">
        <v>9</v>
      </c>
      <c r="B15" s="149"/>
      <c r="C15" s="156"/>
      <c r="D15" s="157"/>
      <c r="E15" s="157"/>
      <c r="F15" s="157"/>
      <c r="G15" s="158"/>
      <c r="I15" s="152" t="s">
        <v>9</v>
      </c>
      <c r="J15" s="152"/>
      <c r="K15" s="170" t="s">
        <v>151</v>
      </c>
      <c r="L15" s="171"/>
      <c r="M15" s="171"/>
      <c r="N15" s="171"/>
      <c r="O15" s="172"/>
      <c r="Q15" s="41"/>
      <c r="V15" s="41"/>
      <c r="AA15" s="58" t="s">
        <v>169</v>
      </c>
    </row>
    <row r="16" spans="1:28" ht="19.899999999999999" customHeight="1" x14ac:dyDescent="0.15">
      <c r="A16" s="43"/>
      <c r="B16" s="43"/>
      <c r="I16" s="43"/>
      <c r="J16" s="43"/>
      <c r="Q16" s="41"/>
      <c r="V16" s="41"/>
      <c r="AA16" s="58" t="s">
        <v>170</v>
      </c>
    </row>
    <row r="17" spans="1:27" ht="19.899999999999999" customHeight="1" x14ac:dyDescent="0.15">
      <c r="A17" s="149" t="s">
        <v>10</v>
      </c>
      <c r="B17" s="149"/>
      <c r="C17" s="162"/>
      <c r="D17" s="163"/>
      <c r="E17" s="163"/>
      <c r="F17" s="163"/>
      <c r="G17" s="164"/>
      <c r="I17" s="152" t="s">
        <v>10</v>
      </c>
      <c r="J17" s="152"/>
      <c r="K17" s="153" t="s">
        <v>152</v>
      </c>
      <c r="L17" s="154"/>
      <c r="M17" s="154"/>
      <c r="N17" s="154"/>
      <c r="O17" s="155"/>
      <c r="Q17" s="41"/>
      <c r="V17" s="41"/>
      <c r="AA17" s="58" t="s">
        <v>171</v>
      </c>
    </row>
    <row r="18" spans="1:27" ht="19.899999999999999" customHeight="1" x14ac:dyDescent="0.15">
      <c r="A18" s="149" t="s">
        <v>11</v>
      </c>
      <c r="B18" s="149"/>
      <c r="C18" s="150"/>
      <c r="D18" s="165"/>
      <c r="E18" s="42"/>
      <c r="F18" s="42"/>
      <c r="I18" s="152" t="s">
        <v>11</v>
      </c>
      <c r="J18" s="152"/>
      <c r="K18" s="151">
        <v>36623</v>
      </c>
      <c r="L18" s="166"/>
      <c r="M18" s="55"/>
      <c r="N18" s="55"/>
      <c r="O18" s="56"/>
      <c r="Q18" s="41"/>
      <c r="V18" s="41"/>
      <c r="AA18" s="58" t="s">
        <v>172</v>
      </c>
    </row>
    <row r="19" spans="1:27" ht="19.899999999999999" customHeight="1" x14ac:dyDescent="0.15">
      <c r="A19" s="149" t="s">
        <v>12</v>
      </c>
      <c r="B19" s="149"/>
      <c r="C19" s="162"/>
      <c r="D19" s="163"/>
      <c r="E19" s="163"/>
      <c r="F19" s="163"/>
      <c r="G19" s="164"/>
      <c r="I19" s="152" t="s">
        <v>12</v>
      </c>
      <c r="J19" s="152"/>
      <c r="K19" s="153" t="s">
        <v>13</v>
      </c>
      <c r="L19" s="154"/>
      <c r="M19" s="154"/>
      <c r="N19" s="154"/>
      <c r="O19" s="155"/>
      <c r="Q19" s="41"/>
      <c r="V19" s="41"/>
      <c r="AA19" s="58" t="s">
        <v>173</v>
      </c>
    </row>
    <row r="20" spans="1:27" ht="19.899999999999999" customHeight="1" x14ac:dyDescent="0.15">
      <c r="A20" s="149" t="s">
        <v>5</v>
      </c>
      <c r="B20" s="46" t="s">
        <v>6</v>
      </c>
      <c r="C20" s="100"/>
      <c r="I20" s="152" t="s">
        <v>5</v>
      </c>
      <c r="J20" s="48" t="s">
        <v>6</v>
      </c>
      <c r="K20" s="102">
        <v>1008959</v>
      </c>
      <c r="Q20" s="41"/>
      <c r="V20" s="41"/>
      <c r="AA20" s="58" t="s">
        <v>174</v>
      </c>
    </row>
    <row r="21" spans="1:27" ht="19.899999999999999" customHeight="1" x14ac:dyDescent="0.15">
      <c r="A21" s="149"/>
      <c r="B21" s="47" t="s">
        <v>7</v>
      </c>
      <c r="C21" s="101"/>
      <c r="I21" s="152"/>
      <c r="J21" s="49" t="s">
        <v>7</v>
      </c>
      <c r="K21" s="103" t="s">
        <v>8</v>
      </c>
      <c r="Q21" s="41"/>
      <c r="V21" s="41"/>
      <c r="AA21" s="58" t="s">
        <v>175</v>
      </c>
    </row>
    <row r="22" spans="1:27" ht="19.899999999999999" customHeight="1" x14ac:dyDescent="0.15">
      <c r="A22" s="149"/>
      <c r="B22" s="94" t="s">
        <v>222</v>
      </c>
      <c r="C22" s="159"/>
      <c r="D22" s="160"/>
      <c r="E22" s="160"/>
      <c r="F22" s="160"/>
      <c r="G22" s="161"/>
      <c r="I22" s="152"/>
      <c r="J22" s="50"/>
      <c r="K22" s="167" t="s">
        <v>154</v>
      </c>
      <c r="L22" s="168"/>
      <c r="M22" s="168"/>
      <c r="N22" s="168"/>
      <c r="O22" s="169"/>
      <c r="Q22" s="41"/>
      <c r="V22" s="41"/>
      <c r="AA22" s="58" t="s">
        <v>176</v>
      </c>
    </row>
    <row r="23" spans="1:27" ht="19.899999999999999" customHeight="1" x14ac:dyDescent="0.15">
      <c r="A23" s="149" t="s">
        <v>9</v>
      </c>
      <c r="B23" s="149"/>
      <c r="C23" s="156"/>
      <c r="D23" s="157"/>
      <c r="E23" s="157"/>
      <c r="F23" s="157"/>
      <c r="G23" s="158"/>
      <c r="I23" s="152" t="s">
        <v>9</v>
      </c>
      <c r="J23" s="152"/>
      <c r="K23" s="170" t="s">
        <v>151</v>
      </c>
      <c r="L23" s="171"/>
      <c r="M23" s="171"/>
      <c r="N23" s="171"/>
      <c r="O23" s="172"/>
      <c r="Q23" s="41"/>
      <c r="V23" s="41"/>
      <c r="AA23" s="58" t="s">
        <v>177</v>
      </c>
    </row>
    <row r="24" spans="1:27" x14ac:dyDescent="0.15">
      <c r="Q24" s="41"/>
      <c r="V24" s="41"/>
      <c r="AA24" s="58" t="s">
        <v>178</v>
      </c>
    </row>
    <row r="25" spans="1:27" x14ac:dyDescent="0.15">
      <c r="A25" s="41" t="s">
        <v>217</v>
      </c>
      <c r="AA25" s="58" t="s">
        <v>179</v>
      </c>
    </row>
    <row r="26" spans="1:27" x14ac:dyDescent="0.15">
      <c r="A26" s="41" t="s">
        <v>223</v>
      </c>
      <c r="AA26" s="58" t="s">
        <v>180</v>
      </c>
    </row>
    <row r="27" spans="1:27" x14ac:dyDescent="0.15">
      <c r="A27" s="41" t="s">
        <v>219</v>
      </c>
      <c r="AA27" s="58" t="s">
        <v>181</v>
      </c>
    </row>
    <row r="28" spans="1:27" x14ac:dyDescent="0.15">
      <c r="A28" s="41" t="s">
        <v>218</v>
      </c>
      <c r="AA28" s="58" t="s">
        <v>182</v>
      </c>
    </row>
    <row r="29" spans="1:27" x14ac:dyDescent="0.15">
      <c r="AA29" s="58" t="s">
        <v>183</v>
      </c>
    </row>
    <row r="30" spans="1:27" x14ac:dyDescent="0.15">
      <c r="AA30" s="58" t="s">
        <v>184</v>
      </c>
    </row>
    <row r="31" spans="1:27" x14ac:dyDescent="0.15">
      <c r="AA31" s="58" t="s">
        <v>185</v>
      </c>
    </row>
    <row r="32" spans="1:27" x14ac:dyDescent="0.15">
      <c r="AA32" s="58" t="s">
        <v>186</v>
      </c>
    </row>
    <row r="33" spans="27:27" x14ac:dyDescent="0.15">
      <c r="AA33" s="58" t="s">
        <v>187</v>
      </c>
    </row>
    <row r="34" spans="27:27" x14ac:dyDescent="0.15">
      <c r="AA34" s="58" t="s">
        <v>188</v>
      </c>
    </row>
    <row r="35" spans="27:27" x14ac:dyDescent="0.15">
      <c r="AA35" s="58" t="s">
        <v>189</v>
      </c>
    </row>
    <row r="36" spans="27:27" x14ac:dyDescent="0.15">
      <c r="AA36" s="58" t="s">
        <v>190</v>
      </c>
    </row>
    <row r="37" spans="27:27" x14ac:dyDescent="0.15">
      <c r="AA37" s="58" t="s">
        <v>191</v>
      </c>
    </row>
    <row r="38" spans="27:27" x14ac:dyDescent="0.15">
      <c r="AA38" s="58" t="s">
        <v>192</v>
      </c>
    </row>
    <row r="39" spans="27:27" x14ac:dyDescent="0.15">
      <c r="AA39" s="58" t="s">
        <v>193</v>
      </c>
    </row>
    <row r="40" spans="27:27" x14ac:dyDescent="0.15">
      <c r="AA40" s="58" t="s">
        <v>194</v>
      </c>
    </row>
    <row r="41" spans="27:27" x14ac:dyDescent="0.15">
      <c r="AA41" s="58" t="s">
        <v>195</v>
      </c>
    </row>
    <row r="42" spans="27:27" x14ac:dyDescent="0.15">
      <c r="AA42" s="58" t="s">
        <v>196</v>
      </c>
    </row>
    <row r="43" spans="27:27" x14ac:dyDescent="0.15">
      <c r="AA43" s="58" t="s">
        <v>197</v>
      </c>
    </row>
    <row r="44" spans="27:27" x14ac:dyDescent="0.15">
      <c r="AA44" s="58" t="s">
        <v>198</v>
      </c>
    </row>
    <row r="45" spans="27:27" x14ac:dyDescent="0.15">
      <c r="AA45" s="58" t="s">
        <v>199</v>
      </c>
    </row>
    <row r="46" spans="27:27" x14ac:dyDescent="0.15">
      <c r="AA46" s="58" t="s">
        <v>200</v>
      </c>
    </row>
    <row r="47" spans="27:27" x14ac:dyDescent="0.15">
      <c r="AA47" s="58" t="s">
        <v>201</v>
      </c>
    </row>
    <row r="48" spans="27:27" x14ac:dyDescent="0.15">
      <c r="AA48" s="58" t="s">
        <v>202</v>
      </c>
    </row>
  </sheetData>
  <sheetProtection sheet="1" formatCells="0" formatColumns="0" formatRows="0" insertColumns="0" insertRows="0" insertHyperlinks="0" deleteColumns="0" deleteRows="0" selectLockedCells="1" sort="0" autoFilter="0" pivotTables="0"/>
  <mergeCells count="49">
    <mergeCell ref="K19:O19"/>
    <mergeCell ref="I20:I22"/>
    <mergeCell ref="K22:O22"/>
    <mergeCell ref="I23:J23"/>
    <mergeCell ref="K23:O23"/>
    <mergeCell ref="K15:O15"/>
    <mergeCell ref="I17:J17"/>
    <mergeCell ref="K17:O17"/>
    <mergeCell ref="I18:J18"/>
    <mergeCell ref="K18:L18"/>
    <mergeCell ref="K10:L10"/>
    <mergeCell ref="I11:J11"/>
    <mergeCell ref="K11:O11"/>
    <mergeCell ref="I12:I14"/>
    <mergeCell ref="K14:O14"/>
    <mergeCell ref="C23:G23"/>
    <mergeCell ref="C22:G22"/>
    <mergeCell ref="C19:G19"/>
    <mergeCell ref="C17:G17"/>
    <mergeCell ref="I2:J2"/>
    <mergeCell ref="C18:D18"/>
    <mergeCell ref="C10:D10"/>
    <mergeCell ref="C11:G11"/>
    <mergeCell ref="C9:G9"/>
    <mergeCell ref="C15:G15"/>
    <mergeCell ref="C14:G14"/>
    <mergeCell ref="I10:J10"/>
    <mergeCell ref="I15:J15"/>
    <mergeCell ref="I19:J19"/>
    <mergeCell ref="K2:L2"/>
    <mergeCell ref="I4:J5"/>
    <mergeCell ref="I6:J6"/>
    <mergeCell ref="I9:J9"/>
    <mergeCell ref="K9:O9"/>
    <mergeCell ref="A4:B5"/>
    <mergeCell ref="A2:B2"/>
    <mergeCell ref="C2:D2"/>
    <mergeCell ref="A12:A14"/>
    <mergeCell ref="A11:B11"/>
    <mergeCell ref="A10:B10"/>
    <mergeCell ref="A9:B9"/>
    <mergeCell ref="A6:B6"/>
    <mergeCell ref="A7:B7"/>
    <mergeCell ref="A15:B15"/>
    <mergeCell ref="A23:B23"/>
    <mergeCell ref="A20:A22"/>
    <mergeCell ref="A19:B19"/>
    <mergeCell ref="A18:B18"/>
    <mergeCell ref="A17:B17"/>
  </mergeCells>
  <phoneticPr fontId="18"/>
  <conditionalFormatting sqref="C2:D2 C9:G9 C10:D10 C11:G11 C12:C13 C14:G15 C17:G17 C18:D18 C19:G19 C20:C21 C22:G23">
    <cfRule type="containsBlanks" dxfId="73" priority="5">
      <formula>LEN(TRIM(C2))=0</formula>
    </cfRule>
  </conditionalFormatting>
  <conditionalFormatting sqref="C5:G5">
    <cfRule type="containsBlanks" dxfId="72" priority="3">
      <formula>LEN(TRIM(C5))=0</formula>
    </cfRule>
  </conditionalFormatting>
  <conditionalFormatting sqref="C6:G6">
    <cfRule type="notContainsBlanks" dxfId="71" priority="2">
      <formula>LEN(TRIM(C6))&gt;0</formula>
    </cfRule>
    <cfRule type="expression" dxfId="70" priority="6">
      <formula>C5="〇"</formula>
    </cfRule>
  </conditionalFormatting>
  <dataValidations xWindow="248" yWindow="730" count="8">
    <dataValidation type="list" allowBlank="1" showInputMessage="1" showErrorMessage="1" sqref="K5:O5">
      <formula1>"〇"</formula1>
    </dataValidation>
    <dataValidation imeMode="halfAlpha" allowBlank="1" showInputMessage="1" showErrorMessage="1" sqref="G7 F7 E7 D7 C7"/>
    <dataValidation imeMode="halfAlpha" allowBlank="1" showInputMessage="1" showErrorMessage="1" promptTitle="西暦で記入ください" prompt="（例：2022/4/1）" sqref="C2:D2 C10:D10 C18:D18"/>
    <dataValidation imeMode="halfAlpha" allowBlank="1" showInputMessage="1" showErrorMessage="1" promptTitle="市外局番から記入ください" prompt="　" sqref="C23:G23 C15:G15"/>
    <dataValidation imeMode="halfAlpha" allowBlank="1" showInputMessage="1" showErrorMessage="1" promptTitle="数字のみ７桁で入力ください" prompt="ー（ハイフン）は自動で付されます_x000a_（例）100-8959_x000a_→1008959" sqref="C20 C12"/>
    <dataValidation type="list" allowBlank="1" showInputMessage="1" showErrorMessage="1" sqref="C13 C21">
      <formula1>$AA$1:$AA$48</formula1>
    </dataValidation>
    <dataValidation type="list" allowBlank="1" showInputMessage="1" showErrorMessage="1" sqref="C5 D5 E5 F5 G5">
      <formula1>$AB$2:$AB$3</formula1>
    </dataValidation>
    <dataValidation type="whole" imeMode="halfAlpha" operator="greaterThan" allowBlank="1" showInputMessage="1" showErrorMessage="1" sqref="C6 D6 E6 F6 G6">
      <formula1>0</formula1>
    </dataValidation>
  </dataValidation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64"/>
  <sheetViews>
    <sheetView showGridLines="0" view="pageBreakPreview" topLeftCell="A19" zoomScaleNormal="85" zoomScaleSheetLayoutView="100" workbookViewId="0">
      <selection activeCell="A45" sqref="A45:P45"/>
    </sheetView>
  </sheetViews>
  <sheetFormatPr defaultColWidth="9" defaultRowHeight="12" x14ac:dyDescent="0.15"/>
  <cols>
    <col min="1" max="2" width="9.625" style="21" customWidth="1"/>
    <col min="3" max="3" width="8.375" style="21" customWidth="1"/>
    <col min="4" max="4" width="7.875" style="21" customWidth="1"/>
    <col min="5" max="6" width="8.875" style="21" customWidth="1"/>
    <col min="7" max="10" width="4.5" style="21" customWidth="1"/>
    <col min="11" max="11" width="8.875" style="21" customWidth="1"/>
    <col min="12" max="17" width="4.5" style="21" customWidth="1"/>
    <col min="18" max="18" width="3.75" style="21" customWidth="1"/>
    <col min="19" max="19" width="9.125" style="21" customWidth="1"/>
    <col min="20" max="20" width="48.25" style="21" customWidth="1"/>
    <col min="21" max="21" width="22" style="21" customWidth="1"/>
    <col min="22" max="22" width="9" style="21" customWidth="1"/>
    <col min="23" max="16384" width="9" style="21"/>
  </cols>
  <sheetData>
    <row r="1" spans="1:21" ht="12" customHeight="1" x14ac:dyDescent="0.15">
      <c r="A1" s="190"/>
      <c r="B1" s="190"/>
      <c r="C1" s="190"/>
      <c r="D1" s="190"/>
      <c r="E1" s="190"/>
      <c r="F1" s="190"/>
      <c r="G1" s="190"/>
      <c r="H1" s="190"/>
      <c r="I1" s="190"/>
      <c r="J1" s="190"/>
      <c r="K1" s="190"/>
      <c r="L1" s="190"/>
      <c r="M1" s="190"/>
      <c r="N1" s="190"/>
      <c r="O1" s="190"/>
      <c r="P1" s="190"/>
      <c r="Q1" s="190"/>
      <c r="T1" s="276" t="str">
        <f>IF(学校基本情報!$C$5="〇",IF(OR($S$22="ERROR",$S$30="ERROR",$S$41="ERROR"),"ERROR","OK"),"")</f>
        <v/>
      </c>
    </row>
    <row r="2" spans="1:21" ht="12" customHeight="1" x14ac:dyDescent="0.15">
      <c r="A2" s="31"/>
      <c r="B2" s="31"/>
      <c r="C2" s="31"/>
      <c r="D2" s="31"/>
      <c r="E2" s="31"/>
      <c r="F2" s="31"/>
      <c r="G2" s="31"/>
      <c r="H2" s="31"/>
      <c r="I2" s="31"/>
      <c r="J2" s="31"/>
      <c r="K2" s="31"/>
      <c r="L2" s="31"/>
      <c r="M2" s="31"/>
      <c r="N2" s="31"/>
      <c r="O2" s="31"/>
      <c r="P2" s="31"/>
      <c r="Q2" s="31"/>
      <c r="S2" s="85" t="s">
        <v>148</v>
      </c>
      <c r="T2" s="276"/>
    </row>
    <row r="3" spans="1:21" ht="12" customHeight="1" x14ac:dyDescent="0.15">
      <c r="A3" s="31"/>
      <c r="B3" s="31"/>
      <c r="C3" s="31"/>
      <c r="D3" s="31"/>
      <c r="E3" s="31"/>
      <c r="F3" s="31"/>
      <c r="G3" s="31"/>
      <c r="H3" s="31"/>
      <c r="I3" s="31"/>
      <c r="J3" s="31"/>
      <c r="K3" s="31"/>
      <c r="L3" s="31"/>
      <c r="M3" s="31"/>
      <c r="N3" s="31"/>
      <c r="O3" s="31"/>
      <c r="P3" s="31"/>
      <c r="Q3" s="31"/>
      <c r="T3" s="277"/>
    </row>
    <row r="4" spans="1:21" ht="12" customHeight="1" x14ac:dyDescent="0.15">
      <c r="A4" s="190" t="s">
        <v>14</v>
      </c>
      <c r="B4" s="190"/>
      <c r="C4" s="190"/>
      <c r="D4" s="190"/>
      <c r="E4" s="190"/>
      <c r="F4" s="190"/>
      <c r="G4" s="190"/>
      <c r="H4" s="190"/>
      <c r="I4" s="190"/>
      <c r="J4" s="190"/>
      <c r="K4" s="190"/>
      <c r="L4" s="190"/>
      <c r="M4" s="190"/>
      <c r="N4" s="190"/>
      <c r="O4" s="190"/>
      <c r="P4" s="190"/>
      <c r="Q4" s="190"/>
      <c r="T4" s="69"/>
    </row>
    <row r="5" spans="1:21" ht="11.25" customHeight="1" x14ac:dyDescent="0.15">
      <c r="A5" s="279" t="s">
        <v>15</v>
      </c>
      <c r="B5" s="279"/>
      <c r="C5" s="279"/>
      <c r="D5" s="279"/>
      <c r="E5" s="279"/>
      <c r="F5" s="279"/>
      <c r="G5" s="279"/>
      <c r="H5" s="279"/>
      <c r="I5" s="279"/>
      <c r="J5" s="279"/>
      <c r="K5" s="279"/>
      <c r="L5" s="279"/>
      <c r="M5" s="279"/>
      <c r="N5" s="279"/>
      <c r="O5" s="279"/>
      <c r="P5" s="279"/>
      <c r="Q5" s="279"/>
      <c r="T5" s="69"/>
    </row>
    <row r="6" spans="1:21" ht="12" customHeight="1" x14ac:dyDescent="0.15">
      <c r="B6" s="6"/>
    </row>
    <row r="7" spans="1:21" ht="11.25" customHeight="1" x14ac:dyDescent="0.15">
      <c r="B7" s="280" t="str">
        <f>IF(学校基本情報!$C$2="","",TEXT(学校基本情報!$C$2,"ggge年m月d日"))</f>
        <v/>
      </c>
      <c r="C7" s="280"/>
      <c r="D7" s="280"/>
      <c r="E7" s="280"/>
      <c r="F7" s="280"/>
      <c r="G7" s="280"/>
      <c r="H7" s="280"/>
      <c r="I7" s="280"/>
      <c r="J7" s="280"/>
      <c r="K7" s="280"/>
      <c r="L7" s="280"/>
      <c r="M7" s="280"/>
      <c r="N7" s="280"/>
      <c r="O7" s="280"/>
      <c r="P7" s="280"/>
      <c r="Q7" s="280"/>
    </row>
    <row r="8" spans="1:21" x14ac:dyDescent="0.15">
      <c r="B8" s="6"/>
    </row>
    <row r="9" spans="1:21" ht="11.25" customHeight="1" x14ac:dyDescent="0.15">
      <c r="A9" s="31" t="s">
        <v>16</v>
      </c>
      <c r="B9" s="33"/>
      <c r="C9" s="33"/>
      <c r="D9" s="33"/>
      <c r="E9" s="33"/>
      <c r="F9" s="33"/>
      <c r="G9" s="33"/>
      <c r="H9" s="33"/>
      <c r="I9" s="33"/>
      <c r="J9" s="33"/>
      <c r="K9" s="33"/>
      <c r="L9" s="33"/>
      <c r="M9" s="33"/>
      <c r="N9" s="33"/>
      <c r="O9" s="33"/>
      <c r="P9" s="33"/>
      <c r="Q9" s="33"/>
    </row>
    <row r="10" spans="1:21" ht="13.15" customHeight="1" x14ac:dyDescent="0.15">
      <c r="B10" s="6"/>
    </row>
    <row r="11" spans="1:21" ht="24.75" customHeight="1" x14ac:dyDescent="0.15">
      <c r="A11" s="281" t="s">
        <v>17</v>
      </c>
      <c r="B11" s="281"/>
      <c r="C11" s="281"/>
      <c r="D11" s="281"/>
      <c r="E11" s="281"/>
      <c r="F11" s="281"/>
      <c r="G11" s="281"/>
      <c r="H11" s="281"/>
      <c r="I11" s="281"/>
      <c r="J11" s="281"/>
      <c r="K11" s="281"/>
      <c r="L11" s="281"/>
      <c r="M11" s="281"/>
      <c r="N11" s="281"/>
      <c r="O11" s="281"/>
      <c r="P11" s="281"/>
      <c r="Q11" s="281"/>
    </row>
    <row r="12" spans="1:21" x14ac:dyDescent="0.15">
      <c r="A12" s="278" t="s">
        <v>18</v>
      </c>
      <c r="B12" s="278"/>
      <c r="C12" s="278"/>
      <c r="D12" s="278"/>
      <c r="E12" s="278"/>
      <c r="F12" s="278"/>
      <c r="G12" s="278"/>
      <c r="H12" s="278"/>
      <c r="I12" s="278"/>
      <c r="J12" s="278"/>
      <c r="K12" s="278"/>
      <c r="L12" s="278"/>
      <c r="M12" s="278"/>
      <c r="N12" s="278"/>
      <c r="O12" s="278"/>
      <c r="P12" s="278"/>
      <c r="Q12" s="278"/>
    </row>
    <row r="13" spans="1:21" x14ac:dyDescent="0.15">
      <c r="A13" s="279" t="s">
        <v>19</v>
      </c>
      <c r="B13" s="279"/>
      <c r="C13" s="279"/>
      <c r="D13" s="279"/>
      <c r="E13" s="279"/>
      <c r="F13" s="279"/>
      <c r="G13" s="279"/>
      <c r="H13" s="279"/>
      <c r="I13" s="279"/>
      <c r="J13" s="279"/>
      <c r="K13" s="279"/>
      <c r="L13" s="279"/>
      <c r="M13" s="279"/>
      <c r="N13" s="279"/>
      <c r="O13" s="279"/>
      <c r="P13" s="279"/>
      <c r="Q13" s="279"/>
    </row>
    <row r="14" spans="1:21" x14ac:dyDescent="0.15">
      <c r="A14" s="190" t="s">
        <v>20</v>
      </c>
      <c r="B14" s="190"/>
      <c r="C14" s="190"/>
      <c r="D14" s="190"/>
      <c r="E14" s="190"/>
      <c r="F14" s="190"/>
      <c r="G14" s="190"/>
      <c r="H14" s="190"/>
      <c r="I14" s="190"/>
      <c r="J14" s="190"/>
      <c r="K14" s="190"/>
      <c r="L14" s="190"/>
      <c r="M14" s="190"/>
      <c r="N14" s="190"/>
      <c r="O14" s="190"/>
      <c r="P14" s="190"/>
      <c r="Q14" s="190"/>
      <c r="S14" s="274" t="s">
        <v>210</v>
      </c>
      <c r="T14" s="274"/>
      <c r="U14" s="274"/>
    </row>
    <row r="15" spans="1:21" ht="25.7" customHeight="1" x14ac:dyDescent="0.15">
      <c r="A15" s="204" t="s">
        <v>21</v>
      </c>
      <c r="B15" s="206"/>
      <c r="C15" s="204" t="s">
        <v>22</v>
      </c>
      <c r="D15" s="206"/>
      <c r="E15" s="255" t="s">
        <v>23</v>
      </c>
      <c r="F15" s="208"/>
      <c r="G15" s="204" t="s">
        <v>24</v>
      </c>
      <c r="H15" s="205"/>
      <c r="I15" s="205"/>
      <c r="J15" s="205"/>
      <c r="K15" s="205"/>
      <c r="L15" s="205"/>
      <c r="M15" s="205"/>
      <c r="N15" s="205"/>
      <c r="O15" s="205"/>
      <c r="P15" s="205"/>
      <c r="Q15" s="206"/>
      <c r="S15" s="274"/>
      <c r="T15" s="274"/>
      <c r="U15" s="274"/>
    </row>
    <row r="16" spans="1:21" ht="15.4" customHeight="1" x14ac:dyDescent="0.15">
      <c r="A16" s="265" t="str">
        <f>IF(学校基本情報!$C$9="","",学校基本情報!$C$9)</f>
        <v/>
      </c>
      <c r="B16" s="266"/>
      <c r="C16" s="267" t="str">
        <f>IF(学校基本情報!$C$10="","",TEXT(学校基本情報!$C$10,"ggge年m月d日"))</f>
        <v/>
      </c>
      <c r="D16" s="268"/>
      <c r="E16" s="267" t="str">
        <f>IF(学校基本情報!$C$11="","",学校基本情報!$C$11)</f>
        <v/>
      </c>
      <c r="F16" s="268"/>
      <c r="G16" s="1" t="s">
        <v>25</v>
      </c>
      <c r="H16" s="258" t="str">
        <f>TEXT(学校基本情報!$C$12,"000-0000")</f>
        <v>000-0000</v>
      </c>
      <c r="I16" s="258"/>
      <c r="J16" s="258"/>
      <c r="K16" s="258"/>
      <c r="L16" s="2"/>
      <c r="M16" s="2"/>
      <c r="N16" s="2"/>
      <c r="O16" s="2"/>
      <c r="P16" s="2"/>
      <c r="Q16" s="3"/>
      <c r="S16" s="90" t="s">
        <v>138</v>
      </c>
      <c r="T16" s="90" t="s">
        <v>139</v>
      </c>
      <c r="U16" s="90" t="s">
        <v>140</v>
      </c>
    </row>
    <row r="17" spans="1:21" ht="15.4" customHeight="1" x14ac:dyDescent="0.15">
      <c r="A17" s="265"/>
      <c r="B17" s="266"/>
      <c r="C17" s="269"/>
      <c r="D17" s="270"/>
      <c r="E17" s="269"/>
      <c r="F17" s="270"/>
      <c r="G17" s="259" t="str">
        <f>学校基本情報!$C$13&amp;学校基本情報!$C$14</f>
        <v/>
      </c>
      <c r="H17" s="260"/>
      <c r="I17" s="260"/>
      <c r="J17" s="260"/>
      <c r="K17" s="260"/>
      <c r="L17" s="260"/>
      <c r="M17" s="260"/>
      <c r="N17" s="260"/>
      <c r="O17" s="260"/>
      <c r="P17" s="260"/>
      <c r="Q17" s="261"/>
      <c r="S17" s="91" t="str">
        <f>$A$42</f>
        <v/>
      </c>
      <c r="T17" s="91" t="str">
        <f>$B$42</f>
        <v>○○高等課程○○学科</v>
      </c>
      <c r="U17" s="91" t="str">
        <f>$L$42</f>
        <v>令和一年三月一日</v>
      </c>
    </row>
    <row r="18" spans="1:21" ht="15.4" customHeight="1" x14ac:dyDescent="0.15">
      <c r="A18" s="265"/>
      <c r="B18" s="266"/>
      <c r="C18" s="271"/>
      <c r="D18" s="272"/>
      <c r="E18" s="271"/>
      <c r="F18" s="272"/>
      <c r="G18" s="4"/>
      <c r="H18" s="5"/>
      <c r="I18" s="262" t="s">
        <v>26</v>
      </c>
      <c r="J18" s="262"/>
      <c r="K18" s="263" t="str">
        <f>IF(学校基本情報!$C$15="","",学校基本情報!$C$15)</f>
        <v/>
      </c>
      <c r="L18" s="263"/>
      <c r="M18" s="263"/>
      <c r="N18" s="263"/>
      <c r="O18" s="263"/>
      <c r="P18" s="263"/>
      <c r="Q18" s="264"/>
    </row>
    <row r="19" spans="1:21" ht="25.9" customHeight="1" x14ac:dyDescent="0.15">
      <c r="A19" s="204" t="s">
        <v>27</v>
      </c>
      <c r="B19" s="206"/>
      <c r="C19" s="204" t="s">
        <v>28</v>
      </c>
      <c r="D19" s="206"/>
      <c r="E19" s="204" t="s">
        <v>29</v>
      </c>
      <c r="F19" s="206"/>
      <c r="G19" s="204" t="s">
        <v>30</v>
      </c>
      <c r="H19" s="205"/>
      <c r="I19" s="205"/>
      <c r="J19" s="205"/>
      <c r="K19" s="205"/>
      <c r="L19" s="205"/>
      <c r="M19" s="205"/>
      <c r="N19" s="205"/>
      <c r="O19" s="205"/>
      <c r="P19" s="205"/>
      <c r="Q19" s="206"/>
    </row>
    <row r="20" spans="1:21" ht="15.4" customHeight="1" x14ac:dyDescent="0.15">
      <c r="A20" s="265" t="str">
        <f>IF(学校基本情報!$C$17="","",学校基本情報!$C$17)</f>
        <v/>
      </c>
      <c r="B20" s="266"/>
      <c r="C20" s="267" t="str">
        <f>IF(学校基本情報!$C$18="","",TEXT(学校基本情報!$C$18,"ggge年m月d日"))</f>
        <v/>
      </c>
      <c r="D20" s="268"/>
      <c r="E20" s="267" t="str">
        <f>IF(学校基本情報!$C$19="","",学校基本情報!$C$19)</f>
        <v/>
      </c>
      <c r="F20" s="268"/>
      <c r="G20" s="1" t="s">
        <v>25</v>
      </c>
      <c r="H20" s="258" t="str">
        <f>TEXT(学校基本情報!$C$20,"000-0000")</f>
        <v>000-0000</v>
      </c>
      <c r="I20" s="258"/>
      <c r="J20" s="258"/>
      <c r="K20" s="258"/>
      <c r="L20" s="2"/>
      <c r="M20" s="2"/>
      <c r="N20" s="2"/>
      <c r="O20" s="2"/>
      <c r="P20" s="2"/>
      <c r="Q20" s="3"/>
      <c r="S20" s="21" t="s">
        <v>149</v>
      </c>
    </row>
    <row r="21" spans="1:21" ht="15.4" customHeight="1" x14ac:dyDescent="0.15">
      <c r="A21" s="265"/>
      <c r="B21" s="266"/>
      <c r="C21" s="269"/>
      <c r="D21" s="270"/>
      <c r="E21" s="269"/>
      <c r="F21" s="270"/>
      <c r="G21" s="259" t="str">
        <f>学校基本情報!$C$21&amp;学校基本情報!$C$22</f>
        <v/>
      </c>
      <c r="H21" s="260"/>
      <c r="I21" s="260"/>
      <c r="J21" s="260"/>
      <c r="K21" s="260"/>
      <c r="L21" s="260"/>
      <c r="M21" s="260"/>
      <c r="N21" s="260"/>
      <c r="O21" s="260"/>
      <c r="P21" s="260"/>
      <c r="Q21" s="261"/>
      <c r="S21" s="190" t="s">
        <v>20</v>
      </c>
      <c r="T21" s="190"/>
    </row>
    <row r="22" spans="1:21" ht="15.4" customHeight="1" x14ac:dyDescent="0.15">
      <c r="A22" s="265"/>
      <c r="B22" s="266"/>
      <c r="C22" s="271"/>
      <c r="D22" s="272"/>
      <c r="E22" s="271"/>
      <c r="F22" s="272"/>
      <c r="G22" s="4"/>
      <c r="H22" s="5"/>
      <c r="I22" s="262" t="s">
        <v>26</v>
      </c>
      <c r="J22" s="262"/>
      <c r="K22" s="263" t="str">
        <f>IF(学校基本情報!$C$23="","",学校基本情報!$C$23)</f>
        <v/>
      </c>
      <c r="L22" s="263"/>
      <c r="M22" s="263"/>
      <c r="N22" s="263"/>
      <c r="O22" s="263"/>
      <c r="P22" s="263"/>
      <c r="Q22" s="264"/>
      <c r="S22" s="275" t="str">
        <f>IF(OR($A$26="",$C$26="",$F$26="",$K$26="",$N$26="",$K$26=0,$N$26=0),"ERROR","OK")</f>
        <v>ERROR</v>
      </c>
      <c r="T22" s="275"/>
      <c r="U22" s="75"/>
    </row>
    <row r="23" spans="1:21" ht="21" customHeight="1" x14ac:dyDescent="0.15">
      <c r="B23" s="22"/>
      <c r="C23" s="22"/>
      <c r="D23" s="22"/>
      <c r="E23" s="22"/>
      <c r="F23" s="22"/>
      <c r="G23" s="22"/>
      <c r="H23" s="22"/>
      <c r="I23" s="22"/>
      <c r="J23" s="22"/>
      <c r="K23" s="22"/>
      <c r="L23" s="22"/>
      <c r="S23" s="275"/>
      <c r="T23" s="275"/>
      <c r="U23" s="75"/>
    </row>
    <row r="24" spans="1:21" ht="13.5" customHeight="1" x14ac:dyDescent="0.15">
      <c r="A24" s="273" t="s">
        <v>31</v>
      </c>
      <c r="B24" s="273"/>
      <c r="C24" s="273"/>
      <c r="D24" s="273"/>
      <c r="E24" s="273"/>
      <c r="F24" s="273"/>
      <c r="G24" s="273"/>
      <c r="H24" s="273"/>
      <c r="I24" s="273"/>
      <c r="J24" s="273"/>
      <c r="K24" s="273"/>
      <c r="L24" s="273"/>
      <c r="M24" s="273"/>
      <c r="N24" s="273"/>
      <c r="O24" s="273"/>
      <c r="P24" s="273"/>
      <c r="Q24" s="273"/>
      <c r="R24" s="22"/>
      <c r="S24" s="75"/>
      <c r="T24" s="75"/>
      <c r="U24" s="75"/>
    </row>
    <row r="25" spans="1:21" ht="25.7" customHeight="1" x14ac:dyDescent="0.15">
      <c r="A25" s="204" t="s">
        <v>32</v>
      </c>
      <c r="B25" s="206"/>
      <c r="C25" s="204" t="s">
        <v>33</v>
      </c>
      <c r="D25" s="205"/>
      <c r="E25" s="206"/>
      <c r="F25" s="204" t="s">
        <v>34</v>
      </c>
      <c r="G25" s="205"/>
      <c r="H25" s="205"/>
      <c r="I25" s="205"/>
      <c r="J25" s="206"/>
      <c r="K25" s="204" t="s">
        <v>35</v>
      </c>
      <c r="L25" s="205"/>
      <c r="M25" s="206"/>
      <c r="N25" s="204" t="s">
        <v>36</v>
      </c>
      <c r="O25" s="205"/>
      <c r="P25" s="205"/>
      <c r="Q25" s="206"/>
    </row>
    <row r="26" spans="1:21" ht="64.5" customHeight="1" x14ac:dyDescent="0.15">
      <c r="A26" s="234" t="s">
        <v>37</v>
      </c>
      <c r="B26" s="235"/>
      <c r="C26" s="234" t="s">
        <v>38</v>
      </c>
      <c r="D26" s="236"/>
      <c r="E26" s="235"/>
      <c r="F26" s="237"/>
      <c r="G26" s="237"/>
      <c r="H26" s="237"/>
      <c r="I26" s="237"/>
      <c r="J26" s="238"/>
      <c r="K26" s="239" t="str">
        <f>IF(SUM($E$31,$G$31,$K$31,$N$31)=0,"",SUM($E$31,$G$31,$K$31,$N$31))</f>
        <v/>
      </c>
      <c r="L26" s="240"/>
      <c r="M26" s="241"/>
      <c r="N26" s="239" t="str">
        <f>IF(SUM($F$31,$I$31,$L$31,$P$31)=0,"",SUM($F$31,$I$31,$L$31,$P$31))</f>
        <v/>
      </c>
      <c r="O26" s="240"/>
      <c r="P26" s="240"/>
      <c r="Q26" s="241"/>
    </row>
    <row r="27" spans="1:21" ht="15.75" customHeight="1" x14ac:dyDescent="0.15">
      <c r="A27" s="22"/>
      <c r="B27" s="22"/>
      <c r="C27" s="22"/>
      <c r="D27" s="23"/>
      <c r="E27" s="23"/>
      <c r="F27" s="35"/>
      <c r="G27" s="35"/>
      <c r="H27" s="35"/>
      <c r="I27" s="24"/>
      <c r="J27" s="24"/>
      <c r="K27" s="24"/>
      <c r="L27" s="25"/>
      <c r="M27" s="25"/>
      <c r="N27" s="25"/>
      <c r="O27" s="26"/>
      <c r="P27" s="26"/>
      <c r="Q27" s="26"/>
    </row>
    <row r="28" spans="1:21" ht="19.5" customHeight="1" x14ac:dyDescent="0.15">
      <c r="A28" s="190" t="s">
        <v>39</v>
      </c>
      <c r="B28" s="190"/>
      <c r="C28" s="190"/>
      <c r="D28" s="190"/>
      <c r="E28" s="190"/>
      <c r="F28" s="190"/>
      <c r="G28" s="190"/>
      <c r="H28" s="190"/>
      <c r="I28" s="190"/>
      <c r="J28" s="190"/>
      <c r="K28" s="190"/>
      <c r="L28" s="190"/>
      <c r="M28" s="190"/>
      <c r="N28" s="190"/>
      <c r="O28" s="190"/>
      <c r="P28" s="190"/>
      <c r="Q28" s="190"/>
      <c r="S28" s="21" t="s">
        <v>149</v>
      </c>
    </row>
    <row r="29" spans="1:21" ht="18" customHeight="1" x14ac:dyDescent="0.15">
      <c r="A29" s="255" t="s">
        <v>40</v>
      </c>
      <c r="B29" s="208"/>
      <c r="C29" s="255" t="s">
        <v>41</v>
      </c>
      <c r="D29" s="208"/>
      <c r="E29" s="204" t="s">
        <v>42</v>
      </c>
      <c r="F29" s="205"/>
      <c r="G29" s="205"/>
      <c r="H29" s="205"/>
      <c r="I29" s="205"/>
      <c r="J29" s="205"/>
      <c r="K29" s="205"/>
      <c r="L29" s="205"/>
      <c r="M29" s="205"/>
      <c r="N29" s="205"/>
      <c r="O29" s="205"/>
      <c r="P29" s="205"/>
      <c r="Q29" s="206"/>
      <c r="S29" s="190" t="s">
        <v>39</v>
      </c>
      <c r="T29" s="190"/>
    </row>
    <row r="30" spans="1:21" ht="18" customHeight="1" x14ac:dyDescent="0.15">
      <c r="A30" s="256"/>
      <c r="B30" s="257"/>
      <c r="C30" s="256"/>
      <c r="D30" s="257"/>
      <c r="E30" s="204" t="s">
        <v>43</v>
      </c>
      <c r="F30" s="206"/>
      <c r="G30" s="204" t="s">
        <v>44</v>
      </c>
      <c r="H30" s="205"/>
      <c r="I30" s="205"/>
      <c r="J30" s="206"/>
      <c r="K30" s="204" t="s">
        <v>45</v>
      </c>
      <c r="L30" s="205"/>
      <c r="M30" s="206"/>
      <c r="N30" s="204"/>
      <c r="O30" s="205"/>
      <c r="P30" s="207"/>
      <c r="Q30" s="208"/>
      <c r="S30" s="275" t="str">
        <f>IF(OR($A$33="",$E$33="",$G$33="",$I$33="",$E$35="",$E$36="",$H$35="",$H$36="",$K$35="",$K$36="",B38="",$E$35=0,$E$36=0),"ERROR","OK")</f>
        <v>ERROR</v>
      </c>
      <c r="T30" s="275"/>
      <c r="U30" s="75"/>
    </row>
    <row r="31" spans="1:21" ht="66" customHeight="1" x14ac:dyDescent="0.15">
      <c r="A31" s="225" t="str">
        <f>$A$26</f>
        <v>○○高等課程</v>
      </c>
      <c r="B31" s="226"/>
      <c r="C31" s="225" t="str">
        <f>$C$26</f>
        <v>○○学科</v>
      </c>
      <c r="D31" s="226"/>
      <c r="E31" s="97"/>
      <c r="F31" s="98"/>
      <c r="G31" s="227"/>
      <c r="H31" s="228"/>
      <c r="I31" s="227"/>
      <c r="J31" s="228"/>
      <c r="K31" s="99"/>
      <c r="L31" s="251"/>
      <c r="M31" s="252"/>
      <c r="N31" s="253"/>
      <c r="O31" s="254"/>
      <c r="P31" s="209"/>
      <c r="Q31" s="210"/>
      <c r="S31" s="275"/>
      <c r="T31" s="275"/>
      <c r="U31" s="75"/>
    </row>
    <row r="32" spans="1:21" ht="24.75" customHeight="1" x14ac:dyDescent="0.15">
      <c r="A32" s="204" t="s">
        <v>47</v>
      </c>
      <c r="B32" s="205"/>
      <c r="C32" s="219"/>
      <c r="D32" s="220"/>
      <c r="E32" s="204" t="s">
        <v>48</v>
      </c>
      <c r="F32" s="219"/>
      <c r="G32" s="219"/>
      <c r="H32" s="220"/>
      <c r="I32" s="221" t="s">
        <v>49</v>
      </c>
      <c r="J32" s="222"/>
      <c r="K32" s="222"/>
      <c r="L32" s="222"/>
      <c r="M32" s="222"/>
      <c r="N32" s="222"/>
      <c r="O32" s="223"/>
      <c r="P32" s="223"/>
      <c r="Q32" s="224"/>
      <c r="T32" s="75"/>
      <c r="U32" s="75"/>
    </row>
    <row r="33" spans="1:22" ht="71.25" customHeight="1" x14ac:dyDescent="0.15">
      <c r="A33" s="242" t="s">
        <v>50</v>
      </c>
      <c r="B33" s="243"/>
      <c r="C33" s="243"/>
      <c r="D33" s="244"/>
      <c r="E33" s="229"/>
      <c r="F33" s="230"/>
      <c r="G33" s="245"/>
      <c r="H33" s="246"/>
      <c r="I33" s="247"/>
      <c r="J33" s="248"/>
      <c r="K33" s="248"/>
      <c r="L33" s="249" t="s">
        <v>224</v>
      </c>
      <c r="M33" s="249"/>
      <c r="N33" s="249"/>
      <c r="O33" s="249"/>
      <c r="P33" s="249"/>
      <c r="Q33" s="250"/>
      <c r="S33" s="21">
        <v>3</v>
      </c>
      <c r="T33" s="75"/>
    </row>
    <row r="34" spans="1:22" ht="27.75" customHeight="1" x14ac:dyDescent="0.15">
      <c r="A34" s="198" t="s">
        <v>51</v>
      </c>
      <c r="B34" s="199"/>
      <c r="C34" s="211"/>
      <c r="D34" s="212"/>
      <c r="E34" s="213" t="s">
        <v>52</v>
      </c>
      <c r="F34" s="214"/>
      <c r="G34" s="214"/>
      <c r="H34" s="214"/>
      <c r="I34" s="214"/>
      <c r="J34" s="215"/>
      <c r="K34" s="216" t="s">
        <v>53</v>
      </c>
      <c r="L34" s="217"/>
      <c r="M34" s="218"/>
      <c r="N34" s="216" t="s">
        <v>54</v>
      </c>
      <c r="O34" s="217"/>
      <c r="P34" s="217"/>
      <c r="Q34" s="218"/>
      <c r="S34" s="21">
        <v>4</v>
      </c>
    </row>
    <row r="35" spans="1:22" ht="51.75" customHeight="1" x14ac:dyDescent="0.15">
      <c r="A35" s="200"/>
      <c r="B35" s="201"/>
      <c r="C35" s="198" t="s">
        <v>55</v>
      </c>
      <c r="D35" s="199"/>
      <c r="E35" s="177"/>
      <c r="F35" s="178"/>
      <c r="G35" s="34" t="s">
        <v>56</v>
      </c>
      <c r="H35" s="178"/>
      <c r="I35" s="178"/>
      <c r="J35" s="36" t="s">
        <v>57</v>
      </c>
      <c r="K35" s="174"/>
      <c r="L35" s="175"/>
      <c r="M35" s="176"/>
      <c r="N35" s="180">
        <f>SUM($E$35,$K$35)</f>
        <v>0</v>
      </c>
      <c r="O35" s="181"/>
      <c r="P35" s="181"/>
      <c r="Q35" s="182"/>
    </row>
    <row r="36" spans="1:22" ht="51.75" customHeight="1" x14ac:dyDescent="0.15">
      <c r="A36" s="202"/>
      <c r="B36" s="203"/>
      <c r="C36" s="191" t="s">
        <v>58</v>
      </c>
      <c r="D36" s="192"/>
      <c r="E36" s="177"/>
      <c r="F36" s="178"/>
      <c r="G36" s="34" t="s">
        <v>56</v>
      </c>
      <c r="H36" s="178"/>
      <c r="I36" s="178"/>
      <c r="J36" s="36" t="s">
        <v>57</v>
      </c>
      <c r="K36" s="177"/>
      <c r="L36" s="178"/>
      <c r="M36" s="179"/>
      <c r="N36" s="180">
        <f>SUM($E$36,$K$36)</f>
        <v>0</v>
      </c>
      <c r="O36" s="181"/>
      <c r="P36" s="181"/>
      <c r="Q36" s="182"/>
    </row>
    <row r="37" spans="1:22" ht="53.25" customHeight="1" x14ac:dyDescent="0.15">
      <c r="A37" s="193" t="s">
        <v>59</v>
      </c>
      <c r="B37" s="194"/>
      <c r="C37" s="194"/>
      <c r="D37" s="195" t="s">
        <v>60</v>
      </c>
      <c r="E37" s="196"/>
      <c r="F37" s="196"/>
      <c r="G37" s="196"/>
      <c r="H37" s="196"/>
      <c r="I37" s="196"/>
      <c r="J37" s="196"/>
      <c r="K37" s="196"/>
      <c r="L37" s="196"/>
      <c r="M37" s="196"/>
      <c r="N37" s="196"/>
      <c r="O37" s="196"/>
      <c r="P37" s="196"/>
      <c r="Q37" s="197"/>
    </row>
    <row r="38" spans="1:22" ht="64.900000000000006" customHeight="1" x14ac:dyDescent="0.15">
      <c r="A38" s="38" t="s">
        <v>61</v>
      </c>
      <c r="B38" s="39"/>
      <c r="C38" s="37" t="s">
        <v>62</v>
      </c>
      <c r="D38" s="183" t="s">
        <v>63</v>
      </c>
      <c r="E38" s="184"/>
      <c r="F38" s="184"/>
      <c r="G38" s="184"/>
      <c r="H38" s="184"/>
      <c r="I38" s="184"/>
      <c r="J38" s="184"/>
      <c r="K38" s="184"/>
      <c r="L38" s="184"/>
      <c r="M38" s="184"/>
      <c r="N38" s="184"/>
      <c r="O38" s="184"/>
      <c r="P38" s="184"/>
      <c r="Q38" s="185"/>
      <c r="S38" s="76" t="s">
        <v>149</v>
      </c>
    </row>
    <row r="39" spans="1:22" ht="10.5" customHeight="1" x14ac:dyDescent="0.15">
      <c r="A39" s="18"/>
      <c r="B39" s="18"/>
      <c r="C39" s="18"/>
      <c r="D39" s="17"/>
      <c r="E39" s="18"/>
      <c r="F39" s="18"/>
      <c r="G39" s="18"/>
      <c r="H39" s="18"/>
      <c r="I39" s="18"/>
      <c r="J39" s="18"/>
      <c r="K39" s="18"/>
      <c r="L39" s="18"/>
      <c r="M39" s="18"/>
      <c r="N39" s="18"/>
      <c r="O39" s="18"/>
      <c r="P39" s="18"/>
      <c r="Q39" s="18"/>
      <c r="R39" s="32"/>
      <c r="S39" s="173" t="s">
        <v>137</v>
      </c>
      <c r="T39" s="173"/>
      <c r="U39" s="173"/>
      <c r="V39" s="173"/>
    </row>
    <row r="40" spans="1:22" ht="18" customHeight="1" x14ac:dyDescent="0.15">
      <c r="A40" s="21" t="s">
        <v>64</v>
      </c>
      <c r="B40" s="22"/>
      <c r="C40" s="22"/>
      <c r="D40" s="22"/>
      <c r="E40" s="22"/>
      <c r="F40" s="22"/>
      <c r="G40" s="22"/>
      <c r="H40" s="22"/>
      <c r="I40" s="22"/>
      <c r="J40" s="22"/>
      <c r="K40" s="22"/>
      <c r="L40" s="22"/>
      <c r="S40" s="173"/>
      <c r="T40" s="173"/>
      <c r="U40" s="173"/>
      <c r="V40" s="173"/>
    </row>
    <row r="41" spans="1:22" ht="40.5" customHeight="1" x14ac:dyDescent="0.15">
      <c r="A41" s="27" t="s">
        <v>65</v>
      </c>
      <c r="B41" s="186" t="s">
        <v>66</v>
      </c>
      <c r="C41" s="186"/>
      <c r="D41" s="186"/>
      <c r="E41" s="186"/>
      <c r="F41" s="186"/>
      <c r="G41" s="186"/>
      <c r="H41" s="186"/>
      <c r="I41" s="186"/>
      <c r="J41" s="186"/>
      <c r="K41" s="186"/>
      <c r="L41" s="187" t="s">
        <v>67</v>
      </c>
      <c r="M41" s="187"/>
      <c r="N41" s="187"/>
      <c r="O41" s="187"/>
      <c r="P41" s="187"/>
      <c r="Q41" s="187"/>
      <c r="S41" s="275" t="str">
        <f>IFERROR(IF(YEAR($B$7)&gt;YEAR($A$38&amp;$B$38&amp;LEFT($C$38,1)&amp;"3月1日"),"ERROR","OK"),"ERROR")</f>
        <v>ERROR</v>
      </c>
      <c r="T41" s="275"/>
      <c r="U41" s="77"/>
    </row>
    <row r="42" spans="1:22" ht="27" customHeight="1" x14ac:dyDescent="0.15">
      <c r="A42" s="28" t="str">
        <f>IF(学校基本情報!C13="","",学校基本情報!$C$13)</f>
        <v/>
      </c>
      <c r="B42" s="188" t="str">
        <f>$A$16&amp;$A$26&amp;$C$26</f>
        <v>○○高等課程○○学科</v>
      </c>
      <c r="C42" s="188"/>
      <c r="D42" s="188"/>
      <c r="E42" s="188"/>
      <c r="F42" s="188"/>
      <c r="G42" s="188"/>
      <c r="H42" s="188"/>
      <c r="I42" s="188"/>
      <c r="J42" s="188"/>
      <c r="K42" s="189"/>
      <c r="L42" s="231" t="str">
        <f>$A$38&amp;TEXT($B$38+1,"[DBNum1][$-ja-JP]G/標準")&amp;LEFT($C$38,1)&amp;"三月一日"</f>
        <v>令和一年三月一日</v>
      </c>
      <c r="M42" s="232"/>
      <c r="N42" s="232"/>
      <c r="O42" s="232"/>
      <c r="P42" s="232"/>
      <c r="Q42" s="233"/>
      <c r="S42" s="75"/>
      <c r="T42" s="75"/>
      <c r="U42" s="75"/>
    </row>
    <row r="43" spans="1:22" ht="27" customHeight="1" x14ac:dyDescent="0.15">
      <c r="A43" s="21" t="s">
        <v>68</v>
      </c>
      <c r="B43" s="32"/>
      <c r="C43" s="32"/>
      <c r="D43" s="32"/>
      <c r="E43" s="32"/>
      <c r="F43" s="32"/>
      <c r="G43" s="32"/>
      <c r="H43" s="32"/>
      <c r="I43" s="32"/>
      <c r="J43" s="32"/>
      <c r="K43" s="32"/>
      <c r="L43" s="32"/>
      <c r="M43" s="32"/>
      <c r="N43" s="32"/>
      <c r="O43" s="32"/>
      <c r="P43" s="32"/>
      <c r="Q43" s="32"/>
      <c r="V43" s="40"/>
    </row>
    <row r="44" spans="1:22" ht="30" customHeight="1" x14ac:dyDescent="0.15">
      <c r="A44" s="173" t="s">
        <v>69</v>
      </c>
      <c r="B44" s="190"/>
      <c r="C44" s="190"/>
      <c r="D44" s="190"/>
      <c r="E44" s="190"/>
      <c r="F44" s="190"/>
      <c r="G44" s="190"/>
      <c r="H44" s="190"/>
      <c r="I44" s="190"/>
      <c r="J44" s="190"/>
      <c r="K44" s="190"/>
      <c r="L44" s="190"/>
      <c r="M44" s="190"/>
      <c r="N44" s="190"/>
      <c r="O44" s="190"/>
      <c r="P44" s="190"/>
      <c r="Q44" s="22"/>
    </row>
    <row r="45" spans="1:22" ht="30" customHeight="1" x14ac:dyDescent="0.15">
      <c r="A45" s="173" t="s">
        <v>70</v>
      </c>
      <c r="B45" s="173"/>
      <c r="C45" s="173"/>
      <c r="D45" s="173"/>
      <c r="E45" s="173"/>
      <c r="F45" s="173"/>
      <c r="G45" s="173"/>
      <c r="H45" s="173"/>
      <c r="I45" s="173"/>
      <c r="J45" s="173"/>
      <c r="K45" s="173"/>
      <c r="L45" s="173"/>
      <c r="M45" s="173"/>
      <c r="N45" s="173"/>
      <c r="O45" s="173"/>
      <c r="P45" s="173"/>
      <c r="Q45" s="22"/>
    </row>
    <row r="46" spans="1:22" ht="30" customHeight="1" x14ac:dyDescent="0.15">
      <c r="A46" s="173" t="s">
        <v>71</v>
      </c>
      <c r="B46" s="173"/>
      <c r="C46" s="173"/>
      <c r="D46" s="173"/>
      <c r="E46" s="173"/>
      <c r="F46" s="173"/>
      <c r="G46" s="173"/>
      <c r="H46" s="173"/>
      <c r="I46" s="173"/>
      <c r="J46" s="173"/>
      <c r="K46" s="173"/>
      <c r="L46" s="173"/>
      <c r="M46" s="173"/>
      <c r="N46" s="173"/>
      <c r="O46" s="173"/>
      <c r="P46" s="173"/>
      <c r="Q46" s="22"/>
    </row>
    <row r="47" spans="1:22" ht="54" customHeight="1" x14ac:dyDescent="0.15">
      <c r="A47" s="173" t="s">
        <v>72</v>
      </c>
      <c r="B47" s="173"/>
      <c r="C47" s="173"/>
      <c r="D47" s="173"/>
      <c r="E47" s="173"/>
      <c r="F47" s="173"/>
      <c r="G47" s="173"/>
      <c r="H47" s="173"/>
      <c r="I47" s="173"/>
      <c r="J47" s="173"/>
      <c r="K47" s="173"/>
      <c r="L47" s="173"/>
      <c r="M47" s="173"/>
      <c r="N47" s="173"/>
      <c r="O47" s="173"/>
      <c r="P47" s="173"/>
      <c r="Q47" s="173"/>
    </row>
    <row r="48" spans="1:22" ht="33" customHeight="1" x14ac:dyDescent="0.15">
      <c r="A48" s="173" t="s">
        <v>227</v>
      </c>
      <c r="B48" s="173"/>
      <c r="C48" s="173"/>
      <c r="D48" s="173"/>
      <c r="E48" s="173"/>
      <c r="F48" s="173"/>
      <c r="G48" s="173"/>
      <c r="H48" s="173"/>
      <c r="I48" s="173"/>
      <c r="J48" s="173"/>
      <c r="K48" s="173"/>
      <c r="L48" s="173"/>
      <c r="M48" s="173"/>
      <c r="N48" s="173"/>
      <c r="O48" s="173"/>
      <c r="P48" s="173"/>
      <c r="Q48" s="22"/>
      <c r="R48" s="22"/>
    </row>
    <row r="49" spans="1:19" ht="34.5" customHeight="1" x14ac:dyDescent="0.15">
      <c r="A49" s="173" t="s">
        <v>73</v>
      </c>
      <c r="B49" s="173"/>
      <c r="C49" s="173"/>
      <c r="D49" s="173"/>
      <c r="E49" s="173"/>
      <c r="F49" s="173"/>
      <c r="G49" s="173"/>
      <c r="H49" s="173"/>
      <c r="I49" s="173"/>
      <c r="J49" s="173"/>
      <c r="K49" s="173"/>
      <c r="L49" s="173"/>
      <c r="M49" s="173"/>
      <c r="N49" s="173"/>
      <c r="O49" s="173"/>
      <c r="P49" s="173"/>
      <c r="Q49" s="22"/>
      <c r="R49" s="22"/>
    </row>
    <row r="50" spans="1:19" ht="39.75" customHeight="1" x14ac:dyDescent="0.15">
      <c r="A50" s="173" t="s">
        <v>74</v>
      </c>
      <c r="B50" s="173"/>
      <c r="C50" s="173"/>
      <c r="D50" s="173"/>
      <c r="E50" s="173"/>
      <c r="F50" s="173"/>
      <c r="G50" s="173"/>
      <c r="H50" s="173"/>
      <c r="I50" s="173"/>
      <c r="J50" s="173"/>
      <c r="K50" s="173"/>
      <c r="L50" s="173"/>
      <c r="M50" s="173"/>
      <c r="N50" s="173"/>
      <c r="O50" s="173"/>
      <c r="P50" s="173"/>
      <c r="Q50" s="22"/>
      <c r="R50" s="22"/>
    </row>
    <row r="51" spans="1:19" ht="13.5" customHeight="1" x14ac:dyDescent="0.15">
      <c r="A51" s="173" t="s">
        <v>75</v>
      </c>
      <c r="B51" s="173"/>
      <c r="C51" s="173"/>
      <c r="D51" s="173"/>
      <c r="E51" s="173"/>
      <c r="F51" s="173"/>
      <c r="G51" s="173"/>
      <c r="H51" s="173"/>
      <c r="I51" s="173"/>
      <c r="J51" s="173"/>
      <c r="K51" s="173"/>
      <c r="L51" s="173"/>
      <c r="M51" s="173"/>
      <c r="N51" s="173"/>
      <c r="O51" s="173"/>
      <c r="P51" s="173"/>
      <c r="Q51" s="173"/>
      <c r="R51" s="22"/>
    </row>
    <row r="52" spans="1:19" ht="13.5" customHeight="1" x14ac:dyDescent="0.15">
      <c r="B52" s="6"/>
      <c r="R52" s="22"/>
    </row>
    <row r="53" spans="1:19" x14ac:dyDescent="0.15">
      <c r="A53" s="21" t="s">
        <v>76</v>
      </c>
      <c r="B53" s="22"/>
      <c r="C53" s="22"/>
      <c r="D53" s="22"/>
      <c r="E53" s="22"/>
      <c r="F53" s="22"/>
      <c r="G53" s="22"/>
      <c r="H53" s="22"/>
      <c r="I53" s="22"/>
      <c r="J53" s="22"/>
      <c r="K53" s="22"/>
      <c r="L53" s="22"/>
      <c r="M53" s="22"/>
      <c r="N53" s="22"/>
      <c r="O53" s="22"/>
      <c r="P53" s="22"/>
      <c r="Q53" s="22"/>
      <c r="R53" s="32"/>
    </row>
    <row r="54" spans="1:19" x14ac:dyDescent="0.15">
      <c r="A54" s="173" t="s">
        <v>228</v>
      </c>
      <c r="B54" s="190"/>
      <c r="C54" s="190"/>
      <c r="D54" s="190"/>
      <c r="E54" s="190"/>
      <c r="F54" s="190"/>
      <c r="G54" s="190"/>
      <c r="H54" s="190"/>
      <c r="I54" s="190"/>
      <c r="J54" s="190"/>
      <c r="K54" s="190"/>
      <c r="L54" s="190"/>
      <c r="M54" s="190"/>
      <c r="N54" s="190"/>
      <c r="O54" s="190"/>
      <c r="P54" s="190"/>
      <c r="Q54" s="190"/>
    </row>
    <row r="55" spans="1:19" x14ac:dyDescent="0.15">
      <c r="A55" s="190"/>
      <c r="B55" s="190"/>
      <c r="C55" s="190"/>
      <c r="D55" s="190"/>
      <c r="E55" s="190"/>
      <c r="F55" s="190"/>
      <c r="G55" s="190"/>
      <c r="H55" s="190"/>
      <c r="I55" s="190"/>
      <c r="J55" s="190"/>
      <c r="K55" s="190"/>
      <c r="L55" s="190"/>
      <c r="M55" s="190"/>
      <c r="N55" s="190"/>
      <c r="O55" s="190"/>
      <c r="P55" s="190"/>
      <c r="Q55" s="190"/>
    </row>
    <row r="56" spans="1:19" x14ac:dyDescent="0.15">
      <c r="A56" s="31"/>
      <c r="B56" s="31"/>
      <c r="C56" s="31"/>
      <c r="D56" s="31"/>
      <c r="E56" s="31"/>
      <c r="F56" s="31"/>
      <c r="G56" s="31"/>
      <c r="H56" s="31"/>
      <c r="I56" s="31"/>
      <c r="J56" s="31"/>
      <c r="K56" s="31"/>
      <c r="L56" s="31"/>
      <c r="M56" s="31"/>
      <c r="N56" s="31"/>
      <c r="O56" s="31"/>
      <c r="P56" s="31"/>
      <c r="Q56" s="31"/>
    </row>
    <row r="57" spans="1:19" x14ac:dyDescent="0.15">
      <c r="A57" s="21" t="s">
        <v>77</v>
      </c>
      <c r="B57" s="32"/>
      <c r="C57" s="32"/>
      <c r="D57" s="32"/>
      <c r="E57" s="32"/>
      <c r="F57" s="32"/>
      <c r="G57" s="32"/>
      <c r="H57" s="32"/>
      <c r="I57" s="32"/>
      <c r="J57" s="32"/>
      <c r="K57" s="32"/>
      <c r="L57" s="32"/>
      <c r="M57" s="32"/>
      <c r="N57" s="32"/>
      <c r="O57" s="32"/>
      <c r="P57" s="32"/>
      <c r="Q57" s="32"/>
    </row>
    <row r="58" spans="1:19" x14ac:dyDescent="0.15">
      <c r="A58" s="173" t="s">
        <v>78</v>
      </c>
      <c r="B58" s="173"/>
      <c r="C58" s="173"/>
      <c r="D58" s="173"/>
      <c r="E58" s="173"/>
      <c r="F58" s="173"/>
      <c r="G58" s="173"/>
      <c r="H58" s="173"/>
      <c r="I58" s="173"/>
      <c r="J58" s="173"/>
      <c r="K58" s="173"/>
      <c r="L58" s="173"/>
      <c r="M58" s="173"/>
      <c r="N58" s="173"/>
      <c r="O58" s="173"/>
      <c r="P58" s="173"/>
      <c r="Q58" s="173"/>
    </row>
    <row r="59" spans="1:19" x14ac:dyDescent="0.15">
      <c r="B59" s="6"/>
    </row>
    <row r="64" spans="1:19" ht="24.6" customHeight="1" x14ac:dyDescent="0.15">
      <c r="E64" s="40"/>
      <c r="F64" s="40"/>
      <c r="G64" s="40"/>
      <c r="H64" s="40"/>
      <c r="I64" s="40"/>
      <c r="J64" s="40"/>
      <c r="K64" s="40"/>
      <c r="L64" s="40"/>
      <c r="M64" s="40"/>
      <c r="N64" s="40"/>
      <c r="O64" s="40"/>
      <c r="P64" s="40"/>
      <c r="Q64" s="40"/>
      <c r="R64" s="40"/>
      <c r="S64" s="40"/>
    </row>
  </sheetData>
  <sheetProtection sheet="1" formatCells="0" formatColumns="0" formatRows="0" insertColumns="0" insertRows="0" insertHyperlinks="0" deleteColumns="0" deleteRows="0" sort="0" autoFilter="0" pivotTables="0"/>
  <mergeCells count="104">
    <mergeCell ref="A24:Q24"/>
    <mergeCell ref="A25:B25"/>
    <mergeCell ref="C25:E25"/>
    <mergeCell ref="F25:J25"/>
    <mergeCell ref="S21:T21"/>
    <mergeCell ref="S14:U15"/>
    <mergeCell ref="S30:T31"/>
    <mergeCell ref="T1:T3"/>
    <mergeCell ref="S41:T41"/>
    <mergeCell ref="A12:Q12"/>
    <mergeCell ref="S39:V40"/>
    <mergeCell ref="S29:T29"/>
    <mergeCell ref="S22:T23"/>
    <mergeCell ref="A1:Q1"/>
    <mergeCell ref="A4:Q4"/>
    <mergeCell ref="A5:Q5"/>
    <mergeCell ref="B7:Q7"/>
    <mergeCell ref="A11:Q11"/>
    <mergeCell ref="A13:Q13"/>
    <mergeCell ref="A14:Q14"/>
    <mergeCell ref="A15:B15"/>
    <mergeCell ref="C15:D15"/>
    <mergeCell ref="E15:F15"/>
    <mergeCell ref="G15:Q15"/>
    <mergeCell ref="H16:K16"/>
    <mergeCell ref="G17:Q17"/>
    <mergeCell ref="I18:J18"/>
    <mergeCell ref="K18:Q18"/>
    <mergeCell ref="A19:B19"/>
    <mergeCell ref="C19:D19"/>
    <mergeCell ref="E19:F19"/>
    <mergeCell ref="G19:Q19"/>
    <mergeCell ref="A20:B22"/>
    <mergeCell ref="C20:D22"/>
    <mergeCell ref="E20:F22"/>
    <mergeCell ref="H20:K20"/>
    <mergeCell ref="G21:Q21"/>
    <mergeCell ref="I22:J22"/>
    <mergeCell ref="K22:Q22"/>
    <mergeCell ref="A16:B18"/>
    <mergeCell ref="C16:D18"/>
    <mergeCell ref="E16:F18"/>
    <mergeCell ref="K25:M25"/>
    <mergeCell ref="N25:Q25"/>
    <mergeCell ref="A26:B26"/>
    <mergeCell ref="C26:E26"/>
    <mergeCell ref="F26:J26"/>
    <mergeCell ref="K26:M26"/>
    <mergeCell ref="N26:Q26"/>
    <mergeCell ref="H35:I35"/>
    <mergeCell ref="A33:D33"/>
    <mergeCell ref="G33:H33"/>
    <mergeCell ref="I33:K33"/>
    <mergeCell ref="L33:Q33"/>
    <mergeCell ref="L31:M31"/>
    <mergeCell ref="N31:O31"/>
    <mergeCell ref="A29:B30"/>
    <mergeCell ref="C29:D30"/>
    <mergeCell ref="A28:Q28"/>
    <mergeCell ref="A51:Q51"/>
    <mergeCell ref="A54:Q55"/>
    <mergeCell ref="E29:Q29"/>
    <mergeCell ref="E30:F30"/>
    <mergeCell ref="G30:J30"/>
    <mergeCell ref="K30:M30"/>
    <mergeCell ref="N30:Q30"/>
    <mergeCell ref="P31:Q31"/>
    <mergeCell ref="C34:D34"/>
    <mergeCell ref="E34:J34"/>
    <mergeCell ref="K34:M34"/>
    <mergeCell ref="N34:Q34"/>
    <mergeCell ref="A32:D32"/>
    <mergeCell ref="E32:H32"/>
    <mergeCell ref="I32:Q32"/>
    <mergeCell ref="A31:B31"/>
    <mergeCell ref="C31:D31"/>
    <mergeCell ref="G31:H31"/>
    <mergeCell ref="I31:J31"/>
    <mergeCell ref="E33:F33"/>
    <mergeCell ref="L42:Q42"/>
    <mergeCell ref="A58:Q58"/>
    <mergeCell ref="K35:M35"/>
    <mergeCell ref="K36:M36"/>
    <mergeCell ref="N35:Q35"/>
    <mergeCell ref="N36:Q36"/>
    <mergeCell ref="A45:P45"/>
    <mergeCell ref="A46:P46"/>
    <mergeCell ref="A47:Q47"/>
    <mergeCell ref="A48:P48"/>
    <mergeCell ref="A49:P49"/>
    <mergeCell ref="A50:P50"/>
    <mergeCell ref="D38:Q38"/>
    <mergeCell ref="B41:K41"/>
    <mergeCell ref="L41:Q41"/>
    <mergeCell ref="B42:K42"/>
    <mergeCell ref="A44:P44"/>
    <mergeCell ref="C36:D36"/>
    <mergeCell ref="E36:F36"/>
    <mergeCell ref="H36:I36"/>
    <mergeCell ref="A37:C37"/>
    <mergeCell ref="D37:Q37"/>
    <mergeCell ref="A34:B36"/>
    <mergeCell ref="C35:D35"/>
    <mergeCell ref="E35:F35"/>
  </mergeCells>
  <phoneticPr fontId="23"/>
  <conditionalFormatting sqref="A26:B26">
    <cfRule type="cellIs" dxfId="69" priority="9" operator="equal">
      <formula>"○○高等課程"</formula>
    </cfRule>
  </conditionalFormatting>
  <conditionalFormatting sqref="A33:D33">
    <cfRule type="cellIs" dxfId="68" priority="10" operator="equal">
      <formula>"令和○○年○月○日"</formula>
    </cfRule>
  </conditionalFormatting>
  <conditionalFormatting sqref="A26:J26 A33:E33 G33:K33 E35:F36 H35:I36 K35:M36 B38">
    <cfRule type="containsBlanks" dxfId="67" priority="7">
      <formula>LEN(TRIM(A26))=0</formula>
    </cfRule>
  </conditionalFormatting>
  <conditionalFormatting sqref="C26:E26">
    <cfRule type="cellIs" dxfId="66" priority="8" operator="equal">
      <formula>"○○学科"</formula>
    </cfRule>
  </conditionalFormatting>
  <conditionalFormatting sqref="D38:Q38">
    <cfRule type="cellIs" dxfId="65" priority="3" operator="equal">
      <formula>"（例：「第２学年及び第３学年に転入学者を受け入れる予定があり，そのための教育課程や教育条件も既に整備済であるため。」「指定年度以前から指定基準を満たす教育を行っているため。」　など）"</formula>
    </cfRule>
    <cfRule type="containsBlanks" dxfId="64" priority="4">
      <formula>LEN(TRIM(D38))=0</formula>
    </cfRule>
  </conditionalFormatting>
  <conditionalFormatting sqref="E31:Q31">
    <cfRule type="containsBlanks" dxfId="63" priority="5">
      <formula>LEN(TRIM(E31))=0</formula>
    </cfRule>
  </conditionalFormatting>
  <conditionalFormatting sqref="N30:N31 P31">
    <cfRule type="expression" dxfId="62" priority="1">
      <formula>$N$30=""</formula>
    </cfRule>
  </conditionalFormatting>
  <dataValidations xWindow="368" yWindow="807" count="16">
    <dataValidation type="list" allowBlank="1" showInputMessage="1" showErrorMessage="1" sqref="G33:H33">
      <formula1>"（昼間）,（夜間）"</formula1>
    </dataValidation>
    <dataValidation type="whole" imeMode="halfAlpha" operator="greaterThanOrEqual" allowBlank="1" showInputMessage="1" sqref="N35:Q36 K26:Q26">
      <formula1>0</formula1>
    </dataValidation>
    <dataValidation imeMode="halfAlpha" allowBlank="1" showInputMessage="1" showErrorMessage="1" sqref="I33:K33"/>
    <dataValidation allowBlank="1" showInputMessage="1" showErrorMessage="1" promptTitle="[" sqref="U36"/>
    <dataValidation type="list" imeMode="halfAlpha" operator="greaterThan" allowBlank="1" showInputMessage="1" showErrorMessage="1" sqref="E33:F33">
      <formula1>$S$32:$S$34</formula1>
    </dataValidation>
    <dataValidation type="list" allowBlank="1" showInputMessage="1" showErrorMessage="1" sqref="L33:Q33">
      <formula1>"単位時間,単位"</formula1>
    </dataValidation>
    <dataValidation imeMode="halfAlpha" allowBlank="1" showInputMessage="1" showErrorMessage="1" promptTitle="数字のみで入力ください" prompt=" " sqref="F31 I31:J31 L31:M31 P31:Q31"/>
    <dataValidation type="whole" imeMode="halfAlpha" operator="greaterThanOrEqual" allowBlank="1" showInputMessage="1" showErrorMessage="1" promptTitle="数字のみで入力ください" prompt=" " sqref="E35:F36 K35:M36">
      <formula1>0</formula1>
    </dataValidation>
    <dataValidation type="whole" errorStyle="warning" imeMode="halfAlpha" allowBlank="1" showInputMessage="1" showErrorMessage="1" errorTitle="正しい人数を入力ください" error="（）内は普通科目のうち、担任教科の高等学校教員免許状を有する者の人数となります。" promptTitle="数字のみで入力ください" prompt=" " sqref="H35:I36">
      <formula1>0</formula1>
      <formula2>E35</formula2>
    </dataValidation>
    <dataValidation allowBlank="1" showInputMessage="1" showErrorMessage="1" prompt="設置年月日について、_x000a_西暦・和暦どちらでも記入可能です_x000a_（自動で和暦に変換されます）_x000a_※漢数字は使用せず記入ください" sqref="A33:D33"/>
    <dataValidation imeMode="halfAlpha" allowBlank="1" showInputMessage="1" showErrorMessage="1" promptTitle="数字のみで入力ください" prompt="「元年度」となる場合は、_x000a_「１」と入力ください。" sqref="B38"/>
    <dataValidation allowBlank="1" showInputMessage="1" showErrorMessage="1" promptTitle="全角で記入ください" prompt="英数字については、全角で記入ください" sqref="A26:E26"/>
    <dataValidation type="list" allowBlank="1" showInputMessage="1" showErrorMessage="1" promptTitle="４年課程の場合、選択ください" prompt="「４年」の欄が不要の場合、空欄にしてください。_x000a_（自動で灰色に色付けされます）" sqref="N30:Q30">
      <formula1>"４年"</formula1>
    </dataValidation>
    <dataValidation type="whole" errorStyle="information" imeMode="halfAlpha" operator="greaterThan" allowBlank="1" showInputMessage="1" showErrorMessage="1" errorTitle="定員数を入力ください" error="定員数の入力欄となります。正しく入力ください。" promptTitle="数字のみで入力ください" prompt=" " sqref="N31:O31 K31 G31:H31 E31">
      <formula1>0</formula1>
    </dataValidation>
    <dataValidation allowBlank="1" showInputMessage="1" showErrorMessage="1" promptTitle="学則等で定めている評価方法を簡潔に記入ください" prompt="（例）出席状況と年２回の試験により評価、等" sqref="F26:J26"/>
    <dataValidation type="list" allowBlank="1" showInputMessage="1" showErrorMessage="1" sqref="D27">
      <formula1>$U$22:$U$22</formula1>
    </dataValidation>
  </dataValidations>
  <printOptions horizontalCentered="1"/>
  <pageMargins left="0.35433070866141736" right="0.35433070866141736" top="0.59055118110236227" bottom="0.59055118110236227" header="0.51181102362204722" footer="0.51181102362204722"/>
  <pageSetup paperSize="9" scale="80" orientation="portrait" r:id="rId1"/>
  <rowBreaks count="1" manualBreakCount="1">
    <brk id="4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44"/>
  <sheetViews>
    <sheetView view="pageBreakPreview" topLeftCell="A2" zoomScale="85" zoomScaleNormal="55" zoomScaleSheetLayoutView="85" zoomScalePageLayoutView="85" workbookViewId="0">
      <selection activeCell="E17" sqref="E17"/>
    </sheetView>
  </sheetViews>
  <sheetFormatPr defaultRowHeight="13.5" outlineLevelRow="1" x14ac:dyDescent="0.15"/>
  <cols>
    <col min="1" max="1" width="9.5" style="121" customWidth="1"/>
    <col min="2" max="2" width="8.125" style="121" customWidth="1"/>
    <col min="3" max="3" width="22.625" style="121" customWidth="1"/>
    <col min="4" max="4" width="34" style="121" customWidth="1"/>
    <col min="5" max="5" width="17.5" style="121" customWidth="1"/>
    <col min="6" max="6" width="41" style="121" customWidth="1"/>
    <col min="7" max="7" width="13.25" style="121" customWidth="1"/>
    <col min="8" max="8" width="9" style="121"/>
    <col min="9" max="9" width="9.125" style="121" customWidth="1"/>
    <col min="10" max="10" width="8.25" style="121" customWidth="1"/>
    <col min="11" max="11" width="50.375" style="121" customWidth="1"/>
    <col min="12" max="12" width="16.5" style="121" customWidth="1"/>
    <col min="13" max="13" width="40.75" style="121" customWidth="1"/>
    <col min="14" max="250" width="9" style="121"/>
    <col min="251" max="251" width="9.625" style="121" customWidth="1"/>
    <col min="252" max="255" width="29" style="121" customWidth="1"/>
    <col min="256" max="260" width="0" style="121" hidden="1" customWidth="1"/>
    <col min="261" max="506" width="9" style="121"/>
    <col min="507" max="507" width="9.625" style="121" customWidth="1"/>
    <col min="508" max="511" width="29" style="121" customWidth="1"/>
    <col min="512" max="516" width="0" style="121" hidden="1" customWidth="1"/>
    <col min="517" max="762" width="9" style="121"/>
    <col min="763" max="763" width="9.625" style="121" customWidth="1"/>
    <col min="764" max="767" width="29" style="121" customWidth="1"/>
    <col min="768" max="772" width="0" style="121" hidden="1" customWidth="1"/>
    <col min="773" max="1018" width="9" style="121"/>
    <col min="1019" max="1019" width="9.625" style="121" customWidth="1"/>
    <col min="1020" max="1023" width="29" style="121" customWidth="1"/>
    <col min="1024" max="1028" width="0" style="121" hidden="1" customWidth="1"/>
    <col min="1029" max="1274" width="9" style="121"/>
    <col min="1275" max="1275" width="9.625" style="121" customWidth="1"/>
    <col min="1276" max="1279" width="29" style="121" customWidth="1"/>
    <col min="1280" max="1284" width="0" style="121" hidden="1" customWidth="1"/>
    <col min="1285" max="1530" width="9" style="121"/>
    <col min="1531" max="1531" width="9.625" style="121" customWidth="1"/>
    <col min="1532" max="1535" width="29" style="121" customWidth="1"/>
    <col min="1536" max="1540" width="0" style="121" hidden="1" customWidth="1"/>
    <col min="1541" max="1786" width="9" style="121"/>
    <col min="1787" max="1787" width="9.625" style="121" customWidth="1"/>
    <col min="1788" max="1791" width="29" style="121" customWidth="1"/>
    <col min="1792" max="1796" width="0" style="121" hidden="1" customWidth="1"/>
    <col min="1797" max="2042" width="9" style="121"/>
    <col min="2043" max="2043" width="9.625" style="121" customWidth="1"/>
    <col min="2044" max="2047" width="29" style="121" customWidth="1"/>
    <col min="2048" max="2052" width="0" style="121" hidden="1" customWidth="1"/>
    <col min="2053" max="2298" width="9" style="121"/>
    <col min="2299" max="2299" width="9.625" style="121" customWidth="1"/>
    <col min="2300" max="2303" width="29" style="121" customWidth="1"/>
    <col min="2304" max="2308" width="0" style="121" hidden="1" customWidth="1"/>
    <col min="2309" max="2554" width="9" style="121"/>
    <col min="2555" max="2555" width="9.625" style="121" customWidth="1"/>
    <col min="2556" max="2559" width="29" style="121" customWidth="1"/>
    <col min="2560" max="2564" width="0" style="121" hidden="1" customWidth="1"/>
    <col min="2565" max="2810" width="9" style="121"/>
    <col min="2811" max="2811" width="9.625" style="121" customWidth="1"/>
    <col min="2812" max="2815" width="29" style="121" customWidth="1"/>
    <col min="2816" max="2820" width="0" style="121" hidden="1" customWidth="1"/>
    <col min="2821" max="3066" width="9" style="121"/>
    <col min="3067" max="3067" width="9.625" style="121" customWidth="1"/>
    <col min="3068" max="3071" width="29" style="121" customWidth="1"/>
    <col min="3072" max="3076" width="0" style="121" hidden="1" customWidth="1"/>
    <col min="3077" max="3322" width="9" style="121"/>
    <col min="3323" max="3323" width="9.625" style="121" customWidth="1"/>
    <col min="3324" max="3327" width="29" style="121" customWidth="1"/>
    <col min="3328" max="3332" width="0" style="121" hidden="1" customWidth="1"/>
    <col min="3333" max="3578" width="9" style="121"/>
    <col min="3579" max="3579" width="9.625" style="121" customWidth="1"/>
    <col min="3580" max="3583" width="29" style="121" customWidth="1"/>
    <col min="3584" max="3588" width="0" style="121" hidden="1" customWidth="1"/>
    <col min="3589" max="3834" width="9" style="121"/>
    <col min="3835" max="3835" width="9.625" style="121" customWidth="1"/>
    <col min="3836" max="3839" width="29" style="121" customWidth="1"/>
    <col min="3840" max="3844" width="0" style="121" hidden="1" customWidth="1"/>
    <col min="3845" max="4090" width="9" style="121"/>
    <col min="4091" max="4091" width="9.625" style="121" customWidth="1"/>
    <col min="4092" max="4095" width="29" style="121" customWidth="1"/>
    <col min="4096" max="4100" width="0" style="121" hidden="1" customWidth="1"/>
    <col min="4101" max="4346" width="9" style="121"/>
    <col min="4347" max="4347" width="9.625" style="121" customWidth="1"/>
    <col min="4348" max="4351" width="29" style="121" customWidth="1"/>
    <col min="4352" max="4356" width="0" style="121" hidden="1" customWidth="1"/>
    <col min="4357" max="4602" width="9" style="121"/>
    <col min="4603" max="4603" width="9.625" style="121" customWidth="1"/>
    <col min="4604" max="4607" width="29" style="121" customWidth="1"/>
    <col min="4608" max="4612" width="0" style="121" hidden="1" customWidth="1"/>
    <col min="4613" max="4858" width="9" style="121"/>
    <col min="4859" max="4859" width="9.625" style="121" customWidth="1"/>
    <col min="4860" max="4863" width="29" style="121" customWidth="1"/>
    <col min="4864" max="4868" width="0" style="121" hidden="1" customWidth="1"/>
    <col min="4869" max="5114" width="9" style="121"/>
    <col min="5115" max="5115" width="9.625" style="121" customWidth="1"/>
    <col min="5116" max="5119" width="29" style="121" customWidth="1"/>
    <col min="5120" max="5124" width="0" style="121" hidden="1" customWidth="1"/>
    <col min="5125" max="5370" width="9" style="121"/>
    <col min="5371" max="5371" width="9.625" style="121" customWidth="1"/>
    <col min="5372" max="5375" width="29" style="121" customWidth="1"/>
    <col min="5376" max="5380" width="0" style="121" hidden="1" customWidth="1"/>
    <col min="5381" max="5626" width="9" style="121"/>
    <col min="5627" max="5627" width="9.625" style="121" customWidth="1"/>
    <col min="5628" max="5631" width="29" style="121" customWidth="1"/>
    <col min="5632" max="5636" width="0" style="121" hidden="1" customWidth="1"/>
    <col min="5637" max="5882" width="9" style="121"/>
    <col min="5883" max="5883" width="9.625" style="121" customWidth="1"/>
    <col min="5884" max="5887" width="29" style="121" customWidth="1"/>
    <col min="5888" max="5892" width="0" style="121" hidden="1" customWidth="1"/>
    <col min="5893" max="6138" width="9" style="121"/>
    <col min="6139" max="6139" width="9.625" style="121" customWidth="1"/>
    <col min="6140" max="6143" width="29" style="121" customWidth="1"/>
    <col min="6144" max="6148" width="0" style="121" hidden="1" customWidth="1"/>
    <col min="6149" max="6394" width="9" style="121"/>
    <col min="6395" max="6395" width="9.625" style="121" customWidth="1"/>
    <col min="6396" max="6399" width="29" style="121" customWidth="1"/>
    <col min="6400" max="6404" width="0" style="121" hidden="1" customWidth="1"/>
    <col min="6405" max="6650" width="9" style="121"/>
    <col min="6651" max="6651" width="9.625" style="121" customWidth="1"/>
    <col min="6652" max="6655" width="29" style="121" customWidth="1"/>
    <col min="6656" max="6660" width="0" style="121" hidden="1" customWidth="1"/>
    <col min="6661" max="6906" width="9" style="121"/>
    <col min="6907" max="6907" width="9.625" style="121" customWidth="1"/>
    <col min="6908" max="6911" width="29" style="121" customWidth="1"/>
    <col min="6912" max="6916" width="0" style="121" hidden="1" customWidth="1"/>
    <col min="6917" max="7162" width="9" style="121"/>
    <col min="7163" max="7163" width="9.625" style="121" customWidth="1"/>
    <col min="7164" max="7167" width="29" style="121" customWidth="1"/>
    <col min="7168" max="7172" width="0" style="121" hidden="1" customWidth="1"/>
    <col min="7173" max="7418" width="9" style="121"/>
    <col min="7419" max="7419" width="9.625" style="121" customWidth="1"/>
    <col min="7420" max="7423" width="29" style="121" customWidth="1"/>
    <col min="7424" max="7428" width="0" style="121" hidden="1" customWidth="1"/>
    <col min="7429" max="7674" width="9" style="121"/>
    <col min="7675" max="7675" width="9.625" style="121" customWidth="1"/>
    <col min="7676" max="7679" width="29" style="121" customWidth="1"/>
    <col min="7680" max="7684" width="0" style="121" hidden="1" customWidth="1"/>
    <col min="7685" max="7930" width="9" style="121"/>
    <col min="7931" max="7931" width="9.625" style="121" customWidth="1"/>
    <col min="7932" max="7935" width="29" style="121" customWidth="1"/>
    <col min="7936" max="7940" width="0" style="121" hidden="1" customWidth="1"/>
    <col min="7941" max="8186" width="9" style="121"/>
    <col min="8187" max="8187" width="9.625" style="121" customWidth="1"/>
    <col min="8188" max="8191" width="29" style="121" customWidth="1"/>
    <col min="8192" max="8196" width="0" style="121" hidden="1" customWidth="1"/>
    <col min="8197" max="8442" width="9" style="121"/>
    <col min="8443" max="8443" width="9.625" style="121" customWidth="1"/>
    <col min="8444" max="8447" width="29" style="121" customWidth="1"/>
    <col min="8448" max="8452" width="0" style="121" hidden="1" customWidth="1"/>
    <col min="8453" max="8698" width="9" style="121"/>
    <col min="8699" max="8699" width="9.625" style="121" customWidth="1"/>
    <col min="8700" max="8703" width="29" style="121" customWidth="1"/>
    <col min="8704" max="8708" width="0" style="121" hidden="1" customWidth="1"/>
    <col min="8709" max="8954" width="9" style="121"/>
    <col min="8955" max="8955" width="9.625" style="121" customWidth="1"/>
    <col min="8956" max="8959" width="29" style="121" customWidth="1"/>
    <col min="8960" max="8964" width="0" style="121" hidden="1" customWidth="1"/>
    <col min="8965" max="9210" width="9" style="121"/>
    <col min="9211" max="9211" width="9.625" style="121" customWidth="1"/>
    <col min="9212" max="9215" width="29" style="121" customWidth="1"/>
    <col min="9216" max="9220" width="0" style="121" hidden="1" customWidth="1"/>
    <col min="9221" max="9466" width="9" style="121"/>
    <col min="9467" max="9467" width="9.625" style="121" customWidth="1"/>
    <col min="9468" max="9471" width="29" style="121" customWidth="1"/>
    <col min="9472" max="9476" width="0" style="121" hidden="1" customWidth="1"/>
    <col min="9477" max="9722" width="9" style="121"/>
    <col min="9723" max="9723" width="9.625" style="121" customWidth="1"/>
    <col min="9724" max="9727" width="29" style="121" customWidth="1"/>
    <col min="9728" max="9732" width="0" style="121" hidden="1" customWidth="1"/>
    <col min="9733" max="9978" width="9" style="121"/>
    <col min="9979" max="9979" width="9.625" style="121" customWidth="1"/>
    <col min="9980" max="9983" width="29" style="121" customWidth="1"/>
    <col min="9984" max="9988" width="0" style="121" hidden="1" customWidth="1"/>
    <col min="9989" max="10234" width="9" style="121"/>
    <col min="10235" max="10235" width="9.625" style="121" customWidth="1"/>
    <col min="10236" max="10239" width="29" style="121" customWidth="1"/>
    <col min="10240" max="10244" width="0" style="121" hidden="1" customWidth="1"/>
    <col min="10245" max="10490" width="9" style="121"/>
    <col min="10491" max="10491" width="9.625" style="121" customWidth="1"/>
    <col min="10492" max="10495" width="29" style="121" customWidth="1"/>
    <col min="10496" max="10500" width="0" style="121" hidden="1" customWidth="1"/>
    <col min="10501" max="10746" width="9" style="121"/>
    <col min="10747" max="10747" width="9.625" style="121" customWidth="1"/>
    <col min="10748" max="10751" width="29" style="121" customWidth="1"/>
    <col min="10752" max="10756" width="0" style="121" hidden="1" customWidth="1"/>
    <col min="10757" max="11002" width="9" style="121"/>
    <col min="11003" max="11003" width="9.625" style="121" customWidth="1"/>
    <col min="11004" max="11007" width="29" style="121" customWidth="1"/>
    <col min="11008" max="11012" width="0" style="121" hidden="1" customWidth="1"/>
    <col min="11013" max="11258" width="9" style="121"/>
    <col min="11259" max="11259" width="9.625" style="121" customWidth="1"/>
    <col min="11260" max="11263" width="29" style="121" customWidth="1"/>
    <col min="11264" max="11268" width="0" style="121" hidden="1" customWidth="1"/>
    <col min="11269" max="11514" width="9" style="121"/>
    <col min="11515" max="11515" width="9.625" style="121" customWidth="1"/>
    <col min="11516" max="11519" width="29" style="121" customWidth="1"/>
    <col min="11520" max="11524" width="0" style="121" hidden="1" customWidth="1"/>
    <col min="11525" max="11770" width="9" style="121"/>
    <col min="11771" max="11771" width="9.625" style="121" customWidth="1"/>
    <col min="11772" max="11775" width="29" style="121" customWidth="1"/>
    <col min="11776" max="11780" width="0" style="121" hidden="1" customWidth="1"/>
    <col min="11781" max="12026" width="9" style="121"/>
    <col min="12027" max="12027" width="9.625" style="121" customWidth="1"/>
    <col min="12028" max="12031" width="29" style="121" customWidth="1"/>
    <col min="12032" max="12036" width="0" style="121" hidden="1" customWidth="1"/>
    <col min="12037" max="12282" width="9" style="121"/>
    <col min="12283" max="12283" width="9.625" style="121" customWidth="1"/>
    <col min="12284" max="12287" width="29" style="121" customWidth="1"/>
    <col min="12288" max="12292" width="0" style="121" hidden="1" customWidth="1"/>
    <col min="12293" max="12538" width="9" style="121"/>
    <col min="12539" max="12539" width="9.625" style="121" customWidth="1"/>
    <col min="12540" max="12543" width="29" style="121" customWidth="1"/>
    <col min="12544" max="12548" width="0" style="121" hidden="1" customWidth="1"/>
    <col min="12549" max="12794" width="9" style="121"/>
    <col min="12795" max="12795" width="9.625" style="121" customWidth="1"/>
    <col min="12796" max="12799" width="29" style="121" customWidth="1"/>
    <col min="12800" max="12804" width="0" style="121" hidden="1" customWidth="1"/>
    <col min="12805" max="13050" width="9" style="121"/>
    <col min="13051" max="13051" width="9.625" style="121" customWidth="1"/>
    <col min="13052" max="13055" width="29" style="121" customWidth="1"/>
    <col min="13056" max="13060" width="0" style="121" hidden="1" customWidth="1"/>
    <col min="13061" max="13306" width="9" style="121"/>
    <col min="13307" max="13307" width="9.625" style="121" customWidth="1"/>
    <col min="13308" max="13311" width="29" style="121" customWidth="1"/>
    <col min="13312" max="13316" width="0" style="121" hidden="1" customWidth="1"/>
    <col min="13317" max="13562" width="9" style="121"/>
    <col min="13563" max="13563" width="9.625" style="121" customWidth="1"/>
    <col min="13564" max="13567" width="29" style="121" customWidth="1"/>
    <col min="13568" max="13572" width="0" style="121" hidden="1" customWidth="1"/>
    <col min="13573" max="13818" width="9" style="121"/>
    <col min="13819" max="13819" width="9.625" style="121" customWidth="1"/>
    <col min="13820" max="13823" width="29" style="121" customWidth="1"/>
    <col min="13824" max="13828" width="0" style="121" hidden="1" customWidth="1"/>
    <col min="13829" max="14074" width="9" style="121"/>
    <col min="14075" max="14075" width="9.625" style="121" customWidth="1"/>
    <col min="14076" max="14079" width="29" style="121" customWidth="1"/>
    <col min="14080" max="14084" width="0" style="121" hidden="1" customWidth="1"/>
    <col min="14085" max="14330" width="9" style="121"/>
    <col min="14331" max="14331" width="9.625" style="121" customWidth="1"/>
    <col min="14332" max="14335" width="29" style="121" customWidth="1"/>
    <col min="14336" max="14340" width="0" style="121" hidden="1" customWidth="1"/>
    <col min="14341" max="14586" width="9" style="121"/>
    <col min="14587" max="14587" width="9.625" style="121" customWidth="1"/>
    <col min="14588" max="14591" width="29" style="121" customWidth="1"/>
    <col min="14592" max="14596" width="0" style="121" hidden="1" customWidth="1"/>
    <col min="14597" max="14842" width="9" style="121"/>
    <col min="14843" max="14843" width="9.625" style="121" customWidth="1"/>
    <col min="14844" max="14847" width="29" style="121" customWidth="1"/>
    <col min="14848" max="14852" width="0" style="121" hidden="1" customWidth="1"/>
    <col min="14853" max="15098" width="9" style="121"/>
    <col min="15099" max="15099" width="9.625" style="121" customWidth="1"/>
    <col min="15100" max="15103" width="29" style="121" customWidth="1"/>
    <col min="15104" max="15108" width="0" style="121" hidden="1" customWidth="1"/>
    <col min="15109" max="15354" width="9" style="121"/>
    <col min="15355" max="15355" width="9.625" style="121" customWidth="1"/>
    <col min="15356" max="15359" width="29" style="121" customWidth="1"/>
    <col min="15360" max="15364" width="0" style="121" hidden="1" customWidth="1"/>
    <col min="15365" max="15610" width="9" style="121"/>
    <col min="15611" max="15611" width="9.625" style="121" customWidth="1"/>
    <col min="15612" max="15615" width="29" style="121" customWidth="1"/>
    <col min="15616" max="15620" width="0" style="121" hidden="1" customWidth="1"/>
    <col min="15621" max="15866" width="9" style="121"/>
    <col min="15867" max="15867" width="9.625" style="121" customWidth="1"/>
    <col min="15868" max="15871" width="29" style="121" customWidth="1"/>
    <col min="15872" max="15876" width="0" style="121" hidden="1" customWidth="1"/>
    <col min="15877" max="16122" width="9" style="121"/>
    <col min="16123" max="16123" width="9.625" style="121" customWidth="1"/>
    <col min="16124" max="16127" width="29" style="121" customWidth="1"/>
    <col min="16128" max="16132" width="0" style="121" hidden="1" customWidth="1"/>
    <col min="16133" max="16384" width="9" style="121"/>
  </cols>
  <sheetData>
    <row r="1" spans="1:16" s="68" customFormat="1" ht="13.5" customHeight="1" x14ac:dyDescent="0.15">
      <c r="A1" s="299" t="s">
        <v>79</v>
      </c>
      <c r="B1" s="299"/>
      <c r="C1" s="132"/>
      <c r="D1" s="132"/>
      <c r="E1" s="133"/>
      <c r="F1" s="60"/>
      <c r="G1" s="60"/>
      <c r="I1" s="21"/>
      <c r="J1" s="276" t="str">
        <f>IF(学校基本情報!$D$5="〇",IF(COUNTIF($G$22:$G$41,"ERROR")&gt;0,"ERROR","OK"),"")</f>
        <v/>
      </c>
      <c r="K1" s="276"/>
      <c r="L1" s="282">
        <f>COUNTA(M11:M30)</f>
        <v>10</v>
      </c>
    </row>
    <row r="2" spans="1:16" s="68" customFormat="1" ht="13.15" customHeight="1" x14ac:dyDescent="0.15">
      <c r="B2" s="131"/>
      <c r="C2" s="132"/>
      <c r="D2" s="133"/>
      <c r="E2" s="133"/>
      <c r="F2" s="60"/>
      <c r="G2" s="60"/>
      <c r="I2" s="85" t="s">
        <v>148</v>
      </c>
      <c r="J2" s="276"/>
      <c r="K2" s="276"/>
      <c r="L2" s="282"/>
    </row>
    <row r="3" spans="1:16" s="68" customFormat="1" ht="13.5" customHeight="1" thickBot="1" x14ac:dyDescent="0.2">
      <c r="A3" s="300" t="s">
        <v>80</v>
      </c>
      <c r="B3" s="300"/>
      <c r="C3" s="300"/>
      <c r="D3" s="300"/>
      <c r="E3" s="300"/>
      <c r="F3" s="300"/>
      <c r="G3" s="61"/>
      <c r="I3" s="21"/>
      <c r="J3" s="287"/>
      <c r="K3" s="287"/>
      <c r="L3" s="282"/>
    </row>
    <row r="4" spans="1:16" s="68" customFormat="1" ht="13.15" customHeight="1" x14ac:dyDescent="0.15">
      <c r="B4" s="61"/>
      <c r="C4" s="61"/>
      <c r="D4" s="61"/>
      <c r="E4" s="61"/>
      <c r="F4" s="60"/>
      <c r="G4" s="60"/>
      <c r="I4" s="21"/>
      <c r="J4" s="69"/>
      <c r="K4" s="21"/>
    </row>
    <row r="5" spans="1:16" s="68" customFormat="1" ht="32.25" x14ac:dyDescent="0.15">
      <c r="B5" s="61"/>
      <c r="C5" s="61"/>
      <c r="D5" s="61"/>
      <c r="E5" s="61"/>
      <c r="F5" s="70" t="str">
        <f>IF(学校基本情報!$C$2="","",TEXT(学校基本情報!$C$2,"ggge年m月d日"))</f>
        <v/>
      </c>
      <c r="G5" s="70"/>
      <c r="I5" s="21"/>
      <c r="J5" s="69"/>
      <c r="K5" s="21"/>
    </row>
    <row r="6" spans="1:16" s="68" customFormat="1" x14ac:dyDescent="0.15">
      <c r="A6" s="68" t="s">
        <v>81</v>
      </c>
      <c r="B6" s="74"/>
      <c r="I6" s="21"/>
      <c r="J6" s="21"/>
      <c r="K6" s="21"/>
    </row>
    <row r="7" spans="1:16" s="68" customFormat="1" ht="24.75" customHeight="1" x14ac:dyDescent="0.15">
      <c r="E7" s="71"/>
      <c r="F7" s="71"/>
      <c r="G7" s="71"/>
      <c r="I7" s="274" t="s">
        <v>211</v>
      </c>
      <c r="J7" s="274"/>
      <c r="K7" s="274"/>
    </row>
    <row r="8" spans="1:16" s="68" customFormat="1" ht="14.25" customHeight="1" x14ac:dyDescent="0.15">
      <c r="A8" s="301" t="s">
        <v>82</v>
      </c>
      <c r="B8" s="301"/>
      <c r="C8" s="301"/>
      <c r="D8" s="301"/>
      <c r="E8" s="301"/>
      <c r="F8" s="301"/>
      <c r="G8" s="63"/>
      <c r="I8" s="274"/>
      <c r="J8" s="274"/>
      <c r="K8" s="274"/>
    </row>
    <row r="9" spans="1:16" s="68" customFormat="1" ht="13.15" customHeight="1" x14ac:dyDescent="0.15">
      <c r="B9" s="282"/>
      <c r="C9" s="282"/>
      <c r="D9" s="282"/>
      <c r="E9" s="282"/>
      <c r="F9" s="282"/>
      <c r="G9" s="106"/>
      <c r="I9" s="21"/>
      <c r="J9" s="21"/>
      <c r="K9" s="21"/>
    </row>
    <row r="10" spans="1:16" s="68" customFormat="1" ht="21.6" customHeight="1" x14ac:dyDescent="0.15">
      <c r="B10" s="61"/>
      <c r="C10" s="61"/>
      <c r="D10" s="61" t="s">
        <v>83</v>
      </c>
      <c r="E10" s="61"/>
      <c r="F10" s="106"/>
      <c r="G10" s="106"/>
      <c r="I10" s="86" t="s">
        <v>204</v>
      </c>
      <c r="J10" s="86"/>
      <c r="K10" s="88" t="s">
        <v>205</v>
      </c>
      <c r="L10" s="284" t="s">
        <v>206</v>
      </c>
      <c r="M10" s="285"/>
    </row>
    <row r="11" spans="1:16" s="68" customFormat="1" ht="36" customHeight="1" x14ac:dyDescent="0.15">
      <c r="B11" s="106"/>
      <c r="C11" s="106"/>
      <c r="D11" s="106"/>
      <c r="E11" s="106"/>
      <c r="F11" s="106"/>
      <c r="G11" s="106"/>
      <c r="H11" s="286">
        <v>1</v>
      </c>
      <c r="I11" s="87">
        <f>$A$42</f>
        <v>0</v>
      </c>
      <c r="J11" s="87" t="s">
        <v>207</v>
      </c>
      <c r="K11" s="87" t="str">
        <f>C22</f>
        <v>○○高等専修学校○○課程○○学科</v>
      </c>
      <c r="L11" s="87" t="str">
        <f>$E22</f>
        <v>平成○年○月1日</v>
      </c>
      <c r="M11" s="87" t="str">
        <f>$F22</f>
        <v/>
      </c>
    </row>
    <row r="12" spans="1:16" s="21" customFormat="1" ht="25.7" customHeight="1" x14ac:dyDescent="0.15">
      <c r="A12" s="204" t="s">
        <v>21</v>
      </c>
      <c r="B12" s="206"/>
      <c r="C12" s="111" t="s">
        <v>22</v>
      </c>
      <c r="D12" s="112" t="s">
        <v>23</v>
      </c>
      <c r="E12" s="204" t="s">
        <v>24</v>
      </c>
      <c r="F12" s="206"/>
      <c r="G12" s="65"/>
      <c r="H12" s="286"/>
      <c r="I12" s="87">
        <f t="shared" ref="I12:I30" si="0">$A$42</f>
        <v>0</v>
      </c>
      <c r="J12" s="87" t="s">
        <v>208</v>
      </c>
      <c r="K12" s="87" t="str">
        <f t="shared" ref="K12:K20" si="1">C23</f>
        <v>●●高等専修学校□□課程△△学科</v>
      </c>
      <c r="L12" s="87" t="str">
        <f t="shared" ref="L12:L30" si="2">$E23</f>
        <v>令和○年4月1日</v>
      </c>
      <c r="M12" s="87"/>
      <c r="N12" s="68"/>
      <c r="O12" s="68"/>
      <c r="P12" s="68"/>
    </row>
    <row r="13" spans="1:16" s="21" customFormat="1" ht="17.25" customHeight="1" x14ac:dyDescent="0.15">
      <c r="A13" s="265" t="str">
        <f>IF(学校基本情報!$C$9="","",学校基本情報!$C$9)</f>
        <v/>
      </c>
      <c r="B13" s="266"/>
      <c r="C13" s="267" t="str">
        <f>IF(学校基本情報!$C$10="","",TEXT(学校基本情報!$C$10,"ggge年m月d日"))</f>
        <v/>
      </c>
      <c r="D13" s="267" t="str">
        <f>IF(学校基本情報!$C$11="","",学校基本情報!$C$11)</f>
        <v/>
      </c>
      <c r="E13" s="134" t="str">
        <f>"〒"&amp;TEXT(学校基本情報!$C$12,"000-0000")</f>
        <v>〒000-0000</v>
      </c>
      <c r="F13" s="3"/>
      <c r="G13" s="72"/>
      <c r="H13" s="286">
        <v>2</v>
      </c>
      <c r="I13" s="87">
        <f t="shared" si="0"/>
        <v>0</v>
      </c>
      <c r="J13" s="87" t="s">
        <v>207</v>
      </c>
      <c r="K13" s="87" t="str">
        <f t="shared" si="1"/>
        <v>○○高等専修学校○○課程■■学科</v>
      </c>
      <c r="L13" s="87" t="str">
        <f t="shared" si="2"/>
        <v>平成○年○月1日</v>
      </c>
      <c r="M13" s="87" t="str">
        <f t="shared" ref="M13:M29" si="3">$F24</f>
        <v/>
      </c>
      <c r="N13" s="68"/>
      <c r="O13" s="68"/>
      <c r="P13" s="68"/>
    </row>
    <row r="14" spans="1:16" s="21" customFormat="1" ht="22.5" customHeight="1" x14ac:dyDescent="0.15">
      <c r="A14" s="265"/>
      <c r="B14" s="266"/>
      <c r="C14" s="269"/>
      <c r="D14" s="269"/>
      <c r="E14" s="293" t="str">
        <f>学校基本情報!$C$13&amp;学校基本情報!$C$14</f>
        <v/>
      </c>
      <c r="F14" s="294"/>
      <c r="G14" s="33"/>
      <c r="H14" s="286"/>
      <c r="I14" s="87">
        <f t="shared" si="0"/>
        <v>0</v>
      </c>
      <c r="J14" s="87" t="s">
        <v>208</v>
      </c>
      <c r="K14" s="87" t="str">
        <f t="shared" si="1"/>
        <v>○○高等専修学校○○課程■■学科（×年制）</v>
      </c>
      <c r="L14" s="87" t="str">
        <f t="shared" si="2"/>
        <v>令和○年4月1日</v>
      </c>
      <c r="M14" s="87"/>
      <c r="N14" s="68"/>
      <c r="O14" s="68"/>
      <c r="P14" s="68"/>
    </row>
    <row r="15" spans="1:16" s="21" customFormat="1" ht="17.25" customHeight="1" x14ac:dyDescent="0.15">
      <c r="A15" s="265"/>
      <c r="B15" s="266"/>
      <c r="C15" s="271"/>
      <c r="D15" s="271"/>
      <c r="E15" s="297" t="str">
        <f>"（電話）　"&amp;学校基本情報!$C$15</f>
        <v>（電話）　</v>
      </c>
      <c r="F15" s="298"/>
      <c r="G15" s="33"/>
      <c r="H15" s="286">
        <v>3</v>
      </c>
      <c r="I15" s="87">
        <f t="shared" si="0"/>
        <v>0</v>
      </c>
      <c r="J15" s="87" t="s">
        <v>207</v>
      </c>
      <c r="K15" s="87">
        <f t="shared" si="1"/>
        <v>0</v>
      </c>
      <c r="L15" s="87" t="str">
        <f t="shared" si="2"/>
        <v>平成○年○月1日</v>
      </c>
      <c r="M15" s="87" t="str">
        <f t="shared" si="3"/>
        <v/>
      </c>
      <c r="N15" s="68"/>
      <c r="O15" s="68"/>
      <c r="P15" s="68"/>
    </row>
    <row r="16" spans="1:16" s="21" customFormat="1" ht="25.9" customHeight="1" x14ac:dyDescent="0.15">
      <c r="A16" s="204" t="s">
        <v>27</v>
      </c>
      <c r="B16" s="206"/>
      <c r="C16" s="111" t="s">
        <v>28</v>
      </c>
      <c r="D16" s="111" t="s">
        <v>29</v>
      </c>
      <c r="E16" s="204" t="s">
        <v>30</v>
      </c>
      <c r="F16" s="206"/>
      <c r="G16" s="65"/>
      <c r="H16" s="286"/>
      <c r="I16" s="87">
        <f t="shared" si="0"/>
        <v>0</v>
      </c>
      <c r="J16" s="87" t="s">
        <v>208</v>
      </c>
      <c r="K16" s="87">
        <f t="shared" si="1"/>
        <v>0</v>
      </c>
      <c r="L16" s="87" t="str">
        <f t="shared" si="2"/>
        <v>令和○年4月1日</v>
      </c>
      <c r="M16" s="87"/>
      <c r="N16" s="68"/>
      <c r="O16" s="68"/>
      <c r="P16" s="68"/>
    </row>
    <row r="17" spans="1:16" s="21" customFormat="1" ht="17.25" customHeight="1" x14ac:dyDescent="0.15">
      <c r="A17" s="265" t="str">
        <f>IF(学校基本情報!$C$17="","",学校基本情報!$C$17)</f>
        <v/>
      </c>
      <c r="B17" s="266"/>
      <c r="C17" s="267" t="str">
        <f>IF(学校基本情報!$C$18="","",TEXT(学校基本情報!$C$18,"ggge年m月d日"))</f>
        <v/>
      </c>
      <c r="D17" s="267" t="str">
        <f>IF(学校基本情報!$C$19="","",学校基本情報!$C$19)</f>
        <v/>
      </c>
      <c r="E17" s="143" t="str">
        <f>"〒"&amp;TEXT(学校基本情報!$C$20,"000-0000")</f>
        <v>〒000-0000</v>
      </c>
      <c r="F17" s="3"/>
      <c r="G17" s="72"/>
      <c r="H17" s="286">
        <v>4</v>
      </c>
      <c r="I17" s="87">
        <f t="shared" si="0"/>
        <v>0</v>
      </c>
      <c r="J17" s="87" t="s">
        <v>207</v>
      </c>
      <c r="K17" s="87">
        <f t="shared" si="1"/>
        <v>0</v>
      </c>
      <c r="L17" s="87" t="str">
        <f t="shared" si="2"/>
        <v>平成○年○月1日</v>
      </c>
      <c r="M17" s="87" t="str">
        <f t="shared" si="3"/>
        <v/>
      </c>
      <c r="N17" s="68"/>
      <c r="O17" s="68"/>
      <c r="P17" s="68"/>
    </row>
    <row r="18" spans="1:16" s="21" customFormat="1" ht="22.5" customHeight="1" x14ac:dyDescent="0.15">
      <c r="A18" s="265"/>
      <c r="B18" s="266"/>
      <c r="C18" s="269"/>
      <c r="D18" s="269"/>
      <c r="E18" s="295" t="str">
        <f>学校基本情報!$C$21&amp;学校基本情報!$C$22</f>
        <v/>
      </c>
      <c r="F18" s="296"/>
      <c r="G18" s="33"/>
      <c r="H18" s="286"/>
      <c r="I18" s="87">
        <f t="shared" si="0"/>
        <v>0</v>
      </c>
      <c r="J18" s="87" t="s">
        <v>208</v>
      </c>
      <c r="K18" s="87">
        <f t="shared" si="1"/>
        <v>0</v>
      </c>
      <c r="L18" s="87" t="str">
        <f t="shared" si="2"/>
        <v>令和○年4月1日</v>
      </c>
      <c r="M18" s="87"/>
      <c r="N18" s="68"/>
      <c r="O18" s="68"/>
      <c r="P18" s="68"/>
    </row>
    <row r="19" spans="1:16" s="21" customFormat="1" ht="17.25" customHeight="1" x14ac:dyDescent="0.15">
      <c r="A19" s="265"/>
      <c r="B19" s="266"/>
      <c r="C19" s="271"/>
      <c r="D19" s="271"/>
      <c r="E19" s="297" t="str">
        <f>"（電話）　"&amp;学校基本情報!$C$23</f>
        <v>（電話）　</v>
      </c>
      <c r="F19" s="306"/>
      <c r="G19" s="33"/>
      <c r="H19" s="286">
        <v>5</v>
      </c>
      <c r="I19" s="87">
        <f t="shared" si="0"/>
        <v>0</v>
      </c>
      <c r="J19" s="87" t="s">
        <v>207</v>
      </c>
      <c r="K19" s="87">
        <f t="shared" si="1"/>
        <v>0</v>
      </c>
      <c r="L19" s="87" t="str">
        <f t="shared" si="2"/>
        <v>平成○年○月1日</v>
      </c>
      <c r="M19" s="87" t="str">
        <f t="shared" si="3"/>
        <v/>
      </c>
      <c r="N19" s="68"/>
      <c r="O19" s="68"/>
      <c r="P19" s="68"/>
    </row>
    <row r="20" spans="1:16" s="73" customFormat="1" ht="15.75" customHeight="1" x14ac:dyDescent="0.15">
      <c r="B20" s="106"/>
      <c r="C20" s="106"/>
      <c r="D20" s="106"/>
      <c r="E20" s="106"/>
      <c r="F20" s="106"/>
      <c r="G20" s="106"/>
      <c r="H20" s="286"/>
      <c r="I20" s="87">
        <f t="shared" si="0"/>
        <v>0</v>
      </c>
      <c r="J20" s="87" t="s">
        <v>208</v>
      </c>
      <c r="K20" s="87">
        <f t="shared" si="1"/>
        <v>0</v>
      </c>
      <c r="L20" s="87" t="str">
        <f t="shared" si="2"/>
        <v>令和○年4月1日</v>
      </c>
      <c r="M20" s="87"/>
    </row>
    <row r="21" spans="1:16" s="123" customFormat="1" ht="24.75" customHeight="1" x14ac:dyDescent="0.15">
      <c r="A21" s="125" t="s">
        <v>84</v>
      </c>
      <c r="B21" s="126"/>
      <c r="C21" s="307" t="s">
        <v>85</v>
      </c>
      <c r="D21" s="308"/>
      <c r="E21" s="304" t="s">
        <v>67</v>
      </c>
      <c r="F21" s="305"/>
      <c r="G21" s="114"/>
      <c r="H21" s="288">
        <v>6</v>
      </c>
      <c r="I21" s="91">
        <f t="shared" si="0"/>
        <v>0</v>
      </c>
      <c r="J21" s="91" t="s">
        <v>207</v>
      </c>
      <c r="K21" s="91">
        <f t="shared" ref="K21:K30" si="4">C32</f>
        <v>0</v>
      </c>
      <c r="L21" s="91" t="str">
        <f t="shared" si="2"/>
        <v>平成○年○月1日</v>
      </c>
      <c r="M21" s="91" t="str">
        <f t="shared" si="3"/>
        <v/>
      </c>
    </row>
    <row r="22" spans="1:16" s="123" customFormat="1" ht="27" customHeight="1" x14ac:dyDescent="0.15">
      <c r="A22" s="113" t="str">
        <f>IF(学校基本情報!$C$13="","",学校基本情報!$C$13)</f>
        <v/>
      </c>
      <c r="B22" s="114" t="s">
        <v>86</v>
      </c>
      <c r="C22" s="289" t="s">
        <v>87</v>
      </c>
      <c r="D22" s="290"/>
      <c r="E22" s="104" t="s">
        <v>229</v>
      </c>
      <c r="F22" s="115" t="str">
        <f>IFERROR("（"&amp;TEXT(E23-1,"[DBNum1]ggge年m月d日")&amp;"までに当該課程を修了した者に限る。）","")</f>
        <v/>
      </c>
      <c r="G22" s="283" t="str">
        <f>IF(OR(AND(C22="",C23="",E22="",E23=""),AND(C22&lt;&gt;"",C23&lt;&gt;"",E22&lt;&gt;"",E23&lt;&gt;"")),"OK","ERROR")</f>
        <v>OK</v>
      </c>
      <c r="H22" s="288"/>
      <c r="I22" s="91">
        <f t="shared" si="0"/>
        <v>0</v>
      </c>
      <c r="J22" s="91" t="s">
        <v>208</v>
      </c>
      <c r="K22" s="91">
        <f t="shared" si="4"/>
        <v>0</v>
      </c>
      <c r="L22" s="91" t="str">
        <f t="shared" si="2"/>
        <v>令和○年4月1日</v>
      </c>
      <c r="M22" s="91"/>
    </row>
    <row r="23" spans="1:16" s="123" customFormat="1" ht="27" customHeight="1" x14ac:dyDescent="0.15">
      <c r="A23" s="116" t="str">
        <f>IF(学校基本情報!$C$13="","",学校基本情報!$C$13)</f>
        <v/>
      </c>
      <c r="B23" s="117" t="s">
        <v>88</v>
      </c>
      <c r="C23" s="291" t="s">
        <v>89</v>
      </c>
      <c r="D23" s="292"/>
      <c r="E23" s="105" t="s">
        <v>230</v>
      </c>
      <c r="F23" s="118"/>
      <c r="G23" s="283"/>
      <c r="H23" s="124">
        <v>7</v>
      </c>
      <c r="I23" s="91">
        <f t="shared" si="0"/>
        <v>0</v>
      </c>
      <c r="J23" s="91" t="s">
        <v>207</v>
      </c>
      <c r="K23" s="91">
        <f t="shared" si="4"/>
        <v>0</v>
      </c>
      <c r="L23" s="91" t="str">
        <f t="shared" si="2"/>
        <v>平成○年○月1日</v>
      </c>
      <c r="M23" s="91" t="str">
        <f t="shared" si="3"/>
        <v/>
      </c>
    </row>
    <row r="24" spans="1:16" s="123" customFormat="1" ht="27" customHeight="1" x14ac:dyDescent="0.15">
      <c r="A24" s="113" t="str">
        <f>IF(学校基本情報!$C$13="","",学校基本情報!$C$13)</f>
        <v/>
      </c>
      <c r="B24" s="114" t="s">
        <v>86</v>
      </c>
      <c r="C24" s="107" t="s">
        <v>225</v>
      </c>
      <c r="D24" s="108"/>
      <c r="E24" s="104" t="s">
        <v>229</v>
      </c>
      <c r="F24" s="115" t="str">
        <f>IFERROR("（"&amp;TEXT(E25-1,"[DBNum1]ggge年m月d日")&amp;"までに当該課程を修了した者に限る。）","")</f>
        <v/>
      </c>
      <c r="G24" s="127" t="str">
        <f t="shared" ref="G24" si="5">IF(OR(AND(C24="",C25="",E24="",E25=""),AND(C24&lt;&gt;"",C25&lt;&gt;"",E24&lt;&gt;"",E25&lt;&gt;"")),"OK","ERROR")</f>
        <v>OK</v>
      </c>
      <c r="H24" s="124"/>
      <c r="I24" s="91">
        <f t="shared" si="0"/>
        <v>0</v>
      </c>
      <c r="J24" s="91" t="s">
        <v>208</v>
      </c>
      <c r="K24" s="91">
        <f t="shared" si="4"/>
        <v>0</v>
      </c>
      <c r="L24" s="91" t="str">
        <f t="shared" si="2"/>
        <v>令和○年4月1日</v>
      </c>
      <c r="M24" s="91"/>
    </row>
    <row r="25" spans="1:16" s="123" customFormat="1" ht="27" customHeight="1" x14ac:dyDescent="0.15">
      <c r="A25" s="116" t="str">
        <f>IF(学校基本情報!$C$13="","",学校基本情報!$C$13)</f>
        <v/>
      </c>
      <c r="B25" s="117" t="s">
        <v>88</v>
      </c>
      <c r="C25" s="109" t="s">
        <v>226</v>
      </c>
      <c r="D25" s="110"/>
      <c r="E25" s="105" t="s">
        <v>230</v>
      </c>
      <c r="F25" s="118"/>
      <c r="G25" s="127"/>
      <c r="H25" s="124">
        <v>8</v>
      </c>
      <c r="I25" s="91">
        <f t="shared" si="0"/>
        <v>0</v>
      </c>
      <c r="J25" s="91" t="s">
        <v>207</v>
      </c>
      <c r="K25" s="91">
        <f t="shared" si="4"/>
        <v>0</v>
      </c>
      <c r="L25" s="91" t="str">
        <f t="shared" si="2"/>
        <v>平成○年○月1日</v>
      </c>
      <c r="M25" s="91" t="str">
        <f t="shared" si="3"/>
        <v/>
      </c>
    </row>
    <row r="26" spans="1:16" s="123" customFormat="1" ht="27" customHeight="1" outlineLevel="1" x14ac:dyDescent="0.15">
      <c r="A26" s="113" t="str">
        <f>IF(学校基本情報!$C$13="","",学校基本情報!$C$13)</f>
        <v/>
      </c>
      <c r="B26" s="114" t="s">
        <v>86</v>
      </c>
      <c r="C26" s="289"/>
      <c r="D26" s="290"/>
      <c r="E26" s="104" t="s">
        <v>229</v>
      </c>
      <c r="F26" s="115" t="str">
        <f>IFERROR("（"&amp;TEXT(E27-1,"[DBNum1]ggge年m月d日")&amp;"までに当該課程を修了した者に限る。）","")</f>
        <v/>
      </c>
      <c r="G26" s="283" t="str">
        <f t="shared" ref="G26" si="6">IF(OR(AND(C26="",C27="",E26="",E27=""),AND(C26&lt;&gt;"",C27&lt;&gt;"",E26&lt;&gt;"",E27&lt;&gt;"")),"OK","ERROR")</f>
        <v>ERROR</v>
      </c>
      <c r="H26" s="124"/>
      <c r="I26" s="128">
        <f t="shared" si="0"/>
        <v>0</v>
      </c>
      <c r="J26" s="128" t="s">
        <v>208</v>
      </c>
      <c r="K26" s="128">
        <f t="shared" si="4"/>
        <v>0</v>
      </c>
      <c r="L26" s="128" t="str">
        <f t="shared" si="2"/>
        <v>令和○年4月1日</v>
      </c>
      <c r="M26" s="128"/>
    </row>
    <row r="27" spans="1:16" s="123" customFormat="1" ht="27" customHeight="1" outlineLevel="1" x14ac:dyDescent="0.15">
      <c r="A27" s="116" t="str">
        <f>IF(学校基本情報!$C$13="","",学校基本情報!$C$13)</f>
        <v/>
      </c>
      <c r="B27" s="117" t="s">
        <v>88</v>
      </c>
      <c r="C27" s="291"/>
      <c r="D27" s="292"/>
      <c r="E27" s="105" t="s">
        <v>230</v>
      </c>
      <c r="F27" s="118"/>
      <c r="G27" s="283"/>
      <c r="H27" s="288">
        <v>9</v>
      </c>
      <c r="I27" s="128">
        <f t="shared" si="0"/>
        <v>0</v>
      </c>
      <c r="J27" s="128" t="s">
        <v>207</v>
      </c>
      <c r="K27" s="128">
        <f t="shared" si="4"/>
        <v>0</v>
      </c>
      <c r="L27" s="128" t="str">
        <f t="shared" si="2"/>
        <v>平成○年○月1日</v>
      </c>
      <c r="M27" s="128" t="str">
        <f t="shared" si="3"/>
        <v/>
      </c>
    </row>
    <row r="28" spans="1:16" s="123" customFormat="1" ht="27" customHeight="1" outlineLevel="1" x14ac:dyDescent="0.15">
      <c r="A28" s="113" t="str">
        <f>IF(学校基本情報!$C$13="","",学校基本情報!$C$13)</f>
        <v/>
      </c>
      <c r="B28" s="114" t="s">
        <v>86</v>
      </c>
      <c r="C28" s="289"/>
      <c r="D28" s="290"/>
      <c r="E28" s="104" t="s">
        <v>229</v>
      </c>
      <c r="F28" s="115" t="str">
        <f>IFERROR("（"&amp;TEXT(E29-1,"[DBNum1]ggge年m月d日")&amp;"までに当該課程を修了した者に限る。）","")</f>
        <v/>
      </c>
      <c r="G28" s="283" t="str">
        <f t="shared" ref="G28" si="7">IF(OR(AND(C28="",C29="",E28="",E29=""),AND(C28&lt;&gt;"",C29&lt;&gt;"",E28&lt;&gt;"",E29&lt;&gt;"")),"OK","ERROR")</f>
        <v>ERROR</v>
      </c>
      <c r="H28" s="288"/>
      <c r="I28" s="128">
        <f t="shared" si="0"/>
        <v>0</v>
      </c>
      <c r="J28" s="128" t="s">
        <v>208</v>
      </c>
      <c r="K28" s="128">
        <f t="shared" si="4"/>
        <v>0</v>
      </c>
      <c r="L28" s="128" t="str">
        <f t="shared" si="2"/>
        <v>令和○年4月1日</v>
      </c>
      <c r="M28" s="128"/>
    </row>
    <row r="29" spans="1:16" s="123" customFormat="1" ht="27" customHeight="1" outlineLevel="1" x14ac:dyDescent="0.15">
      <c r="A29" s="116" t="str">
        <f>IF(学校基本情報!$C$13="","",学校基本情報!$C$13)</f>
        <v/>
      </c>
      <c r="B29" s="117" t="s">
        <v>88</v>
      </c>
      <c r="C29" s="291"/>
      <c r="D29" s="292"/>
      <c r="E29" s="105" t="s">
        <v>230</v>
      </c>
      <c r="F29" s="118"/>
      <c r="G29" s="283"/>
      <c r="H29" s="288">
        <v>10</v>
      </c>
      <c r="I29" s="128">
        <f t="shared" si="0"/>
        <v>0</v>
      </c>
      <c r="J29" s="128" t="s">
        <v>207</v>
      </c>
      <c r="K29" s="128">
        <f t="shared" si="4"/>
        <v>0</v>
      </c>
      <c r="L29" s="128" t="str">
        <f t="shared" si="2"/>
        <v>平成○年○月1日</v>
      </c>
      <c r="M29" s="128" t="str">
        <f t="shared" si="3"/>
        <v/>
      </c>
    </row>
    <row r="30" spans="1:16" s="123" customFormat="1" ht="27" customHeight="1" outlineLevel="1" x14ac:dyDescent="0.15">
      <c r="A30" s="113" t="str">
        <f>IF(学校基本情報!$C$13="","",学校基本情報!$C$13)</f>
        <v/>
      </c>
      <c r="B30" s="114" t="s">
        <v>86</v>
      </c>
      <c r="C30" s="289"/>
      <c r="D30" s="290"/>
      <c r="E30" s="104" t="s">
        <v>229</v>
      </c>
      <c r="F30" s="115" t="str">
        <f>IFERROR("（"&amp;TEXT(E31-1,"[DBNum1]ggge年m月d日")&amp;"までに当該課程を修了した者に限る。）","")</f>
        <v/>
      </c>
      <c r="G30" s="283" t="str">
        <f t="shared" ref="G30" si="8">IF(OR(AND(C30="",C31="",E30="",E31=""),AND(C30&lt;&gt;"",C31&lt;&gt;"",E30&lt;&gt;"",E31&lt;&gt;"")),"OK","ERROR")</f>
        <v>ERROR</v>
      </c>
      <c r="H30" s="288"/>
      <c r="I30" s="128">
        <f t="shared" si="0"/>
        <v>0</v>
      </c>
      <c r="J30" s="128" t="s">
        <v>208</v>
      </c>
      <c r="K30" s="128">
        <f t="shared" si="4"/>
        <v>0</v>
      </c>
      <c r="L30" s="128" t="str">
        <f t="shared" si="2"/>
        <v>令和○年4月1日</v>
      </c>
      <c r="M30" s="128"/>
    </row>
    <row r="31" spans="1:16" s="123" customFormat="1" ht="27" customHeight="1" outlineLevel="1" x14ac:dyDescent="0.15">
      <c r="A31" s="116" t="str">
        <f>IF(学校基本情報!$C$13="","",学校基本情報!$C$13)</f>
        <v/>
      </c>
      <c r="B31" s="117" t="s">
        <v>88</v>
      </c>
      <c r="C31" s="291"/>
      <c r="D31" s="292"/>
      <c r="E31" s="105" t="s">
        <v>230</v>
      </c>
      <c r="F31" s="118"/>
      <c r="G31" s="283"/>
      <c r="H31" s="129"/>
      <c r="I31" s="129"/>
      <c r="J31" s="129"/>
      <c r="K31" s="129"/>
      <c r="L31" s="129"/>
      <c r="M31" s="129"/>
    </row>
    <row r="32" spans="1:16" s="123" customFormat="1" ht="27" customHeight="1" outlineLevel="1" x14ac:dyDescent="0.15">
      <c r="A32" s="113" t="str">
        <f>IF(学校基本情報!$C$13="","",学校基本情報!$C$13)</f>
        <v/>
      </c>
      <c r="B32" s="114" t="s">
        <v>86</v>
      </c>
      <c r="C32" s="289"/>
      <c r="D32" s="290"/>
      <c r="E32" s="104" t="s">
        <v>229</v>
      </c>
      <c r="F32" s="115" t="str">
        <f>IFERROR("（"&amp;TEXT(E33-1,"[DBNum1]ggge年m月d日")&amp;"までに当該課程を修了した者に限る。）","")</f>
        <v/>
      </c>
      <c r="G32" s="283" t="str">
        <f>IF(OR(AND(C32="",C33="",E32="",E33=""),AND(C32&lt;&gt;"",C33&lt;&gt;"",E32&lt;&gt;"",E33&lt;&gt;"")),"OK","ERROR")</f>
        <v>ERROR</v>
      </c>
      <c r="H32" s="129"/>
      <c r="I32" s="129"/>
      <c r="J32" s="129"/>
      <c r="K32" s="129"/>
      <c r="L32" s="129"/>
      <c r="M32" s="129"/>
    </row>
    <row r="33" spans="1:13" s="123" customFormat="1" ht="27" customHeight="1" outlineLevel="1" x14ac:dyDescent="0.15">
      <c r="A33" s="116" t="str">
        <f>IF(学校基本情報!$C$13="","",学校基本情報!$C$13)</f>
        <v/>
      </c>
      <c r="B33" s="117" t="s">
        <v>88</v>
      </c>
      <c r="C33" s="291"/>
      <c r="D33" s="292"/>
      <c r="E33" s="105" t="s">
        <v>230</v>
      </c>
      <c r="F33" s="118"/>
      <c r="G33" s="283"/>
      <c r="H33" s="129"/>
      <c r="I33" s="129"/>
      <c r="J33" s="129"/>
      <c r="K33" s="129"/>
      <c r="L33" s="129"/>
      <c r="M33" s="129"/>
    </row>
    <row r="34" spans="1:13" s="123" customFormat="1" ht="27" customHeight="1" outlineLevel="1" x14ac:dyDescent="0.15">
      <c r="A34" s="113" t="str">
        <f>IF(学校基本情報!$C$13="","",学校基本情報!$C$13)</f>
        <v/>
      </c>
      <c r="B34" s="114" t="s">
        <v>86</v>
      </c>
      <c r="C34" s="289"/>
      <c r="D34" s="290"/>
      <c r="E34" s="104" t="s">
        <v>229</v>
      </c>
      <c r="F34" s="115" t="str">
        <f>IFERROR("（"&amp;TEXT(E35-1,"[DBNum1]ggge年m月d日")&amp;"までに当該課程を修了した者に限る。）","")</f>
        <v/>
      </c>
      <c r="G34" s="283" t="str">
        <f t="shared" ref="G34" si="9">IF(OR(AND(C34="",C35="",E34="",E35=""),AND(C34&lt;&gt;"",C35&lt;&gt;"",E34&lt;&gt;"",E35&lt;&gt;"")),"OK","ERROR")</f>
        <v>ERROR</v>
      </c>
      <c r="H34" s="129"/>
      <c r="I34" s="129"/>
      <c r="J34" s="129"/>
      <c r="K34" s="129"/>
      <c r="L34" s="129"/>
      <c r="M34" s="129"/>
    </row>
    <row r="35" spans="1:13" s="123" customFormat="1" ht="27" customHeight="1" outlineLevel="1" x14ac:dyDescent="0.15">
      <c r="A35" s="116" t="str">
        <f>IF(学校基本情報!$C$13="","",学校基本情報!$C$13)</f>
        <v/>
      </c>
      <c r="B35" s="117" t="s">
        <v>88</v>
      </c>
      <c r="C35" s="291"/>
      <c r="D35" s="292"/>
      <c r="E35" s="105" t="s">
        <v>230</v>
      </c>
      <c r="F35" s="118"/>
      <c r="G35" s="283"/>
      <c r="H35" s="129"/>
      <c r="I35" s="129"/>
      <c r="J35" s="129"/>
      <c r="K35" s="129"/>
      <c r="L35" s="129"/>
      <c r="M35" s="129"/>
    </row>
    <row r="36" spans="1:13" s="123" customFormat="1" ht="27" customHeight="1" outlineLevel="1" x14ac:dyDescent="0.15">
      <c r="A36" s="113" t="str">
        <f>IF(学校基本情報!$C$13="","",学校基本情報!$C$13)</f>
        <v/>
      </c>
      <c r="B36" s="114" t="s">
        <v>86</v>
      </c>
      <c r="C36" s="289"/>
      <c r="D36" s="290"/>
      <c r="E36" s="104" t="s">
        <v>229</v>
      </c>
      <c r="F36" s="115" t="str">
        <f>IFERROR("（"&amp;TEXT(E37-1,"[DBNum1]ggge年m月d日")&amp;"までに当該課程を修了した者に限る。）","")</f>
        <v/>
      </c>
      <c r="G36" s="283" t="str">
        <f t="shared" ref="G36" si="10">IF(OR(AND(C36="",C37="",E36="",E37=""),AND(C36&lt;&gt;"",C37&lt;&gt;"",E36&lt;&gt;"",E37&lt;&gt;"")),"OK","ERROR")</f>
        <v>ERROR</v>
      </c>
      <c r="H36" s="129"/>
      <c r="I36" s="129"/>
      <c r="J36" s="129"/>
      <c r="K36" s="129"/>
      <c r="L36" s="129"/>
      <c r="M36" s="129"/>
    </row>
    <row r="37" spans="1:13" s="123" customFormat="1" ht="27" customHeight="1" outlineLevel="1" x14ac:dyDescent="0.15">
      <c r="A37" s="116" t="str">
        <f>IF(学校基本情報!$C$13="","",学校基本情報!$C$13)</f>
        <v/>
      </c>
      <c r="B37" s="117" t="s">
        <v>88</v>
      </c>
      <c r="C37" s="291"/>
      <c r="D37" s="292"/>
      <c r="E37" s="105" t="s">
        <v>230</v>
      </c>
      <c r="F37" s="118"/>
      <c r="G37" s="283"/>
      <c r="H37" s="129"/>
      <c r="I37" s="129"/>
      <c r="J37" s="129"/>
      <c r="K37" s="129"/>
      <c r="L37" s="129"/>
      <c r="M37" s="129"/>
    </row>
    <row r="38" spans="1:13" s="123" customFormat="1" ht="27" customHeight="1" outlineLevel="1" x14ac:dyDescent="0.15">
      <c r="A38" s="113" t="str">
        <f>IF(学校基本情報!$C$13="","",学校基本情報!$C$13)</f>
        <v/>
      </c>
      <c r="B38" s="114" t="s">
        <v>86</v>
      </c>
      <c r="C38" s="289"/>
      <c r="D38" s="290"/>
      <c r="E38" s="104" t="s">
        <v>229</v>
      </c>
      <c r="F38" s="115" t="str">
        <f>IFERROR("（"&amp;TEXT(E39-1,"[DBNum1]ggge年m月d日")&amp;"までに当該課程を修了した者に限る。）","")</f>
        <v/>
      </c>
      <c r="G38" s="283" t="str">
        <f t="shared" ref="G38" si="11">IF(OR(AND(C38="",C39="",E38="",E39=""),AND(C38&lt;&gt;"",C39&lt;&gt;"",E38&lt;&gt;"",E39&lt;&gt;"")),"OK","ERROR")</f>
        <v>ERROR</v>
      </c>
      <c r="H38" s="129"/>
      <c r="I38" s="129"/>
      <c r="J38" s="129"/>
      <c r="K38" s="129"/>
      <c r="L38" s="129"/>
      <c r="M38" s="129"/>
    </row>
    <row r="39" spans="1:13" s="123" customFormat="1" ht="27" customHeight="1" outlineLevel="1" x14ac:dyDescent="0.15">
      <c r="A39" s="116" t="str">
        <f>IF(学校基本情報!$C$13="","",学校基本情報!$C$13)</f>
        <v/>
      </c>
      <c r="B39" s="117" t="s">
        <v>88</v>
      </c>
      <c r="C39" s="291"/>
      <c r="D39" s="292"/>
      <c r="E39" s="105" t="s">
        <v>230</v>
      </c>
      <c r="F39" s="118"/>
      <c r="G39" s="283"/>
      <c r="H39" s="129"/>
      <c r="I39" s="129"/>
      <c r="J39" s="129"/>
      <c r="K39" s="129"/>
      <c r="L39" s="129"/>
      <c r="M39" s="129"/>
    </row>
    <row r="40" spans="1:13" s="123" customFormat="1" ht="27" customHeight="1" outlineLevel="1" x14ac:dyDescent="0.15">
      <c r="A40" s="113" t="str">
        <f>IF(学校基本情報!$C$13="","",学校基本情報!$C$13)</f>
        <v/>
      </c>
      <c r="B40" s="114" t="s">
        <v>86</v>
      </c>
      <c r="C40" s="289"/>
      <c r="D40" s="290"/>
      <c r="E40" s="104" t="s">
        <v>229</v>
      </c>
      <c r="F40" s="115" t="str">
        <f>IFERROR("（"&amp;TEXT(E41-1,"[DBNum1]ggge年m月d日")&amp;"までに当該課程を修了した者に限る。）","")</f>
        <v/>
      </c>
      <c r="G40" s="283" t="str">
        <f t="shared" ref="G40" si="12">IF(OR(AND(C40="",C41="",E40="",E41=""),AND(C40&lt;&gt;"",C41&lt;&gt;"",E40&lt;&gt;"",E41&lt;&gt;"")),"OK","ERROR")</f>
        <v>ERROR</v>
      </c>
      <c r="H40" s="129"/>
      <c r="I40" s="129"/>
      <c r="J40" s="129"/>
      <c r="K40" s="129"/>
      <c r="L40" s="129"/>
      <c r="M40" s="129"/>
    </row>
    <row r="41" spans="1:13" s="123" customFormat="1" ht="27" customHeight="1" outlineLevel="1" x14ac:dyDescent="0.15">
      <c r="A41" s="116" t="str">
        <f>IF(学校基本情報!$C$13="","",学校基本情報!$C$13)</f>
        <v/>
      </c>
      <c r="B41" s="117" t="s">
        <v>88</v>
      </c>
      <c r="C41" s="291"/>
      <c r="D41" s="292"/>
      <c r="E41" s="105" t="s">
        <v>230</v>
      </c>
      <c r="F41" s="118"/>
      <c r="G41" s="283"/>
      <c r="H41" s="129"/>
      <c r="I41" s="129"/>
      <c r="J41" s="129"/>
      <c r="K41" s="129"/>
      <c r="L41" s="129"/>
      <c r="M41" s="129"/>
    </row>
    <row r="42" spans="1:13" s="63" customFormat="1" ht="27" customHeight="1" x14ac:dyDescent="0.15">
      <c r="C42" s="66"/>
      <c r="D42" s="66"/>
      <c r="E42" s="73"/>
      <c r="F42" s="73"/>
      <c r="G42" s="73"/>
      <c r="H42" s="59"/>
      <c r="I42" s="59"/>
      <c r="J42" s="59"/>
      <c r="K42" s="59"/>
      <c r="L42" s="59"/>
      <c r="M42" s="59"/>
    </row>
    <row r="43" spans="1:13" s="59" customFormat="1" ht="194.25" customHeight="1" x14ac:dyDescent="0.15">
      <c r="A43" s="302" t="s">
        <v>90</v>
      </c>
      <c r="B43" s="302"/>
      <c r="C43" s="302"/>
      <c r="D43" s="302"/>
      <c r="E43" s="302"/>
      <c r="F43" s="302"/>
      <c r="G43" s="66"/>
    </row>
    <row r="44" spans="1:13" s="68" customFormat="1" ht="132.75" customHeight="1" x14ac:dyDescent="0.15">
      <c r="A44" s="302" t="s">
        <v>91</v>
      </c>
      <c r="B44" s="303"/>
      <c r="C44" s="303"/>
      <c r="D44" s="303"/>
      <c r="E44" s="303"/>
      <c r="F44" s="303"/>
      <c r="G44" s="74"/>
    </row>
  </sheetData>
  <sheetProtection sheet="1" formatCells="0" formatColumns="0" formatRows="0" insertColumns="0" insertRows="0" insertHyperlinks="0" deleteColumns="0" deleteRows="0" sort="0" autoFilter="0" pivotTables="0"/>
  <mergeCells count="61">
    <mergeCell ref="A44:F44"/>
    <mergeCell ref="A43:F43"/>
    <mergeCell ref="E21:F21"/>
    <mergeCell ref="E19:F19"/>
    <mergeCell ref="C21:D21"/>
    <mergeCell ref="A17:B19"/>
    <mergeCell ref="C22:D22"/>
    <mergeCell ref="C23:D23"/>
    <mergeCell ref="C38:D38"/>
    <mergeCell ref="C39:D39"/>
    <mergeCell ref="C40:D40"/>
    <mergeCell ref="C41:D41"/>
    <mergeCell ref="C26:D26"/>
    <mergeCell ref="C27:D27"/>
    <mergeCell ref="C34:D34"/>
    <mergeCell ref="C35:D35"/>
    <mergeCell ref="A1:B1"/>
    <mergeCell ref="A3:F3"/>
    <mergeCell ref="A8:F8"/>
    <mergeCell ref="B9:F9"/>
    <mergeCell ref="A12:B12"/>
    <mergeCell ref="E12:F12"/>
    <mergeCell ref="E14:F14"/>
    <mergeCell ref="E18:F18"/>
    <mergeCell ref="E15:F15"/>
    <mergeCell ref="H29:H30"/>
    <mergeCell ref="A13:B15"/>
    <mergeCell ref="A16:B16"/>
    <mergeCell ref="E16:F16"/>
    <mergeCell ref="C13:C15"/>
    <mergeCell ref="C17:C19"/>
    <mergeCell ref="D13:D15"/>
    <mergeCell ref="D17:D19"/>
    <mergeCell ref="C28:D28"/>
    <mergeCell ref="C29:D29"/>
    <mergeCell ref="C36:D36"/>
    <mergeCell ref="C37:D37"/>
    <mergeCell ref="C30:D30"/>
    <mergeCell ref="C31:D31"/>
    <mergeCell ref="C32:D32"/>
    <mergeCell ref="C33:D33"/>
    <mergeCell ref="G40:G41"/>
    <mergeCell ref="H19:H20"/>
    <mergeCell ref="H21:H22"/>
    <mergeCell ref="H27:H28"/>
    <mergeCell ref="G30:G31"/>
    <mergeCell ref="G32:G33"/>
    <mergeCell ref="G34:G35"/>
    <mergeCell ref="G36:G37"/>
    <mergeCell ref="G38:G39"/>
    <mergeCell ref="L1:L3"/>
    <mergeCell ref="G22:G23"/>
    <mergeCell ref="G26:G27"/>
    <mergeCell ref="G28:G29"/>
    <mergeCell ref="L10:M10"/>
    <mergeCell ref="H11:H12"/>
    <mergeCell ref="H13:H14"/>
    <mergeCell ref="H15:H16"/>
    <mergeCell ref="H17:H18"/>
    <mergeCell ref="I7:K8"/>
    <mergeCell ref="J1:K3"/>
  </mergeCells>
  <phoneticPr fontId="23"/>
  <conditionalFormatting sqref="A1">
    <cfRule type="duplicateValues" dxfId="61" priority="149"/>
  </conditionalFormatting>
  <conditionalFormatting sqref="B2">
    <cfRule type="duplicateValues" dxfId="60" priority="150"/>
  </conditionalFormatting>
  <conditionalFormatting sqref="C22:D22 C24">
    <cfRule type="cellIs" dxfId="59" priority="147" operator="equal">
      <formula>"○○高等専修学校○○課程○○学科"</formula>
    </cfRule>
  </conditionalFormatting>
  <conditionalFormatting sqref="C22:D41">
    <cfRule type="cellIs" dxfId="58" priority="143" operator="equal">
      <formula>"○○高等専修学校○○課程■■学科"</formula>
    </cfRule>
    <cfRule type="cellIs" dxfId="57" priority="142" operator="equal">
      <formula>"○○高等専修学校○○課程■■学科（×年制）"</formula>
    </cfRule>
  </conditionalFormatting>
  <conditionalFormatting sqref="C23:D23">
    <cfRule type="cellIs" dxfId="56" priority="146" operator="equal">
      <formula>"●●高等専修学校□□課程△△学科"</formula>
    </cfRule>
  </conditionalFormatting>
  <conditionalFormatting sqref="C25:D25">
    <cfRule type="cellIs" dxfId="55" priority="145" operator="equal">
      <formula>"○○高等専修学校○○課程○○学科（×年制）"</formula>
    </cfRule>
  </conditionalFormatting>
  <conditionalFormatting sqref="C22:E41">
    <cfRule type="containsBlanks" dxfId="54" priority="151">
      <formula>LEN(TRIM(C22))=0</formula>
    </cfRule>
  </conditionalFormatting>
  <conditionalFormatting sqref="E22">
    <cfRule type="cellIs" dxfId="53" priority="144" operator="equal">
      <formula>"平成○年○月1日"</formula>
    </cfRule>
    <cfRule type="containsText" priority="140" operator="containsText" text="平成○年○月1日">
      <formula>NOT(ISERROR(SEARCH("平成○年○月1日",E22)))</formula>
    </cfRule>
  </conditionalFormatting>
  <conditionalFormatting sqref="E23">
    <cfRule type="containsText" dxfId="52" priority="139" operator="containsText" text="令和○年4月1日">
      <formula>NOT(ISERROR(SEARCH("令和○年4月1日",E23)))</formula>
    </cfRule>
  </conditionalFormatting>
  <conditionalFormatting sqref="E24">
    <cfRule type="containsText" priority="83" operator="containsText" text="平成○年○月1日">
      <formula>NOT(ISERROR(SEARCH("平成○年○月1日",E24)))</formula>
    </cfRule>
    <cfRule type="cellIs" dxfId="51" priority="84" operator="equal">
      <formula>"平成○年○月1日"</formula>
    </cfRule>
    <cfRule type="cellIs" dxfId="50" priority="138" operator="equal">
      <formula>"平成○年○月一日"</formula>
    </cfRule>
    <cfRule type="containsText" priority="137" operator="containsText" text="平成○年○月一日">
      <formula>NOT(ISERROR(SEARCH("平成○年○月一日",E24)))</formula>
    </cfRule>
  </conditionalFormatting>
  <conditionalFormatting sqref="E25">
    <cfRule type="containsText" dxfId="49" priority="9" operator="containsText" text="令和○年4月1日">
      <formula>NOT(ISERROR(SEARCH("令和○年4月1日",E25)))</formula>
    </cfRule>
    <cfRule type="containsText" dxfId="48" priority="136" operator="containsText" text="令和○年四月一日">
      <formula>NOT(ISERROR(SEARCH("令和○年四月一日",E25)))</formula>
    </cfRule>
  </conditionalFormatting>
  <conditionalFormatting sqref="E26">
    <cfRule type="cellIs" dxfId="47" priority="81" operator="equal">
      <formula>"平成○年○月1日"</formula>
    </cfRule>
    <cfRule type="cellIs" dxfId="46" priority="135" operator="equal">
      <formula>"平成○年○月一日"</formula>
    </cfRule>
    <cfRule type="containsText" priority="134" operator="containsText" text="平成○年○月一日">
      <formula>NOT(ISERROR(SEARCH("平成○年○月一日",E26)))</formula>
    </cfRule>
    <cfRule type="containsText" priority="80" operator="containsText" text="平成○年○月1日">
      <formula>NOT(ISERROR(SEARCH("平成○年○月1日",E26)))</formula>
    </cfRule>
  </conditionalFormatting>
  <conditionalFormatting sqref="E27">
    <cfRule type="containsText" dxfId="45" priority="133" operator="containsText" text="令和○年四月一日">
      <formula>NOT(ISERROR(SEARCH("令和○年四月一日",E27)))</formula>
    </cfRule>
    <cfRule type="containsText" dxfId="44" priority="8" operator="containsText" text="令和○年4月1日">
      <formula>NOT(ISERROR(SEARCH("令和○年4月1日",E27)))</formula>
    </cfRule>
  </conditionalFormatting>
  <conditionalFormatting sqref="E28">
    <cfRule type="cellIs" dxfId="43" priority="78" operator="equal">
      <formula>"平成○年○月1日"</formula>
    </cfRule>
    <cfRule type="containsText" priority="77" operator="containsText" text="平成○年○月1日">
      <formula>NOT(ISERROR(SEARCH("平成○年○月1日",E28)))</formula>
    </cfRule>
    <cfRule type="cellIs" dxfId="42" priority="132" operator="equal">
      <formula>"平成○年○月一日"</formula>
    </cfRule>
    <cfRule type="containsText" priority="131" operator="containsText" text="平成○年○月一日">
      <formula>NOT(ISERROR(SEARCH("平成○年○月一日",E28)))</formula>
    </cfRule>
  </conditionalFormatting>
  <conditionalFormatting sqref="E29">
    <cfRule type="containsText" dxfId="41" priority="7" operator="containsText" text="令和○年4月1日">
      <formula>NOT(ISERROR(SEARCH("令和○年4月1日",E29)))</formula>
    </cfRule>
    <cfRule type="containsText" dxfId="40" priority="130" operator="containsText" text="令和○年四月一日">
      <formula>NOT(ISERROR(SEARCH("令和○年四月一日",E29)))</formula>
    </cfRule>
  </conditionalFormatting>
  <conditionalFormatting sqref="E30">
    <cfRule type="cellIs" dxfId="39" priority="72" operator="equal">
      <formula>"平成○年○月1日"</formula>
    </cfRule>
    <cfRule type="containsText" priority="71" operator="containsText" text="平成○年○月1日">
      <formula>NOT(ISERROR(SEARCH("平成○年○月1日",E30)))</formula>
    </cfRule>
    <cfRule type="cellIs" dxfId="38" priority="129" operator="equal">
      <formula>"平成○年○月一日"</formula>
    </cfRule>
    <cfRule type="containsText" priority="128" operator="containsText" text="平成○年○月一日">
      <formula>NOT(ISERROR(SEARCH("平成○年○月一日",E30)))</formula>
    </cfRule>
  </conditionalFormatting>
  <conditionalFormatting sqref="E31">
    <cfRule type="containsText" dxfId="37" priority="6" operator="containsText" text="令和○年4月1日">
      <formula>NOT(ISERROR(SEARCH("令和○年4月1日",E31)))</formula>
    </cfRule>
    <cfRule type="containsText" dxfId="36" priority="127" operator="containsText" text="令和○年四月一日">
      <formula>NOT(ISERROR(SEARCH("令和○年四月一日",E31)))</formula>
    </cfRule>
  </conditionalFormatting>
  <conditionalFormatting sqref="E32">
    <cfRule type="cellIs" dxfId="35" priority="60" operator="equal">
      <formula>"平成○年○月1日"</formula>
    </cfRule>
    <cfRule type="containsText" priority="68" operator="containsText" text="平成○年○月一日">
      <formula>NOT(ISERROR(SEARCH("平成○年○月一日",E32)))</formula>
    </cfRule>
    <cfRule type="cellIs" dxfId="34" priority="69" operator="equal">
      <formula>"平成○年○月一日"</formula>
    </cfRule>
    <cfRule type="containsText" priority="59" operator="containsText" text="平成○年○月1日">
      <formula>NOT(ISERROR(SEARCH("平成○年○月1日",E32)))</formula>
    </cfRule>
  </conditionalFormatting>
  <conditionalFormatting sqref="E33">
    <cfRule type="containsText" dxfId="33" priority="5" operator="containsText" text="令和○年4月1日">
      <formula>NOT(ISERROR(SEARCH("令和○年4月1日",E33)))</formula>
    </cfRule>
    <cfRule type="containsText" dxfId="32" priority="67" operator="containsText" text="令和○年四月一日">
      <formula>NOT(ISERROR(SEARCH("令和○年四月一日",E33)))</formula>
    </cfRule>
  </conditionalFormatting>
  <conditionalFormatting sqref="E34">
    <cfRule type="containsText" priority="47" operator="containsText" text="平成○年○月1日">
      <formula>NOT(ISERROR(SEARCH("平成○年○月1日",E34)))</formula>
    </cfRule>
    <cfRule type="cellIs" dxfId="31" priority="57" operator="equal">
      <formula>"平成○年○月一日"</formula>
    </cfRule>
    <cfRule type="containsText" priority="56" operator="containsText" text="平成○年○月一日">
      <formula>NOT(ISERROR(SEARCH("平成○年○月一日",E34)))</formula>
    </cfRule>
    <cfRule type="cellIs" dxfId="30" priority="48" operator="equal">
      <formula>"平成○年○月1日"</formula>
    </cfRule>
  </conditionalFormatting>
  <conditionalFormatting sqref="E35">
    <cfRule type="containsText" dxfId="29" priority="4" operator="containsText" text="令和○年4月1日">
      <formula>NOT(ISERROR(SEARCH("令和○年4月1日",E35)))</formula>
    </cfRule>
    <cfRule type="containsText" dxfId="28" priority="55" operator="containsText" text="令和○年四月一日">
      <formula>NOT(ISERROR(SEARCH("令和○年四月一日",E35)))</formula>
    </cfRule>
  </conditionalFormatting>
  <conditionalFormatting sqref="E36">
    <cfRule type="cellIs" dxfId="27" priority="45" operator="equal">
      <formula>"平成○年○月一日"</formula>
    </cfRule>
    <cfRule type="containsText" priority="44" operator="containsText" text="平成○年○月一日">
      <formula>NOT(ISERROR(SEARCH("平成○年○月一日",E36)))</formula>
    </cfRule>
    <cfRule type="cellIs" dxfId="26" priority="36" operator="equal">
      <formula>"平成○年○月1日"</formula>
    </cfRule>
    <cfRule type="containsText" priority="35" operator="containsText" text="平成○年○月1日">
      <formula>NOT(ISERROR(SEARCH("平成○年○月1日",E36)))</formula>
    </cfRule>
  </conditionalFormatting>
  <conditionalFormatting sqref="E37">
    <cfRule type="containsText" dxfId="25" priority="43" operator="containsText" text="令和○年四月一日">
      <formula>NOT(ISERROR(SEARCH("令和○年四月一日",E37)))</formula>
    </cfRule>
    <cfRule type="containsText" dxfId="24" priority="3" operator="containsText" text="令和○年4月1日">
      <formula>NOT(ISERROR(SEARCH("令和○年4月1日",E37)))</formula>
    </cfRule>
  </conditionalFormatting>
  <conditionalFormatting sqref="E38">
    <cfRule type="cellIs" dxfId="23" priority="33" operator="equal">
      <formula>"平成○年○月一日"</formula>
    </cfRule>
    <cfRule type="containsText" priority="32" operator="containsText" text="平成○年○月一日">
      <formula>NOT(ISERROR(SEARCH("平成○年○月一日",E38)))</formula>
    </cfRule>
    <cfRule type="cellIs" dxfId="22" priority="24" operator="equal">
      <formula>"平成○年○月1日"</formula>
    </cfRule>
    <cfRule type="containsText" priority="23" operator="containsText" text="平成○年○月1日">
      <formula>NOT(ISERROR(SEARCH("平成○年○月1日",E38)))</formula>
    </cfRule>
  </conditionalFormatting>
  <conditionalFormatting sqref="E39">
    <cfRule type="containsText" dxfId="21" priority="31" operator="containsText" text="令和○年四月一日">
      <formula>NOT(ISERROR(SEARCH("令和○年四月一日",E39)))</formula>
    </cfRule>
    <cfRule type="containsText" dxfId="20" priority="2" operator="containsText" text="令和○年4月1日">
      <formula>NOT(ISERROR(SEARCH("令和○年4月1日",E39)))</formula>
    </cfRule>
  </conditionalFormatting>
  <conditionalFormatting sqref="E40">
    <cfRule type="cellIs" dxfId="19" priority="21" operator="equal">
      <formula>"平成○年○月一日"</formula>
    </cfRule>
    <cfRule type="containsText" priority="20" operator="containsText" text="平成○年○月一日">
      <formula>NOT(ISERROR(SEARCH("平成○年○月一日",E40)))</formula>
    </cfRule>
    <cfRule type="cellIs" dxfId="18" priority="12" operator="equal">
      <formula>"平成○年○月1日"</formula>
    </cfRule>
    <cfRule type="containsText" priority="11" operator="containsText" text="平成○年○月1日">
      <formula>NOT(ISERROR(SEARCH("平成○年○月1日",E40)))</formula>
    </cfRule>
  </conditionalFormatting>
  <conditionalFormatting sqref="E41">
    <cfRule type="containsText" dxfId="17" priority="1" operator="containsText" text="令和○年4月1日">
      <formula>NOT(ISERROR(SEARCH("令和○年4月1日",E41)))</formula>
    </cfRule>
    <cfRule type="containsText" dxfId="16" priority="19" operator="containsText" text="令和○年四月一日">
      <formula>NOT(ISERROR(SEARCH("令和○年四月一日",E41)))</formula>
    </cfRule>
  </conditionalFormatting>
  <dataValidations xWindow="702" yWindow="406" count="4">
    <dataValidation allowBlank="1" showInputMessage="1" showErrorMessage="1" promptTitle="告示されている名称で正しく記入ください" prompt=" " sqref="C22:D22 C26:D26 C24:D24 C28:D28 C30:D30 C32:D32 C34:D34 C36:D36 C38:D38 C40:D40"/>
    <dataValidation allowBlank="1" showInputMessage="1" showErrorMessage="1" promptTitle="全角で記入ください" prompt="英数字については、全角で記入ください" sqref="C23:D23 C25:D25 C27:D27 C29:D29 C31:D31 C33:D33 C35:D35 C37:D37 C39:D39 C41:D41"/>
    <dataValidation type="date" errorStyle="information" imeMode="halfAlpha" operator="greaterThanOrEqual" allowBlank="1" showInputMessage="1" showErrorMessage="1" errorTitle="入力文字が誤っています。" error="数字で入力してください。" promptTitle="告示されている「文部科学大臣が定める日」を記入ください" prompt="数字で記入ください。" sqref="E22 E24 E26 E28 E30 E32 E34 E36 E38 E40">
      <formula1>1</formula1>
    </dataValidation>
    <dataValidation type="date" errorStyle="information" imeMode="halfAlpha" operator="greaterThanOrEqual" allowBlank="1" showInputMessage="1" showErrorMessage="1" errorTitle="入力文字が誤っています。" error="数字で入力してください。" promptTitle="変更年月日を記入ください" prompt="数字で記入ください。_x000a_( )が自動で入力されます。" sqref="E23 E25 E27 E29 E31 E33 E35 E37 E39 E41">
      <formula1>1</formula1>
    </dataValidation>
  </dataValidations>
  <printOptions horizontalCentered="1"/>
  <pageMargins left="0.39370078740157483" right="0.39370078740157483" top="0.39370078740157483" bottom="0.39370078740157483" header="0.51181102362204722" footer="0.51181102362204722"/>
  <pageSetup paperSize="9" scale="55" orientation="landscape" r:id="rId1"/>
  <headerFooter alignWithMargins="0"/>
  <rowBreaks count="1" manualBreakCount="1">
    <brk id="4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3"/>
  <sheetViews>
    <sheetView showGridLines="0" showWhiteSpace="0" view="pageBreakPreview" zoomScale="70" zoomScaleNormal="85" zoomScaleSheetLayoutView="70" workbookViewId="0">
      <selection activeCell="H24" sqref="H24"/>
    </sheetView>
  </sheetViews>
  <sheetFormatPr defaultColWidth="9" defaultRowHeight="13.5" outlineLevelRow="1" x14ac:dyDescent="0.15"/>
  <cols>
    <col min="1" max="1" width="10.875" style="136" customWidth="1"/>
    <col min="2" max="2" width="13.375" style="135" customWidth="1"/>
    <col min="3" max="3" width="18.75" style="122" customWidth="1"/>
    <col min="4" max="4" width="7.625" style="122" customWidth="1"/>
    <col min="5" max="5" width="11.375" style="119" customWidth="1"/>
    <col min="6" max="6" width="20.625" style="119" customWidth="1"/>
    <col min="7" max="7" width="11.75" style="119" customWidth="1"/>
    <col min="8" max="8" width="40.625" style="120" customWidth="1"/>
    <col min="9" max="9" width="14.625" style="120" customWidth="1"/>
    <col min="10" max="10" width="6.25" style="120" customWidth="1"/>
    <col min="11" max="11" width="9.125" style="121" customWidth="1"/>
    <col min="12" max="12" width="50.375" style="121" customWidth="1"/>
    <col min="13" max="13" width="17.125" style="121" customWidth="1"/>
    <col min="14" max="14" width="40.75" style="121" customWidth="1"/>
    <col min="15" max="16384" width="9" style="120"/>
  </cols>
  <sheetData>
    <row r="1" spans="1:14" s="60" customFormat="1" x14ac:dyDescent="0.15">
      <c r="A1" s="140" t="s">
        <v>92</v>
      </c>
      <c r="B1" s="141"/>
      <c r="C1" s="131"/>
      <c r="D1" s="131"/>
      <c r="E1" s="132"/>
      <c r="F1" s="132"/>
      <c r="G1" s="132"/>
      <c r="K1" s="21"/>
      <c r="L1" s="276" t="str">
        <f>IF(学校基本情報!$E$5="〇",IF(COUNTIF($I$27:$I$36,"ERROR")&gt;0,"ERROR","OK"),"")</f>
        <v/>
      </c>
      <c r="M1" s="68"/>
      <c r="N1" s="68"/>
    </row>
    <row r="2" spans="1:14" s="60" customFormat="1" x14ac:dyDescent="0.15">
      <c r="A2" s="142"/>
      <c r="B2" s="141"/>
      <c r="C2" s="131"/>
      <c r="D2" s="131"/>
      <c r="E2" s="132"/>
      <c r="F2" s="132"/>
      <c r="G2" s="133"/>
      <c r="K2" s="85" t="s">
        <v>148</v>
      </c>
      <c r="L2" s="276"/>
      <c r="M2" s="68"/>
      <c r="N2" s="68"/>
    </row>
    <row r="3" spans="1:14" s="60" customFormat="1" ht="14.25" customHeight="1" thickBot="1" x14ac:dyDescent="0.2">
      <c r="A3" s="300" t="s">
        <v>93</v>
      </c>
      <c r="B3" s="300"/>
      <c r="C3" s="300"/>
      <c r="D3" s="300"/>
      <c r="E3" s="300"/>
      <c r="F3" s="300"/>
      <c r="G3" s="300"/>
      <c r="H3" s="300"/>
      <c r="I3" s="61"/>
      <c r="J3" s="61"/>
      <c r="K3" s="21"/>
      <c r="L3" s="287"/>
      <c r="M3" s="68"/>
      <c r="N3" s="68"/>
    </row>
    <row r="4" spans="1:14" s="60" customFormat="1" x14ac:dyDescent="0.15">
      <c r="A4" s="61"/>
      <c r="B4" s="61"/>
      <c r="C4" s="61"/>
      <c r="D4" s="61"/>
      <c r="E4" s="61"/>
      <c r="F4" s="61"/>
      <c r="G4" s="61"/>
      <c r="K4" s="21"/>
      <c r="L4" s="21"/>
      <c r="M4" s="68"/>
      <c r="N4" s="68"/>
    </row>
    <row r="5" spans="1:14" s="60" customFormat="1" x14ac:dyDescent="0.15">
      <c r="A5" s="61"/>
      <c r="B5" s="61"/>
      <c r="C5" s="61"/>
      <c r="D5" s="61"/>
      <c r="E5" s="61"/>
      <c r="F5" s="61"/>
      <c r="G5" s="61"/>
      <c r="H5" s="62" t="str">
        <f>IF(学校基本情報!$C$2="","",TEXT(学校基本情報!$C$2,"ggge年m月d日"))</f>
        <v/>
      </c>
      <c r="I5" s="62"/>
      <c r="J5" s="62"/>
      <c r="K5" s="21"/>
      <c r="L5" s="21"/>
      <c r="M5" s="68"/>
      <c r="N5" s="68"/>
    </row>
    <row r="6" spans="1:14" s="60" customFormat="1" x14ac:dyDescent="0.15">
      <c r="A6" s="142"/>
      <c r="B6" s="61"/>
      <c r="C6" s="61"/>
      <c r="D6" s="61"/>
      <c r="E6" s="61"/>
      <c r="F6" s="61"/>
      <c r="G6" s="61"/>
      <c r="K6" s="21"/>
      <c r="L6" s="21"/>
      <c r="M6" s="68"/>
      <c r="N6" s="68"/>
    </row>
    <row r="7" spans="1:14" s="60" customFormat="1" x14ac:dyDescent="0.15">
      <c r="A7" s="142"/>
      <c r="B7" s="61"/>
      <c r="C7" s="61"/>
      <c r="D7" s="61"/>
      <c r="E7" s="61"/>
      <c r="F7" s="61"/>
      <c r="G7" s="61"/>
      <c r="K7" s="68"/>
      <c r="L7" s="68"/>
      <c r="M7" s="68"/>
      <c r="N7" s="68"/>
    </row>
    <row r="8" spans="1:14" s="60" customFormat="1" ht="14.25" customHeight="1" x14ac:dyDescent="0.15">
      <c r="A8" s="74" t="s">
        <v>81</v>
      </c>
      <c r="B8" s="141"/>
      <c r="C8" s="61"/>
      <c r="D8" s="61"/>
      <c r="E8" s="61"/>
      <c r="F8" s="61"/>
      <c r="G8" s="61"/>
      <c r="K8" s="68"/>
      <c r="L8" s="68"/>
      <c r="M8" s="68"/>
      <c r="N8" s="68"/>
    </row>
    <row r="9" spans="1:14" s="60" customFormat="1" x14ac:dyDescent="0.15">
      <c r="A9" s="74"/>
      <c r="B9" s="141"/>
      <c r="C9" s="61"/>
      <c r="D9" s="61"/>
      <c r="E9" s="61"/>
      <c r="F9" s="61"/>
      <c r="G9" s="61"/>
      <c r="K9" s="274" t="s">
        <v>209</v>
      </c>
      <c r="L9" s="274"/>
      <c r="M9" s="68"/>
      <c r="N9" s="68"/>
    </row>
    <row r="10" spans="1:14" s="60" customFormat="1" ht="13.15" customHeight="1" x14ac:dyDescent="0.15">
      <c r="A10" s="142"/>
      <c r="B10" s="74"/>
      <c r="C10" s="61"/>
      <c r="D10" s="61"/>
      <c r="E10" s="61"/>
      <c r="F10" s="61"/>
      <c r="G10" s="61"/>
      <c r="K10" s="274"/>
      <c r="L10" s="274"/>
      <c r="M10" s="68"/>
      <c r="N10" s="68"/>
    </row>
    <row r="11" spans="1:14" s="60" customFormat="1" ht="13.15" customHeight="1" x14ac:dyDescent="0.15">
      <c r="A11" s="301" t="s">
        <v>94</v>
      </c>
      <c r="B11" s="301"/>
      <c r="C11" s="301"/>
      <c r="D11" s="301"/>
      <c r="E11" s="301"/>
      <c r="F11" s="301"/>
      <c r="G11" s="301"/>
      <c r="H11" s="301"/>
      <c r="I11" s="63"/>
      <c r="J11" s="63"/>
      <c r="K11" s="21"/>
      <c r="L11" s="21"/>
      <c r="M11" s="68"/>
      <c r="N11" s="68"/>
    </row>
    <row r="12" spans="1:14" s="60" customFormat="1" ht="24" customHeight="1" x14ac:dyDescent="0.15">
      <c r="A12" s="301"/>
      <c r="B12" s="301"/>
      <c r="C12" s="301"/>
      <c r="D12" s="301"/>
      <c r="E12" s="301"/>
      <c r="F12" s="301"/>
      <c r="G12" s="301"/>
      <c r="H12" s="301"/>
      <c r="I12" s="63"/>
      <c r="J12" s="63"/>
      <c r="K12" s="86" t="s">
        <v>204</v>
      </c>
      <c r="L12" s="88" t="s">
        <v>205</v>
      </c>
      <c r="M12" s="284" t="s">
        <v>206</v>
      </c>
      <c r="N12" s="285"/>
    </row>
    <row r="13" spans="1:14" s="60" customFormat="1" ht="24" customHeight="1" x14ac:dyDescent="0.15">
      <c r="A13" s="142"/>
      <c r="B13" s="61"/>
      <c r="C13" s="61"/>
      <c r="D13" s="61"/>
      <c r="E13" s="132"/>
      <c r="F13" s="71"/>
      <c r="G13" s="132"/>
      <c r="J13" s="64">
        <v>1</v>
      </c>
      <c r="K13" s="87">
        <f>$A$42</f>
        <v>0</v>
      </c>
      <c r="L13" s="87" t="str">
        <f>B27</f>
        <v>○○高等専修学校○○課程○○学科</v>
      </c>
      <c r="M13" s="89" t="str">
        <f>$F27</f>
        <v>平成○○年三月一日</v>
      </c>
      <c r="N13" s="87" t="str">
        <f>$G27</f>
        <v>（令和○○年三月三十一日までに当該課程を修了した者に限る。）</v>
      </c>
    </row>
    <row r="14" spans="1:14" s="60" customFormat="1" ht="24" customHeight="1" x14ac:dyDescent="0.15">
      <c r="A14" s="142"/>
      <c r="B14" s="300" t="s">
        <v>83</v>
      </c>
      <c r="C14" s="300"/>
      <c r="D14" s="300"/>
      <c r="E14" s="300"/>
      <c r="F14" s="300"/>
      <c r="G14" s="300"/>
      <c r="J14" s="64">
        <v>2</v>
      </c>
      <c r="K14" s="87">
        <f t="shared" ref="K14:K22" si="0">$A$42</f>
        <v>0</v>
      </c>
      <c r="L14" s="87">
        <f>B28</f>
        <v>0</v>
      </c>
      <c r="M14" s="89">
        <f>$F28</f>
        <v>0</v>
      </c>
      <c r="N14" s="87">
        <f>$G28</f>
        <v>0</v>
      </c>
    </row>
    <row r="15" spans="1:14" s="60" customFormat="1" ht="27" customHeight="1" x14ac:dyDescent="0.15">
      <c r="A15" s="142"/>
      <c r="B15" s="61"/>
      <c r="C15" s="61"/>
      <c r="D15" s="61"/>
      <c r="E15" s="61"/>
      <c r="F15" s="61"/>
      <c r="G15" s="61"/>
      <c r="J15" s="64">
        <v>3</v>
      </c>
      <c r="K15" s="87">
        <f t="shared" si="0"/>
        <v>0</v>
      </c>
      <c r="L15" s="87">
        <f>B29</f>
        <v>0</v>
      </c>
      <c r="M15" s="89">
        <f>$F29</f>
        <v>0</v>
      </c>
      <c r="N15" s="87">
        <f>$G29</f>
        <v>0</v>
      </c>
    </row>
    <row r="16" spans="1:14" s="21" customFormat="1" ht="25.7" customHeight="1" x14ac:dyDescent="0.15">
      <c r="A16" s="204" t="s">
        <v>21</v>
      </c>
      <c r="B16" s="206"/>
      <c r="C16" s="111" t="s">
        <v>22</v>
      </c>
      <c r="D16" s="204" t="s">
        <v>23</v>
      </c>
      <c r="E16" s="205"/>
      <c r="F16" s="204" t="s">
        <v>24</v>
      </c>
      <c r="G16" s="205"/>
      <c r="H16" s="206"/>
      <c r="I16" s="65"/>
      <c r="J16" s="64">
        <v>4</v>
      </c>
      <c r="K16" s="87">
        <f t="shared" si="0"/>
        <v>0</v>
      </c>
      <c r="L16" s="87">
        <f>B30</f>
        <v>0</v>
      </c>
      <c r="M16" s="89">
        <f>$F30</f>
        <v>0</v>
      </c>
      <c r="N16" s="87">
        <f>$G30</f>
        <v>0</v>
      </c>
    </row>
    <row r="17" spans="1:14" s="21" customFormat="1" ht="17.25" customHeight="1" x14ac:dyDescent="0.15">
      <c r="A17" s="265" t="str">
        <f>IF(学校基本情報!$C$9="","",学校基本情報!$C$9)</f>
        <v/>
      </c>
      <c r="B17" s="266"/>
      <c r="C17" s="267" t="str">
        <f>IF(学校基本情報!$C$10="","",TEXT(学校基本情報!$C$10,"ggge年m月d日"))</f>
        <v/>
      </c>
      <c r="D17" s="269" t="str">
        <f>IF(学校基本情報!$C$11="","",学校基本情報!$C$11)</f>
        <v/>
      </c>
      <c r="E17" s="270"/>
      <c r="F17" s="143" t="str">
        <f>"〒"&amp;TEXT(学校基本情報!$C$12,"000-0000")</f>
        <v>〒000-0000</v>
      </c>
      <c r="G17" s="260"/>
      <c r="H17" s="261"/>
      <c r="I17" s="35"/>
      <c r="J17" s="64">
        <v>5</v>
      </c>
      <c r="K17" s="87">
        <f t="shared" si="0"/>
        <v>0</v>
      </c>
      <c r="L17" s="87">
        <f>B31</f>
        <v>0</v>
      </c>
      <c r="M17" s="89">
        <f>$F31</f>
        <v>0</v>
      </c>
      <c r="N17" s="87">
        <f>$G31</f>
        <v>0</v>
      </c>
    </row>
    <row r="18" spans="1:14" s="21" customFormat="1" ht="22.5" customHeight="1" x14ac:dyDescent="0.15">
      <c r="A18" s="265"/>
      <c r="B18" s="266"/>
      <c r="C18" s="269"/>
      <c r="D18" s="269"/>
      <c r="E18" s="270"/>
      <c r="F18" s="173" t="str">
        <f>学校基本情報!$C$13&amp;学校基本情報!$C$14</f>
        <v/>
      </c>
      <c r="G18" s="173"/>
      <c r="H18" s="294"/>
      <c r="I18" s="33"/>
      <c r="J18" s="64">
        <v>6</v>
      </c>
      <c r="K18" s="87">
        <f t="shared" si="0"/>
        <v>0</v>
      </c>
      <c r="L18" s="87">
        <f t="shared" ref="L18:L22" si="1">B32</f>
        <v>0</v>
      </c>
      <c r="M18" s="89">
        <f t="shared" ref="M18:M22" si="2">$F32</f>
        <v>0</v>
      </c>
      <c r="N18" s="87">
        <f t="shared" ref="N18:N22" si="3">$G32</f>
        <v>0</v>
      </c>
    </row>
    <row r="19" spans="1:14" s="21" customFormat="1" ht="17.25" customHeight="1" x14ac:dyDescent="0.15">
      <c r="A19" s="265"/>
      <c r="B19" s="266"/>
      <c r="C19" s="271"/>
      <c r="D19" s="271"/>
      <c r="E19" s="272"/>
      <c r="F19" s="173" t="str">
        <f>"（電話）　"&amp;学校基本情報!$C$15</f>
        <v>（電話）　</v>
      </c>
      <c r="G19" s="173"/>
      <c r="H19" s="294"/>
      <c r="I19" s="33"/>
      <c r="J19" s="64">
        <v>7</v>
      </c>
      <c r="K19" s="87">
        <f t="shared" si="0"/>
        <v>0</v>
      </c>
      <c r="L19" s="87">
        <f t="shared" si="1"/>
        <v>0</v>
      </c>
      <c r="M19" s="89">
        <f t="shared" si="2"/>
        <v>0</v>
      </c>
      <c r="N19" s="87">
        <f t="shared" si="3"/>
        <v>0</v>
      </c>
    </row>
    <row r="20" spans="1:14" s="21" customFormat="1" ht="25.9" customHeight="1" x14ac:dyDescent="0.15">
      <c r="A20" s="204" t="s">
        <v>27</v>
      </c>
      <c r="B20" s="206"/>
      <c r="C20" s="111" t="s">
        <v>28</v>
      </c>
      <c r="D20" s="313" t="s">
        <v>29</v>
      </c>
      <c r="E20" s="314"/>
      <c r="F20" s="205" t="s">
        <v>30</v>
      </c>
      <c r="G20" s="205"/>
      <c r="H20" s="206"/>
      <c r="I20" s="65"/>
      <c r="J20" s="64">
        <v>8</v>
      </c>
      <c r="K20" s="87">
        <f t="shared" si="0"/>
        <v>0</v>
      </c>
      <c r="L20" s="87">
        <f t="shared" si="1"/>
        <v>0</v>
      </c>
      <c r="M20" s="89">
        <f t="shared" si="2"/>
        <v>0</v>
      </c>
      <c r="N20" s="87">
        <f t="shared" si="3"/>
        <v>0</v>
      </c>
    </row>
    <row r="21" spans="1:14" s="21" customFormat="1" ht="17.25" customHeight="1" x14ac:dyDescent="0.15">
      <c r="A21" s="265" t="str">
        <f>IF(学校基本情報!$C$17="","",学校基本情報!$C$17)</f>
        <v/>
      </c>
      <c r="B21" s="266"/>
      <c r="C21" s="267" t="str">
        <f>IF(学校基本情報!$C$18="","",TEXT(学校基本情報!$C$18,"ggge年m月d日"))</f>
        <v/>
      </c>
      <c r="D21" s="267" t="str">
        <f>IF(学校基本情報!$C$19="","",学校基本情報!$C$19)</f>
        <v/>
      </c>
      <c r="E21" s="268"/>
      <c r="F21" s="143" t="str">
        <f>"〒"&amp;TEXT(学校基本情報!$C$20,"000-0000")</f>
        <v>〒000-0000</v>
      </c>
      <c r="G21" s="260"/>
      <c r="H21" s="261"/>
      <c r="I21" s="35"/>
      <c r="J21" s="64">
        <v>9</v>
      </c>
      <c r="K21" s="87">
        <f t="shared" si="0"/>
        <v>0</v>
      </c>
      <c r="L21" s="87">
        <f t="shared" si="1"/>
        <v>0</v>
      </c>
      <c r="M21" s="89">
        <f t="shared" si="2"/>
        <v>0</v>
      </c>
      <c r="N21" s="87">
        <f t="shared" si="3"/>
        <v>0</v>
      </c>
    </row>
    <row r="22" spans="1:14" s="21" customFormat="1" ht="22.5" customHeight="1" x14ac:dyDescent="0.15">
      <c r="A22" s="265"/>
      <c r="B22" s="266"/>
      <c r="C22" s="269"/>
      <c r="D22" s="269"/>
      <c r="E22" s="270"/>
      <c r="F22" s="173" t="str">
        <f>学校基本情報!$C$21&amp;学校基本情報!$C$22</f>
        <v/>
      </c>
      <c r="G22" s="173"/>
      <c r="H22" s="294"/>
      <c r="I22" s="33"/>
      <c r="J22" s="64">
        <v>10</v>
      </c>
      <c r="K22" s="87">
        <f t="shared" si="0"/>
        <v>0</v>
      </c>
      <c r="L22" s="87">
        <f t="shared" si="1"/>
        <v>0</v>
      </c>
      <c r="M22" s="89">
        <f t="shared" si="2"/>
        <v>0</v>
      </c>
      <c r="N22" s="87">
        <f t="shared" si="3"/>
        <v>0</v>
      </c>
    </row>
    <row r="23" spans="1:14" s="21" customFormat="1" ht="17.25" customHeight="1" x14ac:dyDescent="0.15">
      <c r="A23" s="265"/>
      <c r="B23" s="266"/>
      <c r="C23" s="271"/>
      <c r="D23" s="271"/>
      <c r="E23" s="272"/>
      <c r="F23" s="273" t="str">
        <f>"（電話）　"&amp;学校基本情報!$C$23</f>
        <v>（電話）　</v>
      </c>
      <c r="G23" s="273"/>
      <c r="H23" s="298"/>
      <c r="I23" s="33"/>
      <c r="J23" s="66"/>
      <c r="K23" s="59"/>
      <c r="L23" s="59"/>
      <c r="M23" s="59"/>
      <c r="N23" s="59"/>
    </row>
    <row r="24" spans="1:14" s="21" customFormat="1" ht="17.25" customHeight="1" x14ac:dyDescent="0.15">
      <c r="A24" s="25"/>
      <c r="B24" s="25"/>
      <c r="C24" s="23"/>
      <c r="D24" s="23"/>
      <c r="E24" s="23"/>
      <c r="F24" s="33"/>
      <c r="G24" s="33"/>
      <c r="H24" s="33"/>
      <c r="I24" s="33"/>
      <c r="J24" s="66"/>
      <c r="K24" s="59"/>
      <c r="L24" s="59"/>
      <c r="M24" s="59"/>
      <c r="N24" s="59"/>
    </row>
    <row r="25" spans="1:14" s="60" customFormat="1" ht="24" customHeight="1" x14ac:dyDescent="0.15">
      <c r="A25" s="142"/>
      <c r="B25" s="61"/>
      <c r="C25" s="61"/>
      <c r="D25" s="61"/>
      <c r="E25" s="61"/>
      <c r="F25" s="61"/>
      <c r="G25" s="61"/>
      <c r="J25" s="66"/>
      <c r="K25" s="59"/>
      <c r="L25" s="59"/>
      <c r="M25" s="59"/>
      <c r="N25" s="59"/>
    </row>
    <row r="26" spans="1:14" s="60" customFormat="1" ht="27" customHeight="1" x14ac:dyDescent="0.15">
      <c r="A26" s="144" t="s">
        <v>84</v>
      </c>
      <c r="B26" s="315" t="s">
        <v>85</v>
      </c>
      <c r="C26" s="316"/>
      <c r="D26" s="316"/>
      <c r="E26" s="317"/>
      <c r="F26" s="315" t="s">
        <v>95</v>
      </c>
      <c r="G26" s="316"/>
      <c r="H26" s="317"/>
      <c r="I26" s="67"/>
      <c r="J26" s="66"/>
      <c r="K26" s="59"/>
      <c r="L26" s="59"/>
      <c r="M26" s="59"/>
      <c r="N26" s="59"/>
    </row>
    <row r="27" spans="1:14" ht="27" customHeight="1" x14ac:dyDescent="0.15">
      <c r="A27" s="137" t="str">
        <f>IF(学校基本情報!$C$13="","",学校基本情報!$C$13)</f>
        <v/>
      </c>
      <c r="B27" s="311" t="s">
        <v>87</v>
      </c>
      <c r="C27" s="312"/>
      <c r="D27" s="312"/>
      <c r="E27" s="310"/>
      <c r="F27" s="80" t="s">
        <v>203</v>
      </c>
      <c r="G27" s="309" t="s">
        <v>96</v>
      </c>
      <c r="H27" s="310"/>
      <c r="I27" s="138" t="str">
        <f>IF(OR(AND(B27="",F27="",G27=""),AND(B27&lt;&gt;"",F27&lt;&gt;"",G27&lt;&gt;"")),"OK","ERROR")</f>
        <v>OK</v>
      </c>
      <c r="J27" s="130"/>
      <c r="K27" s="129"/>
      <c r="L27" s="129"/>
      <c r="M27" s="129"/>
      <c r="N27" s="129"/>
    </row>
    <row r="28" spans="1:14" ht="27" customHeight="1" x14ac:dyDescent="0.15">
      <c r="A28" s="137" t="str">
        <f>IF(学校基本情報!$C$13="","",学校基本情報!$C$13)</f>
        <v/>
      </c>
      <c r="B28" s="311"/>
      <c r="C28" s="312"/>
      <c r="D28" s="312"/>
      <c r="E28" s="310"/>
      <c r="F28" s="80"/>
      <c r="G28" s="309"/>
      <c r="H28" s="310"/>
      <c r="I28" s="138" t="str">
        <f t="shared" ref="I28:I36" si="4">IF(OR(AND(B28="",F28="",G28=""),AND(B28&lt;&gt;"",F28&lt;&gt;"",G28&lt;&gt;"")),"OK","ERROR")</f>
        <v>OK</v>
      </c>
      <c r="J28" s="129"/>
      <c r="K28" s="129"/>
      <c r="L28" s="129"/>
      <c r="M28" s="129"/>
      <c r="N28" s="129"/>
    </row>
    <row r="29" spans="1:14" ht="27" hidden="1" customHeight="1" outlineLevel="1" x14ac:dyDescent="0.15">
      <c r="A29" s="137" t="str">
        <f>IF(学校基本情報!$C$13="","",学校基本情報!$C$13)</f>
        <v/>
      </c>
      <c r="B29" s="311"/>
      <c r="C29" s="312"/>
      <c r="D29" s="312"/>
      <c r="E29" s="310"/>
      <c r="F29" s="80"/>
      <c r="G29" s="309"/>
      <c r="H29" s="310"/>
      <c r="I29" s="138" t="str">
        <f t="shared" si="4"/>
        <v>OK</v>
      </c>
      <c r="J29" s="129"/>
      <c r="K29" s="129"/>
      <c r="L29" s="129"/>
      <c r="M29" s="129"/>
      <c r="N29" s="129"/>
    </row>
    <row r="30" spans="1:14" ht="27" hidden="1" customHeight="1" outlineLevel="1" x14ac:dyDescent="0.15">
      <c r="A30" s="137" t="str">
        <f>IF(学校基本情報!$C$13="","",学校基本情報!$C$13)</f>
        <v/>
      </c>
      <c r="B30" s="311"/>
      <c r="C30" s="312"/>
      <c r="D30" s="312"/>
      <c r="E30" s="310"/>
      <c r="F30" s="80"/>
      <c r="G30" s="309"/>
      <c r="H30" s="310"/>
      <c r="I30" s="138" t="str">
        <f t="shared" si="4"/>
        <v>OK</v>
      </c>
      <c r="J30" s="129"/>
      <c r="K30" s="129"/>
      <c r="L30" s="129"/>
      <c r="M30" s="129"/>
      <c r="N30" s="129"/>
    </row>
    <row r="31" spans="1:14" ht="27" hidden="1" customHeight="1" outlineLevel="1" x14ac:dyDescent="0.15">
      <c r="A31" s="137" t="str">
        <f>IF(学校基本情報!$C$13="","",学校基本情報!$C$13)</f>
        <v/>
      </c>
      <c r="B31" s="311"/>
      <c r="C31" s="312"/>
      <c r="D31" s="312"/>
      <c r="E31" s="310"/>
      <c r="F31" s="80"/>
      <c r="G31" s="309"/>
      <c r="H31" s="310"/>
      <c r="I31" s="138" t="str">
        <f t="shared" si="4"/>
        <v>OK</v>
      </c>
      <c r="J31" s="129"/>
      <c r="K31" s="129"/>
      <c r="L31" s="129"/>
      <c r="M31" s="129"/>
      <c r="N31" s="129"/>
    </row>
    <row r="32" spans="1:14" ht="27" hidden="1" customHeight="1" outlineLevel="1" x14ac:dyDescent="0.15">
      <c r="A32" s="137" t="str">
        <f>IF(学校基本情報!$C$13="","",学校基本情報!$C$13)</f>
        <v/>
      </c>
      <c r="B32" s="311"/>
      <c r="C32" s="312"/>
      <c r="D32" s="312"/>
      <c r="E32" s="310"/>
      <c r="F32" s="80"/>
      <c r="G32" s="309"/>
      <c r="H32" s="310"/>
      <c r="I32" s="138" t="str">
        <f t="shared" si="4"/>
        <v>OK</v>
      </c>
      <c r="J32" s="129"/>
      <c r="K32" s="129"/>
      <c r="L32" s="129"/>
      <c r="M32" s="129"/>
      <c r="N32" s="129"/>
    </row>
    <row r="33" spans="1:14" ht="27" hidden="1" customHeight="1" outlineLevel="1" x14ac:dyDescent="0.15">
      <c r="A33" s="137" t="str">
        <f>IF(学校基本情報!$C$13="","",学校基本情報!$C$13)</f>
        <v/>
      </c>
      <c r="B33" s="311"/>
      <c r="C33" s="312"/>
      <c r="D33" s="312"/>
      <c r="E33" s="310"/>
      <c r="F33" s="80"/>
      <c r="G33" s="309"/>
      <c r="H33" s="310"/>
      <c r="I33" s="138" t="str">
        <f t="shared" si="4"/>
        <v>OK</v>
      </c>
      <c r="J33" s="139"/>
      <c r="K33" s="129"/>
      <c r="L33" s="129"/>
      <c r="M33" s="129"/>
      <c r="N33" s="129"/>
    </row>
    <row r="34" spans="1:14" ht="27" hidden="1" customHeight="1" outlineLevel="1" x14ac:dyDescent="0.15">
      <c r="A34" s="137" t="str">
        <f>IF(学校基本情報!$C$13="","",学校基本情報!$C$13)</f>
        <v/>
      </c>
      <c r="B34" s="311"/>
      <c r="C34" s="312"/>
      <c r="D34" s="312"/>
      <c r="E34" s="310"/>
      <c r="F34" s="80"/>
      <c r="G34" s="309"/>
      <c r="H34" s="310"/>
      <c r="I34" s="138" t="str">
        <f t="shared" si="4"/>
        <v>OK</v>
      </c>
      <c r="J34" s="139"/>
      <c r="K34" s="129"/>
      <c r="L34" s="129"/>
      <c r="M34" s="129"/>
      <c r="N34" s="129"/>
    </row>
    <row r="35" spans="1:14" ht="27" hidden="1" customHeight="1" outlineLevel="1" x14ac:dyDescent="0.15">
      <c r="A35" s="137" t="str">
        <f>IF(学校基本情報!$C$13="","",学校基本情報!$C$13)</f>
        <v/>
      </c>
      <c r="B35" s="311"/>
      <c r="C35" s="312"/>
      <c r="D35" s="312"/>
      <c r="E35" s="310"/>
      <c r="F35" s="80"/>
      <c r="G35" s="309"/>
      <c r="H35" s="310"/>
      <c r="I35" s="138" t="str">
        <f t="shared" si="4"/>
        <v>OK</v>
      </c>
      <c r="J35" s="139"/>
      <c r="K35" s="129"/>
      <c r="L35" s="129"/>
      <c r="M35" s="129"/>
      <c r="N35" s="129"/>
    </row>
    <row r="36" spans="1:14" ht="27" hidden="1" customHeight="1" outlineLevel="1" x14ac:dyDescent="0.15">
      <c r="A36" s="137" t="str">
        <f>IF(学校基本情報!$C$13="","",学校基本情報!$C$13)</f>
        <v/>
      </c>
      <c r="B36" s="311"/>
      <c r="C36" s="312"/>
      <c r="D36" s="312"/>
      <c r="E36" s="310"/>
      <c r="F36" s="80"/>
      <c r="G36" s="309"/>
      <c r="H36" s="310"/>
      <c r="I36" s="138" t="str">
        <f t="shared" si="4"/>
        <v>OK</v>
      </c>
      <c r="J36" s="139"/>
      <c r="K36" s="129"/>
      <c r="L36" s="129"/>
      <c r="M36" s="129"/>
      <c r="N36" s="129"/>
    </row>
    <row r="37" spans="1:14" s="60" customFormat="1" collapsed="1" x14ac:dyDescent="0.15">
      <c r="A37" s="142"/>
      <c r="B37" s="141"/>
      <c r="C37" s="131"/>
      <c r="D37" s="131"/>
      <c r="E37" s="132"/>
      <c r="F37" s="132"/>
      <c r="G37" s="132"/>
      <c r="K37" s="59"/>
      <c r="L37" s="59"/>
      <c r="M37" s="59"/>
      <c r="N37" s="59"/>
    </row>
    <row r="38" spans="1:14" s="60" customFormat="1" ht="162" customHeight="1" x14ac:dyDescent="0.15">
      <c r="A38" s="302" t="s">
        <v>97</v>
      </c>
      <c r="B38" s="302"/>
      <c r="C38" s="302"/>
      <c r="D38" s="302"/>
      <c r="E38" s="302"/>
      <c r="F38" s="302"/>
      <c r="G38" s="302"/>
      <c r="H38" s="302"/>
      <c r="I38" s="66"/>
      <c r="J38" s="66"/>
      <c r="K38" s="59"/>
      <c r="L38" s="59"/>
      <c r="M38" s="59"/>
      <c r="N38" s="59"/>
    </row>
    <row r="39" spans="1:14" x14ac:dyDescent="0.15">
      <c r="K39" s="129"/>
      <c r="L39" s="129"/>
      <c r="M39" s="129"/>
      <c r="N39" s="129"/>
    </row>
    <row r="40" spans="1:14" x14ac:dyDescent="0.15">
      <c r="K40" s="129"/>
      <c r="L40" s="129"/>
      <c r="M40" s="129"/>
      <c r="N40" s="129"/>
    </row>
    <row r="41" spans="1:14" x14ac:dyDescent="0.15">
      <c r="K41" s="129"/>
      <c r="L41" s="129"/>
      <c r="M41" s="129"/>
      <c r="N41" s="129"/>
    </row>
    <row r="42" spans="1:14" x14ac:dyDescent="0.15">
      <c r="K42" s="129"/>
      <c r="L42" s="129"/>
      <c r="M42" s="129"/>
      <c r="N42" s="129"/>
    </row>
    <row r="43" spans="1:14" x14ac:dyDescent="0.15">
      <c r="K43" s="129"/>
      <c r="L43" s="129"/>
      <c r="M43" s="129"/>
      <c r="N43" s="129"/>
    </row>
  </sheetData>
  <sheetProtection sheet="1" formatCells="0" formatColumns="0" formatRows="0" insertColumns="0" insertRows="0" insertHyperlinks="0" deleteColumns="0" deleteRows="0" sort="0" autoFilter="0" pivotTables="0"/>
  <mergeCells count="47">
    <mergeCell ref="A38:H38"/>
    <mergeCell ref="B26:E26"/>
    <mergeCell ref="F26:H26"/>
    <mergeCell ref="B33:E33"/>
    <mergeCell ref="G33:H33"/>
    <mergeCell ref="B34:E34"/>
    <mergeCell ref="G34:H34"/>
    <mergeCell ref="B35:E35"/>
    <mergeCell ref="G35:H35"/>
    <mergeCell ref="B36:E36"/>
    <mergeCell ref="G36:H36"/>
    <mergeCell ref="B29:E29"/>
    <mergeCell ref="G29:H29"/>
    <mergeCell ref="B30:E30"/>
    <mergeCell ref="G30:H30"/>
    <mergeCell ref="B31:E31"/>
    <mergeCell ref="F20:H20"/>
    <mergeCell ref="G21:H21"/>
    <mergeCell ref="F23:H23"/>
    <mergeCell ref="F22:H22"/>
    <mergeCell ref="A3:H3"/>
    <mergeCell ref="A11:H12"/>
    <mergeCell ref="B14:G14"/>
    <mergeCell ref="A16:B16"/>
    <mergeCell ref="D16:E16"/>
    <mergeCell ref="F16:H16"/>
    <mergeCell ref="A17:B19"/>
    <mergeCell ref="C17:C19"/>
    <mergeCell ref="A20:B20"/>
    <mergeCell ref="A21:B23"/>
    <mergeCell ref="C21:C23"/>
    <mergeCell ref="M12:N12"/>
    <mergeCell ref="L1:L3"/>
    <mergeCell ref="K9:L10"/>
    <mergeCell ref="G31:H31"/>
    <mergeCell ref="B32:E32"/>
    <mergeCell ref="G32:H32"/>
    <mergeCell ref="B27:E27"/>
    <mergeCell ref="G27:H27"/>
    <mergeCell ref="B28:E28"/>
    <mergeCell ref="G28:H28"/>
    <mergeCell ref="D17:E19"/>
    <mergeCell ref="D20:E20"/>
    <mergeCell ref="D21:E23"/>
    <mergeCell ref="G17:H17"/>
    <mergeCell ref="F18:H18"/>
    <mergeCell ref="F19:H19"/>
  </mergeCells>
  <phoneticPr fontId="18"/>
  <conditionalFormatting sqref="B27:E27">
    <cfRule type="cellIs" dxfId="15" priority="4" operator="equal">
      <formula>"○○高等専修学校○○課程○○学科"</formula>
    </cfRule>
  </conditionalFormatting>
  <conditionalFormatting sqref="B27:H36">
    <cfRule type="containsBlanks" dxfId="14" priority="7">
      <formula>LEN(TRIM(B27))=0</formula>
    </cfRule>
  </conditionalFormatting>
  <conditionalFormatting sqref="F27:F36">
    <cfRule type="cellIs" dxfId="13" priority="3" operator="equal">
      <formula>"平成○○年三月一日"</formula>
    </cfRule>
  </conditionalFormatting>
  <conditionalFormatting sqref="G27:H36">
    <cfRule type="cellIs" dxfId="12" priority="1" operator="equal">
      <formula>"（令和○○年三月三十一日までに当該課程を修了した者に限る。）"</formula>
    </cfRule>
  </conditionalFormatting>
  <dataValidations count="4">
    <dataValidation allowBlank="1" showInputMessage="1" showErrorMessage="1" promptTitle="告示されている名称で正しく記入ください" prompt=" " sqref="B27:E36"/>
    <dataValidation imeMode="halfAlpha" allowBlank="1" showInputMessage="1" showErrorMessage="1" promptTitle="告示されている「文部科学大臣が定める日」を記入ください" prompt=" " sqref="F27:F36"/>
    <dataValidation allowBlank="1" showInputMessage="1" showErrorMessage="1" promptTitle="廃止年月日を含め記入ください" prompt="（廃止年月日までに当該課程を修了した者に限る。）" sqref="G28:H36"/>
    <dataValidation allowBlank="1" showInputMessage="1" showErrorMessage="1" promptTitle="廃止年月日を踏まえ、記入ください" prompt="（廃止年月日までに当該課程を修了した者に限る。）_x000a_漢数字で記入すること。" sqref="G27:H27"/>
  </dataValidations>
  <printOptions horizontalCentered="1"/>
  <pageMargins left="0.31496062992125984" right="0.31496062992125984" top="0.55118110236220474" bottom="0.35433070866141736"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3"/>
  <sheetViews>
    <sheetView showGridLines="0" showWhiteSpace="0" view="pageBreakPreview" zoomScale="70" zoomScaleNormal="85" zoomScaleSheetLayoutView="70" workbookViewId="0">
      <selection activeCell="G21" sqref="G21"/>
    </sheetView>
  </sheetViews>
  <sheetFormatPr defaultColWidth="9" defaultRowHeight="13.5" outlineLevelRow="1" x14ac:dyDescent="0.15"/>
  <cols>
    <col min="1" max="1" width="10.875" style="136" customWidth="1"/>
    <col min="2" max="2" width="13.375" style="135" customWidth="1"/>
    <col min="3" max="3" width="18.75" style="122" customWidth="1"/>
    <col min="4" max="4" width="6.625" style="122" customWidth="1"/>
    <col min="5" max="5" width="7.625" style="122" customWidth="1"/>
    <col min="6" max="6" width="5.625" style="119" customWidth="1"/>
    <col min="7" max="7" width="20.625" style="119" customWidth="1"/>
    <col min="8" max="8" width="50.625" style="119" customWidth="1"/>
    <col min="9" max="9" width="24.875" style="120" customWidth="1"/>
    <col min="10" max="10" width="14.625" style="120" customWidth="1"/>
    <col min="11" max="11" width="6.25" style="120" customWidth="1"/>
    <col min="12" max="12" width="9.125" style="121" customWidth="1"/>
    <col min="13" max="13" width="50.375" style="121" customWidth="1"/>
    <col min="14" max="14" width="17.125" style="121" customWidth="1"/>
    <col min="15" max="15" width="40.75" style="121" customWidth="1"/>
    <col min="16" max="16384" width="9" style="120"/>
  </cols>
  <sheetData>
    <row r="1" spans="1:15" s="60" customFormat="1" x14ac:dyDescent="0.15">
      <c r="A1" s="140" t="s">
        <v>98</v>
      </c>
      <c r="B1" s="141"/>
      <c r="C1" s="131"/>
      <c r="D1" s="131"/>
      <c r="E1" s="131"/>
      <c r="F1" s="132"/>
      <c r="G1" s="132"/>
      <c r="H1" s="132"/>
      <c r="L1" s="21"/>
      <c r="M1" s="276" t="str">
        <f>IF(学校基本情報!$E$5="〇",IF(COUNTIF($I$27:$I$36,"ERROR")&gt;0,"ERROR","OK"),"")</f>
        <v/>
      </c>
      <c r="N1" s="68"/>
      <c r="O1" s="68"/>
    </row>
    <row r="2" spans="1:15" s="60" customFormat="1" x14ac:dyDescent="0.15">
      <c r="A2" s="142"/>
      <c r="B2" s="141"/>
      <c r="C2" s="131"/>
      <c r="D2" s="131"/>
      <c r="E2" s="131"/>
      <c r="F2" s="132"/>
      <c r="G2" s="132"/>
      <c r="H2" s="133"/>
      <c r="L2" s="85" t="s">
        <v>148</v>
      </c>
      <c r="M2" s="276"/>
      <c r="N2" s="68"/>
      <c r="O2" s="68"/>
    </row>
    <row r="3" spans="1:15" s="60" customFormat="1" ht="14.25" customHeight="1" thickBot="1" x14ac:dyDescent="0.2">
      <c r="A3" s="300" t="s">
        <v>99</v>
      </c>
      <c r="B3" s="300"/>
      <c r="C3" s="300"/>
      <c r="D3" s="300"/>
      <c r="E3" s="300"/>
      <c r="F3" s="300"/>
      <c r="G3" s="300"/>
      <c r="H3" s="300"/>
      <c r="I3" s="300"/>
      <c r="J3" s="61"/>
      <c r="K3" s="61"/>
      <c r="L3" s="21"/>
      <c r="M3" s="287"/>
      <c r="N3" s="68"/>
      <c r="O3" s="68"/>
    </row>
    <row r="4" spans="1:15" s="60" customFormat="1" x14ac:dyDescent="0.15">
      <c r="A4" s="61"/>
      <c r="B4" s="61"/>
      <c r="C4" s="61"/>
      <c r="D4" s="61"/>
      <c r="E4" s="61"/>
      <c r="F4" s="61"/>
      <c r="G4" s="61"/>
      <c r="H4" s="61"/>
      <c r="L4" s="21"/>
      <c r="M4" s="21"/>
      <c r="N4" s="68"/>
      <c r="O4" s="68"/>
    </row>
    <row r="5" spans="1:15" s="60" customFormat="1" x14ac:dyDescent="0.15">
      <c r="A5" s="61"/>
      <c r="B5" s="61"/>
      <c r="C5" s="61"/>
      <c r="D5" s="61"/>
      <c r="E5" s="61"/>
      <c r="F5" s="61"/>
      <c r="G5" s="61"/>
      <c r="H5" s="61"/>
      <c r="I5" s="62" t="str">
        <f>IF(学校基本情報!$C$2="","",TEXT(学校基本情報!$C$2,"ggge年m月d日"))</f>
        <v/>
      </c>
      <c r="J5" s="62"/>
      <c r="K5" s="62"/>
      <c r="L5" s="21"/>
      <c r="M5" s="21"/>
      <c r="N5" s="68"/>
      <c r="O5" s="68"/>
    </row>
    <row r="6" spans="1:15" s="60" customFormat="1" x14ac:dyDescent="0.15">
      <c r="A6" s="142"/>
      <c r="B6" s="61"/>
      <c r="C6" s="61"/>
      <c r="D6" s="61"/>
      <c r="E6" s="61"/>
      <c r="F6" s="61"/>
      <c r="G6" s="61"/>
      <c r="H6" s="61"/>
      <c r="L6" s="21"/>
      <c r="M6" s="21"/>
      <c r="N6" s="68"/>
      <c r="O6" s="68"/>
    </row>
    <row r="7" spans="1:15" s="60" customFormat="1" x14ac:dyDescent="0.15">
      <c r="A7" s="142"/>
      <c r="B7" s="61"/>
      <c r="C7" s="61"/>
      <c r="D7" s="61"/>
      <c r="E7" s="61"/>
      <c r="F7" s="61"/>
      <c r="G7" s="61"/>
      <c r="H7" s="61"/>
      <c r="L7" s="68"/>
      <c r="M7" s="68"/>
      <c r="N7" s="68"/>
      <c r="O7" s="68"/>
    </row>
    <row r="8" spans="1:15" s="60" customFormat="1" ht="14.25" customHeight="1" x14ac:dyDescent="0.15">
      <c r="A8" s="74" t="s">
        <v>81</v>
      </c>
      <c r="B8" s="141"/>
      <c r="C8" s="61"/>
      <c r="D8" s="61"/>
      <c r="E8" s="61"/>
      <c r="F8" s="61"/>
      <c r="G8" s="61"/>
      <c r="H8" s="61"/>
      <c r="L8" s="68"/>
      <c r="M8" s="68"/>
      <c r="N8" s="68"/>
      <c r="O8" s="68"/>
    </row>
    <row r="9" spans="1:15" s="60" customFormat="1" x14ac:dyDescent="0.15">
      <c r="A9" s="74"/>
      <c r="B9" s="141"/>
      <c r="C9" s="61"/>
      <c r="D9" s="61"/>
      <c r="E9" s="61"/>
      <c r="F9" s="61"/>
      <c r="G9" s="61"/>
      <c r="H9" s="61"/>
      <c r="L9" s="274" t="s">
        <v>221</v>
      </c>
      <c r="M9" s="274"/>
      <c r="N9" s="68"/>
      <c r="O9" s="68"/>
    </row>
    <row r="10" spans="1:15" s="60" customFormat="1" x14ac:dyDescent="0.15">
      <c r="A10" s="142"/>
      <c r="B10" s="74"/>
      <c r="C10" s="61"/>
      <c r="D10" s="61"/>
      <c r="E10" s="61"/>
      <c r="F10" s="61"/>
      <c r="G10" s="61"/>
      <c r="H10" s="61"/>
      <c r="L10" s="274"/>
      <c r="M10" s="274"/>
      <c r="N10" s="68"/>
      <c r="O10" s="68"/>
    </row>
    <row r="11" spans="1:15" s="60" customFormat="1" x14ac:dyDescent="0.15">
      <c r="A11" s="301" t="s">
        <v>100</v>
      </c>
      <c r="B11" s="301"/>
      <c r="C11" s="301"/>
      <c r="D11" s="301"/>
      <c r="E11" s="301"/>
      <c r="F11" s="301"/>
      <c r="G11" s="301"/>
      <c r="H11" s="301"/>
      <c r="I11" s="301"/>
      <c r="J11" s="63"/>
      <c r="K11" s="63"/>
      <c r="L11" s="21"/>
      <c r="M11" s="21"/>
      <c r="N11" s="68"/>
      <c r="O11" s="68"/>
    </row>
    <row r="12" spans="1:15" s="60" customFormat="1" x14ac:dyDescent="0.15">
      <c r="A12" s="301"/>
      <c r="B12" s="301"/>
      <c r="C12" s="301"/>
      <c r="D12" s="301"/>
      <c r="E12" s="301"/>
      <c r="F12" s="301"/>
      <c r="G12" s="301"/>
      <c r="H12" s="301"/>
      <c r="I12" s="301"/>
      <c r="J12" s="63"/>
      <c r="K12" s="63"/>
      <c r="L12" s="86" t="s">
        <v>204</v>
      </c>
      <c r="M12" s="88" t="s">
        <v>205</v>
      </c>
      <c r="N12" s="284" t="s">
        <v>206</v>
      </c>
      <c r="O12" s="285"/>
    </row>
    <row r="13" spans="1:15" s="60" customFormat="1" ht="24" x14ac:dyDescent="0.15">
      <c r="A13" s="142"/>
      <c r="B13" s="61"/>
      <c r="C13" s="61"/>
      <c r="D13" s="61"/>
      <c r="E13" s="61"/>
      <c r="F13" s="132"/>
      <c r="G13" s="71"/>
      <c r="H13" s="132"/>
      <c r="K13" s="64">
        <v>1</v>
      </c>
      <c r="L13" s="87" t="str">
        <f>$A27</f>
        <v/>
      </c>
      <c r="M13" s="87" t="str">
        <f>$B27</f>
        <v>○○高等専修学校○○課程○○学科</v>
      </c>
      <c r="N13" s="89" t="str">
        <f>$G27</f>
        <v>令和○○年○月一日</v>
      </c>
      <c r="O13" s="87" t="str">
        <f>$H27</f>
        <v>（令和○○年三月三十一日までに当該課程を修了した者に限る。）</v>
      </c>
    </row>
    <row r="14" spans="1:15" s="60" customFormat="1" ht="24" customHeight="1" x14ac:dyDescent="0.15">
      <c r="A14" s="300" t="s">
        <v>83</v>
      </c>
      <c r="B14" s="300"/>
      <c r="C14" s="300"/>
      <c r="D14" s="300"/>
      <c r="E14" s="300"/>
      <c r="F14" s="300"/>
      <c r="G14" s="300"/>
      <c r="H14" s="300"/>
      <c r="I14" s="300"/>
      <c r="K14" s="64">
        <v>2</v>
      </c>
      <c r="L14" s="87" t="str">
        <f t="shared" ref="L14:L22" si="0">$A28</f>
        <v/>
      </c>
      <c r="M14" s="87">
        <f t="shared" ref="M14:M22" si="1">$B28</f>
        <v>0</v>
      </c>
      <c r="N14" s="89">
        <f t="shared" ref="N14:N22" si="2">$G28</f>
        <v>0</v>
      </c>
      <c r="O14" s="87">
        <f t="shared" ref="O14:O22" si="3">$H28</f>
        <v>0</v>
      </c>
    </row>
    <row r="15" spans="1:15" s="60" customFormat="1" ht="27" customHeight="1" x14ac:dyDescent="0.15">
      <c r="A15" s="142"/>
      <c r="B15" s="61"/>
      <c r="C15" s="61"/>
      <c r="D15" s="61"/>
      <c r="E15" s="61"/>
      <c r="F15" s="61"/>
      <c r="G15" s="61"/>
      <c r="H15" s="61"/>
      <c r="K15" s="64">
        <v>3</v>
      </c>
      <c r="L15" s="87" t="str">
        <f t="shared" si="0"/>
        <v/>
      </c>
      <c r="M15" s="87">
        <f t="shared" si="1"/>
        <v>0</v>
      </c>
      <c r="N15" s="89">
        <f t="shared" si="2"/>
        <v>0</v>
      </c>
      <c r="O15" s="87">
        <f t="shared" si="3"/>
        <v>0</v>
      </c>
    </row>
    <row r="16" spans="1:15" s="21" customFormat="1" ht="25.7" customHeight="1" x14ac:dyDescent="0.15">
      <c r="A16" s="204" t="s">
        <v>21</v>
      </c>
      <c r="B16" s="206"/>
      <c r="C16" s="111" t="s">
        <v>22</v>
      </c>
      <c r="D16" s="318" t="s">
        <v>23</v>
      </c>
      <c r="E16" s="318"/>
      <c r="F16" s="318"/>
      <c r="G16" s="205" t="s">
        <v>24</v>
      </c>
      <c r="H16" s="205"/>
      <c r="I16" s="206"/>
      <c r="J16" s="65"/>
      <c r="K16" s="64">
        <v>4</v>
      </c>
      <c r="L16" s="87" t="str">
        <f t="shared" si="0"/>
        <v/>
      </c>
      <c r="M16" s="87">
        <f t="shared" si="1"/>
        <v>0</v>
      </c>
      <c r="N16" s="89">
        <f t="shared" si="2"/>
        <v>0</v>
      </c>
      <c r="O16" s="87">
        <f t="shared" si="3"/>
        <v>0</v>
      </c>
    </row>
    <row r="17" spans="1:15" s="21" customFormat="1" ht="17.25" customHeight="1" x14ac:dyDescent="0.15">
      <c r="A17" s="265" t="str">
        <f>IF(学校基本情報!$C$9="","",学校基本情報!$C$9)</f>
        <v/>
      </c>
      <c r="B17" s="266"/>
      <c r="C17" s="267" t="str">
        <f>IF(学校基本情報!$C$10="","",TEXT(学校基本情報!$C$10,"ggge年m月d日"))</f>
        <v/>
      </c>
      <c r="D17" s="319" t="str">
        <f>IF(学校基本情報!$C$11="","",学校基本情報!$C$11)</f>
        <v/>
      </c>
      <c r="E17" s="319"/>
      <c r="F17" s="319"/>
      <c r="G17" s="143" t="str">
        <f>"〒"&amp;TEXT(学校基本情報!$C$12,"000-0000")</f>
        <v>〒000-0000</v>
      </c>
      <c r="H17" s="260"/>
      <c r="I17" s="261"/>
      <c r="J17" s="35"/>
      <c r="K17" s="64">
        <v>5</v>
      </c>
      <c r="L17" s="87" t="str">
        <f t="shared" si="0"/>
        <v/>
      </c>
      <c r="M17" s="87">
        <f t="shared" si="1"/>
        <v>0</v>
      </c>
      <c r="N17" s="89">
        <f t="shared" si="2"/>
        <v>0</v>
      </c>
      <c r="O17" s="87">
        <f t="shared" si="3"/>
        <v>0</v>
      </c>
    </row>
    <row r="18" spans="1:15" s="21" customFormat="1" ht="22.5" customHeight="1" x14ac:dyDescent="0.15">
      <c r="A18" s="265"/>
      <c r="B18" s="266"/>
      <c r="C18" s="269"/>
      <c r="D18" s="319"/>
      <c r="E18" s="319"/>
      <c r="F18" s="319"/>
      <c r="G18" s="173" t="str">
        <f>学校基本情報!$C$13&amp;学校基本情報!$C$14</f>
        <v/>
      </c>
      <c r="H18" s="173"/>
      <c r="I18" s="294"/>
      <c r="J18" s="33"/>
      <c r="K18" s="64">
        <v>6</v>
      </c>
      <c r="L18" s="87" t="str">
        <f t="shared" si="0"/>
        <v/>
      </c>
      <c r="M18" s="87">
        <f t="shared" si="1"/>
        <v>0</v>
      </c>
      <c r="N18" s="89">
        <f t="shared" si="2"/>
        <v>0</v>
      </c>
      <c r="O18" s="87">
        <f t="shared" si="3"/>
        <v>0</v>
      </c>
    </row>
    <row r="19" spans="1:15" s="21" customFormat="1" ht="17.25" customHeight="1" x14ac:dyDescent="0.15">
      <c r="A19" s="265"/>
      <c r="B19" s="266"/>
      <c r="C19" s="271"/>
      <c r="D19" s="319"/>
      <c r="E19" s="319"/>
      <c r="F19" s="319"/>
      <c r="G19" s="173" t="str">
        <f>"（電話）　"&amp;学校基本情報!$C$15</f>
        <v>（電話）　</v>
      </c>
      <c r="H19" s="173"/>
      <c r="I19" s="294"/>
      <c r="J19" s="33"/>
      <c r="K19" s="64">
        <v>7</v>
      </c>
      <c r="L19" s="87" t="str">
        <f t="shared" si="0"/>
        <v/>
      </c>
      <c r="M19" s="87">
        <f t="shared" si="1"/>
        <v>0</v>
      </c>
      <c r="N19" s="89">
        <f t="shared" si="2"/>
        <v>0</v>
      </c>
      <c r="O19" s="87">
        <f t="shared" si="3"/>
        <v>0</v>
      </c>
    </row>
    <row r="20" spans="1:15" s="21" customFormat="1" ht="25.9" customHeight="1" x14ac:dyDescent="0.15">
      <c r="A20" s="204" t="s">
        <v>27</v>
      </c>
      <c r="B20" s="206"/>
      <c r="C20" s="111" t="s">
        <v>28</v>
      </c>
      <c r="D20" s="318" t="s">
        <v>29</v>
      </c>
      <c r="E20" s="318"/>
      <c r="F20" s="318"/>
      <c r="G20" s="205" t="s">
        <v>30</v>
      </c>
      <c r="H20" s="205"/>
      <c r="I20" s="206"/>
      <c r="J20" s="65"/>
      <c r="K20" s="64">
        <v>8</v>
      </c>
      <c r="L20" s="87" t="str">
        <f t="shared" si="0"/>
        <v/>
      </c>
      <c r="M20" s="87">
        <f t="shared" si="1"/>
        <v>0</v>
      </c>
      <c r="N20" s="89">
        <f t="shared" si="2"/>
        <v>0</v>
      </c>
      <c r="O20" s="87">
        <f t="shared" si="3"/>
        <v>0</v>
      </c>
    </row>
    <row r="21" spans="1:15" s="21" customFormat="1" ht="17.25" customHeight="1" x14ac:dyDescent="0.15">
      <c r="A21" s="265" t="str">
        <f>IF(学校基本情報!$C$17="","",学校基本情報!$C$17)</f>
        <v/>
      </c>
      <c r="B21" s="266"/>
      <c r="C21" s="267" t="str">
        <f>IF(学校基本情報!$C$18="","",TEXT(学校基本情報!$C$18,"ggge年m月d日"))</f>
        <v/>
      </c>
      <c r="D21" s="319" t="str">
        <f>IF(学校基本情報!$C$19="","",学校基本情報!$C$19)</f>
        <v/>
      </c>
      <c r="E21" s="319"/>
      <c r="F21" s="319"/>
      <c r="G21" s="143" t="str">
        <f>"〒"&amp;TEXT(学校基本情報!$C$20,"000-0000")</f>
        <v>〒000-0000</v>
      </c>
      <c r="H21" s="260"/>
      <c r="I21" s="261"/>
      <c r="J21" s="35"/>
      <c r="K21" s="64">
        <v>9</v>
      </c>
      <c r="L21" s="87" t="str">
        <f t="shared" si="0"/>
        <v/>
      </c>
      <c r="M21" s="87">
        <f t="shared" si="1"/>
        <v>0</v>
      </c>
      <c r="N21" s="89">
        <f t="shared" si="2"/>
        <v>0</v>
      </c>
      <c r="O21" s="87">
        <f t="shared" si="3"/>
        <v>0</v>
      </c>
    </row>
    <row r="22" spans="1:15" s="21" customFormat="1" ht="22.5" customHeight="1" x14ac:dyDescent="0.15">
      <c r="A22" s="265"/>
      <c r="B22" s="266"/>
      <c r="C22" s="269"/>
      <c r="D22" s="319"/>
      <c r="E22" s="319"/>
      <c r="F22" s="319"/>
      <c r="G22" s="173" t="str">
        <f>学校基本情報!$C$21&amp;学校基本情報!$C$22</f>
        <v/>
      </c>
      <c r="H22" s="173"/>
      <c r="I22" s="294"/>
      <c r="J22" s="33"/>
      <c r="K22" s="64">
        <v>10</v>
      </c>
      <c r="L22" s="87" t="str">
        <f t="shared" si="0"/>
        <v/>
      </c>
      <c r="M22" s="87">
        <f t="shared" si="1"/>
        <v>0</v>
      </c>
      <c r="N22" s="89">
        <f t="shared" si="2"/>
        <v>0</v>
      </c>
      <c r="O22" s="87">
        <f t="shared" si="3"/>
        <v>0</v>
      </c>
    </row>
    <row r="23" spans="1:15" s="21" customFormat="1" ht="17.25" customHeight="1" x14ac:dyDescent="0.15">
      <c r="A23" s="265"/>
      <c r="B23" s="266"/>
      <c r="C23" s="271"/>
      <c r="D23" s="319"/>
      <c r="E23" s="319"/>
      <c r="F23" s="319"/>
      <c r="G23" s="273" t="str">
        <f>"（電話）　"&amp;学校基本情報!$C$23</f>
        <v>（電話）　</v>
      </c>
      <c r="H23" s="273"/>
      <c r="I23" s="298"/>
      <c r="J23" s="33"/>
      <c r="K23" s="66"/>
      <c r="L23" s="59"/>
      <c r="M23" s="59"/>
      <c r="N23" s="59"/>
      <c r="O23" s="59"/>
    </row>
    <row r="24" spans="1:15" s="21" customFormat="1" ht="17.25" customHeight="1" x14ac:dyDescent="0.15">
      <c r="A24" s="25"/>
      <c r="B24" s="25"/>
      <c r="C24" s="23"/>
      <c r="D24" s="23"/>
      <c r="E24" s="23"/>
      <c r="F24" s="33"/>
      <c r="G24" s="33"/>
      <c r="H24" s="33"/>
      <c r="I24" s="68"/>
      <c r="J24" s="33"/>
      <c r="K24" s="66"/>
      <c r="L24" s="59"/>
      <c r="M24" s="59"/>
      <c r="N24" s="59"/>
      <c r="O24" s="59"/>
    </row>
    <row r="25" spans="1:15" s="60" customFormat="1" x14ac:dyDescent="0.15">
      <c r="A25" s="74"/>
      <c r="B25" s="141"/>
      <c r="C25" s="131"/>
      <c r="D25" s="131"/>
      <c r="E25" s="131"/>
      <c r="F25" s="132"/>
      <c r="G25" s="132"/>
      <c r="H25" s="132"/>
      <c r="K25" s="66"/>
      <c r="L25" s="59"/>
      <c r="M25" s="59"/>
      <c r="N25" s="59"/>
      <c r="O25" s="59"/>
    </row>
    <row r="26" spans="1:15" s="148" customFormat="1" ht="27" customHeight="1" x14ac:dyDescent="0.15">
      <c r="A26" s="147" t="s">
        <v>84</v>
      </c>
      <c r="B26" s="315" t="s">
        <v>85</v>
      </c>
      <c r="C26" s="316"/>
      <c r="D26" s="316"/>
      <c r="E26" s="316"/>
      <c r="F26" s="317"/>
      <c r="G26" s="315" t="s">
        <v>95</v>
      </c>
      <c r="H26" s="317"/>
      <c r="I26" s="144" t="s">
        <v>101</v>
      </c>
      <c r="J26" s="67"/>
      <c r="K26" s="66"/>
      <c r="L26" s="59"/>
      <c r="M26" s="59"/>
      <c r="N26" s="59"/>
      <c r="O26" s="59"/>
    </row>
    <row r="27" spans="1:15" s="145" customFormat="1" ht="27" customHeight="1" x14ac:dyDescent="0.15">
      <c r="A27" s="137" t="str">
        <f>IF(学校基本情報!$C$13="","",学校基本情報!$C$13)</f>
        <v/>
      </c>
      <c r="B27" s="311" t="s">
        <v>102</v>
      </c>
      <c r="C27" s="312"/>
      <c r="D27" s="312"/>
      <c r="E27" s="312"/>
      <c r="F27" s="310"/>
      <c r="G27" s="81" t="s">
        <v>103</v>
      </c>
      <c r="H27" s="82" t="s">
        <v>104</v>
      </c>
      <c r="I27" s="146"/>
      <c r="J27" s="138" t="str">
        <f>IF(OR(AND(B27="",G27="",H27=""),AND(B27&lt;&gt;"",G27&lt;&gt;"",H27&lt;&gt;"")),"OK","ERROR")</f>
        <v>OK</v>
      </c>
      <c r="K27" s="130"/>
      <c r="L27" s="129"/>
      <c r="M27" s="129"/>
      <c r="N27" s="129"/>
      <c r="O27" s="129"/>
    </row>
    <row r="28" spans="1:15" s="145" customFormat="1" ht="27" customHeight="1" x14ac:dyDescent="0.15">
      <c r="A28" s="137" t="str">
        <f>IF(学校基本情報!$C$13="","",学校基本情報!$C$13)</f>
        <v/>
      </c>
      <c r="B28" s="311"/>
      <c r="C28" s="312"/>
      <c r="D28" s="312"/>
      <c r="E28" s="312"/>
      <c r="F28" s="310"/>
      <c r="G28" s="81"/>
      <c r="H28" s="82"/>
      <c r="I28" s="146"/>
      <c r="J28" s="138" t="str">
        <f t="shared" ref="J28:J36" si="4">IF(OR(AND(B28="",G28="",H28=""),AND(B28&lt;&gt;"",G28&lt;&gt;"",H28&lt;&gt;"")),"OK","ERROR")</f>
        <v>OK</v>
      </c>
      <c r="K28" s="129"/>
      <c r="L28" s="129"/>
      <c r="M28" s="129"/>
      <c r="N28" s="129"/>
      <c r="O28" s="129"/>
    </row>
    <row r="29" spans="1:15" s="145" customFormat="1" ht="27" hidden="1" customHeight="1" outlineLevel="1" x14ac:dyDescent="0.15">
      <c r="A29" s="137" t="str">
        <f>IF(学校基本情報!$C$13="","",学校基本情報!$C$13)</f>
        <v/>
      </c>
      <c r="B29" s="311"/>
      <c r="C29" s="312"/>
      <c r="D29" s="312"/>
      <c r="E29" s="312"/>
      <c r="F29" s="310"/>
      <c r="G29" s="81"/>
      <c r="H29" s="82"/>
      <c r="I29" s="146"/>
      <c r="J29" s="138" t="str">
        <f t="shared" si="4"/>
        <v>OK</v>
      </c>
      <c r="K29" s="129"/>
      <c r="L29" s="129"/>
      <c r="M29" s="129"/>
      <c r="N29" s="129"/>
      <c r="O29" s="129"/>
    </row>
    <row r="30" spans="1:15" s="145" customFormat="1" ht="27" hidden="1" customHeight="1" outlineLevel="1" x14ac:dyDescent="0.15">
      <c r="A30" s="137" t="str">
        <f>IF(学校基本情報!$C$13="","",学校基本情報!$C$13)</f>
        <v/>
      </c>
      <c r="B30" s="311"/>
      <c r="C30" s="312"/>
      <c r="D30" s="312"/>
      <c r="E30" s="312"/>
      <c r="F30" s="310"/>
      <c r="G30" s="81"/>
      <c r="H30" s="82"/>
      <c r="I30" s="146"/>
      <c r="J30" s="138" t="str">
        <f t="shared" si="4"/>
        <v>OK</v>
      </c>
      <c r="K30" s="129"/>
      <c r="L30" s="129"/>
      <c r="M30" s="129"/>
      <c r="N30" s="129"/>
      <c r="O30" s="129"/>
    </row>
    <row r="31" spans="1:15" s="145" customFormat="1" ht="27" hidden="1" customHeight="1" outlineLevel="1" x14ac:dyDescent="0.15">
      <c r="A31" s="137" t="str">
        <f>IF(学校基本情報!$C$13="","",学校基本情報!$C$13)</f>
        <v/>
      </c>
      <c r="B31" s="311"/>
      <c r="C31" s="312"/>
      <c r="D31" s="312"/>
      <c r="E31" s="312"/>
      <c r="F31" s="310"/>
      <c r="G31" s="81"/>
      <c r="H31" s="82"/>
      <c r="I31" s="146"/>
      <c r="J31" s="138" t="str">
        <f t="shared" si="4"/>
        <v>OK</v>
      </c>
      <c r="K31" s="129"/>
      <c r="L31" s="129"/>
      <c r="M31" s="129"/>
      <c r="N31" s="129"/>
      <c r="O31" s="129"/>
    </row>
    <row r="32" spans="1:15" s="145" customFormat="1" ht="27" hidden="1" customHeight="1" outlineLevel="1" x14ac:dyDescent="0.15">
      <c r="A32" s="137" t="str">
        <f>IF(学校基本情報!$C$13="","",学校基本情報!$C$13)</f>
        <v/>
      </c>
      <c r="B32" s="311"/>
      <c r="C32" s="312"/>
      <c r="D32" s="312"/>
      <c r="E32" s="312"/>
      <c r="F32" s="310"/>
      <c r="G32" s="81"/>
      <c r="H32" s="82"/>
      <c r="I32" s="146"/>
      <c r="J32" s="138" t="str">
        <f t="shared" si="4"/>
        <v>OK</v>
      </c>
      <c r="K32" s="129"/>
      <c r="L32" s="129"/>
      <c r="M32" s="129"/>
      <c r="N32" s="129"/>
      <c r="O32" s="129"/>
    </row>
    <row r="33" spans="1:15" s="145" customFormat="1" ht="27" hidden="1" customHeight="1" outlineLevel="1" x14ac:dyDescent="0.15">
      <c r="A33" s="137" t="str">
        <f>IF(学校基本情報!$C$13="","",学校基本情報!$C$13)</f>
        <v/>
      </c>
      <c r="B33" s="311"/>
      <c r="C33" s="312"/>
      <c r="D33" s="312"/>
      <c r="E33" s="312"/>
      <c r="F33" s="310"/>
      <c r="G33" s="81"/>
      <c r="H33" s="82"/>
      <c r="I33" s="146"/>
      <c r="J33" s="138" t="str">
        <f t="shared" si="4"/>
        <v>OK</v>
      </c>
      <c r="K33" s="139"/>
      <c r="L33" s="129"/>
      <c r="M33" s="129"/>
      <c r="N33" s="129"/>
      <c r="O33" s="129"/>
    </row>
    <row r="34" spans="1:15" s="145" customFormat="1" ht="27" hidden="1" customHeight="1" outlineLevel="1" x14ac:dyDescent="0.15">
      <c r="A34" s="137" t="str">
        <f>IF(学校基本情報!$C$13="","",学校基本情報!$C$13)</f>
        <v/>
      </c>
      <c r="B34" s="311"/>
      <c r="C34" s="312"/>
      <c r="D34" s="312"/>
      <c r="E34" s="312"/>
      <c r="F34" s="310"/>
      <c r="G34" s="81"/>
      <c r="H34" s="82"/>
      <c r="I34" s="146"/>
      <c r="J34" s="138" t="str">
        <f t="shared" si="4"/>
        <v>OK</v>
      </c>
      <c r="K34" s="139"/>
      <c r="L34" s="129"/>
      <c r="M34" s="129"/>
      <c r="N34" s="129"/>
      <c r="O34" s="129"/>
    </row>
    <row r="35" spans="1:15" s="145" customFormat="1" ht="27" hidden="1" customHeight="1" outlineLevel="1" x14ac:dyDescent="0.15">
      <c r="A35" s="137" t="str">
        <f>IF(学校基本情報!$C$13="","",学校基本情報!$C$13)</f>
        <v/>
      </c>
      <c r="B35" s="311"/>
      <c r="C35" s="312"/>
      <c r="D35" s="312"/>
      <c r="E35" s="312"/>
      <c r="F35" s="310"/>
      <c r="G35" s="81"/>
      <c r="H35" s="82"/>
      <c r="I35" s="146"/>
      <c r="J35" s="138" t="str">
        <f t="shared" si="4"/>
        <v>OK</v>
      </c>
      <c r="K35" s="139"/>
      <c r="L35" s="129"/>
      <c r="M35" s="129"/>
      <c r="N35" s="129"/>
      <c r="O35" s="129"/>
    </row>
    <row r="36" spans="1:15" s="145" customFormat="1" ht="27" hidden="1" customHeight="1" outlineLevel="1" x14ac:dyDescent="0.15">
      <c r="A36" s="137" t="str">
        <f>IF(学校基本情報!$C$13="","",学校基本情報!$C$13)</f>
        <v/>
      </c>
      <c r="B36" s="311"/>
      <c r="C36" s="312"/>
      <c r="D36" s="312"/>
      <c r="E36" s="312"/>
      <c r="F36" s="310"/>
      <c r="G36" s="81"/>
      <c r="H36" s="82"/>
      <c r="I36" s="146"/>
      <c r="J36" s="138" t="str">
        <f t="shared" si="4"/>
        <v>OK</v>
      </c>
      <c r="K36" s="139"/>
      <c r="L36" s="129"/>
      <c r="M36" s="129"/>
      <c r="N36" s="129"/>
      <c r="O36" s="129"/>
    </row>
    <row r="37" spans="1:15" s="60" customFormat="1" ht="162" customHeight="1" collapsed="1" x14ac:dyDescent="0.15">
      <c r="A37" s="302" t="s">
        <v>105</v>
      </c>
      <c r="B37" s="302"/>
      <c r="C37" s="302"/>
      <c r="D37" s="302"/>
      <c r="E37" s="302"/>
      <c r="F37" s="302"/>
      <c r="G37" s="302"/>
      <c r="H37" s="302"/>
      <c r="I37" s="302"/>
      <c r="L37" s="59"/>
      <c r="M37" s="59"/>
      <c r="N37" s="59"/>
      <c r="O37" s="59"/>
    </row>
    <row r="38" spans="1:15" x14ac:dyDescent="0.15">
      <c r="J38" s="130"/>
      <c r="K38" s="130"/>
      <c r="L38" s="129"/>
      <c r="M38" s="129"/>
      <c r="N38" s="129"/>
      <c r="O38" s="129"/>
    </row>
    <row r="39" spans="1:15" x14ac:dyDescent="0.15">
      <c r="L39" s="129"/>
      <c r="M39" s="129"/>
      <c r="N39" s="129"/>
      <c r="O39" s="129"/>
    </row>
    <row r="40" spans="1:15" x14ac:dyDescent="0.15">
      <c r="L40" s="129"/>
      <c r="M40" s="129"/>
      <c r="N40" s="129"/>
      <c r="O40" s="129"/>
    </row>
    <row r="41" spans="1:15" x14ac:dyDescent="0.15">
      <c r="L41" s="129"/>
      <c r="M41" s="129"/>
      <c r="N41" s="129"/>
      <c r="O41" s="129"/>
    </row>
    <row r="42" spans="1:15" x14ac:dyDescent="0.15">
      <c r="L42" s="129"/>
      <c r="M42" s="129"/>
      <c r="N42" s="129"/>
      <c r="O42" s="129"/>
    </row>
    <row r="43" spans="1:15" x14ac:dyDescent="0.15">
      <c r="L43" s="129"/>
      <c r="M43" s="129"/>
      <c r="N43" s="129"/>
      <c r="O43" s="129"/>
    </row>
  </sheetData>
  <sheetProtection sheet="1" formatCells="0" formatColumns="0" formatRows="0" insertColumns="0" insertRows="0" insertHyperlinks="0" deleteColumns="0" deleteRows="0" sort="0" autoFilter="0" pivotTables="0"/>
  <mergeCells count="37">
    <mergeCell ref="G22:I22"/>
    <mergeCell ref="G23:I23"/>
    <mergeCell ref="D21:F23"/>
    <mergeCell ref="D20:F20"/>
    <mergeCell ref="D17:F19"/>
    <mergeCell ref="A37:I37"/>
    <mergeCell ref="B26:F26"/>
    <mergeCell ref="B36:F36"/>
    <mergeCell ref="G26:H26"/>
    <mergeCell ref="A3:I3"/>
    <mergeCell ref="A11:I12"/>
    <mergeCell ref="A16:B16"/>
    <mergeCell ref="D16:F16"/>
    <mergeCell ref="A14:I14"/>
    <mergeCell ref="G16:I16"/>
    <mergeCell ref="A17:B19"/>
    <mergeCell ref="C17:C19"/>
    <mergeCell ref="H17:I17"/>
    <mergeCell ref="G18:I18"/>
    <mergeCell ref="B35:F35"/>
    <mergeCell ref="B33:F33"/>
    <mergeCell ref="M1:M3"/>
    <mergeCell ref="L9:M10"/>
    <mergeCell ref="N12:O12"/>
    <mergeCell ref="B34:F34"/>
    <mergeCell ref="B27:F27"/>
    <mergeCell ref="B28:F28"/>
    <mergeCell ref="B29:F29"/>
    <mergeCell ref="B32:F32"/>
    <mergeCell ref="B30:F30"/>
    <mergeCell ref="B31:F31"/>
    <mergeCell ref="G19:I19"/>
    <mergeCell ref="A20:B20"/>
    <mergeCell ref="G20:I20"/>
    <mergeCell ref="A21:B23"/>
    <mergeCell ref="C21:C23"/>
    <mergeCell ref="H21:I21"/>
  </mergeCells>
  <phoneticPr fontId="18"/>
  <conditionalFormatting sqref="B27:F36">
    <cfRule type="cellIs" dxfId="11" priority="2" operator="equal">
      <formula>"○○高等専修学校○○課程○○学科"</formula>
    </cfRule>
  </conditionalFormatting>
  <conditionalFormatting sqref="B27:H36">
    <cfRule type="containsBlanks" dxfId="10" priority="8">
      <formula>LEN(TRIM(B27))=0</formula>
    </cfRule>
  </conditionalFormatting>
  <conditionalFormatting sqref="G27:G36">
    <cfRule type="cellIs" dxfId="9" priority="4" operator="equal">
      <formula>"令和○○年○月一日"</formula>
    </cfRule>
  </conditionalFormatting>
  <conditionalFormatting sqref="H27:H36">
    <cfRule type="cellIs" dxfId="8" priority="3" operator="equal">
      <formula>"（令和○○年三月三十一日までに当該課程を修了した者に限る。）"</formula>
    </cfRule>
  </conditionalFormatting>
  <conditionalFormatting sqref="I27:I36">
    <cfRule type="containsBlanks" dxfId="7" priority="1">
      <formula>LEN(TRIM(I27))=0</formula>
    </cfRule>
  </conditionalFormatting>
  <dataValidations xWindow="351" yWindow="710" count="6">
    <dataValidation allowBlank="1" showInputMessage="1" showErrorMessage="1" promptTitle="告示されている名称で正しく記入ください" prompt=" " sqref="B27:F36"/>
    <dataValidation allowBlank="1" showInputMessage="1" showErrorMessage="1" promptTitle="告示されている「文部科学大臣が定める日」を記入ください" prompt=" " sqref="G28:G36"/>
    <dataValidation allowBlank="1" showInputMessage="1" showErrorMessage="1" promptTitle="不適合年月日を含め記入ください" prompt="（不適合年月日までに当該課程を修了した者に限る。）" sqref="H28:H36"/>
    <dataValidation allowBlank="1" showInputMessage="1" showErrorMessage="1" promptTitle="要件不適合となった理由を簡潔に記入ください" prompt="（例）修業年限が2年に変更となったため、等" sqref="I27:I36"/>
    <dataValidation allowBlank="1" showInputMessage="1" showErrorMessage="1" promptTitle="不適合年月日を踏まえ、記入ください" prompt="（不適合年月日までに当該課程を修了した者に限る。）_x000a_漢数字で記入すること。" sqref="H27"/>
    <dataValidation allowBlank="1" showInputMessage="1" showErrorMessage="1" promptTitle="告示されている「文部科学大臣が定める日」を記入ください" prompt=" 漢数字で記入してください。" sqref="G27"/>
  </dataValidations>
  <printOptions horizontalCentered="1"/>
  <pageMargins left="0.31496062992125984" right="0.27559055118110237" top="0.55118110236220474" bottom="0.55118110236220474" header="0.31496062992125984" footer="0.31496062992125984"/>
  <pageSetup paperSize="9"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64"/>
  <sheetViews>
    <sheetView showGridLines="0" view="pageBreakPreview" topLeftCell="A52" zoomScale="85" zoomScaleNormal="85" zoomScaleSheetLayoutView="85" workbookViewId="0">
      <selection activeCell="G19" sqref="G19:O19"/>
    </sheetView>
  </sheetViews>
  <sheetFormatPr defaultColWidth="9" defaultRowHeight="13.5" x14ac:dyDescent="0.15"/>
  <cols>
    <col min="1" max="2" width="11.125" style="7" customWidth="1"/>
    <col min="3" max="6" width="9.625" style="7" customWidth="1"/>
    <col min="7" max="7" width="4.625" style="7" customWidth="1"/>
    <col min="8" max="8" width="5.625" style="7" customWidth="1"/>
    <col min="9" max="11" width="3.625" style="7" customWidth="1"/>
    <col min="12" max="14" width="4.625" style="7" customWidth="1"/>
    <col min="15" max="15" width="3.125" style="7" customWidth="1"/>
    <col min="16" max="16" width="3.625" style="7" customWidth="1"/>
    <col min="17" max="17" width="9.125" style="21" customWidth="1"/>
    <col min="18" max="18" width="48.25" style="21" customWidth="1"/>
    <col min="19" max="19" width="22" style="21" customWidth="1"/>
    <col min="20" max="20" width="9" style="21"/>
    <col min="21" max="16384" width="9" style="7"/>
  </cols>
  <sheetData>
    <row r="1" spans="1:19" ht="13.5" customHeight="1" x14ac:dyDescent="0.15">
      <c r="A1" s="336" t="s">
        <v>106</v>
      </c>
      <c r="B1" s="336"/>
      <c r="C1" s="336"/>
      <c r="D1" s="336"/>
      <c r="E1" s="336"/>
      <c r="F1" s="336"/>
      <c r="G1" s="336"/>
      <c r="H1" s="336"/>
      <c r="I1" s="336"/>
      <c r="J1" s="336"/>
      <c r="K1" s="336"/>
      <c r="L1" s="336"/>
      <c r="M1" s="336"/>
      <c r="N1" s="336"/>
      <c r="O1" s="336"/>
      <c r="P1" s="336"/>
      <c r="R1" s="276" t="str">
        <f>IF(学校基本情報!$G$5="〇",IF(OR($Q$22="ERROR",$Q$30="ERROR",$Q$34="ERROR",$Q$40="ERROR"),"ERROR","OK"),"")</f>
        <v/>
      </c>
    </row>
    <row r="2" spans="1:19" ht="13.5" customHeight="1" x14ac:dyDescent="0.15">
      <c r="B2" s="8"/>
      <c r="Q2" s="85" t="s">
        <v>148</v>
      </c>
      <c r="R2" s="276"/>
    </row>
    <row r="3" spans="1:19" ht="13.5" customHeight="1" x14ac:dyDescent="0.15">
      <c r="A3" s="343" t="s">
        <v>107</v>
      </c>
      <c r="B3" s="343"/>
      <c r="C3" s="343"/>
      <c r="D3" s="343"/>
      <c r="E3" s="343"/>
      <c r="F3" s="343"/>
      <c r="G3" s="343"/>
      <c r="H3" s="343"/>
      <c r="I3" s="343"/>
      <c r="J3" s="343"/>
      <c r="K3" s="343"/>
      <c r="L3" s="343"/>
      <c r="M3" s="343"/>
      <c r="N3" s="343"/>
      <c r="O3" s="343"/>
      <c r="R3" s="277"/>
    </row>
    <row r="4" spans="1:19" ht="13.5" customHeight="1" x14ac:dyDescent="0.15">
      <c r="B4" s="8"/>
      <c r="R4" s="69"/>
    </row>
    <row r="5" spans="1:19" ht="13.5" customHeight="1" x14ac:dyDescent="0.15">
      <c r="B5" s="344" t="str">
        <f>IF(学校基本情報!$C$2="","",TEXT(学校基本情報!$C$2,"ggge年m月d日"))</f>
        <v/>
      </c>
      <c r="C5" s="344"/>
      <c r="D5" s="344"/>
      <c r="E5" s="344"/>
      <c r="F5" s="344"/>
      <c r="G5" s="344"/>
      <c r="H5" s="344"/>
      <c r="I5" s="344"/>
      <c r="J5" s="344"/>
      <c r="K5" s="344"/>
      <c r="L5" s="344"/>
      <c r="M5" s="344"/>
      <c r="N5" s="344"/>
      <c r="O5" s="344"/>
      <c r="P5" s="9"/>
    </row>
    <row r="6" spans="1:19" ht="13.5" customHeight="1" x14ac:dyDescent="0.15">
      <c r="B6" s="8"/>
    </row>
    <row r="7" spans="1:19" ht="13.5" customHeight="1" x14ac:dyDescent="0.15">
      <c r="A7" s="29" t="s">
        <v>16</v>
      </c>
      <c r="B7" s="30"/>
      <c r="C7" s="30"/>
      <c r="D7" s="30"/>
      <c r="E7" s="30"/>
      <c r="F7" s="30"/>
      <c r="G7" s="30"/>
      <c r="H7" s="30"/>
      <c r="I7" s="30"/>
      <c r="J7" s="30"/>
      <c r="K7" s="30"/>
      <c r="L7" s="30"/>
      <c r="M7" s="30"/>
      <c r="N7" s="30"/>
      <c r="O7" s="30"/>
      <c r="P7" s="30"/>
    </row>
    <row r="8" spans="1:19" ht="13.5" customHeight="1" x14ac:dyDescent="0.15">
      <c r="B8" s="8"/>
    </row>
    <row r="9" spans="1:19" ht="27" customHeight="1" x14ac:dyDescent="0.15">
      <c r="A9" s="322" t="s">
        <v>108</v>
      </c>
      <c r="B9" s="322"/>
      <c r="C9" s="322"/>
      <c r="D9" s="322"/>
      <c r="E9" s="322"/>
      <c r="F9" s="322"/>
      <c r="G9" s="322"/>
      <c r="H9" s="322"/>
      <c r="I9" s="322"/>
      <c r="J9" s="322"/>
      <c r="K9" s="322"/>
      <c r="L9" s="322"/>
      <c r="M9" s="322"/>
      <c r="N9" s="322"/>
      <c r="O9" s="322"/>
      <c r="P9" s="9"/>
    </row>
    <row r="10" spans="1:19" ht="13.5" customHeight="1" x14ac:dyDescent="0.15">
      <c r="B10" s="9" t="s">
        <v>18</v>
      </c>
    </row>
    <row r="11" spans="1:19" ht="13.5" customHeight="1" x14ac:dyDescent="0.15">
      <c r="A11" s="343" t="s">
        <v>19</v>
      </c>
      <c r="B11" s="343"/>
      <c r="C11" s="343"/>
      <c r="D11" s="343"/>
      <c r="E11" s="343"/>
      <c r="F11" s="343"/>
      <c r="G11" s="343"/>
      <c r="H11" s="343"/>
      <c r="I11" s="343"/>
      <c r="J11" s="343"/>
      <c r="K11" s="343"/>
      <c r="L11" s="343"/>
      <c r="M11" s="343"/>
      <c r="N11" s="343"/>
      <c r="O11" s="343"/>
    </row>
    <row r="12" spans="1:19" ht="13.5" customHeight="1" x14ac:dyDescent="0.15">
      <c r="A12" s="335" t="s">
        <v>20</v>
      </c>
      <c r="B12" s="335"/>
      <c r="C12" s="336"/>
      <c r="D12" s="336"/>
      <c r="E12" s="336"/>
      <c r="F12" s="336"/>
      <c r="G12" s="336"/>
      <c r="H12" s="336"/>
      <c r="I12" s="336"/>
      <c r="J12" s="336"/>
      <c r="K12" s="336"/>
      <c r="L12" s="336"/>
      <c r="M12" s="336"/>
      <c r="N12" s="336"/>
      <c r="O12" s="336"/>
    </row>
    <row r="13" spans="1:19" s="21" customFormat="1" ht="25.7" customHeight="1" x14ac:dyDescent="0.15">
      <c r="A13" s="204" t="s">
        <v>21</v>
      </c>
      <c r="B13" s="206"/>
      <c r="C13" s="204" t="s">
        <v>22</v>
      </c>
      <c r="D13" s="206"/>
      <c r="E13" s="204" t="s">
        <v>23</v>
      </c>
      <c r="F13" s="206"/>
      <c r="G13" s="204" t="s">
        <v>24</v>
      </c>
      <c r="H13" s="205"/>
      <c r="I13" s="205"/>
      <c r="J13" s="205"/>
      <c r="K13" s="205"/>
      <c r="L13" s="205"/>
      <c r="M13" s="205"/>
      <c r="N13" s="205"/>
      <c r="O13" s="206"/>
      <c r="Q13" s="274" t="s">
        <v>213</v>
      </c>
      <c r="R13" s="274"/>
      <c r="S13" s="274"/>
    </row>
    <row r="14" spans="1:19" s="21" customFormat="1" ht="13.15" customHeight="1" x14ac:dyDescent="0.15">
      <c r="A14" s="337" t="str">
        <f>IF(学校基本情報!$C$9="","",学校基本情報!$C$9)</f>
        <v/>
      </c>
      <c r="B14" s="338"/>
      <c r="C14" s="267" t="str">
        <f>IF(学校基本情報!$C$10="","",TEXT(学校基本情報!$C$10,"ggge年m月d日"))</f>
        <v/>
      </c>
      <c r="D14" s="268"/>
      <c r="E14" s="267" t="str">
        <f>IF(学校基本情報!$C$11="","",学校基本情報!$C$11)</f>
        <v/>
      </c>
      <c r="F14" s="268"/>
      <c r="G14" s="388" t="str">
        <f>"〒"&amp;TEXT(学校基本情報!$C$12,"000-0000")</f>
        <v>〒000-0000</v>
      </c>
      <c r="H14" s="389"/>
      <c r="I14" s="389"/>
      <c r="J14" s="386"/>
      <c r="K14" s="386"/>
      <c r="L14" s="386"/>
      <c r="M14" s="386"/>
      <c r="N14" s="386"/>
      <c r="O14" s="387"/>
      <c r="Q14" s="274"/>
      <c r="R14" s="274"/>
      <c r="S14" s="274"/>
    </row>
    <row r="15" spans="1:19" s="21" customFormat="1" ht="31.15" customHeight="1" x14ac:dyDescent="0.15">
      <c r="A15" s="339"/>
      <c r="B15" s="340"/>
      <c r="C15" s="269"/>
      <c r="D15" s="270"/>
      <c r="E15" s="269"/>
      <c r="F15" s="270"/>
      <c r="G15" s="293" t="str">
        <f>学校基本情報!$C$13&amp;学校基本情報!$C$14</f>
        <v/>
      </c>
      <c r="H15" s="173"/>
      <c r="I15" s="173"/>
      <c r="J15" s="173"/>
      <c r="K15" s="173"/>
      <c r="L15" s="173"/>
      <c r="M15" s="173"/>
      <c r="N15" s="173"/>
      <c r="O15" s="294"/>
    </row>
    <row r="16" spans="1:19" s="21" customFormat="1" ht="15" customHeight="1" x14ac:dyDescent="0.15">
      <c r="A16" s="341"/>
      <c r="B16" s="342"/>
      <c r="C16" s="271"/>
      <c r="D16" s="272"/>
      <c r="E16" s="271"/>
      <c r="F16" s="272"/>
      <c r="G16" s="297" t="str">
        <f>"（電話）　"&amp;学校基本情報!$C$15</f>
        <v>（電話）　</v>
      </c>
      <c r="H16" s="273"/>
      <c r="I16" s="273"/>
      <c r="J16" s="273"/>
      <c r="K16" s="273"/>
      <c r="L16" s="273"/>
      <c r="M16" s="273"/>
      <c r="N16" s="273"/>
      <c r="O16" s="298"/>
      <c r="Q16" s="86" t="s">
        <v>204</v>
      </c>
      <c r="R16" s="86" t="s">
        <v>139</v>
      </c>
      <c r="S16" s="86" t="s">
        <v>140</v>
      </c>
    </row>
    <row r="17" spans="1:19" s="21" customFormat="1" ht="25.9" customHeight="1" x14ac:dyDescent="0.15">
      <c r="A17" s="204" t="s">
        <v>27</v>
      </c>
      <c r="B17" s="206"/>
      <c r="C17" s="204" t="s">
        <v>28</v>
      </c>
      <c r="D17" s="206"/>
      <c r="E17" s="204" t="s">
        <v>29</v>
      </c>
      <c r="F17" s="206"/>
      <c r="G17" s="204" t="s">
        <v>30</v>
      </c>
      <c r="H17" s="205"/>
      <c r="I17" s="205"/>
      <c r="J17" s="205"/>
      <c r="K17" s="205"/>
      <c r="L17" s="205"/>
      <c r="M17" s="205"/>
      <c r="N17" s="205"/>
      <c r="O17" s="206"/>
      <c r="Q17" s="87">
        <f>学校基本情報!C12</f>
        <v>0</v>
      </c>
      <c r="R17" s="87" t="str">
        <f>A14&amp;A24&amp;C24</f>
        <v/>
      </c>
      <c r="S17" s="87" t="str">
        <f>$G$24&amp;IF($I$24=1,"元",TEXT($I$24,"[DBNum1][$-ja-JP]G/標準"))&amp;LEFT($K$24,1)&amp;"三月一日"</f>
        <v>令和〇年三月一日</v>
      </c>
    </row>
    <row r="18" spans="1:19" s="21" customFormat="1" ht="13.15" customHeight="1" x14ac:dyDescent="0.15">
      <c r="A18" s="337" t="str">
        <f>IF(学校基本情報!$C$17="","",学校基本情報!$C$17)</f>
        <v/>
      </c>
      <c r="B18" s="338"/>
      <c r="C18" s="267" t="str">
        <f>IF(学校基本情報!$C$18="","",TEXT(学校基本情報!$C$18,"ggge年m月d日"))</f>
        <v/>
      </c>
      <c r="D18" s="268"/>
      <c r="E18" s="267" t="str">
        <f>IF(学校基本情報!$C$19="","",学校基本情報!$C$19)</f>
        <v/>
      </c>
      <c r="F18" s="268"/>
      <c r="G18" s="388" t="str">
        <f>"〒"&amp;TEXT(学校基本情報!$C$20,"000-0000")</f>
        <v>〒000-0000</v>
      </c>
      <c r="H18" s="389"/>
      <c r="I18" s="389"/>
      <c r="J18" s="386"/>
      <c r="K18" s="386"/>
      <c r="L18" s="386"/>
      <c r="M18" s="386"/>
      <c r="N18" s="386"/>
      <c r="O18" s="387"/>
    </row>
    <row r="19" spans="1:19" s="21" customFormat="1" ht="31.15" customHeight="1" x14ac:dyDescent="0.15">
      <c r="A19" s="339"/>
      <c r="B19" s="340"/>
      <c r="C19" s="269"/>
      <c r="D19" s="270"/>
      <c r="E19" s="269"/>
      <c r="F19" s="270"/>
      <c r="G19" s="293" t="str">
        <f>学校基本情報!$C$21&amp;学校基本情報!$C$22</f>
        <v/>
      </c>
      <c r="H19" s="173"/>
      <c r="I19" s="173"/>
      <c r="J19" s="173"/>
      <c r="K19" s="173"/>
      <c r="L19" s="173"/>
      <c r="M19" s="173"/>
      <c r="N19" s="173"/>
      <c r="O19" s="294"/>
    </row>
    <row r="20" spans="1:19" s="21" customFormat="1" ht="15" customHeight="1" x14ac:dyDescent="0.15">
      <c r="A20" s="341"/>
      <c r="B20" s="342"/>
      <c r="C20" s="271"/>
      <c r="D20" s="272"/>
      <c r="E20" s="271"/>
      <c r="F20" s="272"/>
      <c r="G20" s="297" t="str">
        <f>"（電話）　"&amp;学校基本情報!$C$23</f>
        <v>（電話）　</v>
      </c>
      <c r="H20" s="273"/>
      <c r="I20" s="273"/>
      <c r="J20" s="273"/>
      <c r="K20" s="273"/>
      <c r="L20" s="273"/>
      <c r="M20" s="273"/>
      <c r="N20" s="273"/>
      <c r="O20" s="298"/>
      <c r="Q20" s="21" t="s">
        <v>149</v>
      </c>
    </row>
    <row r="21" spans="1:19" ht="13.5" customHeight="1" x14ac:dyDescent="0.15">
      <c r="A21" s="10"/>
      <c r="B21" s="10"/>
      <c r="C21" s="9"/>
      <c r="D21" s="9"/>
      <c r="E21" s="9"/>
      <c r="F21" s="9"/>
      <c r="G21" s="10"/>
      <c r="H21" s="10"/>
      <c r="I21" s="10"/>
      <c r="J21" s="10"/>
      <c r="K21" s="10"/>
      <c r="L21" s="10"/>
      <c r="M21" s="10"/>
      <c r="N21" s="10"/>
      <c r="O21" s="10"/>
      <c r="Q21" s="190" t="s">
        <v>20</v>
      </c>
      <c r="R21" s="190"/>
    </row>
    <row r="22" spans="1:19" ht="16.5" customHeight="1" x14ac:dyDescent="0.15">
      <c r="A22" s="346" t="s">
        <v>32</v>
      </c>
      <c r="B22" s="347"/>
      <c r="C22" s="346" t="s">
        <v>33</v>
      </c>
      <c r="D22" s="347"/>
      <c r="E22" s="346" t="s">
        <v>109</v>
      </c>
      <c r="F22" s="347"/>
      <c r="G22" s="350" t="s">
        <v>110</v>
      </c>
      <c r="H22" s="351"/>
      <c r="I22" s="351"/>
      <c r="J22" s="351"/>
      <c r="K22" s="351"/>
      <c r="L22" s="352"/>
      <c r="M22" s="9"/>
      <c r="N22" s="9"/>
      <c r="O22" s="9"/>
      <c r="Q22" s="275" t="str">
        <f>IF(OR($A$24="",$C$24="",$E$24="",$I$24=""),"ERROR","OK")</f>
        <v>ERROR</v>
      </c>
      <c r="R22" s="275"/>
    </row>
    <row r="23" spans="1:19" ht="30.75" customHeight="1" x14ac:dyDescent="0.15">
      <c r="A23" s="348"/>
      <c r="B23" s="349"/>
      <c r="C23" s="348"/>
      <c r="D23" s="349"/>
      <c r="E23" s="348"/>
      <c r="F23" s="349"/>
      <c r="G23" s="350"/>
      <c r="H23" s="351"/>
      <c r="I23" s="351"/>
      <c r="J23" s="351"/>
      <c r="K23" s="351"/>
      <c r="L23" s="352"/>
      <c r="M23" s="9"/>
      <c r="N23" s="9"/>
      <c r="O23" s="9"/>
      <c r="Q23" s="275"/>
      <c r="R23" s="275"/>
    </row>
    <row r="24" spans="1:19" ht="20.25" customHeight="1" x14ac:dyDescent="0.15">
      <c r="A24" s="353"/>
      <c r="B24" s="354"/>
      <c r="C24" s="353"/>
      <c r="D24" s="354"/>
      <c r="E24" s="353"/>
      <c r="F24" s="354"/>
      <c r="G24" s="329" t="s">
        <v>61</v>
      </c>
      <c r="H24" s="330"/>
      <c r="I24" s="326"/>
      <c r="J24" s="326"/>
      <c r="K24" s="320" t="s">
        <v>212</v>
      </c>
      <c r="L24" s="321"/>
      <c r="M24" s="9"/>
      <c r="N24" s="9"/>
      <c r="O24" s="9"/>
    </row>
    <row r="25" spans="1:19" ht="20.25" customHeight="1" x14ac:dyDescent="0.15">
      <c r="A25" s="355"/>
      <c r="B25" s="356"/>
      <c r="C25" s="355"/>
      <c r="D25" s="356"/>
      <c r="E25" s="355"/>
      <c r="F25" s="356"/>
      <c r="G25" s="331"/>
      <c r="H25" s="332"/>
      <c r="I25" s="327"/>
      <c r="J25" s="327"/>
      <c r="K25" s="322"/>
      <c r="L25" s="323"/>
      <c r="M25" s="9"/>
      <c r="N25" s="9"/>
      <c r="O25" s="9"/>
    </row>
    <row r="26" spans="1:19" ht="20.25" customHeight="1" x14ac:dyDescent="0.15">
      <c r="A26" s="357"/>
      <c r="B26" s="358"/>
      <c r="C26" s="357"/>
      <c r="D26" s="358"/>
      <c r="E26" s="357"/>
      <c r="F26" s="358"/>
      <c r="G26" s="333"/>
      <c r="H26" s="334"/>
      <c r="I26" s="328"/>
      <c r="J26" s="328"/>
      <c r="K26" s="324"/>
      <c r="L26" s="325"/>
      <c r="M26" s="9"/>
      <c r="N26" s="9"/>
      <c r="O26" s="9"/>
    </row>
    <row r="27" spans="1:19" ht="13.5" customHeight="1" x14ac:dyDescent="0.15">
      <c r="A27" s="9"/>
      <c r="B27" s="9"/>
      <c r="C27" s="11"/>
      <c r="D27" s="11"/>
      <c r="E27" s="12"/>
      <c r="F27" s="12"/>
      <c r="G27" s="13"/>
      <c r="H27" s="13"/>
      <c r="I27" s="13"/>
      <c r="J27" s="14"/>
      <c r="K27" s="14"/>
      <c r="L27" s="14"/>
      <c r="M27" s="14"/>
      <c r="N27" s="14"/>
      <c r="O27" s="14"/>
    </row>
    <row r="28" spans="1:19" ht="13.5" customHeight="1" x14ac:dyDescent="0.15">
      <c r="A28" s="345" t="s">
        <v>112</v>
      </c>
      <c r="B28" s="345"/>
      <c r="C28" s="345"/>
      <c r="D28" s="345"/>
      <c r="E28" s="345"/>
      <c r="F28" s="345"/>
      <c r="G28" s="345"/>
      <c r="H28" s="345"/>
      <c r="I28" s="345"/>
      <c r="J28" s="345"/>
      <c r="K28" s="345"/>
      <c r="L28" s="345"/>
      <c r="M28" s="345"/>
      <c r="N28" s="345"/>
      <c r="O28" s="336"/>
      <c r="Q28" s="21" t="s">
        <v>149</v>
      </c>
    </row>
    <row r="29" spans="1:19" ht="13.5" customHeight="1" x14ac:dyDescent="0.15">
      <c r="A29" s="366"/>
      <c r="B29" s="367"/>
      <c r="C29" s="366" t="s">
        <v>113</v>
      </c>
      <c r="D29" s="367"/>
      <c r="E29" s="366" t="s">
        <v>114</v>
      </c>
      <c r="F29" s="367"/>
      <c r="G29" s="366" t="s">
        <v>115</v>
      </c>
      <c r="H29" s="379"/>
      <c r="I29" s="379"/>
      <c r="J29" s="367"/>
      <c r="K29" s="366" t="s">
        <v>116</v>
      </c>
      <c r="L29" s="379"/>
      <c r="M29" s="379"/>
      <c r="N29" s="367"/>
      <c r="O29" s="15"/>
      <c r="P29" s="9"/>
      <c r="Q29" s="190" t="s">
        <v>216</v>
      </c>
      <c r="R29" s="190"/>
    </row>
    <row r="30" spans="1:19" ht="25.5" customHeight="1" x14ac:dyDescent="0.15">
      <c r="A30" s="366" t="s">
        <v>111</v>
      </c>
      <c r="B30" s="367"/>
      <c r="C30" s="368"/>
      <c r="D30" s="369"/>
      <c r="E30" s="370" t="str">
        <f>IF($I$24&gt;=($C$30+1),$C$30+1,"")</f>
        <v/>
      </c>
      <c r="F30" s="371"/>
      <c r="G30" s="370" t="str">
        <f>IF($I$24&gt;=($C$30+2),$C$30+2,"")</f>
        <v/>
      </c>
      <c r="H30" s="372"/>
      <c r="I30" s="372"/>
      <c r="J30" s="371"/>
      <c r="K30" s="370" t="str">
        <f>IF($I$24&gt;=($C$30+3),$C$30+3,"")</f>
        <v/>
      </c>
      <c r="L30" s="372"/>
      <c r="M30" s="372"/>
      <c r="N30" s="371"/>
      <c r="O30" s="29"/>
      <c r="P30" s="9"/>
      <c r="Q30" s="78" t="str">
        <f>IF(OR($C$30="",$C$31="",Q31&gt;0),"ERROR","OK")</f>
        <v>ERROR</v>
      </c>
      <c r="R30" s="78"/>
      <c r="S30" s="75"/>
    </row>
    <row r="31" spans="1:19" ht="31.5" customHeight="1" x14ac:dyDescent="0.15">
      <c r="A31" s="359" t="s">
        <v>117</v>
      </c>
      <c r="B31" s="360"/>
      <c r="C31" s="361" t="s">
        <v>118</v>
      </c>
      <c r="D31" s="362"/>
      <c r="E31" s="363"/>
      <c r="F31" s="364"/>
      <c r="G31" s="363"/>
      <c r="H31" s="365"/>
      <c r="I31" s="365"/>
      <c r="J31" s="364"/>
      <c r="K31" s="363"/>
      <c r="L31" s="365"/>
      <c r="M31" s="365"/>
      <c r="N31" s="364"/>
      <c r="O31" s="29"/>
      <c r="P31" s="9"/>
      <c r="Q31" s="79">
        <f>IF(E30="",IF(E31="",0,1),IF(E31="",1,0))+IF(G30="",IF(G31="",0,1),IF(G31="",1,0))+IF(K30="",IF(K31="",0,1),IF(K31="",1,0))</f>
        <v>0</v>
      </c>
      <c r="R31" s="78"/>
      <c r="S31" s="75"/>
    </row>
    <row r="32" spans="1:19" ht="13.5" customHeight="1" x14ac:dyDescent="0.15">
      <c r="A32" s="29"/>
      <c r="B32" s="29"/>
      <c r="C32" s="29"/>
      <c r="D32" s="29"/>
      <c r="E32" s="29"/>
      <c r="F32" s="29"/>
      <c r="G32" s="29"/>
      <c r="H32" s="29"/>
      <c r="I32" s="29"/>
      <c r="J32" s="29"/>
      <c r="K32" s="29"/>
      <c r="L32" s="29"/>
      <c r="M32" s="29"/>
      <c r="N32" s="29"/>
      <c r="O32" s="29"/>
      <c r="P32" s="29"/>
      <c r="Q32" s="76" t="s">
        <v>149</v>
      </c>
      <c r="S32" s="75"/>
    </row>
    <row r="33" spans="1:20" ht="13.5" customHeight="1" x14ac:dyDescent="0.15">
      <c r="A33" s="336" t="s">
        <v>119</v>
      </c>
      <c r="B33" s="336"/>
      <c r="C33" s="336"/>
      <c r="D33" s="336"/>
      <c r="E33" s="336"/>
      <c r="F33" s="336"/>
      <c r="G33" s="336"/>
      <c r="H33" s="336"/>
      <c r="I33" s="336"/>
      <c r="J33" s="336"/>
      <c r="K33" s="336"/>
      <c r="L33" s="336"/>
      <c r="M33" s="336"/>
      <c r="N33" s="336"/>
      <c r="O33" s="336"/>
      <c r="P33" s="336"/>
      <c r="Q33" s="173" t="s">
        <v>215</v>
      </c>
      <c r="R33" s="173"/>
    </row>
    <row r="34" spans="1:20" ht="36.75" customHeight="1" x14ac:dyDescent="0.15">
      <c r="A34" s="366"/>
      <c r="B34" s="367"/>
      <c r="C34" s="366" t="s">
        <v>120</v>
      </c>
      <c r="D34" s="367"/>
      <c r="E34" s="366" t="s">
        <v>121</v>
      </c>
      <c r="F34" s="379"/>
      <c r="G34" s="379"/>
      <c r="H34" s="367"/>
      <c r="I34" s="366" t="s">
        <v>122</v>
      </c>
      <c r="J34" s="379"/>
      <c r="K34" s="379"/>
      <c r="L34" s="379"/>
      <c r="M34" s="379"/>
      <c r="N34" s="379"/>
      <c r="O34" s="367"/>
      <c r="P34" s="9"/>
      <c r="Q34" s="78" t="str">
        <f>IF(OR(Q35="ERROR",Q36="ERROR"),"ERROR","OK")</f>
        <v>OK</v>
      </c>
    </row>
    <row r="35" spans="1:20" ht="36.75" customHeight="1" x14ac:dyDescent="0.15">
      <c r="A35" s="366" t="s">
        <v>123</v>
      </c>
      <c r="B35" s="367"/>
      <c r="C35" s="363"/>
      <c r="D35" s="364"/>
      <c r="E35" s="363"/>
      <c r="F35" s="365"/>
      <c r="G35" s="365"/>
      <c r="H35" s="364"/>
      <c r="I35" s="363"/>
      <c r="J35" s="365"/>
      <c r="K35" s="365"/>
      <c r="L35" s="365"/>
      <c r="M35" s="365"/>
      <c r="N35" s="365"/>
      <c r="O35" s="364"/>
      <c r="P35" s="9"/>
      <c r="Q35" s="79" t="str">
        <f>IF(C35="有",IF(OR(E35="",I35=""),"ERROR","OK"),"OK")</f>
        <v>OK</v>
      </c>
    </row>
    <row r="36" spans="1:20" ht="36.75" customHeight="1" x14ac:dyDescent="0.15">
      <c r="A36" s="380" t="s">
        <v>49</v>
      </c>
      <c r="B36" s="360"/>
      <c r="C36" s="363"/>
      <c r="D36" s="364"/>
      <c r="E36" s="363"/>
      <c r="F36" s="365"/>
      <c r="G36" s="365"/>
      <c r="H36" s="364"/>
      <c r="I36" s="363"/>
      <c r="J36" s="365"/>
      <c r="K36" s="365"/>
      <c r="L36" s="365"/>
      <c r="M36" s="365"/>
      <c r="N36" s="365"/>
      <c r="O36" s="364"/>
      <c r="P36" s="9"/>
      <c r="Q36" s="79" t="str">
        <f>IF(C36="有",IF(OR(E36="",I36=""),"ERROR","OK"),"OK")</f>
        <v>OK</v>
      </c>
    </row>
    <row r="37" spans="1:20" ht="13.5" customHeight="1" x14ac:dyDescent="0.15">
      <c r="A37" s="29"/>
      <c r="B37" s="29"/>
      <c r="C37" s="29"/>
      <c r="D37" s="29"/>
      <c r="E37" s="29"/>
      <c r="F37" s="29"/>
      <c r="G37" s="29"/>
      <c r="H37" s="29"/>
      <c r="I37" s="29"/>
      <c r="J37" s="29"/>
      <c r="K37" s="29"/>
      <c r="L37" s="29"/>
      <c r="M37" s="29"/>
      <c r="N37" s="29"/>
      <c r="O37" s="29"/>
      <c r="P37" s="29"/>
    </row>
    <row r="38" spans="1:20" ht="13.5" customHeight="1" x14ac:dyDescent="0.15">
      <c r="A38" s="336" t="s">
        <v>124</v>
      </c>
      <c r="B38" s="336"/>
      <c r="C38" s="336"/>
      <c r="D38" s="336"/>
      <c r="E38" s="336"/>
      <c r="F38" s="336"/>
      <c r="G38" s="336"/>
      <c r="H38" s="336"/>
      <c r="I38" s="336"/>
      <c r="J38" s="336"/>
      <c r="K38" s="336"/>
      <c r="L38" s="336"/>
      <c r="M38" s="336"/>
      <c r="N38" s="336"/>
      <c r="O38" s="336"/>
      <c r="P38" s="336"/>
      <c r="Q38" s="76" t="s">
        <v>149</v>
      </c>
    </row>
    <row r="39" spans="1:20" ht="27.75" customHeight="1" x14ac:dyDescent="0.15">
      <c r="A39" s="376" t="s">
        <v>125</v>
      </c>
      <c r="B39" s="377"/>
      <c r="C39" s="377"/>
      <c r="D39" s="377"/>
      <c r="E39" s="377"/>
      <c r="F39" s="377"/>
      <c r="G39" s="377"/>
      <c r="H39" s="377"/>
      <c r="I39" s="377"/>
      <c r="J39" s="377"/>
      <c r="K39" s="378"/>
      <c r="Q39" s="173" t="s">
        <v>214</v>
      </c>
      <c r="R39" s="173"/>
      <c r="S39" s="22"/>
      <c r="T39" s="22"/>
    </row>
    <row r="40" spans="1:20" ht="27.75" customHeight="1" x14ac:dyDescent="0.15">
      <c r="A40" s="384" t="s">
        <v>43</v>
      </c>
      <c r="B40" s="385"/>
      <c r="C40" s="384" t="s">
        <v>44</v>
      </c>
      <c r="D40" s="385"/>
      <c r="E40" s="384" t="s">
        <v>45</v>
      </c>
      <c r="F40" s="385"/>
      <c r="G40" s="390" t="s">
        <v>46</v>
      </c>
      <c r="H40" s="391"/>
      <c r="I40" s="391"/>
      <c r="J40" s="391"/>
      <c r="K40" s="392"/>
      <c r="Q40" s="275" t="str">
        <f>IF(OR(A41="",B41="",C41="",D41="",E41="",F41="",G41="",I41="",B43="",B43=0,F43=""),"ERROR","OK")</f>
        <v>ERROR</v>
      </c>
      <c r="R40" s="275"/>
      <c r="S40" s="22"/>
      <c r="T40" s="22"/>
    </row>
    <row r="41" spans="1:20" ht="27.75" customHeight="1" x14ac:dyDescent="0.15">
      <c r="A41" s="95"/>
      <c r="B41" s="96"/>
      <c r="C41" s="95"/>
      <c r="D41" s="96"/>
      <c r="E41" s="95"/>
      <c r="F41" s="96"/>
      <c r="G41" s="373"/>
      <c r="H41" s="374"/>
      <c r="I41" s="373"/>
      <c r="J41" s="375"/>
      <c r="K41" s="374"/>
      <c r="S41" s="77"/>
    </row>
    <row r="42" spans="1:20" ht="27.75" customHeight="1" x14ac:dyDescent="0.15">
      <c r="A42" s="376" t="s">
        <v>126</v>
      </c>
      <c r="B42" s="377"/>
      <c r="C42" s="377"/>
      <c r="D42" s="377"/>
      <c r="E42" s="377"/>
      <c r="F42" s="377"/>
      <c r="G42" s="377"/>
      <c r="H42" s="377"/>
      <c r="I42" s="377"/>
      <c r="J42" s="377"/>
      <c r="K42" s="378"/>
      <c r="Q42" s="21" t="s">
        <v>46</v>
      </c>
      <c r="R42" s="75"/>
      <c r="S42" s="75"/>
    </row>
    <row r="43" spans="1:20" ht="27.75" customHeight="1" x14ac:dyDescent="0.15">
      <c r="A43" s="19" t="s">
        <v>127</v>
      </c>
      <c r="B43" s="382"/>
      <c r="C43" s="382"/>
      <c r="D43" s="383"/>
      <c r="E43" s="20" t="s">
        <v>128</v>
      </c>
      <c r="F43" s="382"/>
      <c r="G43" s="382"/>
      <c r="H43" s="382"/>
      <c r="I43" s="382"/>
      <c r="J43" s="382"/>
      <c r="K43" s="383"/>
      <c r="L43" s="16"/>
      <c r="T43" s="40"/>
    </row>
    <row r="44" spans="1:20" ht="15" customHeight="1" x14ac:dyDescent="0.15">
      <c r="B44" s="8"/>
    </row>
    <row r="45" spans="1:20" x14ac:dyDescent="0.15">
      <c r="A45" s="7" t="s">
        <v>68</v>
      </c>
      <c r="B45" s="381"/>
      <c r="C45" s="381"/>
      <c r="D45" s="381"/>
      <c r="E45" s="381"/>
      <c r="F45" s="381"/>
      <c r="G45" s="381"/>
      <c r="H45" s="381"/>
      <c r="I45" s="381"/>
      <c r="J45" s="381"/>
      <c r="K45" s="381"/>
      <c r="L45" s="381"/>
      <c r="M45" s="381"/>
      <c r="N45" s="381"/>
      <c r="O45" s="381"/>
      <c r="P45" s="381"/>
      <c r="Q45" s="381"/>
    </row>
    <row r="46" spans="1:20" ht="67.5" customHeight="1" x14ac:dyDescent="0.15">
      <c r="A46" s="322" t="s">
        <v>129</v>
      </c>
      <c r="B46" s="322"/>
      <c r="C46" s="322"/>
      <c r="D46" s="322"/>
      <c r="E46" s="322"/>
      <c r="F46" s="322"/>
      <c r="G46" s="322"/>
      <c r="H46" s="322"/>
      <c r="I46" s="322"/>
      <c r="J46" s="322"/>
      <c r="K46" s="322"/>
      <c r="L46" s="322"/>
      <c r="M46" s="322"/>
      <c r="N46" s="322"/>
      <c r="O46" s="322"/>
      <c r="P46" s="322"/>
    </row>
    <row r="47" spans="1:20" ht="67.5" customHeight="1" x14ac:dyDescent="0.15">
      <c r="A47" s="322" t="s">
        <v>130</v>
      </c>
      <c r="B47" s="322"/>
      <c r="C47" s="322"/>
      <c r="D47" s="322"/>
      <c r="E47" s="322"/>
      <c r="F47" s="322"/>
      <c r="G47" s="322"/>
      <c r="H47" s="322"/>
      <c r="I47" s="322"/>
      <c r="J47" s="322"/>
      <c r="K47" s="322"/>
      <c r="L47" s="322"/>
      <c r="M47" s="322"/>
      <c r="N47" s="322"/>
      <c r="O47" s="322"/>
      <c r="P47" s="322"/>
    </row>
    <row r="48" spans="1:20" ht="40.5" customHeight="1" x14ac:dyDescent="0.15">
      <c r="A48" s="322" t="s">
        <v>131</v>
      </c>
      <c r="B48" s="322"/>
      <c r="C48" s="322"/>
      <c r="D48" s="322"/>
      <c r="E48" s="322"/>
      <c r="F48" s="322"/>
      <c r="G48" s="322"/>
      <c r="H48" s="322"/>
      <c r="I48" s="322"/>
      <c r="J48" s="322"/>
      <c r="K48" s="322"/>
      <c r="L48" s="322"/>
      <c r="M48" s="322"/>
      <c r="N48" s="322"/>
      <c r="O48" s="322"/>
      <c r="P48" s="30"/>
    </row>
    <row r="49" spans="1:17" ht="38.25" customHeight="1" x14ac:dyDescent="0.15">
      <c r="A49" s="322" t="s">
        <v>132</v>
      </c>
      <c r="B49" s="322"/>
      <c r="C49" s="322"/>
      <c r="D49" s="322"/>
      <c r="E49" s="322"/>
      <c r="F49" s="322"/>
      <c r="G49" s="322"/>
      <c r="H49" s="322"/>
      <c r="I49" s="322"/>
      <c r="J49" s="322"/>
      <c r="K49" s="322"/>
      <c r="L49" s="322"/>
      <c r="M49" s="322"/>
      <c r="N49" s="322"/>
      <c r="O49" s="322"/>
      <c r="P49" s="322"/>
    </row>
    <row r="50" spans="1:17" ht="27" customHeight="1" x14ac:dyDescent="0.15">
      <c r="A50" s="322" t="s">
        <v>133</v>
      </c>
      <c r="B50" s="322"/>
      <c r="C50" s="322"/>
      <c r="D50" s="322"/>
      <c r="E50" s="322"/>
      <c r="F50" s="322"/>
      <c r="G50" s="322"/>
      <c r="H50" s="322"/>
      <c r="I50" s="322"/>
      <c r="J50" s="322"/>
      <c r="K50" s="322"/>
      <c r="L50" s="322"/>
      <c r="M50" s="322"/>
      <c r="N50" s="322"/>
      <c r="O50" s="322"/>
      <c r="P50" s="322"/>
    </row>
    <row r="51" spans="1:17" x14ac:dyDescent="0.15">
      <c r="B51" s="8"/>
    </row>
    <row r="52" spans="1:17" x14ac:dyDescent="0.15">
      <c r="A52" s="7" t="s">
        <v>76</v>
      </c>
      <c r="B52" s="9"/>
      <c r="C52" s="9"/>
      <c r="D52" s="9"/>
      <c r="E52" s="9"/>
      <c r="F52" s="9"/>
      <c r="G52" s="9"/>
      <c r="H52" s="9"/>
      <c r="I52" s="9"/>
      <c r="J52" s="9"/>
      <c r="K52" s="9"/>
      <c r="L52" s="9"/>
      <c r="M52" s="9"/>
      <c r="N52" s="9"/>
      <c r="O52" s="9"/>
      <c r="P52" s="9"/>
    </row>
    <row r="53" spans="1:17" ht="13.5" customHeight="1" x14ac:dyDescent="0.15">
      <c r="A53" s="336" t="s">
        <v>134</v>
      </c>
      <c r="B53" s="336"/>
      <c r="C53" s="336"/>
      <c r="D53" s="336"/>
      <c r="E53" s="336"/>
      <c r="F53" s="336"/>
      <c r="G53" s="336"/>
      <c r="H53" s="336"/>
      <c r="I53" s="336"/>
      <c r="J53" s="336"/>
      <c r="K53" s="336"/>
      <c r="L53" s="336"/>
      <c r="M53" s="336"/>
      <c r="N53" s="336"/>
      <c r="O53" s="336"/>
      <c r="P53" s="336"/>
    </row>
    <row r="54" spans="1:17" ht="42.75" customHeight="1" x14ac:dyDescent="0.15">
      <c r="A54" s="322" t="s">
        <v>135</v>
      </c>
      <c r="B54" s="336"/>
      <c r="C54" s="336"/>
      <c r="D54" s="336"/>
      <c r="E54" s="336"/>
      <c r="F54" s="336"/>
      <c r="G54" s="336"/>
      <c r="H54" s="336"/>
      <c r="I54" s="336"/>
      <c r="J54" s="336"/>
      <c r="K54" s="336"/>
      <c r="L54" s="336"/>
      <c r="M54" s="336"/>
      <c r="N54" s="336"/>
      <c r="O54" s="336"/>
      <c r="P54" s="336"/>
    </row>
    <row r="55" spans="1:17" ht="8.25" customHeight="1" x14ac:dyDescent="0.15">
      <c r="B55" s="381"/>
      <c r="C55" s="381"/>
      <c r="D55" s="381"/>
      <c r="E55" s="381"/>
      <c r="F55" s="381"/>
      <c r="G55" s="381"/>
      <c r="H55" s="381"/>
      <c r="I55" s="381"/>
      <c r="J55" s="381"/>
      <c r="K55" s="381"/>
      <c r="L55" s="381"/>
      <c r="M55" s="381"/>
      <c r="N55" s="381"/>
      <c r="O55" s="381"/>
      <c r="P55" s="381"/>
      <c r="Q55" s="381"/>
    </row>
    <row r="56" spans="1:17" ht="31.5" customHeight="1" x14ac:dyDescent="0.15">
      <c r="A56" s="322" t="s">
        <v>136</v>
      </c>
      <c r="B56" s="322"/>
      <c r="C56" s="322"/>
      <c r="D56" s="322"/>
      <c r="E56" s="322"/>
      <c r="F56" s="322"/>
      <c r="G56" s="322"/>
      <c r="H56" s="322"/>
      <c r="I56" s="322"/>
      <c r="J56" s="322"/>
      <c r="K56" s="322"/>
      <c r="L56" s="322"/>
      <c r="M56" s="322"/>
      <c r="N56" s="322"/>
      <c r="O56" s="322"/>
      <c r="P56" s="322"/>
    </row>
    <row r="57" spans="1:17" x14ac:dyDescent="0.15">
      <c r="B57" s="8"/>
    </row>
    <row r="58" spans="1:17" x14ac:dyDescent="0.15">
      <c r="B58" s="8"/>
    </row>
    <row r="64" spans="1:17" ht="33" x14ac:dyDescent="0.15">
      <c r="Q64" s="40"/>
    </row>
  </sheetData>
  <sheetProtection sheet="1" formatCells="0" formatColumns="0" formatRows="0" insertColumns="0" insertRows="0" insertHyperlinks="0" deleteColumns="0" deleteRows="0" sort="0" autoFilter="0" pivotTables="0"/>
  <mergeCells count="96">
    <mergeCell ref="A40:B40"/>
    <mergeCell ref="J18:O18"/>
    <mergeCell ref="G18:I18"/>
    <mergeCell ref="J14:O14"/>
    <mergeCell ref="G16:O16"/>
    <mergeCell ref="G15:O15"/>
    <mergeCell ref="G14:I14"/>
    <mergeCell ref="C40:D40"/>
    <mergeCell ref="E40:F40"/>
    <mergeCell ref="G40:K40"/>
    <mergeCell ref="A33:P33"/>
    <mergeCell ref="A29:B29"/>
    <mergeCell ref="C29:D29"/>
    <mergeCell ref="E29:F29"/>
    <mergeCell ref="G29:J29"/>
    <mergeCell ref="K29:N29"/>
    <mergeCell ref="A48:O48"/>
    <mergeCell ref="A42:K42"/>
    <mergeCell ref="B45:Q45"/>
    <mergeCell ref="A46:P46"/>
    <mergeCell ref="A47:P47"/>
    <mergeCell ref="F43:K43"/>
    <mergeCell ref="B43:D43"/>
    <mergeCell ref="A56:P56"/>
    <mergeCell ref="A49:P49"/>
    <mergeCell ref="A50:P50"/>
    <mergeCell ref="A53:P53"/>
    <mergeCell ref="A54:P54"/>
    <mergeCell ref="B55:Q55"/>
    <mergeCell ref="G41:H41"/>
    <mergeCell ref="I41:K41"/>
    <mergeCell ref="A39:K39"/>
    <mergeCell ref="A34:B34"/>
    <mergeCell ref="C34:D34"/>
    <mergeCell ref="E34:H34"/>
    <mergeCell ref="I34:O34"/>
    <mergeCell ref="A35:B35"/>
    <mergeCell ref="C35:D35"/>
    <mergeCell ref="E35:H35"/>
    <mergeCell ref="I35:O35"/>
    <mergeCell ref="A36:B36"/>
    <mergeCell ref="C36:D36"/>
    <mergeCell ref="E36:H36"/>
    <mergeCell ref="I36:O36"/>
    <mergeCell ref="A38:P38"/>
    <mergeCell ref="A30:B30"/>
    <mergeCell ref="C30:D30"/>
    <mergeCell ref="E30:F30"/>
    <mergeCell ref="G30:J30"/>
    <mergeCell ref="K30:N30"/>
    <mergeCell ref="A31:B31"/>
    <mergeCell ref="C31:D31"/>
    <mergeCell ref="E31:F31"/>
    <mergeCell ref="G31:J31"/>
    <mergeCell ref="K31:N31"/>
    <mergeCell ref="A28:O28"/>
    <mergeCell ref="A17:B17"/>
    <mergeCell ref="C17:D17"/>
    <mergeCell ref="E17:F17"/>
    <mergeCell ref="G17:O17"/>
    <mergeCell ref="A18:B20"/>
    <mergeCell ref="C18:D20"/>
    <mergeCell ref="E18:F20"/>
    <mergeCell ref="A22:B23"/>
    <mergeCell ref="C22:D23"/>
    <mergeCell ref="E22:F23"/>
    <mergeCell ref="G22:L23"/>
    <mergeCell ref="E24:F26"/>
    <mergeCell ref="C24:D26"/>
    <mergeCell ref="A24:B26"/>
    <mergeCell ref="G20:O20"/>
    <mergeCell ref="A11:O11"/>
    <mergeCell ref="A1:P1"/>
    <mergeCell ref="A3:O3"/>
    <mergeCell ref="B5:O5"/>
    <mergeCell ref="A9:O9"/>
    <mergeCell ref="K24:L26"/>
    <mergeCell ref="I24:J26"/>
    <mergeCell ref="G24:H26"/>
    <mergeCell ref="A12:O12"/>
    <mergeCell ref="A13:B13"/>
    <mergeCell ref="C13:D13"/>
    <mergeCell ref="E13:F13"/>
    <mergeCell ref="A14:B16"/>
    <mergeCell ref="C14:D16"/>
    <mergeCell ref="E14:F16"/>
    <mergeCell ref="G13:O13"/>
    <mergeCell ref="G19:O19"/>
    <mergeCell ref="Q40:R40"/>
    <mergeCell ref="R1:R3"/>
    <mergeCell ref="Q13:S14"/>
    <mergeCell ref="Q21:R21"/>
    <mergeCell ref="Q22:R23"/>
    <mergeCell ref="Q29:R29"/>
    <mergeCell ref="Q39:R39"/>
    <mergeCell ref="Q33:R33"/>
  </mergeCells>
  <phoneticPr fontId="18"/>
  <conditionalFormatting sqref="A9 A24:F26 I24:J26 C30:D30 E31:N31 C35:H36 B43:D43 F43:K43">
    <cfRule type="containsBlanks" dxfId="6" priority="9">
      <formula>LEN(TRIM(A9))=0</formula>
    </cfRule>
  </conditionalFormatting>
  <conditionalFormatting sqref="A41:K41">
    <cfRule type="containsBlanks" dxfId="5" priority="2">
      <formula>LEN(TRIM(A41))=0</formula>
    </cfRule>
  </conditionalFormatting>
  <conditionalFormatting sqref="A9:O9">
    <cfRule type="cellIs" dxfId="4" priority="4" operator="equal">
      <formula>"　　令和○年○月○日付けで告示（文部科学省告示第○○号）された課程の状況は下記のとおりですので，その旨，通知します。"</formula>
    </cfRule>
  </conditionalFormatting>
  <conditionalFormatting sqref="E29:N31">
    <cfRule type="expression" dxfId="3" priority="5">
      <formula>E$30=""</formula>
    </cfRule>
  </conditionalFormatting>
  <conditionalFormatting sqref="G40:K41">
    <cfRule type="expression" dxfId="2" priority="1">
      <formula>$G$40=""</formula>
    </cfRule>
  </conditionalFormatting>
  <conditionalFormatting sqref="I35:O36">
    <cfRule type="notContainsBlanks" dxfId="1" priority="10">
      <formula>LEN(TRIM(I35))&gt;0</formula>
    </cfRule>
    <cfRule type="expression" dxfId="0" priority="11">
      <formula>C35="有"</formula>
    </cfRule>
  </conditionalFormatting>
  <dataValidations xWindow="322" yWindow="677" count="10">
    <dataValidation type="list" allowBlank="1" showInputMessage="1" showErrorMessage="1" sqref="G24:H26">
      <formula1>"令和"</formula1>
    </dataValidation>
    <dataValidation type="whole" imeMode="halfAlpha" allowBlank="1" showInputMessage="1" showErrorMessage="1" promptTitle="数字のみでご入力ください" prompt="元年度の場合は「１」と入力ください" sqref="I24:J26">
      <formula1>1</formula1>
      <formula2>100</formula2>
    </dataValidation>
    <dataValidation type="whole" imeMode="halfAlpha" allowBlank="1" showInputMessage="1" showErrorMessage="1" promptTitle="数字のみでご入力ください" prompt="令和元年度の場合「１」と入力ください" sqref="C30:D30">
      <formula1>1</formula1>
      <formula2>1000</formula2>
    </dataValidation>
    <dataValidation allowBlank="1" showInputMessage="1" showErrorMessage="1" promptTitle="[" sqref="S36"/>
    <dataValidation type="list" allowBlank="1" showInputMessage="1" showErrorMessage="1" sqref="E31:N31 C35:D36">
      <formula1>"有,無"</formula1>
    </dataValidation>
    <dataValidation type="list" allowBlank="1" showInputMessage="1" showErrorMessage="1" promptTitle="修業年限に合わせて選択ください" prompt="修業年限４年の場合は「４年」を、_x000a_修業年限３年の場合は「　」（空欄）を_x000a_選択ください" sqref="G40:K40">
      <formula1>$Q$41:$Q$42</formula1>
    </dataValidation>
    <dataValidation type="decimal" imeMode="halfAlpha" allowBlank="1" showInputMessage="1" showErrorMessage="1" promptTitle="数字のみでご入力ください" prompt="当該課程（分野）全体の人数を記入ください" sqref="F43:K43 B43:D43">
      <formula1>0</formula1>
      <formula2>99999999</formula2>
    </dataValidation>
    <dataValidation type="whole" imeMode="halfAlpha" operator="greaterThanOrEqual" allowBlank="1" showInputMessage="1" promptTitle="数字のみでご入力ください" prompt=" " sqref="I41:K41 B41 D41 F41">
      <formula1>0</formula1>
    </dataValidation>
    <dataValidation allowBlank="1" showInputMessage="1" showErrorMessage="1" promptTitle="告示日について忘れずに記入ください" prompt=" " sqref="A9:O9"/>
    <dataValidation type="whole" errorStyle="information" imeMode="halfAlpha" operator="greaterThan" allowBlank="1" showInputMessage="1" showErrorMessage="1" errorTitle="定員数を入力ください" error="定員数を入力する欄となります_x000a_正しく入力ください" promptTitle="数字のみでご入力ください" prompt=" " sqref="A41 C41 E41 G41:H41">
      <formula1>0</formula1>
    </dataValidation>
  </dataValidations>
  <printOptions horizontalCentered="1"/>
  <pageMargins left="0.35" right="0.34" top="0.59055118110236227" bottom="0.59055118110236227" header="0.51181102362204722" footer="0.51181102362204722"/>
  <pageSetup paperSize="9" scale="95" orientation="portrait"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Template>RTF8READ.DOT</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別記様式１</vt:lpstr>
      <vt:lpstr>別記様式２</vt:lpstr>
      <vt:lpstr>別記様式３</vt:lpstr>
      <vt:lpstr>別記様式４</vt:lpstr>
      <vt:lpstr>別記様式５</vt:lpstr>
      <vt:lpstr>学校基本情報!Print_Area</vt:lpstr>
      <vt:lpstr>別記様式１!Print_Area</vt:lpstr>
      <vt:lpstr>別記様式２!Print_Area</vt:lpstr>
      <vt:lpstr>別記様式３!Print_Area</vt:lpstr>
      <vt:lpstr>別記様式４!Print_Area</vt:lpstr>
      <vt:lpstr>別記様式５!Print_Area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2023-04-21T02:38:08Z</dcterms:created>
  <dcterms:modified xsi:type="dcterms:W3CDTF">2023-05-31T06:42:46Z</dcterms:modified>
  <cp:category/>
  <cp:contentStatus/>
</cp:coreProperties>
</file>