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企画係\21 授業時数\210600授業時数特例校（制度創設）\申請様式\"/>
    </mc:Choice>
  </mc:AlternateContent>
  <bookViews>
    <workbookView xWindow="0" yWindow="0" windowWidth="10215" windowHeight="6030" tabRatio="793"/>
  </bookViews>
  <sheets>
    <sheet name="【様式２】教育課程特例校指定変更申請書" sheetId="1" r:id="rId1"/>
    <sheet name="別紙１－１　小学校、義務教育学校前期課程" sheetId="11" r:id="rId2"/>
    <sheet name="別紙１－２　中学校、義務教育学校後期課程、中等教育学校前期課程" sheetId="6" r:id="rId3"/>
    <sheet name="別紙２　学校一覧（変更）" sheetId="2" r:id="rId4"/>
    <sheet name="都道府県・指定都市名" sheetId="8" state="hidden" r:id="rId5"/>
  </sheets>
  <definedNames>
    <definedName name="指定都市教育委員会名">都道府県・指定都市名!$C$2:$C$21</definedName>
    <definedName name="都道府県教育委員会名">都道府県・指定都市名!$B$2:$B$48</definedName>
    <definedName name="都道府県名">都道府県・指定都市名!$A$2:$A$48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9" i="1" l="1"/>
  <c r="D98" i="1"/>
  <c r="D97" i="1"/>
  <c r="D96" i="1"/>
  <c r="D95" i="1"/>
  <c r="D94" i="1"/>
  <c r="A84" i="1"/>
  <c r="D108" i="1" l="1"/>
  <c r="D100" i="1"/>
  <c r="B42" i="1"/>
  <c r="C46" i="1" l="1"/>
  <c r="B111" i="1"/>
  <c r="C50" i="1" l="1"/>
  <c r="C49" i="1"/>
  <c r="B76" i="1" l="1"/>
  <c r="B10" i="1"/>
  <c r="I55" i="1" l="1"/>
  <c r="B102" i="1"/>
  <c r="B37" i="1" l="1"/>
  <c r="B140" i="1" l="1"/>
  <c r="B141" i="1"/>
  <c r="B75" i="1"/>
  <c r="F127" i="1" l="1"/>
  <c r="B77" i="1"/>
  <c r="C54" i="1"/>
  <c r="A2" i="6"/>
  <c r="A2" i="11"/>
  <c r="I51" i="11" l="1"/>
  <c r="I52" i="11"/>
  <c r="I53" i="11"/>
  <c r="I54" i="11"/>
  <c r="I55" i="11"/>
  <c r="I56" i="11"/>
  <c r="I57" i="11"/>
  <c r="I58" i="11"/>
  <c r="I59" i="11"/>
  <c r="I60" i="11"/>
  <c r="I61" i="11"/>
  <c r="I62" i="11"/>
  <c r="I63" i="11"/>
  <c r="I64" i="11"/>
  <c r="I65" i="11"/>
  <c r="I66" i="11"/>
  <c r="I67" i="11"/>
  <c r="I68" i="11"/>
  <c r="I50" i="11"/>
  <c r="F45" i="6"/>
  <c r="F13" i="6" s="1"/>
  <c r="F46" i="6"/>
  <c r="F47" i="6"/>
  <c r="F48" i="6"/>
  <c r="F49" i="6"/>
  <c r="F50" i="6"/>
  <c r="F51" i="6"/>
  <c r="F52" i="6"/>
  <c r="F53" i="6"/>
  <c r="F54" i="6"/>
  <c r="F55" i="6"/>
  <c r="F56" i="6"/>
  <c r="F57" i="6"/>
  <c r="F58" i="6"/>
  <c r="F59" i="6"/>
  <c r="F60" i="6"/>
  <c r="F61" i="6"/>
  <c r="F62" i="6"/>
  <c r="F63" i="6"/>
  <c r="I12" i="11" l="1"/>
  <c r="C68" i="1"/>
  <c r="B88" i="1" l="1"/>
  <c r="B82" i="1"/>
  <c r="G66" i="1"/>
  <c r="G65" i="1"/>
  <c r="G64" i="1"/>
  <c r="G63" i="1"/>
  <c r="G62" i="1"/>
  <c r="G61" i="1"/>
  <c r="G60" i="1"/>
  <c r="G59" i="1"/>
  <c r="G58" i="1"/>
  <c r="G57" i="1"/>
  <c r="G56" i="1"/>
  <c r="D67" i="1"/>
  <c r="D66" i="1"/>
  <c r="D65" i="1"/>
  <c r="D64" i="1"/>
  <c r="D63" i="1"/>
  <c r="D62" i="1"/>
  <c r="D61" i="1"/>
  <c r="D60" i="1"/>
  <c r="D59" i="1"/>
  <c r="D58" i="1"/>
  <c r="D57" i="1"/>
  <c r="D56" i="1"/>
  <c r="F55" i="1"/>
  <c r="C55" i="1"/>
  <c r="D4" i="11" l="1"/>
  <c r="C4" i="11"/>
  <c r="B22" i="1" l="1"/>
  <c r="D35" i="1" l="1"/>
  <c r="C72" i="1"/>
  <c r="C504" i="2" l="1"/>
  <c r="C505" i="2"/>
  <c r="C506" i="2"/>
  <c r="C507"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9" i="2"/>
  <c r="B31" i="1" l="1"/>
  <c r="C8" i="2"/>
  <c r="C27" i="11" l="1"/>
  <c r="E5" i="6"/>
  <c r="D5" i="6"/>
  <c r="C5" i="6"/>
  <c r="H48" i="11"/>
  <c r="G48" i="11"/>
  <c r="F48" i="11"/>
  <c r="E48" i="11"/>
  <c r="D48" i="11"/>
  <c r="C48" i="11"/>
  <c r="H45" i="11"/>
  <c r="G45" i="11"/>
  <c r="F45" i="11"/>
  <c r="E45" i="11"/>
  <c r="F42" i="11"/>
  <c r="E42" i="11"/>
  <c r="H39" i="11"/>
  <c r="G39" i="11"/>
  <c r="F39" i="11"/>
  <c r="E39" i="11"/>
  <c r="D39" i="11"/>
  <c r="C39" i="11"/>
  <c r="H36" i="11"/>
  <c r="G36" i="11"/>
  <c r="H33" i="11"/>
  <c r="G33" i="11"/>
  <c r="F33" i="11"/>
  <c r="E33" i="11"/>
  <c r="D33" i="11"/>
  <c r="C33" i="11"/>
  <c r="H30" i="11"/>
  <c r="G30" i="11"/>
  <c r="H27" i="11"/>
  <c r="G27" i="11"/>
  <c r="F27" i="11"/>
  <c r="E27" i="11"/>
  <c r="D27" i="11"/>
  <c r="H24" i="11"/>
  <c r="G24" i="11"/>
  <c r="F24" i="11"/>
  <c r="E24" i="11"/>
  <c r="D24" i="11"/>
  <c r="C24" i="11"/>
  <c r="D21" i="11"/>
  <c r="C21" i="11"/>
  <c r="H18" i="11"/>
  <c r="G18" i="11"/>
  <c r="F18" i="11"/>
  <c r="E18" i="11"/>
  <c r="H15" i="11"/>
  <c r="G15" i="11"/>
  <c r="F15" i="11"/>
  <c r="E15" i="11"/>
  <c r="D15" i="11"/>
  <c r="C15" i="11"/>
  <c r="H12" i="11"/>
  <c r="G12" i="11"/>
  <c r="F12" i="11"/>
  <c r="E12" i="11"/>
  <c r="H9" i="11"/>
  <c r="G9" i="11"/>
  <c r="F9" i="11"/>
  <c r="E9" i="11"/>
  <c r="D9" i="11"/>
  <c r="C9" i="11"/>
  <c r="H4" i="11"/>
  <c r="H6" i="11" s="1"/>
  <c r="G4" i="11"/>
  <c r="G6" i="11" s="1"/>
  <c r="F4" i="11"/>
  <c r="F6" i="11" s="1"/>
  <c r="E4" i="11"/>
  <c r="E6" i="11" s="1"/>
  <c r="D6" i="11"/>
  <c r="C6" i="11"/>
  <c r="I11" i="11" l="1"/>
  <c r="I9" i="11" s="1"/>
  <c r="B23" i="1" l="1"/>
  <c r="B25" i="1" s="1"/>
  <c r="F116" i="1"/>
  <c r="B127" i="1" l="1"/>
  <c r="A125" i="1" l="1"/>
  <c r="B136" i="1"/>
  <c r="B128" i="1"/>
  <c r="B134" i="1"/>
  <c r="B131" i="1"/>
  <c r="B133" i="1"/>
  <c r="B130" i="1"/>
  <c r="D7" i="6" l="1"/>
  <c r="E7" i="6"/>
  <c r="C7" i="6"/>
  <c r="E40" i="6"/>
  <c r="D40" i="6"/>
  <c r="C40" i="6"/>
  <c r="E34" i="6"/>
  <c r="D34" i="6"/>
  <c r="C34" i="6"/>
  <c r="E28" i="6"/>
  <c r="D28" i="6"/>
  <c r="C28" i="6"/>
  <c r="D19" i="6"/>
  <c r="C19" i="6"/>
  <c r="E19" i="6"/>
  <c r="D13" i="6"/>
  <c r="C13" i="6"/>
  <c r="E43" i="6"/>
  <c r="D43" i="6"/>
  <c r="C43" i="6"/>
  <c r="E37" i="6"/>
  <c r="D37" i="6"/>
  <c r="C37" i="6"/>
  <c r="E31" i="6"/>
  <c r="D31" i="6"/>
  <c r="C31" i="6"/>
  <c r="E25" i="6"/>
  <c r="D25" i="6"/>
  <c r="C25" i="6"/>
  <c r="E22" i="6"/>
  <c r="D22" i="6"/>
  <c r="C22" i="6"/>
  <c r="E16" i="6"/>
  <c r="D16" i="6"/>
  <c r="C16" i="6"/>
  <c r="E13" i="6"/>
  <c r="E10" i="6"/>
  <c r="D10" i="6"/>
  <c r="C10" i="6"/>
  <c r="F12" i="6" l="1"/>
  <c r="F10" i="6" s="1"/>
  <c r="B85" i="1" l="1"/>
  <c r="B139" i="1" s="1"/>
</calcChain>
</file>

<file path=xl/comments1.xml><?xml version="1.0" encoding="utf-8"?>
<comments xmlns="http://schemas.openxmlformats.org/spreadsheetml/2006/main">
  <authors>
    <author>m</author>
  </authors>
  <commentList>
    <comment ref="E19" authorId="0" shapeId="0">
      <text>
        <r>
          <rPr>
            <sz val="9"/>
            <color indexed="81"/>
            <rFont val="MS P ゴシック"/>
            <family val="3"/>
            <charset val="128"/>
          </rPr>
          <t xml:space="preserve">
正式名称で記載。（例．○○市教育委員会、○○町学校設置組合、学校法人○○学園、国立大学法人○○大学）</t>
        </r>
      </text>
    </comment>
  </commentList>
</comments>
</file>

<file path=xl/sharedStrings.xml><?xml version="1.0" encoding="utf-8"?>
<sst xmlns="http://schemas.openxmlformats.org/spreadsheetml/2006/main" count="229" uniqueCount="212">
  <si>
    <t>国語</t>
    <rPh sb="0" eb="2">
      <t>コクゴ</t>
    </rPh>
    <phoneticPr fontId="1"/>
  </si>
  <si>
    <t>社会</t>
    <rPh sb="0" eb="2">
      <t>シャカイ</t>
    </rPh>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</si>
  <si>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</si>
  <si>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</si>
  <si>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</si>
  <si>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</si>
  <si>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</si>
  <si>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</si>
  <si>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</si>
  <si>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</si>
  <si>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合計</t>
    <rPh sb="0" eb="2">
      <t>ゴウケイ</t>
    </rPh>
    <phoneticPr fontId="1"/>
  </si>
  <si>
    <t>設置者の別</t>
    <rPh sb="0" eb="3">
      <t>セッチシャ</t>
    </rPh>
    <rPh sb="4" eb="5">
      <t>ベツ</t>
    </rPh>
    <phoneticPr fontId="2"/>
  </si>
  <si>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</si>
  <si>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</si>
  <si>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</si>
  <si>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下段…授業時数の増減</t>
    <rPh sb="0" eb="2">
      <t>ゲダン</t>
    </rPh>
    <rPh sb="3" eb="5">
      <t>ジュギョウ</t>
    </rPh>
    <rPh sb="5" eb="7">
      <t>ジスウ</t>
    </rPh>
    <rPh sb="8" eb="10">
      <t>ゾウゲン</t>
    </rPh>
    <phoneticPr fontId="1"/>
  </si>
  <si>
    <t>各教科の授業時数</t>
    <rPh sb="0" eb="3">
      <t>カクキョウカ</t>
    </rPh>
    <rPh sb="4" eb="6">
      <t>ジュギョウ</t>
    </rPh>
    <rPh sb="6" eb="8">
      <t>ジスウ</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</si>
  <si>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</si>
  <si>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</si>
  <si>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</si>
  <si>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</si>
  <si>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</si>
  <si>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</si>
  <si>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①</t>
    <phoneticPr fontId="1"/>
  </si>
  <si>
    <t>②</t>
    <phoneticPr fontId="1"/>
  </si>
  <si>
    <t>③</t>
    <phoneticPr fontId="1"/>
  </si>
  <si>
    <t>④</t>
    <phoneticPr fontId="1"/>
  </si>
  <si>
    <t>⑤</t>
    <phoneticPr fontId="1"/>
  </si>
  <si>
    <t>【担当者】</t>
    <rPh sb="1" eb="4">
      <t>タントウシャ</t>
    </rPh>
    <phoneticPr fontId="2"/>
  </si>
  <si>
    <t>１　管理機関</t>
    <rPh sb="2" eb="4">
      <t>カンリ</t>
    </rPh>
    <rPh sb="4" eb="6">
      <t>キカン</t>
    </rPh>
    <phoneticPr fontId="2"/>
  </si>
  <si>
    <t>・１行あたり１校ずつ入力してください。</t>
    <rPh sb="2" eb="3">
      <t>ギョウ</t>
    </rPh>
    <rPh sb="7" eb="8">
      <t>コウ</t>
    </rPh>
    <rPh sb="10" eb="12">
      <t>ニュウリョク</t>
    </rPh>
    <phoneticPr fontId="1"/>
  </si>
  <si>
    <t>　（３）実施要項記載事項の確認</t>
    <rPh sb="4" eb="6">
      <t>ジッシ</t>
    </rPh>
    <rPh sb="6" eb="8">
      <t>ヨウコウ</t>
    </rPh>
    <rPh sb="8" eb="10">
      <t>キサイ</t>
    </rPh>
    <rPh sb="10" eb="12">
      <t>ジコウ</t>
    </rPh>
    <rPh sb="13" eb="15">
      <t>カクニン</t>
    </rPh>
    <phoneticPr fontId="1"/>
  </si>
  <si>
    <t>【エラーチェック】</t>
    <phoneticPr fontId="1"/>
  </si>
  <si>
    <t>美術</t>
    <rPh sb="0" eb="2">
      <t>ビジュツ</t>
    </rPh>
    <phoneticPr fontId="1"/>
  </si>
  <si>
    <t>技術・家庭</t>
    <rPh sb="0" eb="2">
      <t>ギジュツ</t>
    </rPh>
    <rPh sb="3" eb="5">
      <t>カテイ</t>
    </rPh>
    <phoneticPr fontId="1"/>
  </si>
  <si>
    <t>保健体育</t>
    <rPh sb="0" eb="2">
      <t>ホケン</t>
    </rPh>
    <rPh sb="2" eb="4">
      <t>タイイク</t>
    </rPh>
    <phoneticPr fontId="1"/>
  </si>
  <si>
    <t>２　特別の教育課程を適用する学校種を選択してください。</t>
    <rPh sb="2" eb="4">
      <t>トクベツ</t>
    </rPh>
    <rPh sb="5" eb="9">
      <t>キョウイクカテイ</t>
    </rPh>
    <rPh sb="10" eb="12">
      <t>テキヨウ</t>
    </rPh>
    <rPh sb="14" eb="16">
      <t>ガッコウ</t>
    </rPh>
    <rPh sb="16" eb="17">
      <t>シュ</t>
    </rPh>
    <rPh sb="18" eb="20">
      <t>センタク</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</si>
  <si>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</si>
  <si>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</si>
  <si>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</si>
  <si>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</si>
  <si>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・全て正式名称で入力してください。（例．○○市立○○小学校、○○組合立○○中学校、○○村立○○小学校○○分校、私立○○学園中等部、○○大学教育学部附属○○義務教育学校）</t>
    <rPh sb="1" eb="2">
      <t>スベ</t>
    </rPh>
    <rPh sb="3" eb="5">
      <t>セイシキ</t>
    </rPh>
    <rPh sb="5" eb="7">
      <t>メイショウ</t>
    </rPh>
    <rPh sb="8" eb="10">
      <t>ニュウリョク</t>
    </rPh>
    <rPh sb="37" eb="38">
      <t>チュウ</t>
    </rPh>
    <rPh sb="61" eb="63">
      <t>チュウトウ</t>
    </rPh>
    <rPh sb="63" eb="64">
      <t>ブ</t>
    </rPh>
    <rPh sb="77" eb="79">
      <t>ギム</t>
    </rPh>
    <rPh sb="79" eb="81">
      <t>キョウイク</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</si>
  <si>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</si>
  <si>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</si>
  <si>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</si>
  <si>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</si>
  <si>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</si>
  <si>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</si>
  <si>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</si>
  <si>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</si>
  <si>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</si>
  <si>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</si>
  <si>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</si>
  <si>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</si>
  <si>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</si>
  <si>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</si>
  <si>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</si>
  <si>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</si>
  <si>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</si>
  <si>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</si>
  <si>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</si>
  <si>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</si>
  <si>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</si>
  <si>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</si>
  <si>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</si>
  <si>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</si>
  <si>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</si>
  <si>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</si>
  <si>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</si>
  <si>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</si>
  <si>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</si>
  <si>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</si>
  <si>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</si>
  <si>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</si>
  <si>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</si>
  <si>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</si>
  <si>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</si>
  <si>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</si>
  <si>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</si>
  <si>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</si>
  <si>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</si>
  <si>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</si>
  <si>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</si>
  <si>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</si>
  <si>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</si>
  <si>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</si>
  <si>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</si>
  <si>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</si>
  <si>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</si>
  <si>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学校名</t>
    <rPh sb="0" eb="3">
      <t>ガッコウメイ</t>
    </rPh>
    <phoneticPr fontId="1"/>
  </si>
  <si>
    <t>管理機関名</t>
    <rPh sb="0" eb="2">
      <t>カンリ</t>
    </rPh>
    <rPh sb="2" eb="4">
      <t>キカン</t>
    </rPh>
    <rPh sb="4" eb="5">
      <t>メイ</t>
    </rPh>
    <phoneticPr fontId="1"/>
  </si>
  <si>
    <t>札幌市教育委員会</t>
  </si>
  <si>
    <t>仙台市教育委員会</t>
  </si>
  <si>
    <t>さいたま市教育委員会</t>
  </si>
  <si>
    <t>千葉市教育委員会</t>
  </si>
  <si>
    <t>横浜市教育委員会</t>
  </si>
  <si>
    <t>川崎市教育委員会</t>
  </si>
  <si>
    <t>相模原市教育委員会</t>
  </si>
  <si>
    <t>新潟市教育委員会</t>
  </si>
  <si>
    <t>静岡市教育委員会</t>
  </si>
  <si>
    <t>浜松市教育委員会</t>
  </si>
  <si>
    <t>名古屋市教育委員会</t>
  </si>
  <si>
    <t>京都市教育委員会</t>
  </si>
  <si>
    <t>大阪市教育委員会</t>
  </si>
  <si>
    <t>堺市教育委員会</t>
  </si>
  <si>
    <t>神戸市教育委員会</t>
  </si>
  <si>
    <t>岡山市教育委員会</t>
  </si>
  <si>
    <t>広島市教育委員会</t>
  </si>
  <si>
    <t>北九州市教育委員会</t>
  </si>
  <si>
    <t>福岡市教育委員会</t>
  </si>
  <si>
    <t>熊本市教育委員会</t>
  </si>
  <si>
    <t>沖縄県</t>
    <phoneticPr fontId="1"/>
  </si>
  <si>
    <t>北海道教育委員会</t>
  </si>
  <si>
    <t>青森県教育委員会</t>
  </si>
  <si>
    <t>岩手県教育委員会</t>
  </si>
  <si>
    <t>宮城県教育委員会</t>
  </si>
  <si>
    <t>秋田県教育委員会</t>
  </si>
  <si>
    <t>山形県教育委員会</t>
  </si>
  <si>
    <t>福島県教育委員会</t>
  </si>
  <si>
    <t>茨城県教育委員会</t>
  </si>
  <si>
    <t>栃木県教育委員会</t>
  </si>
  <si>
    <t>群馬県教育委員会</t>
  </si>
  <si>
    <t>埼玉県教育委員会</t>
  </si>
  <si>
    <t>千葉県教育委員会</t>
  </si>
  <si>
    <t>東京都教育委員会</t>
  </si>
  <si>
    <t>神奈川県教育委員会</t>
  </si>
  <si>
    <t>新潟県教育委員会</t>
  </si>
  <si>
    <t>富山県教育委員会</t>
  </si>
  <si>
    <t>石川県教育委員会</t>
  </si>
  <si>
    <t>福井県教育委員会</t>
  </si>
  <si>
    <t>山梨県教育委員会</t>
  </si>
  <si>
    <t>長野県教育委員会</t>
  </si>
  <si>
    <t>岐阜県教育委員会</t>
  </si>
  <si>
    <t>静岡県教育委員会</t>
  </si>
  <si>
    <t>愛知県教育委員会</t>
  </si>
  <si>
    <t>三重県教育委員会</t>
  </si>
  <si>
    <t>滋賀県教育委員会</t>
  </si>
  <si>
    <t>京都府教育委員会</t>
  </si>
  <si>
    <t>大阪府教育委員会</t>
  </si>
  <si>
    <t>兵庫県教育委員会</t>
  </si>
  <si>
    <t>奈良県教育委員会</t>
  </si>
  <si>
    <t>和歌山県教育委員会</t>
  </si>
  <si>
    <t>鳥取県教育委員会</t>
  </si>
  <si>
    <t>島根県教育委員会</t>
  </si>
  <si>
    <t>岡山県教育委員会</t>
  </si>
  <si>
    <t>広島県教育委員会</t>
  </si>
  <si>
    <t>山口県教育委員会</t>
  </si>
  <si>
    <t>徳島県教育委員会</t>
  </si>
  <si>
    <t>香川県教育委員会</t>
  </si>
  <si>
    <t>愛媛県教育委員会</t>
  </si>
  <si>
    <t>高知県教育委員会</t>
  </si>
  <si>
    <t>福岡県教育委員会</t>
  </si>
  <si>
    <t>佐賀県教育委員会</t>
  </si>
  <si>
    <t>長崎県教育委員会</t>
  </si>
  <si>
    <t>熊本県教育委員会</t>
  </si>
  <si>
    <t>大分県教育委員会</t>
  </si>
  <si>
    <t>宮崎県教育委員会</t>
  </si>
  <si>
    <t>鹿児島県教育委員会</t>
  </si>
  <si>
    <t>沖縄県教育委員会</t>
  </si>
  <si>
    <t>都道府県教育委員会名</t>
    <rPh sb="0" eb="4">
      <t>トドウフケン</t>
    </rPh>
    <rPh sb="4" eb="6">
      <t>キョウイク</t>
    </rPh>
    <rPh sb="6" eb="9">
      <t>イインカイ</t>
    </rPh>
    <rPh sb="9" eb="10">
      <t>メイ</t>
    </rPh>
    <phoneticPr fontId="1"/>
  </si>
  <si>
    <t>都道府県名</t>
    <rPh sb="0" eb="4">
      <t>トドウフケン</t>
    </rPh>
    <rPh sb="4" eb="5">
      <t>メイ</t>
    </rPh>
    <phoneticPr fontId="1"/>
  </si>
  <si>
    <t>指定都市教育委員会名</t>
    <rPh sb="0" eb="2">
      <t>シテイ</t>
    </rPh>
    <rPh sb="2" eb="4">
      <t>トシ</t>
    </rPh>
    <rPh sb="4" eb="6">
      <t>キョウイク</t>
    </rPh>
    <rPh sb="6" eb="9">
      <t>イインカイ</t>
    </rPh>
    <rPh sb="9" eb="10">
      <t>メイ</t>
    </rPh>
    <phoneticPr fontId="1"/>
  </si>
  <si>
    <t>担当者氏名（上段はふりがな）</t>
    <rPh sb="0" eb="3">
      <t>タントウシャ</t>
    </rPh>
    <rPh sb="3" eb="5">
      <t>シメイ</t>
    </rPh>
    <rPh sb="6" eb="8">
      <t>ジョウダン</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</si>
  <si>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</si>
  <si>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</si>
  <si>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</si>
  <si>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</si>
  <si>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　（１）各学校の同意</t>
    <rPh sb="4" eb="7">
      <t>カクガッコウ</t>
    </rPh>
    <rPh sb="8" eb="10">
      <t>ドウイ</t>
    </rPh>
    <phoneticPr fontId="1"/>
  </si>
  <si>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</si>
  <si>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記</t>
    <rPh sb="0" eb="1">
      <t>キ</t>
    </rPh>
    <phoneticPr fontId="1"/>
  </si>
  <si>
    <t>【エラーチェック】</t>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</si>
  <si>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</si>
  <si>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学年</t>
    <rPh sb="0" eb="2">
      <t>ガクネン</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</si>
  <si>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</si>
  <si>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</si>
  <si>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</si>
  <si>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</si>
  <si>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開始年度：</t>
    <rPh sb="0" eb="2">
      <t>カイシ</t>
    </rPh>
    <rPh sb="2" eb="4">
      <t>ネンド</t>
    </rPh>
    <phoneticPr fontId="1"/>
  </si>
  <si>
    <t>既存教科等の組み換えによる独自の教科等の新設（※国際バカロレアの教育プログラムによるものを含む。）</t>
    <rPh sb="0" eb="2">
      <t>キソン</t>
    </rPh>
    <rPh sb="2" eb="4">
      <t>キョウカ</t>
    </rPh>
    <rPh sb="4" eb="5">
      <t>トウ</t>
    </rPh>
    <rPh sb="6" eb="7">
      <t>ク</t>
    </rPh>
    <rPh sb="8" eb="9">
      <t>カ</t>
    </rPh>
    <rPh sb="13" eb="15">
      <t>ドクジ</t>
    </rPh>
    <rPh sb="16" eb="18">
      <t>キョウカ</t>
    </rPh>
    <rPh sb="18" eb="19">
      <t>トウ</t>
    </rPh>
    <rPh sb="20" eb="22">
      <t>シンセツ</t>
    </rPh>
    <rPh sb="24" eb="26">
      <t>コクサイ</t>
    </rPh>
    <rPh sb="32" eb="34">
      <t>キョウイク</t>
    </rPh>
    <rPh sb="45" eb="46">
      <t>フク</t>
    </rPh>
    <phoneticPr fontId="1"/>
  </si>
  <si>
    <t>その他</t>
    <rPh sb="2" eb="3">
      <t>タ</t>
    </rPh>
    <phoneticPr fontId="1"/>
  </si>
  <si>
    <t>英語による教育（いわゆるイマージョン教育）</t>
    <rPh sb="0" eb="2">
      <t>エイゴ</t>
    </rPh>
    <rPh sb="5" eb="7">
      <t>キョウイク</t>
    </rPh>
    <rPh sb="18" eb="20">
      <t>キョウイク</t>
    </rPh>
    <phoneticPr fontId="1"/>
  </si>
  <si>
    <t>⑥</t>
    <phoneticPr fontId="1"/>
  </si>
  <si>
    <t>⑦</t>
    <phoneticPr fontId="1"/>
  </si>
  <si>
    <t>数学</t>
    <rPh sb="0" eb="2">
      <t>スウガク</t>
    </rPh>
    <phoneticPr fontId="1"/>
  </si>
  <si>
    <t>←新設教科等を設けている場合、名称及び各学年の授業時数を記載してください。</t>
    <rPh sb="1" eb="3">
      <t>シンセツ</t>
    </rPh>
    <phoneticPr fontId="1"/>
  </si>
  <si>
    <t>←新設教科等を設けている場合、名称及び各学年の授業時数を記載してください。</t>
    <rPh sb="1" eb="3">
      <t>シンセツ</t>
    </rPh>
    <rPh sb="3" eb="5">
      <t>キョウカ</t>
    </rPh>
    <rPh sb="5" eb="6">
      <t>トウ</t>
    </rPh>
    <phoneticPr fontId="1"/>
  </si>
  <si>
    <t>管理機関名（上段はふりがな）</t>
    <rPh sb="0" eb="2">
      <t>カンリ</t>
    </rPh>
    <rPh sb="2" eb="4">
      <t>キカン</t>
    </rPh>
    <rPh sb="4" eb="5">
      <t>メイ</t>
    </rPh>
    <rPh sb="6" eb="8">
      <t>ジョウダン</t>
    </rPh>
    <phoneticPr fontId="1"/>
  </si>
  <si>
    <t>下段…授業時数の増減</t>
    <phoneticPr fontId="1"/>
  </si>
  <si>
    <t>中段…学校教育法施行規則に定める標準授業時数</t>
    <phoneticPr fontId="1"/>
  </si>
  <si>
    <t>上段…変更後の授業時数</t>
    <phoneticPr fontId="1"/>
  </si>
  <si>
    <t>②</t>
    <phoneticPr fontId="1"/>
  </si>
  <si>
    <t>４　特別の教育課程の編成・実施計画の変更内容と、変更する理由を記載してください。</t>
    <rPh sb="2" eb="4">
      <t>トクベツ</t>
    </rPh>
    <rPh sb="5" eb="7">
      <t>キョウイク</t>
    </rPh>
    <rPh sb="7" eb="9">
      <t>カテイ</t>
    </rPh>
    <rPh sb="10" eb="12">
      <t>ヘンセイ</t>
    </rPh>
    <rPh sb="13" eb="15">
      <t>ジッシ</t>
    </rPh>
    <rPh sb="15" eb="17">
      <t>ケイカク</t>
    </rPh>
    <rPh sb="18" eb="20">
      <t>ヘンコウ</t>
    </rPh>
    <rPh sb="20" eb="22">
      <t>ナイヨウ</t>
    </rPh>
    <rPh sb="24" eb="26">
      <t>ヘンコウ</t>
    </rPh>
    <rPh sb="28" eb="30">
      <t>リユウ</t>
    </rPh>
    <rPh sb="31" eb="33">
      <t>キサイ</t>
    </rPh>
    <phoneticPr fontId="1"/>
  </si>
  <si>
    <r>
      <t>６　地域や学校の特色と、その特色を活かして特別の教育課程を編成して教育を行う理由を記載してください。</t>
    </r>
    <r>
      <rPr>
        <sz val="11"/>
        <color theme="1"/>
        <rFont val="ＭＳ ゴシック"/>
        <family val="3"/>
        <charset val="128"/>
      </rPr>
      <t>（必要に応じて行の高さを調整してください。）</t>
    </r>
    <rPh sb="2" eb="4">
      <t>チイキ</t>
    </rPh>
    <rPh sb="5" eb="7">
      <t>ガッコウ</t>
    </rPh>
    <rPh sb="8" eb="10">
      <t>トクショク</t>
    </rPh>
    <rPh sb="14" eb="16">
      <t>トクショク</t>
    </rPh>
    <rPh sb="17" eb="18">
      <t>イ</t>
    </rPh>
    <rPh sb="21" eb="23">
      <t>トクベツ</t>
    </rPh>
    <rPh sb="24" eb="26">
      <t>キョウイク</t>
    </rPh>
    <rPh sb="26" eb="28">
      <t>カテイ</t>
    </rPh>
    <rPh sb="29" eb="31">
      <t>ヘンセイ</t>
    </rPh>
    <rPh sb="33" eb="35">
      <t>キョウイク</t>
    </rPh>
    <rPh sb="36" eb="37">
      <t>オコナ</t>
    </rPh>
    <rPh sb="38" eb="40">
      <t>リユウ</t>
    </rPh>
    <rPh sb="41" eb="43">
      <t>キサイ</t>
    </rPh>
    <phoneticPr fontId="1"/>
  </si>
  <si>
    <t>９　以下①～⑦の各項目について、それぞれ要件を満たしていることを確認し、チェックを付してください。</t>
    <rPh sb="2" eb="4">
      <t>イカ</t>
    </rPh>
    <rPh sb="8" eb="11">
      <t>カクコウモク</t>
    </rPh>
    <rPh sb="20" eb="22">
      <t>ヨウケン</t>
    </rPh>
    <rPh sb="23" eb="24">
      <t>ミ</t>
    </rPh>
    <rPh sb="32" eb="34">
      <t>カクニン</t>
    </rPh>
    <rPh sb="41" eb="42">
      <t>フ</t>
    </rPh>
    <phoneticPr fontId="1"/>
  </si>
  <si>
    <t>10　教育課程特例校における特別の教育課程の実施状況の報告等に関する以下①～④の各項目について、それぞれ確認し、チェックを付してください。</t>
    <phoneticPr fontId="1"/>
  </si>
  <si>
    <t>教育課程特例校指定変更申請書</t>
    <rPh sb="0" eb="2">
      <t>キョウイク</t>
    </rPh>
    <rPh sb="2" eb="4">
      <t>カテイ</t>
    </rPh>
    <rPh sb="4" eb="7">
      <t>トクレイコウ</t>
    </rPh>
    <rPh sb="7" eb="9">
      <t>シテイ</t>
    </rPh>
    <rPh sb="9" eb="11">
      <t>ヘンコウ</t>
    </rPh>
    <rPh sb="11" eb="13">
      <t>シンセイ</t>
    </rPh>
    <rPh sb="13" eb="14">
      <t>ショ</t>
    </rPh>
    <phoneticPr fontId="2"/>
  </si>
  <si>
    <t>下記のとおり、教育課程特例校の指定変更を希望するので、本申請書により申請します。</t>
    <rPh sb="7" eb="9">
      <t>キョウイク</t>
    </rPh>
    <rPh sb="9" eb="11">
      <t>カテイ</t>
    </rPh>
    <rPh sb="11" eb="13">
      <t>トクレイ</t>
    </rPh>
    <rPh sb="13" eb="14">
      <t>コウ</t>
    </rPh>
    <rPh sb="15" eb="17">
      <t>シテイ</t>
    </rPh>
    <rPh sb="17" eb="19">
      <t>ヘンコウ</t>
    </rPh>
    <rPh sb="20" eb="22">
      <t>キボウ</t>
    </rPh>
    <phoneticPr fontId="1"/>
  </si>
  <si>
    <t>３　変更後の特別の教育課程を開始する年度を確認の上、チェックを付してください。</t>
    <rPh sb="2" eb="4">
      <t>ヘンコウ</t>
    </rPh>
    <rPh sb="4" eb="5">
      <t>ゴ</t>
    </rPh>
    <rPh sb="6" eb="8">
      <t>トクベツ</t>
    </rPh>
    <rPh sb="9" eb="11">
      <t>キョウイク</t>
    </rPh>
    <rPh sb="11" eb="13">
      <t>カテイ</t>
    </rPh>
    <rPh sb="14" eb="16">
      <t>カイシ</t>
    </rPh>
    <rPh sb="18" eb="20">
      <t>ネンド</t>
    </rPh>
    <rPh sb="21" eb="23">
      <t>カクニン</t>
    </rPh>
    <rPh sb="24" eb="25">
      <t>ウエ</t>
    </rPh>
    <rPh sb="31" eb="32">
      <t>フ</t>
    </rPh>
    <phoneticPr fontId="1"/>
  </si>
  <si>
    <t>５　変更後の特別の教育課程の概要について、以下から選択してください。（複数の類型を併せて行う場合は、複数選択してください。）</t>
    <rPh sb="2" eb="4">
      <t>ヘンコウ</t>
    </rPh>
    <rPh sb="4" eb="5">
      <t>ゴ</t>
    </rPh>
    <rPh sb="6" eb="8">
      <t>トクベツ</t>
    </rPh>
    <rPh sb="9" eb="11">
      <t>キョウイク</t>
    </rPh>
    <rPh sb="11" eb="13">
      <t>カテイ</t>
    </rPh>
    <rPh sb="14" eb="16">
      <t>ガイヨウ</t>
    </rPh>
    <rPh sb="21" eb="23">
      <t>イカ</t>
    </rPh>
    <rPh sb="25" eb="27">
      <t>センタク</t>
    </rPh>
    <rPh sb="35" eb="37">
      <t>フクスウ</t>
    </rPh>
    <rPh sb="38" eb="40">
      <t>ルイケイ</t>
    </rPh>
    <rPh sb="41" eb="42">
      <t>アワ</t>
    </rPh>
    <rPh sb="44" eb="45">
      <t>オコナ</t>
    </rPh>
    <rPh sb="46" eb="48">
      <t>バアイ</t>
    </rPh>
    <rPh sb="50" eb="52">
      <t>フクスウ</t>
    </rPh>
    <rPh sb="52" eb="54">
      <t>センタク</t>
    </rPh>
    <phoneticPr fontId="1"/>
  </si>
  <si>
    <t>８　特別の教育課程の編成・実施計画を変更する学校名の一覧を別紙２に入力してください。</t>
    <rPh sb="10" eb="12">
      <t>ヘンセイ</t>
    </rPh>
    <rPh sb="13" eb="15">
      <t>ジッシ</t>
    </rPh>
    <rPh sb="15" eb="17">
      <t>ケイカク</t>
    </rPh>
    <rPh sb="18" eb="20">
      <t>ヘンコウ</t>
    </rPh>
    <rPh sb="24" eb="25">
      <t>メイ</t>
    </rPh>
    <phoneticPr fontId="1"/>
  </si>
  <si>
    <t>特別の教育課程の編成・実施計画を変更することについて、８の各学校の同意を得ている。</t>
    <rPh sb="0" eb="2">
      <t>トクベツ</t>
    </rPh>
    <rPh sb="3" eb="5">
      <t>キョウイク</t>
    </rPh>
    <rPh sb="5" eb="7">
      <t>カテイ</t>
    </rPh>
    <rPh sb="8" eb="10">
      <t>ヘンセイ</t>
    </rPh>
    <rPh sb="11" eb="13">
      <t>ジッシ</t>
    </rPh>
    <rPh sb="13" eb="15">
      <t>ケイカク</t>
    </rPh>
    <rPh sb="16" eb="18">
      <t>ヘンコウ</t>
    </rPh>
    <rPh sb="29" eb="30">
      <t>カク</t>
    </rPh>
    <rPh sb="30" eb="32">
      <t>ガッコウ</t>
    </rPh>
    <rPh sb="33" eb="35">
      <t>ドウイ</t>
    </rPh>
    <rPh sb="36" eb="37">
      <t>エ</t>
    </rPh>
    <phoneticPr fontId="1"/>
  </si>
  <si>
    <t>８の各学校は、変更後の特別の教育課程に基づく教育の実施状況について、自ら評価を行い、毎年度その結果を公表する予定である。</t>
    <rPh sb="2" eb="5">
      <t>カクガッコウ</t>
    </rPh>
    <rPh sb="11" eb="13">
      <t>トクベツ</t>
    </rPh>
    <rPh sb="14" eb="16">
      <t>キョウイク</t>
    </rPh>
    <rPh sb="16" eb="18">
      <t>カテイ</t>
    </rPh>
    <rPh sb="19" eb="20">
      <t>モト</t>
    </rPh>
    <rPh sb="22" eb="24">
      <t>キョウイク</t>
    </rPh>
    <rPh sb="25" eb="27">
      <t>ジッシ</t>
    </rPh>
    <rPh sb="27" eb="29">
      <t>ジョウキョウ</t>
    </rPh>
    <rPh sb="34" eb="35">
      <t>ミズカ</t>
    </rPh>
    <rPh sb="36" eb="38">
      <t>ヒョウカ</t>
    </rPh>
    <rPh sb="39" eb="40">
      <t>オコナ</t>
    </rPh>
    <rPh sb="42" eb="45">
      <t>マイネンド</t>
    </rPh>
    <rPh sb="47" eb="49">
      <t>ケッカ</t>
    </rPh>
    <rPh sb="50" eb="52">
      <t>コウヒョウ</t>
    </rPh>
    <rPh sb="54" eb="56">
      <t>ヨテイ</t>
    </rPh>
    <phoneticPr fontId="1"/>
  </si>
  <si>
    <t>８の各学校は、変更後の特別の教育課程に基づく教育の実施状況について、①の評価の結果を踏まえた当該学校の児童生徒の保護者その他の学校関係者（当該学校の職員を除く。）による評価を行い、毎年度その結果を公表する予定である。</t>
    <rPh sb="2" eb="5">
      <t>カクガッコウ</t>
    </rPh>
    <rPh sb="11" eb="13">
      <t>トクベツ</t>
    </rPh>
    <rPh sb="14" eb="16">
      <t>キョウイク</t>
    </rPh>
    <rPh sb="16" eb="18">
      <t>カテイ</t>
    </rPh>
    <rPh sb="19" eb="20">
      <t>モト</t>
    </rPh>
    <rPh sb="22" eb="24">
      <t>キョウイク</t>
    </rPh>
    <rPh sb="25" eb="27">
      <t>ジッシ</t>
    </rPh>
    <rPh sb="27" eb="29">
      <t>ジョウキョウ</t>
    </rPh>
    <rPh sb="36" eb="38">
      <t>ヒョウカ</t>
    </rPh>
    <rPh sb="39" eb="41">
      <t>ケッカ</t>
    </rPh>
    <rPh sb="42" eb="43">
      <t>フ</t>
    </rPh>
    <rPh sb="46" eb="48">
      <t>トウガイ</t>
    </rPh>
    <rPh sb="48" eb="50">
      <t>ガッコウ</t>
    </rPh>
    <rPh sb="51" eb="53">
      <t>ジドウ</t>
    </rPh>
    <rPh sb="53" eb="55">
      <t>セイト</t>
    </rPh>
    <rPh sb="56" eb="59">
      <t>ホゴシャ</t>
    </rPh>
    <rPh sb="61" eb="62">
      <t>タ</t>
    </rPh>
    <rPh sb="63" eb="65">
      <t>ガッコウ</t>
    </rPh>
    <rPh sb="65" eb="68">
      <t>カンケイシャ</t>
    </rPh>
    <rPh sb="69" eb="71">
      <t>トウガイ</t>
    </rPh>
    <rPh sb="71" eb="73">
      <t>ガッコウ</t>
    </rPh>
    <rPh sb="74" eb="76">
      <t>ショクイン</t>
    </rPh>
    <rPh sb="77" eb="78">
      <t>ノゾ</t>
    </rPh>
    <rPh sb="84" eb="86">
      <t>ヒョウカ</t>
    </rPh>
    <rPh sb="87" eb="88">
      <t>オコナ</t>
    </rPh>
    <rPh sb="90" eb="93">
      <t>マイネンド</t>
    </rPh>
    <rPh sb="95" eb="97">
      <t>ケッカ</t>
    </rPh>
    <rPh sb="98" eb="100">
      <t>コウヒョウ</t>
    </rPh>
    <rPh sb="102" eb="104">
      <t>ヨテイ</t>
    </rPh>
    <phoneticPr fontId="1"/>
  </si>
  <si>
    <t>変更後の特別の教育課程の内容について、８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21" eb="22">
      <t>カク</t>
    </rPh>
    <phoneticPr fontId="1"/>
  </si>
  <si>
    <t>【様式２】</t>
    <rPh sb="1" eb="3">
      <t>ヨウシキ</t>
    </rPh>
    <phoneticPr fontId="1"/>
  </si>
  <si>
    <t>申請年月日を入力→
（例．令和○年○月○日）</t>
    <rPh sb="0" eb="2">
      <t>シンセイ</t>
    </rPh>
    <rPh sb="2" eb="5">
      <t>ネンガッピ</t>
    </rPh>
    <rPh sb="6" eb="8">
      <t>ニュウリョク</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</si>
  <si>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1">
      <t>キョウイク</t>
    </rPh>
    <rPh sb="31" eb="32">
      <t>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</si>
  <si>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</si>
  <si>
    <t>・今回の変更申請の対象となっている学校のみ記載してください。</t>
    <rPh sb="1" eb="3">
      <t>コンカイ</t>
    </rPh>
    <rPh sb="4" eb="6">
      <t>ヘンコウ</t>
    </rPh>
    <rPh sb="6" eb="8">
      <t>シンセイ</t>
    </rPh>
    <rPh sb="9" eb="11">
      <t>タイショウ</t>
    </rPh>
    <rPh sb="17" eb="19">
      <t>ガッコウ</t>
    </rPh>
    <rPh sb="21" eb="23">
      <t>キサイ</t>
    </rPh>
    <phoneticPr fontId="1"/>
  </si>
  <si>
    <t>【様式２】別紙１－１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</si>
  <si>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【様式２】別紙１－２　教育課程表（中学校、義務教育学校後期課程及び中等教育学校前期課程）</t>
    <rPh sb="1" eb="3">
      <t>ヨウシキ</t>
    </rPh>
    <rPh sb="5" eb="7">
      <t>ベッシ</t>
    </rPh>
    <rPh sb="11" eb="13">
      <t>キョウイク</t>
    </rPh>
    <rPh sb="13" eb="15">
      <t>カテイ</t>
    </rPh>
    <rPh sb="15" eb="16">
      <t>ヒョウ</t>
    </rPh>
    <rPh sb="17" eb="18">
      <t>チュウ</t>
    </rPh>
    <rPh sb="21" eb="23">
      <t>ギム</t>
    </rPh>
    <rPh sb="23" eb="25">
      <t>キョウイク</t>
    </rPh>
    <rPh sb="25" eb="27">
      <t>ガッコウ</t>
    </rPh>
    <rPh sb="27" eb="29">
      <t>コウキ</t>
    </rPh>
    <rPh sb="29" eb="31">
      <t>カテイ</t>
    </rPh>
    <rPh sb="31" eb="32">
      <t>オヨ</t>
    </rPh>
    <rPh sb="33" eb="35">
      <t>チュウトウ</t>
    </rPh>
    <rPh sb="35" eb="37">
      <t>キョウイク</t>
    </rPh>
    <rPh sb="37" eb="39">
      <t>ガッコウ</t>
    </rPh>
    <rPh sb="39" eb="41">
      <t>ゼンキ</t>
    </rPh>
    <rPh sb="41" eb="43">
      <t>カテイ</t>
    </rPh>
    <phoneticPr fontId="1"/>
  </si>
  <si>
    <t>【様式２】別紙２　特別の教育課程を編成する学校の一覧</t>
    <rPh sb="1" eb="3">
      <t>ヨウシキ</t>
    </rPh>
    <rPh sb="5" eb="7">
      <t>ベッシ</t>
    </rPh>
    <rPh sb="9" eb="11">
      <t>トクベツ</t>
    </rPh>
    <rPh sb="12" eb="14">
      <t>キョウイク</t>
    </rPh>
    <rPh sb="14" eb="16">
      <t>カテイ</t>
    </rPh>
    <rPh sb="17" eb="19">
      <t>ヘンセイ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</si>
</sst>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quot;0;&quot;-&quot;0;0"/>
    <numFmt numFmtId="177" formatCode="\(0\)"/>
    <numFmt numFmtId="178" formatCode="0_);[Red]\(0\)"/>
    <numFmt numFmtId="179" formatCode="[DBNum3]\ ggge&quot;年&quot;m&quot;月&quot;d&quot;日&quot;"/>
    <numFmt numFmtId="180" formatCode="&quot;〒&quot;000\-0000"/>
    <numFmt numFmtId="181" formatCode="0;0;&quot;-&quot;"/>
  </numFmts>
  <fonts count="15">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sz val="9"/>
      <color theme="1"/>
      <name val="ＭＳ ゴシック"/>
      <family val="3"/>
      <charset val="128"/>
    </font>
    <font>
      <sz val="11"/>
      <name val="ＭＳ ゴシック"/>
      <family val="3"/>
      <charset val="128"/>
    </font>
    <font>
      <b/>
      <sz val="11"/>
      <color theme="1"/>
      <name val="ＭＳ ゴシック"/>
      <family val="3"/>
      <charset val="128"/>
    </font>
    <font>
      <b/>
      <sz val="16"/>
      <color theme="1"/>
      <name val="ＭＳ ゴシック"/>
      <family val="3"/>
      <charset val="128"/>
    </font>
    <font>
      <sz val="11"/>
      <color theme="0"/>
      <name val="游ゴシック"/>
      <family val="2"/>
      <charset val="128"/>
      <scheme val="minor"/>
    </font>
    <font>
      <b/>
      <sz val="18"/>
      <color theme="1"/>
      <name val="ＭＳ ゴシック"/>
      <family val="3"/>
      <charset val="128"/>
    </font>
    <font>
      <b/>
      <sz val="11"/>
      <color theme="1"/>
      <name val="游ゴシック"/>
      <family val="3"/>
      <charset val="128"/>
      <scheme val="minor"/>
    </font>
    <font>
      <sz val="9"/>
      <color indexed="81"/>
      <name val="MS P ゴシック"/>
      <family val="3"/>
      <charset val="128"/>
    </font>
    <font>
      <b/>
      <sz val="11"/>
      <color rgb="FFFF0000"/>
      <name val="ＭＳ ゴシック"/>
      <family val="3"/>
      <charset val="128"/>
    </font>
    <font>
      <b/>
      <sz val="11"/>
      <name val="ＭＳ ゴシック"/>
      <family val="3"/>
      <charset val="128"/>
    </font>
    <font>
      <sz val="14"/>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174">
    <xf numFmtId="0" fontId="0" fillId="0" borderId="0" xfId="0">
      <alignment vertical="center"/>
    </xf>
    <xf numFmtId="0" fontId="3" fillId="0" borderId="0" xfId="0" applyFont="1" applyAlignment="1"/>
    <xf numFmtId="0" fontId="3" fillId="0" borderId="0" xfId="0" applyFont="1">
      <alignment vertical="center"/>
    </xf>
    <xf numFmtId="0" fontId="5" fillId="0" borderId="0" xfId="0" applyFont="1">
      <alignment vertical="center"/>
    </xf>
    <xf numFmtId="0" fontId="3" fillId="0" borderId="1" xfId="0" applyFont="1" applyBorder="1">
      <alignment vertical="center"/>
    </xf>
    <xf numFmtId="0" fontId="3" fillId="2" borderId="7" xfId="0" applyFont="1" applyFill="1" applyBorder="1" applyAlignment="1">
      <alignment horizontal="center" vertical="center"/>
    </xf>
    <xf numFmtId="177" fontId="3" fillId="0" borderId="12"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0" fontId="3" fillId="2" borderId="1" xfId="0" applyFont="1" applyFill="1" applyBorder="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xf>
    <xf numFmtId="0" fontId="3" fillId="0" borderId="0" xfId="0" applyFont="1" applyAlignment="1">
      <alignment horizont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7" xfId="0" applyFont="1" applyBorder="1">
      <alignment vertical="center"/>
    </xf>
    <xf numFmtId="0" fontId="10" fillId="0" borderId="0" xfId="0" applyFont="1">
      <alignment vertical="center"/>
    </xf>
    <xf numFmtId="0" fontId="8" fillId="0" borderId="0" xfId="0" applyFont="1" applyFill="1">
      <alignment vertical="center"/>
    </xf>
    <xf numFmtId="0" fontId="6" fillId="0" borderId="0" xfId="0" applyFont="1" applyAlignment="1">
      <alignment horizontal="center"/>
    </xf>
    <xf numFmtId="0" fontId="6" fillId="0" borderId="0" xfId="0" applyFont="1" applyFill="1" applyBorder="1" applyAlignment="1">
      <alignment horizontal="center"/>
    </xf>
    <xf numFmtId="0" fontId="6" fillId="0" borderId="0" xfId="0" applyFont="1">
      <alignment vertical="center"/>
    </xf>
    <xf numFmtId="0" fontId="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center" vertical="center"/>
    </xf>
    <xf numFmtId="0" fontId="6" fillId="0" borderId="0" xfId="0" applyFont="1">
      <alignment vertical="center"/>
    </xf>
    <xf numFmtId="0" fontId="3" fillId="2" borderId="8" xfId="0" applyFont="1" applyFill="1" applyBorder="1" applyAlignment="1">
      <alignment horizontal="center" vertical="center"/>
    </xf>
    <xf numFmtId="0" fontId="0" fillId="0" borderId="0" xfId="0"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177" fontId="3" fillId="3" borderId="8" xfId="0" applyNumberFormat="1" applyFont="1" applyFill="1" applyBorder="1" applyAlignment="1">
      <alignment horizontal="center" vertical="center"/>
    </xf>
    <xf numFmtId="177" fontId="3" fillId="3" borderId="32" xfId="0" applyNumberFormat="1" applyFont="1" applyFill="1" applyBorder="1" applyAlignment="1">
      <alignment horizontal="center" vertical="center"/>
    </xf>
    <xf numFmtId="176" fontId="3" fillId="3" borderId="30" xfId="0" applyNumberFormat="1" applyFont="1" applyFill="1" applyBorder="1" applyAlignment="1">
      <alignment horizontal="center" vertical="center"/>
    </xf>
    <xf numFmtId="176" fontId="3" fillId="3" borderId="31" xfId="0" applyNumberFormat="1" applyFont="1" applyFill="1" applyBorder="1" applyAlignment="1">
      <alignment horizontal="center" vertical="center"/>
    </xf>
    <xf numFmtId="0" fontId="12" fillId="0" borderId="0" xfId="0" applyFont="1">
      <alignment vertical="center"/>
    </xf>
    <xf numFmtId="0" fontId="3" fillId="0" borderId="1" xfId="0" applyFont="1" applyBorder="1" applyAlignment="1">
      <alignment horizontal="center" vertical="center"/>
    </xf>
    <xf numFmtId="0" fontId="3" fillId="2" borderId="6" xfId="0" applyFont="1" applyFill="1" applyBorder="1">
      <alignment vertical="center"/>
    </xf>
    <xf numFmtId="0" fontId="13" fillId="0" borderId="0" xfId="0" applyFont="1" applyAlignment="1">
      <alignment horizontal="right" vertical="center"/>
    </xf>
    <xf numFmtId="0" fontId="3" fillId="0" borderId="20" xfId="0" applyFont="1" applyBorder="1" applyAlignment="1">
      <alignment vertical="center" wrapText="1"/>
    </xf>
    <xf numFmtId="0" fontId="3" fillId="0" borderId="0" xfId="0" applyFont="1" applyAlignment="1">
      <alignment horizontal="center"/>
    </xf>
    <xf numFmtId="0" fontId="6" fillId="0" borderId="0" xfId="0" applyFont="1" applyAlignment="1">
      <alignment horizontal="left" vertical="center"/>
    </xf>
    <xf numFmtId="0" fontId="3" fillId="2" borderId="1" xfId="0" applyFont="1" applyFill="1" applyBorder="1" applyAlignment="1">
      <alignment horizontal="left" vertical="center"/>
    </xf>
    <xf numFmtId="0" fontId="6" fillId="0" borderId="0" xfId="0" applyFont="1">
      <alignment vertical="center"/>
    </xf>
    <xf numFmtId="0" fontId="6" fillId="0" borderId="0" xfId="0" applyFont="1">
      <alignment vertical="center"/>
    </xf>
    <xf numFmtId="0" fontId="3" fillId="2" borderId="1" xfId="0" applyFont="1" applyFill="1" applyBorder="1" applyAlignment="1"/>
    <xf numFmtId="0" fontId="3" fillId="0" borderId="0" xfId="0" applyFont="1" applyFill="1" applyBorder="1" applyAlignment="1">
      <alignment horizontal="left"/>
    </xf>
    <xf numFmtId="0" fontId="3" fillId="0" borderId="0" xfId="0" applyFont="1" applyFill="1" applyAlignment="1">
      <alignment horizontal="left"/>
    </xf>
    <xf numFmtId="0" fontId="3" fillId="0" borderId="0" xfId="0" applyFont="1" applyFill="1" applyAlignment="1"/>
    <xf numFmtId="0" fontId="3" fillId="0" borderId="0" xfId="0" applyFont="1" applyFill="1" applyBorder="1" applyAlignment="1"/>
    <xf numFmtId="0" fontId="3" fillId="0" borderId="0" xfId="0" applyNumberFormat="1" applyFont="1" applyAlignment="1">
      <alignment horizontal="center"/>
    </xf>
    <xf numFmtId="0" fontId="3" fillId="0" borderId="0" xfId="0" applyFont="1" applyFill="1" applyBorder="1" applyAlignment="1">
      <alignment horizontal="left"/>
    </xf>
    <xf numFmtId="0" fontId="3" fillId="0" borderId="0" xfId="0" applyFont="1" applyAlignment="1">
      <alignment horizontal="center"/>
    </xf>
    <xf numFmtId="0" fontId="5" fillId="2" borderId="1" xfId="0" applyFont="1" applyFill="1" applyBorder="1" applyAlignment="1">
      <alignment horizontal="center" vertical="center"/>
    </xf>
    <xf numFmtId="179" fontId="14" fillId="2" borderId="1" xfId="0" applyNumberFormat="1" applyFont="1" applyFill="1" applyBorder="1" applyAlignment="1">
      <alignment horizontal="righ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right" vertical="center" wrapText="1"/>
    </xf>
    <xf numFmtId="0" fontId="0" fillId="0" borderId="0" xfId="0" applyFont="1">
      <alignment vertical="center"/>
    </xf>
    <xf numFmtId="0" fontId="6" fillId="0" borderId="0" xfId="0" applyFont="1">
      <alignment vertical="center"/>
    </xf>
    <xf numFmtId="0" fontId="3" fillId="0" borderId="0" xfId="0" applyFont="1" applyAlignment="1">
      <alignment horizont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horizontal="left" vertical="center"/>
    </xf>
    <xf numFmtId="0" fontId="3" fillId="0" borderId="1" xfId="0" applyFont="1" applyBorder="1" applyAlignment="1">
      <alignment horizontal="left" vertical="center"/>
    </xf>
    <xf numFmtId="0" fontId="3" fillId="2" borderId="3" xfId="0" applyFont="1" applyFill="1" applyBorder="1" applyAlignment="1" applyProtection="1">
      <alignment horizontal="left" vertical="center" wrapText="1" shrinkToFit="1"/>
      <protection locked="0"/>
    </xf>
    <xf numFmtId="0" fontId="3" fillId="2" borderId="4" xfId="0" applyFont="1" applyFill="1" applyBorder="1" applyAlignment="1" applyProtection="1">
      <alignment horizontal="left" vertical="center" wrapText="1" shrinkToFit="1"/>
      <protection locked="0"/>
    </xf>
    <xf numFmtId="180" fontId="3" fillId="2" borderId="10" xfId="0" applyNumberFormat="1" applyFont="1" applyFill="1" applyBorder="1" applyAlignment="1" applyProtection="1">
      <alignment horizontal="left" vertical="center" wrapText="1"/>
      <protection locked="0"/>
    </xf>
    <xf numFmtId="180" fontId="3" fillId="2" borderId="11" xfId="0" applyNumberFormat="1" applyFont="1" applyFill="1" applyBorder="1" applyAlignment="1" applyProtection="1">
      <alignment horizontal="left" vertical="center" wrapText="1"/>
      <protection locked="0"/>
    </xf>
    <xf numFmtId="0" fontId="6" fillId="0" borderId="0" xfId="0" applyFont="1" applyAlignment="1"/>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0" borderId="0" xfId="0" applyFont="1" applyFill="1" applyBorder="1" applyAlignment="1">
      <alignment horizontal="left" vertical="top"/>
    </xf>
    <xf numFmtId="178" fontId="3" fillId="0" borderId="0" xfId="0" applyNumberFormat="1" applyFont="1" applyFill="1" applyAlignment="1">
      <alignment horizontal="center"/>
    </xf>
    <xf numFmtId="0" fontId="6" fillId="0" borderId="0" xfId="0" applyFont="1">
      <alignment vertical="center"/>
    </xf>
    <xf numFmtId="0" fontId="6" fillId="0" borderId="0" xfId="0" applyFont="1" applyAlignment="1">
      <alignment horizontal="left" vertical="center" wrapText="1"/>
    </xf>
    <xf numFmtId="0" fontId="3" fillId="0" borderId="0" xfId="0" applyFont="1" applyAlignment="1">
      <alignment horizontal="center"/>
    </xf>
    <xf numFmtId="0" fontId="3" fillId="0" borderId="0" xfId="0" applyFont="1" applyFill="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2" borderId="1" xfId="0" applyFont="1" applyFill="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xf>
    <xf numFmtId="0" fontId="3" fillId="2" borderId="17" xfId="0" applyFont="1" applyFill="1" applyBorder="1" applyAlignment="1" applyProtection="1">
      <alignment horizontal="left" wrapText="1"/>
      <protection locked="0"/>
    </xf>
    <xf numFmtId="0" fontId="3" fillId="2" borderId="18" xfId="0" applyFont="1" applyFill="1" applyBorder="1" applyAlignment="1" applyProtection="1">
      <alignment horizontal="left" wrapText="1"/>
      <protection locked="0"/>
    </xf>
    <xf numFmtId="0" fontId="3" fillId="2" borderId="19" xfId="0" applyFont="1" applyFill="1" applyBorder="1" applyAlignment="1" applyProtection="1">
      <alignment horizontal="left" wrapText="1"/>
      <protection locked="0"/>
    </xf>
    <xf numFmtId="0" fontId="3" fillId="2" borderId="14" xfId="0" applyFont="1" applyFill="1" applyBorder="1" applyAlignment="1" applyProtection="1">
      <alignment horizontal="left" vertical="center" wrapText="1" shrinkToFit="1"/>
      <protection locked="0"/>
    </xf>
    <xf numFmtId="0" fontId="3" fillId="2" borderId="15" xfId="0" applyFont="1" applyFill="1" applyBorder="1" applyAlignment="1" applyProtection="1">
      <alignment horizontal="left" vertical="center" wrapText="1" shrinkToFit="1"/>
      <protection locked="0"/>
    </xf>
    <xf numFmtId="0" fontId="3" fillId="2" borderId="16" xfId="0" applyFont="1" applyFill="1" applyBorder="1" applyAlignment="1" applyProtection="1">
      <alignment horizontal="left" vertical="center" wrapText="1" shrinkToFit="1"/>
      <protection locked="0"/>
    </xf>
    <xf numFmtId="0" fontId="3" fillId="2" borderId="2" xfId="0" applyFont="1" applyFill="1" applyBorder="1" applyAlignment="1" applyProtection="1">
      <alignment horizontal="left" vertical="center" wrapText="1" shrinkToFit="1"/>
      <protection locked="0"/>
    </xf>
    <xf numFmtId="180" fontId="3" fillId="2" borderId="17" xfId="0" applyNumberFormat="1" applyFont="1" applyFill="1" applyBorder="1" applyAlignment="1" applyProtection="1">
      <alignment horizontal="left" vertical="center" wrapText="1"/>
      <protection locked="0"/>
    </xf>
    <xf numFmtId="180" fontId="3" fillId="2" borderId="18" xfId="0" applyNumberFormat="1" applyFont="1" applyFill="1" applyBorder="1" applyAlignment="1" applyProtection="1">
      <alignment horizontal="left" vertical="center" wrapText="1"/>
      <protection locked="0"/>
    </xf>
    <xf numFmtId="180" fontId="3" fillId="2" borderId="19" xfId="0" applyNumberFormat="1"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3" fillId="2" borderId="16" xfId="0" applyFont="1" applyFill="1" applyBorder="1" applyAlignment="1" applyProtection="1">
      <alignment horizontal="left" vertical="top" wrapText="1"/>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2" borderId="22" xfId="0" applyFont="1" applyFill="1" applyBorder="1" applyAlignment="1" applyProtection="1">
      <alignment horizontal="left" vertical="center" wrapText="1" shrinkToFit="1"/>
      <protection locked="0"/>
    </xf>
    <xf numFmtId="0" fontId="3" fillId="2" borderId="5" xfId="0" applyFont="1" applyFill="1" applyBorder="1" applyAlignment="1" applyProtection="1">
      <alignment horizontal="left" vertical="center" wrapText="1" shrinkToFit="1"/>
      <protection locked="0"/>
    </xf>
    <xf numFmtId="0" fontId="3" fillId="0" borderId="7" xfId="0" applyFont="1" applyBorder="1" applyAlignment="1">
      <alignment horizontal="left" vertical="center" wrapText="1"/>
    </xf>
    <xf numFmtId="0" fontId="6" fillId="0" borderId="0" xfId="0" applyFont="1" applyAlignment="1">
      <alignment vertical="center"/>
    </xf>
    <xf numFmtId="0" fontId="3" fillId="2" borderId="18"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178" fontId="3" fillId="0" borderId="0" xfId="0" applyNumberFormat="1" applyFont="1" applyAlignment="1">
      <alignment horizontal="center"/>
    </xf>
    <xf numFmtId="0" fontId="3" fillId="0" borderId="0"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horizontal="center"/>
    </xf>
    <xf numFmtId="0" fontId="9" fillId="0" borderId="0" xfId="0" applyFont="1" applyAlignment="1">
      <alignment horizontal="center" vertical="center"/>
    </xf>
    <xf numFmtId="0" fontId="14" fillId="0" borderId="0" xfId="0" applyFont="1" applyAlignment="1">
      <alignment horizontal="center"/>
    </xf>
    <xf numFmtId="0" fontId="3" fillId="0" borderId="0" xfId="0" applyFont="1" applyAlignment="1">
      <alignment horizontal="right" vertical="center" wrapText="1"/>
    </xf>
    <xf numFmtId="0" fontId="3" fillId="0" borderId="0" xfId="0" applyFont="1" applyAlignment="1">
      <alignment horizontal="right" vertical="center"/>
    </xf>
    <xf numFmtId="0" fontId="3" fillId="0" borderId="9" xfId="0" applyFont="1" applyBorder="1" applyAlignment="1">
      <alignment horizontal="right" vertical="center"/>
    </xf>
    <xf numFmtId="0" fontId="14" fillId="0" borderId="0" xfId="0" applyFont="1" applyAlignment="1">
      <alignment horizontal="left" vertical="center" wrapText="1"/>
    </xf>
    <xf numFmtId="0" fontId="14" fillId="0" borderId="0" xfId="0" applyFont="1" applyAlignment="1">
      <alignment horizontal="left"/>
    </xf>
    <xf numFmtId="0" fontId="3" fillId="0" borderId="9"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shrinkToFit="1"/>
      <protection locked="0"/>
    </xf>
    <xf numFmtId="0" fontId="3" fillId="2" borderId="15" xfId="0" applyFont="1" applyFill="1" applyBorder="1" applyAlignment="1" applyProtection="1">
      <alignment horizontal="center" vertical="center" wrapText="1" shrinkToFit="1"/>
      <protection locked="0"/>
    </xf>
    <xf numFmtId="0" fontId="3" fillId="2" borderId="16" xfId="0" applyFont="1" applyFill="1" applyBorder="1" applyAlignment="1" applyProtection="1">
      <alignment horizontal="center" vertical="center" wrapText="1" shrinkToFi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shrinkToFit="1"/>
      <protection locked="0"/>
    </xf>
    <xf numFmtId="0" fontId="3" fillId="2" borderId="18" xfId="0" applyFont="1" applyFill="1" applyBorder="1" applyAlignment="1" applyProtection="1">
      <alignment horizontal="center" vertical="center" wrapText="1" shrinkToFit="1"/>
      <protection locked="0"/>
    </xf>
    <xf numFmtId="0" fontId="3" fillId="2" borderId="19" xfId="0" applyFont="1" applyFill="1" applyBorder="1" applyAlignment="1" applyProtection="1">
      <alignment horizontal="center" vertical="center" wrapText="1" shrinkToFit="1"/>
      <protection locked="0"/>
    </xf>
    <xf numFmtId="0" fontId="3" fillId="0" borderId="9"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181" fontId="3" fillId="0" borderId="7" xfId="0" applyNumberFormat="1" applyFont="1" applyFill="1" applyBorder="1" applyAlignment="1">
      <alignment horizontal="center" vertical="center"/>
    </xf>
    <xf numFmtId="181" fontId="3" fillId="0" borderId="8" xfId="0" applyNumberFormat="1" applyFont="1" applyFill="1" applyBorder="1" applyAlignment="1">
      <alignment horizontal="center" vertical="center"/>
    </xf>
    <xf numFmtId="181" fontId="3" fillId="0" borderId="6" xfId="0" applyNumberFormat="1" applyFont="1" applyFill="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3" fillId="2" borderId="1" xfId="0" applyFont="1" applyFill="1" applyBorder="1" applyAlignment="1">
      <alignment horizontal="center" vertical="center"/>
    </xf>
    <xf numFmtId="0" fontId="6" fillId="0" borderId="20" xfId="0" applyFont="1" applyBorder="1" applyAlignment="1">
      <alignment horizontal="center" vertical="center" wrapText="1"/>
    </xf>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3" fillId="0" borderId="13" xfId="0" applyFont="1" applyBorder="1" applyAlignment="1">
      <alignment horizontal="right" vertical="center"/>
    </xf>
    <xf numFmtId="0" fontId="3" fillId="0" borderId="11" xfId="0" applyFont="1" applyBorder="1" applyAlignment="1">
      <alignment horizontal="right" vertical="center"/>
    </xf>
    <xf numFmtId="0" fontId="7" fillId="0" borderId="0" xfId="0" applyFont="1" applyAlignment="1">
      <alignment horizontal="center" vertical="center"/>
    </xf>
    <xf numFmtId="0" fontId="12" fillId="0" borderId="0" xfId="0" applyFont="1" applyAlignment="1">
      <alignment horizontal="left" vertical="center" wrapText="1"/>
    </xf>
  </cellXfs>
  <cellStyles count="1">
    <cellStyle name="標準" xfId="0" builtinId="0"/>
  </cellStyles>
  <dxfs count="26">
    <dxf>
      <font>
        <b/>
        <i val="0"/>
        <color rgb="FFC00000"/>
      </font>
      <fill>
        <patternFill>
          <bgColor rgb="FFFFCCFF"/>
        </patternFill>
      </fill>
      <border>
        <vertical/>
        <horizontal/>
      </border>
    </dxf>
    <dxf>
      <font>
        <b/>
        <i val="0"/>
        <color rgb="FFC00000"/>
      </font>
      <fill>
        <patternFill>
          <bgColor rgb="FFFFCCFF"/>
        </patternFill>
      </fill>
    </dxf>
    <dxf>
      <font>
        <b/>
        <i/>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val="0"/>
        <i val="0"/>
        <color rgb="FFFF0000"/>
      </font>
    </dxf>
    <dxf>
      <font>
        <b val="0"/>
        <i val="0"/>
        <color rgb="FF0000FF"/>
      </font>
    </dxf>
    <dxf>
      <font>
        <b/>
        <i val="0"/>
        <color rgb="FFC00000"/>
      </font>
      <fill>
        <patternFill>
          <bgColor rgb="FFFFCCFF"/>
        </patternFill>
      </fill>
    </dxf>
    <dxf>
      <font>
        <b/>
        <i val="0"/>
        <color rgb="FFC00000"/>
      </font>
      <fill>
        <patternFill>
          <bgColor rgb="FFFFCCFF"/>
        </patternFill>
      </fill>
    </dxf>
    <dxf>
      <font>
        <b/>
        <i/>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val="0"/>
        <i val="0"/>
        <color rgb="FFFF0000"/>
      </font>
    </dxf>
    <dxf>
      <font>
        <b val="0"/>
        <i val="0"/>
        <color rgb="FF0000FF"/>
      </font>
    </dxf>
    <dxf>
      <font>
        <b/>
        <i val="0"/>
        <color rgb="FFC00000"/>
      </font>
      <fill>
        <patternFill>
          <bgColor rgb="FFFFCCFF"/>
        </patternFill>
      </fill>
    </dxf>
    <dxf>
      <font>
        <b/>
        <i val="0"/>
        <color rgb="FFC00000"/>
      </font>
      <fill>
        <patternFill>
          <bgColor rgb="FFFFCCFF"/>
        </patternFill>
      </fill>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ont>
        <b/>
        <i val="0"/>
        <color rgb="FFC00000"/>
      </font>
      <fill>
        <patternFill>
          <bgColor rgb="FFFFCCFF"/>
        </patternFill>
      </fill>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FF"/>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J141"/>
  <sheetViews>
    <sheetView showGridLines="0" tabSelected="1" zoomScale="85" zoomScaleNormal="85" workbookViewId="0">
      <selection activeCell="A3" sqref="A3:J3"/>
    </sheetView>
  </sheetViews>
  <sheetFormatPr defaultRowHeight="13.5"/>
  <cols>
    <col min="1" max="1" width="9" style="2"/>
    <col min="2" max="2" width="3.875" style="2" customWidth="1"/>
    <col min="3" max="8" width="10.875" style="2" customWidth="1"/>
    <col min="9" max="9" width="10.875" style="3" customWidth="1"/>
    <col min="10" max="10" width="52" style="3" customWidth="1"/>
    <col min="11" max="16384" width="9" style="2"/>
  </cols>
  <sheetData>
    <row r="1" spans="1:10" s="1" customFormat="1">
      <c r="J1" s="39" t="s">
        <v>204</v>
      </c>
    </row>
    <row r="2" spans="1:10" s="1" customFormat="1"/>
    <row r="3" spans="1:10" s="1" customFormat="1" ht="21">
      <c r="A3" s="114" t="s">
        <v>195</v>
      </c>
      <c r="B3" s="114"/>
      <c r="C3" s="114"/>
      <c r="D3" s="114"/>
      <c r="E3" s="114"/>
      <c r="F3" s="114"/>
      <c r="G3" s="114"/>
      <c r="H3" s="114"/>
      <c r="I3" s="114"/>
      <c r="J3" s="114"/>
    </row>
    <row r="4" spans="1:10" s="1" customFormat="1">
      <c r="A4" s="21"/>
      <c r="B4" s="21"/>
      <c r="C4" s="21"/>
      <c r="D4" s="21"/>
      <c r="E4" s="21"/>
      <c r="F4" s="21"/>
      <c r="G4" s="21"/>
      <c r="H4" s="21"/>
      <c r="I4" s="21"/>
      <c r="J4" s="21"/>
    </row>
    <row r="5" spans="1:10" s="1" customFormat="1" ht="30" customHeight="1">
      <c r="A5" s="21"/>
      <c r="B5" s="21"/>
      <c r="C5" s="21"/>
      <c r="D5" s="21"/>
      <c r="E5" s="116" t="s">
        <v>205</v>
      </c>
      <c r="F5" s="117"/>
      <c r="G5" s="117"/>
      <c r="H5" s="117"/>
      <c r="I5" s="118"/>
      <c r="J5" s="55"/>
    </row>
    <row r="6" spans="1:10" s="1" customFormat="1" ht="17.25">
      <c r="A6" s="120" t="s">
        <v>168</v>
      </c>
      <c r="B6" s="120"/>
      <c r="C6" s="120"/>
      <c r="D6" s="120"/>
      <c r="E6" s="120"/>
      <c r="F6" s="120"/>
      <c r="G6" s="120"/>
      <c r="H6" s="120"/>
      <c r="I6" s="120"/>
      <c r="J6" s="120"/>
    </row>
    <row r="7" spans="1:10" s="1" customFormat="1" ht="30" customHeight="1">
      <c r="A7" s="21"/>
      <c r="B7" s="21"/>
      <c r="C7" s="21"/>
      <c r="D7" s="21"/>
      <c r="E7" s="116" t="s">
        <v>206</v>
      </c>
      <c r="F7" s="116"/>
      <c r="G7" s="116"/>
      <c r="H7" s="116"/>
      <c r="I7" s="121"/>
      <c r="J7" s="56"/>
    </row>
    <row r="8" spans="1:10" s="1" customFormat="1" ht="30" customHeight="1">
      <c r="A8" s="21"/>
      <c r="B8" s="21"/>
      <c r="C8" s="21"/>
      <c r="D8" s="21"/>
      <c r="E8" s="116" t="s">
        <v>207</v>
      </c>
      <c r="F8" s="117"/>
      <c r="G8" s="117"/>
      <c r="H8" s="117"/>
      <c r="I8" s="118"/>
      <c r="J8" s="57"/>
    </row>
    <row r="9" spans="1:10" s="1" customFormat="1">
      <c r="A9" s="21"/>
      <c r="B9" s="21"/>
      <c r="C9" s="21"/>
      <c r="D9" s="21"/>
      <c r="E9" s="21"/>
      <c r="F9" s="21"/>
      <c r="G9" s="21"/>
      <c r="H9" s="21"/>
      <c r="I9" s="21"/>
      <c r="J9" s="22"/>
    </row>
    <row r="10" spans="1:10" s="1" customFormat="1">
      <c r="A10" s="21"/>
      <c r="B10" s="110" t="str">
        <f>IF(OR(J5="",J7="",J8=""),"エラー！入力されていない箇所があります。",IF(ISERROR(FIND("　",J8)),"エラー！氏と名の間には全角スペースを空けてください。",""))</f>
        <v>エラー！入力されていない箇所があります。</v>
      </c>
      <c r="C10" s="110"/>
      <c r="D10" s="110"/>
      <c r="E10" s="110"/>
      <c r="F10" s="110"/>
      <c r="G10" s="110"/>
      <c r="H10" s="110"/>
      <c r="I10" s="110"/>
      <c r="J10" s="110"/>
    </row>
    <row r="11" spans="1:10" s="1" customFormat="1" ht="41.25" customHeight="1">
      <c r="A11" s="119" t="s">
        <v>196</v>
      </c>
      <c r="B11" s="119"/>
      <c r="C11" s="119"/>
      <c r="D11" s="119"/>
      <c r="E11" s="119"/>
      <c r="F11" s="119"/>
      <c r="G11" s="119"/>
      <c r="H11" s="119"/>
      <c r="I11" s="119"/>
      <c r="J11" s="119"/>
    </row>
    <row r="12" spans="1:10" s="1" customFormat="1"/>
    <row r="13" spans="1:10" s="1" customFormat="1" ht="17.25">
      <c r="A13" s="115" t="s">
        <v>169</v>
      </c>
      <c r="B13" s="115"/>
      <c r="C13" s="115"/>
      <c r="D13" s="115"/>
      <c r="E13" s="115"/>
      <c r="F13" s="115"/>
      <c r="G13" s="115"/>
      <c r="H13" s="115"/>
      <c r="I13" s="115"/>
      <c r="J13" s="115"/>
    </row>
    <row r="14" spans="1:10" s="1" customFormat="1" ht="22.5" customHeight="1"/>
    <row r="15" spans="1:10" s="1" customFormat="1">
      <c r="A15" s="87" t="s">
        <v>14</v>
      </c>
      <c r="B15" s="87"/>
      <c r="C15" s="87"/>
      <c r="D15" s="87"/>
      <c r="E15" s="87"/>
      <c r="F15" s="87"/>
      <c r="G15" s="87"/>
      <c r="H15" s="87"/>
      <c r="I15" s="87"/>
      <c r="J15" s="87"/>
    </row>
    <row r="16" spans="1:10" s="1" customFormat="1" ht="7.5" customHeight="1"/>
    <row r="17" spans="1:10" s="1" customFormat="1" ht="30" customHeight="1">
      <c r="B17" s="123" t="s">
        <v>11</v>
      </c>
      <c r="C17" s="123"/>
      <c r="D17" s="123"/>
      <c r="E17" s="129"/>
      <c r="F17" s="130"/>
      <c r="G17" s="130"/>
      <c r="H17" s="130"/>
      <c r="I17" s="131"/>
    </row>
    <row r="18" spans="1:10" s="1" customFormat="1" ht="7.5" customHeight="1"/>
    <row r="19" spans="1:10" s="1" customFormat="1" ht="12.75" customHeight="1">
      <c r="B19" s="122" t="s">
        <v>186</v>
      </c>
      <c r="C19" s="122"/>
      <c r="D19" s="135"/>
      <c r="E19" s="132"/>
      <c r="F19" s="133"/>
      <c r="G19" s="133"/>
      <c r="H19" s="133"/>
      <c r="I19" s="134"/>
    </row>
    <row r="20" spans="1:10" s="1" customFormat="1" ht="30" customHeight="1">
      <c r="B20" s="122"/>
      <c r="C20" s="122"/>
      <c r="D20" s="135"/>
      <c r="E20" s="126"/>
      <c r="F20" s="127"/>
      <c r="G20" s="127"/>
      <c r="H20" s="127"/>
      <c r="I20" s="128"/>
    </row>
    <row r="21" spans="1:10" s="1" customFormat="1" ht="7.5" customHeight="1"/>
    <row r="22" spans="1:10" s="1" customFormat="1" ht="35.25" customHeight="1">
      <c r="B22" s="122" t="str">
        <f>IF(E17="公立",IF(ISNA(MATCH(E20,都道府県・指定都市名!C2:C21,0)),"都道府県教育委員会名",""),IF(E17="国立","",IF(E17="私立（学校法人立）","都道府県名","")))</f>
        <v/>
      </c>
      <c r="C22" s="123"/>
      <c r="D22" s="124"/>
      <c r="E22" s="125"/>
      <c r="F22" s="125"/>
      <c r="G22" s="125"/>
      <c r="H22" s="125"/>
      <c r="I22" s="125"/>
    </row>
    <row r="23" spans="1:10" s="1" customFormat="1" ht="35.25" customHeight="1">
      <c r="B23" s="140" t="str">
        <f>IF(E17="私立（学校設置会社立）","構造改革特別区域法第12条第1項の認定を受けた地方公共団体名","")</f>
        <v/>
      </c>
      <c r="C23" s="140"/>
      <c r="D23" s="140"/>
      <c r="E23" s="139"/>
      <c r="F23" s="139"/>
      <c r="G23" s="139"/>
      <c r="H23" s="139"/>
      <c r="I23" s="139"/>
    </row>
    <row r="24" spans="1:10" s="1" customFormat="1" ht="7.5" customHeight="1"/>
    <row r="25" spans="1:10" s="1" customFormat="1">
      <c r="B25" s="77"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77"/>
      <c r="D25" s="77"/>
      <c r="E25" s="77"/>
      <c r="F25" s="77"/>
      <c r="G25" s="77"/>
      <c r="H25" s="77"/>
      <c r="I25" s="77"/>
      <c r="J25" s="77"/>
    </row>
    <row r="26" spans="1:10" s="1" customFormat="1"/>
    <row r="27" spans="1:10" s="1" customFormat="1">
      <c r="A27" s="87" t="s">
        <v>36</v>
      </c>
      <c r="B27" s="87"/>
      <c r="C27" s="87"/>
      <c r="D27" s="87"/>
      <c r="E27" s="87"/>
      <c r="F27" s="87"/>
      <c r="G27" s="87"/>
      <c r="H27" s="87"/>
      <c r="I27" s="87"/>
      <c r="J27" s="87"/>
    </row>
    <row r="28" spans="1:10" s="1" customFormat="1" ht="7.5" customHeight="1"/>
    <row r="29" spans="1:10" s="1" customFormat="1" ht="30" customHeight="1">
      <c r="C29" s="136"/>
      <c r="D29" s="137"/>
      <c r="E29" s="137"/>
      <c r="F29" s="137"/>
      <c r="G29" s="138"/>
    </row>
    <row r="30" spans="1:10" s="1" customFormat="1" ht="7.5" customHeight="1"/>
    <row r="31" spans="1:10" s="1" customFormat="1">
      <c r="B31" s="110" t="str">
        <f>IF(C29="","エラー！学校種を選択してください。","")</f>
        <v>エラー！学校種を選択してください。</v>
      </c>
      <c r="C31" s="110"/>
      <c r="D31" s="110"/>
      <c r="E31" s="110"/>
      <c r="F31" s="110"/>
      <c r="G31" s="110"/>
      <c r="H31" s="110"/>
      <c r="I31" s="110"/>
      <c r="J31" s="110"/>
    </row>
    <row r="32" spans="1:10" s="1" customFormat="1"/>
    <row r="33" spans="1:10" s="1" customFormat="1">
      <c r="A33" s="69" t="s">
        <v>197</v>
      </c>
      <c r="B33" s="69"/>
      <c r="C33" s="69"/>
      <c r="D33" s="69"/>
      <c r="E33" s="69"/>
      <c r="F33" s="69"/>
      <c r="G33" s="69"/>
      <c r="H33" s="69"/>
      <c r="I33" s="69"/>
      <c r="J33" s="69"/>
    </row>
    <row r="34" spans="1:10" s="1" customFormat="1" ht="14.25" customHeight="1"/>
    <row r="35" spans="1:10" s="1" customFormat="1">
      <c r="B35" s="46"/>
      <c r="C35" s="1" t="s">
        <v>177</v>
      </c>
      <c r="D35" s="24" t="str">
        <f>IF(J5="","",TEXT(IF(MONTH(J5)&lt;4,J5,J5+365),"[DBNum3] ggge")&amp;"年度")</f>
        <v/>
      </c>
      <c r="E35" s="51"/>
    </row>
    <row r="36" spans="1:10" s="1" customFormat="1" ht="7.5" customHeight="1"/>
    <row r="37" spans="1:10" s="1" customFormat="1">
      <c r="B37" s="110" t="str">
        <f>IF(B35="","エラー！チェックを付してください。","")</f>
        <v>エラー！チェックを付してください。</v>
      </c>
      <c r="C37" s="110"/>
      <c r="D37" s="110"/>
      <c r="E37" s="110"/>
      <c r="F37" s="110"/>
      <c r="G37" s="110"/>
      <c r="H37" s="110"/>
      <c r="I37" s="110"/>
      <c r="J37" s="110"/>
    </row>
    <row r="38" spans="1:10" s="1" customFormat="1"/>
    <row r="39" spans="1:10" s="1" customFormat="1">
      <c r="A39" s="87" t="s">
        <v>191</v>
      </c>
      <c r="B39" s="87"/>
      <c r="C39" s="87"/>
      <c r="D39" s="87"/>
      <c r="E39" s="87"/>
      <c r="F39" s="87"/>
      <c r="G39" s="87"/>
      <c r="H39" s="87"/>
      <c r="I39" s="87"/>
      <c r="J39" s="87"/>
    </row>
    <row r="40" spans="1:10" s="1" customFormat="1" ht="57" customHeight="1">
      <c r="B40" s="70"/>
      <c r="C40" s="71"/>
      <c r="D40" s="71"/>
      <c r="E40" s="71"/>
      <c r="F40" s="71"/>
      <c r="G40" s="71"/>
      <c r="H40" s="71"/>
      <c r="I40" s="71"/>
      <c r="J40" s="72"/>
    </row>
    <row r="41" spans="1:10" s="1" customFormat="1" ht="7.5" customHeight="1"/>
    <row r="42" spans="1:10" s="1" customFormat="1">
      <c r="B42" s="110" t="str">
        <f>IF(B40="","エラー！変更内容と変更理由を記載してください。","")</f>
        <v>エラー！変更内容と変更理由を記載してください。</v>
      </c>
      <c r="C42" s="110"/>
      <c r="D42" s="110"/>
      <c r="E42" s="110"/>
      <c r="F42" s="110"/>
      <c r="G42" s="110"/>
      <c r="H42" s="110"/>
      <c r="I42" s="110"/>
      <c r="J42" s="110"/>
    </row>
    <row r="43" spans="1:10" s="1" customFormat="1">
      <c r="B43" s="60"/>
      <c r="C43" s="60"/>
      <c r="D43" s="60"/>
      <c r="E43" s="60"/>
      <c r="F43" s="60"/>
      <c r="G43" s="60"/>
      <c r="H43" s="60"/>
      <c r="I43" s="60"/>
      <c r="J43" s="60"/>
    </row>
    <row r="44" spans="1:10" s="1" customFormat="1">
      <c r="A44" s="87" t="s">
        <v>198</v>
      </c>
      <c r="B44" s="87"/>
      <c r="C44" s="87"/>
      <c r="D44" s="87"/>
      <c r="E44" s="87"/>
      <c r="F44" s="87"/>
      <c r="G44" s="87"/>
      <c r="H44" s="87"/>
      <c r="I44" s="87"/>
      <c r="J44" s="87"/>
    </row>
    <row r="45" spans="1:10" s="1" customFormat="1">
      <c r="A45" s="24"/>
      <c r="B45" s="46"/>
      <c r="C45" s="24" t="s">
        <v>178</v>
      </c>
      <c r="D45" s="24"/>
      <c r="E45" s="24"/>
      <c r="F45" s="24"/>
      <c r="G45" s="24"/>
      <c r="H45" s="24"/>
      <c r="I45" s="24"/>
      <c r="J45" s="24"/>
    </row>
    <row r="46" spans="1:10" s="1" customFormat="1">
      <c r="A46" s="24"/>
      <c r="B46" s="24"/>
      <c r="C46" s="24" t="str">
        <f>IF(B45="✔","　→①新設教科等名及びその目標・内容を簡潔に記載してください。（必要に応じて行の高さを調整してください。）","")</f>
        <v/>
      </c>
      <c r="D46" s="24"/>
      <c r="E46" s="24"/>
      <c r="F46" s="24"/>
      <c r="G46" s="24"/>
      <c r="H46" s="24"/>
      <c r="I46" s="24"/>
      <c r="J46" s="24"/>
    </row>
    <row r="47" spans="1:10" s="1" customFormat="1" ht="31.5" customHeight="1">
      <c r="A47" s="24"/>
      <c r="B47" s="47"/>
      <c r="C47" s="24"/>
      <c r="D47" s="111"/>
      <c r="E47" s="111"/>
      <c r="F47" s="111"/>
      <c r="G47" s="111"/>
      <c r="H47" s="111"/>
      <c r="I47" s="111"/>
      <c r="J47" s="111"/>
    </row>
    <row r="48" spans="1:10" s="49" customFormat="1" ht="8.25" customHeight="1">
      <c r="A48" s="48"/>
      <c r="B48" s="47"/>
      <c r="C48" s="48"/>
      <c r="D48" s="47"/>
      <c r="E48" s="47"/>
      <c r="F48" s="47"/>
      <c r="G48" s="47"/>
      <c r="H48" s="47"/>
      <c r="I48" s="47"/>
      <c r="J48" s="47"/>
    </row>
    <row r="49" spans="1:10" s="1" customFormat="1">
      <c r="A49" s="24"/>
      <c r="B49" s="47"/>
      <c r="C49" s="24" t="str">
        <f>IF(B45="✔","　→②内容を削減する既存教科等について、削減の理由及び当該教科等で削減した内容を教育課程上どのように補完するのかを簡潔に記載してください。","")</f>
        <v/>
      </c>
      <c r="E49" s="24"/>
      <c r="F49" s="24"/>
      <c r="G49" s="24"/>
      <c r="H49" s="24"/>
      <c r="I49" s="24"/>
      <c r="J49" s="24"/>
    </row>
    <row r="50" spans="1:10" s="1" customFormat="1">
      <c r="A50" s="24"/>
      <c r="B50" s="52"/>
      <c r="C50" s="24" t="str">
        <f>IF(B45="✔","　　（必要に応じて行の高さを調整してください。）","")</f>
        <v/>
      </c>
      <c r="E50" s="24"/>
      <c r="F50" s="24"/>
      <c r="G50" s="24"/>
      <c r="H50" s="24"/>
      <c r="I50" s="24"/>
      <c r="J50" s="24"/>
    </row>
    <row r="51" spans="1:10" s="1" customFormat="1" ht="31.5" customHeight="1">
      <c r="A51" s="24"/>
      <c r="B51" s="47"/>
      <c r="C51" s="24"/>
      <c r="D51" s="111"/>
      <c r="E51" s="111"/>
      <c r="F51" s="111"/>
      <c r="G51" s="111"/>
      <c r="H51" s="111"/>
      <c r="I51" s="111"/>
      <c r="J51" s="111"/>
    </row>
    <row r="52" spans="1:10" s="49" customFormat="1" ht="8.25" customHeight="1">
      <c r="A52" s="48"/>
      <c r="B52" s="48"/>
      <c r="C52" s="48"/>
      <c r="D52" s="47"/>
      <c r="E52" s="47"/>
      <c r="F52" s="47"/>
      <c r="G52" s="47"/>
      <c r="H52" s="47"/>
      <c r="I52" s="47"/>
      <c r="J52" s="47"/>
    </row>
    <row r="53" spans="1:10" s="1" customFormat="1">
      <c r="A53" s="24"/>
      <c r="B53" s="46"/>
      <c r="C53" s="24" t="s">
        <v>180</v>
      </c>
      <c r="D53" s="24"/>
      <c r="E53" s="24"/>
      <c r="F53" s="24"/>
      <c r="G53" s="24"/>
      <c r="H53" s="24"/>
      <c r="I53" s="24"/>
      <c r="J53" s="24"/>
    </row>
    <row r="54" spans="1:10" s="1" customFormat="1">
      <c r="A54" s="24"/>
      <c r="B54" s="24"/>
      <c r="C54" s="24" t="str">
        <f>IF(B53="✔",IF(OR(C29="小学校",C29="中学校",C29="義務教育学校"),"　→英語による教育を行う教科等を全て選択してください。",IF(C29="中等教育学校","　→英語による教育を行う教科等を、前期課程については全て選択、後期課程については全て記載してください。","　→英語による教育を行う教科等を右欄に全て記載してください。")),"")</f>
        <v/>
      </c>
      <c r="D54" s="24"/>
      <c r="E54" s="24"/>
      <c r="F54" s="24"/>
      <c r="G54" s="24"/>
      <c r="H54" s="24"/>
      <c r="I54" s="24"/>
    </row>
    <row r="55" spans="1:10" s="1" customFormat="1">
      <c r="A55" s="24"/>
      <c r="B55" s="24"/>
      <c r="C55" s="24" t="str">
        <f>IF(AND(B53="✔",C29="義務教育学校"),"前期課程","")</f>
        <v/>
      </c>
      <c r="D55" s="24"/>
      <c r="E55" s="24"/>
      <c r="F55" s="24" t="str">
        <f>IF(B53="✔",IF(C29="義務教育学校","後期課程",IF(C29="中等教育学校","前期課程","")),"")</f>
        <v/>
      </c>
      <c r="G55" s="24"/>
      <c r="I55" s="24" t="str">
        <f>IF(B53="✔",IF(C29="中等教育学校","後期課程",IF(OR(C29="高等学校",C29="特別支援学校"),"ここに記載してください。","")),"")</f>
        <v/>
      </c>
    </row>
    <row r="56" spans="1:10" s="1" customFormat="1">
      <c r="A56" s="24"/>
      <c r="B56" s="24"/>
      <c r="C56" s="50"/>
      <c r="D56" s="47" t="str">
        <f>IF(AND(B53="✔",OR($C$29="小学校",$C$29="義務教育学校")),"社会","")</f>
        <v/>
      </c>
      <c r="E56" s="47"/>
      <c r="F56" s="50"/>
      <c r="G56" s="52" t="str">
        <f>IF(AND(B53="✔",OR($C$29="中学校",$C$29="義務教育学校",$C$29="中等教育学校")),"社会","")</f>
        <v/>
      </c>
      <c r="I56" s="112"/>
      <c r="J56" s="112"/>
    </row>
    <row r="57" spans="1:10" s="1" customFormat="1">
      <c r="A57" s="24"/>
      <c r="B57" s="24"/>
      <c r="C57" s="50"/>
      <c r="D57" s="47" t="str">
        <f>IF(AND(B53="✔",OR($C$29="小学校",$C$29="義務教育学校")),"算数","")</f>
        <v/>
      </c>
      <c r="E57" s="47"/>
      <c r="F57" s="50"/>
      <c r="G57" s="52" t="str">
        <f>IF(AND(B53="✔",OR($C$29="中学校",$C$29="義務教育学校",$C$29="中等教育学校")),"数学","")</f>
        <v/>
      </c>
      <c r="I57" s="112"/>
      <c r="J57" s="112"/>
    </row>
    <row r="58" spans="1:10" s="1" customFormat="1">
      <c r="A58" s="24"/>
      <c r="B58" s="24"/>
      <c r="C58" s="50"/>
      <c r="D58" s="47" t="str">
        <f>IF(AND(B53="✔",OR($C$29="小学校",$C$29="義務教育学校")),"理科","")</f>
        <v/>
      </c>
      <c r="E58" s="47"/>
      <c r="F58" s="50"/>
      <c r="G58" s="52" t="str">
        <f>IF(AND(B53="✔",OR($C$29="中学校",$C$29="義務教育学校",$C$29="中等教育学校")),"理科","")</f>
        <v/>
      </c>
      <c r="I58" s="112"/>
      <c r="J58" s="112"/>
    </row>
    <row r="59" spans="1:10" s="1" customFormat="1">
      <c r="A59" s="24"/>
      <c r="B59" s="24"/>
      <c r="C59" s="50"/>
      <c r="D59" s="47" t="str">
        <f>IF(AND(B53="✔",OR($C$29="小学校",$C$29="義務教育学校")),"生活","")</f>
        <v/>
      </c>
      <c r="E59" s="47"/>
      <c r="F59" s="50"/>
      <c r="G59" s="52" t="str">
        <f>IF(AND(B53="✔",OR($C$29="中学校",$C$29="義務教育学校",$C$29="中等教育学校")),"音楽","")</f>
        <v/>
      </c>
      <c r="I59" s="112"/>
      <c r="J59" s="112"/>
    </row>
    <row r="60" spans="1:10" s="1" customFormat="1">
      <c r="A60" s="24"/>
      <c r="B60" s="24"/>
      <c r="C60" s="50"/>
      <c r="D60" s="47" t="str">
        <f>IF(AND(B53="✔",OR($C$29="小学校",$C$29="義務教育学校")),"音楽","")</f>
        <v/>
      </c>
      <c r="E60" s="47"/>
      <c r="F60" s="50"/>
      <c r="G60" s="52" t="str">
        <f>IF(AND(B53="✔",OR($C$29="中学校",$C$29="義務教育学校",$C$29="中等教育学校")),"美術","")</f>
        <v/>
      </c>
      <c r="I60" s="112"/>
      <c r="J60" s="112"/>
    </row>
    <row r="61" spans="1:10" s="1" customFormat="1">
      <c r="A61" s="24"/>
      <c r="B61" s="24"/>
      <c r="C61" s="50"/>
      <c r="D61" s="47" t="str">
        <f>IF(AND(B53="✔",OR($C$29="小学校",$C$29="義務教育学校")),"図画工作","")</f>
        <v/>
      </c>
      <c r="E61" s="47"/>
      <c r="F61" s="50"/>
      <c r="G61" s="52" t="str">
        <f>IF(AND(B53="✔",OR($C$29="中学校",$C$29="義務教育学校",$C$29="中等教育学校")),"保健体育","")</f>
        <v/>
      </c>
      <c r="I61" s="112"/>
      <c r="J61" s="112"/>
    </row>
    <row r="62" spans="1:10" s="1" customFormat="1">
      <c r="A62" s="24"/>
      <c r="B62" s="24"/>
      <c r="C62" s="50"/>
      <c r="D62" s="50" t="str">
        <f>IF(AND(B53="✔",OR($C$29="小学校",$C$29="義務教育学校")),"家庭","")</f>
        <v/>
      </c>
      <c r="E62" s="47"/>
      <c r="F62" s="50"/>
      <c r="G62" s="50" t="str">
        <f>IF(AND(B53="✔",OR($C$29="中学校",$C$29="義務教育学校",$C$29="中等教育学校")),"技術・家庭","")</f>
        <v/>
      </c>
      <c r="I62" s="112"/>
      <c r="J62" s="112"/>
    </row>
    <row r="63" spans="1:10" s="1" customFormat="1">
      <c r="A63" s="24"/>
      <c r="B63" s="24"/>
      <c r="C63" s="50"/>
      <c r="D63" s="47" t="str">
        <f>IF(AND(B53="✔",OR($C$29="小学校",$C$29="義務教育学校")),"体育","")</f>
        <v/>
      </c>
      <c r="E63" s="47"/>
      <c r="F63" s="47"/>
      <c r="G63" s="52" t="str">
        <f>IF(AND(B53="✔",OR($C$29="中学校",$C$29="義務教育学校",$C$29="中等教育学校")),"特別の教科である道徳","")</f>
        <v/>
      </c>
      <c r="I63" s="112"/>
      <c r="J63" s="112"/>
    </row>
    <row r="64" spans="1:10" s="1" customFormat="1">
      <c r="A64" s="24"/>
      <c r="B64" s="24"/>
      <c r="C64" s="50"/>
      <c r="D64" s="52" t="str">
        <f>IF(AND(B53="✔",OR($C$29="小学校",$C$29="義務教育学校")),"特別の教科である道徳","")</f>
        <v/>
      </c>
      <c r="E64" s="52"/>
      <c r="F64" s="52"/>
      <c r="G64" s="52" t="str">
        <f>IF(AND(B53="✔",OR($C$29="中学校",$C$29="義務教育学校",$C$29="中等教育学校")),"総合的な学習の時間","")</f>
        <v/>
      </c>
      <c r="I64" s="112"/>
      <c r="J64" s="112"/>
    </row>
    <row r="65" spans="1:10" s="1" customFormat="1">
      <c r="A65" s="24"/>
      <c r="B65" s="24"/>
      <c r="C65" s="50"/>
      <c r="D65" s="52" t="str">
        <f>IF(AND(B53="✔",OR($C$29="小学校",$C$29="義務教育学校")),"総合的な学習の時間","")</f>
        <v/>
      </c>
      <c r="E65" s="52"/>
      <c r="F65" s="52"/>
      <c r="G65" s="52" t="str">
        <f>IF(AND(B53="✔",OR($C$29="中学校",$C$29="義務教育学校",$C$29="中等教育学校")),"特別活動","")</f>
        <v/>
      </c>
      <c r="I65" s="112"/>
      <c r="J65" s="112"/>
    </row>
    <row r="66" spans="1:10" s="1" customFormat="1">
      <c r="A66" s="24"/>
      <c r="B66" s="24"/>
      <c r="C66" s="50"/>
      <c r="D66" s="52" t="str">
        <f>IF(AND(B53="✔",OR($C$29="小学校",$C$29="義務教育学校")),"特別活動","")</f>
        <v/>
      </c>
      <c r="E66" s="52"/>
      <c r="F66" s="52"/>
      <c r="G66" s="52" t="str">
        <f>IF(AND(B53="✔",OR($C$29="中学校",$C$29="義務教育学校",$C$29="中等教育学校")),"新設教科等","")</f>
        <v/>
      </c>
      <c r="I66" s="112"/>
      <c r="J66" s="112"/>
    </row>
    <row r="67" spans="1:10" s="1" customFormat="1">
      <c r="A67" s="24"/>
      <c r="B67" s="24"/>
      <c r="C67" s="50"/>
      <c r="D67" s="52" t="str">
        <f>IF(AND(B53="✔",OR($C$29="小学校",$C$29="義務教育学校")),"新設教科等","")</f>
        <v/>
      </c>
      <c r="E67" s="52"/>
      <c r="F67" s="52"/>
      <c r="I67" s="112"/>
      <c r="J67" s="112"/>
    </row>
    <row r="68" spans="1:10" s="1" customFormat="1">
      <c r="A68" s="24"/>
      <c r="B68" s="24"/>
      <c r="C68" s="47" t="str">
        <f>IF(OR(C67="✔",F66="✔"),"　→英語による教育を行う新設教科等の名称を全て記載してください。","")</f>
        <v/>
      </c>
      <c r="E68" s="24"/>
      <c r="F68" s="24"/>
      <c r="G68" s="47"/>
      <c r="H68" s="24"/>
      <c r="I68" s="113"/>
      <c r="J68" s="113"/>
    </row>
    <row r="69" spans="1:10" s="1" customFormat="1">
      <c r="A69" s="24"/>
      <c r="B69" s="24"/>
      <c r="D69" s="73"/>
      <c r="E69" s="73"/>
      <c r="F69" s="73"/>
      <c r="G69" s="73"/>
      <c r="H69" s="73"/>
      <c r="I69" s="73"/>
      <c r="J69" s="73"/>
    </row>
    <row r="70" spans="1:10" s="1" customFormat="1" ht="8.25" customHeight="1">
      <c r="A70" s="24"/>
      <c r="B70" s="24"/>
      <c r="C70" s="24"/>
      <c r="E70" s="24"/>
      <c r="F70" s="24"/>
      <c r="G70" s="24"/>
      <c r="H70" s="24"/>
      <c r="I70" s="24"/>
      <c r="J70" s="24"/>
    </row>
    <row r="71" spans="1:10" s="1" customFormat="1">
      <c r="A71" s="24"/>
      <c r="B71" s="46"/>
      <c r="C71" s="24" t="s">
        <v>179</v>
      </c>
      <c r="E71" s="24"/>
      <c r="F71" s="24"/>
      <c r="G71" s="24"/>
      <c r="H71" s="24"/>
      <c r="I71" s="24"/>
      <c r="J71" s="24"/>
    </row>
    <row r="72" spans="1:10" s="1" customFormat="1">
      <c r="A72" s="24"/>
      <c r="B72" s="24"/>
      <c r="C72" s="24" t="str">
        <f>IF(B71="","","　→どのような特別の教育課程を編成するのか、具体的に記載してください。また、必要に応じて補足資料を添付してください。")</f>
        <v/>
      </c>
      <c r="E72" s="24"/>
      <c r="F72" s="24"/>
      <c r="G72" s="24"/>
      <c r="H72" s="24"/>
      <c r="I72" s="24"/>
      <c r="J72" s="24"/>
    </row>
    <row r="73" spans="1:10" s="1" customFormat="1" ht="31.5" customHeight="1">
      <c r="B73" s="41"/>
      <c r="C73" s="41"/>
      <c r="D73" s="111"/>
      <c r="E73" s="111"/>
      <c r="F73" s="111"/>
      <c r="G73" s="111"/>
      <c r="H73" s="111"/>
      <c r="I73" s="111"/>
      <c r="J73" s="111"/>
    </row>
    <row r="74" spans="1:10" s="1" customFormat="1" ht="7.5" customHeight="1"/>
    <row r="75" spans="1:10" s="1" customFormat="1">
      <c r="B75" s="74" t="str">
        <f>IF(B45="✔",IF(OR(D47="",D51=""),"エラー！入力されていない箇所があります。",""),IF(AND(D47="",B53="",B71=""),"エラー！少なくとも一つ以上の類型を選択してください。",""))</f>
        <v>エラー！少なくとも一つ以上の類型を選択してください。</v>
      </c>
      <c r="C75" s="74"/>
      <c r="D75" s="74"/>
      <c r="E75" s="74"/>
      <c r="F75" s="74"/>
      <c r="G75" s="74"/>
      <c r="H75" s="74"/>
      <c r="I75" s="74"/>
      <c r="J75" s="74"/>
    </row>
    <row r="76" spans="1:10" s="1" customFormat="1">
      <c r="B76" s="74" t="str">
        <f>IF(B53="✔",IF(C29="小学校",IF(COUNTIF(C56:C67,"✔")=0,"エラー！英語による教育を行う教科等を全て選択してください。",IF(AND(C67="✔",D69=""),"エラー！英語による教育を行う新設教科等の名称を全て記載してください。","")),IF(C29="中学校",IF(COUNTIF(F56:F66,"✔")=0,"エラー！英語による教育を行う教科等を全て選択してください。",IF(AND(F66="✔",D69=""),"エラー！英語による教育を行う新設教科等の名称を全て記載してください。","")),IF(C29="義務教育学校",IF(COUNTIF(C56:C67,"✔")+COUNTIF(F56:F66,"✔")=0,"エラー！英語による教育を行う教科等を全て選択してください。",IF(AND(OR(C67="✔",F66="✔"),D69=""),"エラー！英語による教育を行う新設教科等の名称を全て記載してください。","")),IF(C29="中等教育学校",IF(AND(COUNTIF(F56:F66,"✔")=0,I56=""),"エラー！英語による教育を行う教科等を、前期課程については全て選択、後期課程については全て記載してください。",IF(AND(F66="✔",D69=""),"エラー！英語による教育を行う新設教科等の名称を全て記載してください。","")),IF(I56="","エラー！英語による教育を行う教科等を全て記載してください。",""))))),"")</f>
        <v/>
      </c>
      <c r="C76" s="74"/>
      <c r="D76" s="74"/>
      <c r="E76" s="74"/>
      <c r="F76" s="74"/>
      <c r="G76" s="74"/>
      <c r="H76" s="74"/>
      <c r="I76" s="74"/>
      <c r="J76" s="74"/>
    </row>
    <row r="77" spans="1:10" s="1" customFormat="1">
      <c r="B77" s="74" t="str">
        <f>IF(B71="✔",IF(D73="","エラー！どのような特別の教育課程を編成するのか、具体的に記載してください。",""),"")</f>
        <v/>
      </c>
      <c r="C77" s="74"/>
      <c r="D77" s="74"/>
      <c r="E77" s="74"/>
      <c r="F77" s="74"/>
      <c r="G77" s="74"/>
      <c r="H77" s="74"/>
      <c r="I77" s="74"/>
      <c r="J77" s="74"/>
    </row>
    <row r="78" spans="1:10" s="1" customFormat="1">
      <c r="B78" s="53"/>
      <c r="C78" s="53"/>
      <c r="D78" s="53"/>
      <c r="E78" s="53"/>
      <c r="F78" s="53"/>
      <c r="G78" s="53"/>
      <c r="H78" s="53"/>
      <c r="I78" s="53"/>
      <c r="J78" s="53"/>
    </row>
    <row r="79" spans="1:10" s="1" customFormat="1">
      <c r="A79" s="69" t="s">
        <v>192</v>
      </c>
      <c r="B79" s="69"/>
      <c r="C79" s="69"/>
      <c r="D79" s="69"/>
      <c r="E79" s="69"/>
      <c r="F79" s="69"/>
      <c r="G79" s="69"/>
      <c r="H79" s="69"/>
      <c r="I79" s="69"/>
      <c r="J79" s="69"/>
    </row>
    <row r="80" spans="1:10" s="1" customFormat="1" ht="57.75" customHeight="1">
      <c r="B80" s="70"/>
      <c r="C80" s="71"/>
      <c r="D80" s="71"/>
      <c r="E80" s="71"/>
      <c r="F80" s="71"/>
      <c r="G80" s="71"/>
      <c r="H80" s="71"/>
      <c r="I80" s="71"/>
      <c r="J80" s="72"/>
    </row>
    <row r="81" spans="1:10" s="1" customFormat="1" ht="7.5" customHeight="1"/>
    <row r="82" spans="1:10" s="1" customFormat="1">
      <c r="B82" s="74" t="str">
        <f>IF(B80="","エラー！理由を記載してください。","")</f>
        <v>エラー！理由を記載してください。</v>
      </c>
      <c r="C82" s="74"/>
      <c r="D82" s="74"/>
      <c r="E82" s="74"/>
      <c r="F82" s="74"/>
      <c r="G82" s="74"/>
      <c r="H82" s="74"/>
      <c r="I82" s="74"/>
      <c r="J82" s="74"/>
    </row>
    <row r="83" spans="1:10" s="1" customFormat="1">
      <c r="B83" s="13"/>
      <c r="C83" s="13"/>
      <c r="D83" s="13"/>
      <c r="E83" s="13"/>
      <c r="F83" s="13"/>
      <c r="G83" s="13"/>
      <c r="H83" s="13"/>
      <c r="I83" s="13"/>
      <c r="J83" s="13"/>
    </row>
    <row r="84" spans="1:10" ht="30" customHeight="1">
      <c r="A84" s="76" t="str">
        <f>"７　"&amp;IF(C29="小学校","変更後の特別の教育課程における各教科等の授業時数を別紙１－１の教育課程表に入力してください。",IF(C29="中学校","変更後の特別の教育課程における各教科等の授業時数を別紙１－２の教育課程表に入力してください。",IF(C29="義務教育学校","変更後の特別の教育課程における各教科等の授業時数を別紙１－１及び別紙１－２の教育課程表に入力してください。",IF(C29="中等教育学校","前期課程について変更後の特別の教育課程における各教科等の授業時数を別紙１－２の教育課程表に入力するとともに、後期課程について変更後の特別の教育課程における教育課程表を任意の様式で添付して提出してください。","変更後の特別の教育課程における教育課程表を任意の様式で添付して提出してください。"))))</f>
        <v>７　変更後の特別の教育課程における教育課程表を任意の様式で添付して提出してください。</v>
      </c>
      <c r="B84" s="76"/>
      <c r="C84" s="76"/>
      <c r="D84" s="76"/>
      <c r="E84" s="76"/>
      <c r="F84" s="76"/>
      <c r="G84" s="76"/>
      <c r="H84" s="76"/>
      <c r="I84" s="76"/>
      <c r="J84" s="76"/>
    </row>
    <row r="85" spans="1:10">
      <c r="B85" s="78" t="str">
        <f>IF(OR(LEFT('別紙１－１　小学校、義務教育学校前期課程'!I9,3)="エラー",LEFT('別紙１－２　中学校、義務教育学校後期課程、中等教育学校前期課程'!F10,3)="エラー"),"別紙にエラーがありますので、確認してください。","")</f>
        <v/>
      </c>
      <c r="C85" s="78"/>
      <c r="D85" s="78"/>
      <c r="E85" s="78"/>
      <c r="F85" s="78"/>
      <c r="G85" s="78"/>
      <c r="H85" s="78"/>
      <c r="I85" s="78"/>
      <c r="J85" s="78"/>
    </row>
    <row r="86" spans="1:10" s="14" customFormat="1" ht="14.25" customHeight="1">
      <c r="H86" s="17"/>
      <c r="I86" s="17"/>
      <c r="J86" s="17"/>
    </row>
    <row r="87" spans="1:10" ht="13.5" customHeight="1">
      <c r="A87" s="76" t="s">
        <v>199</v>
      </c>
      <c r="B87" s="76"/>
      <c r="C87" s="76"/>
      <c r="D87" s="76"/>
      <c r="E87" s="76"/>
      <c r="F87" s="76"/>
      <c r="G87" s="76"/>
      <c r="H87" s="76"/>
      <c r="I87" s="76"/>
      <c r="J87" s="76"/>
    </row>
    <row r="88" spans="1:10">
      <c r="B88" s="82" t="str">
        <f>IF(COUNTA('別紙２　学校一覧（変更）'!B8:B503)=0,"エラー！別紙２に入力してください。","")</f>
        <v>エラー！別紙２に入力してください。</v>
      </c>
      <c r="C88" s="82"/>
      <c r="D88" s="82"/>
      <c r="E88" s="82"/>
      <c r="F88" s="82"/>
      <c r="G88" s="82"/>
      <c r="H88" s="82"/>
      <c r="I88" s="82"/>
      <c r="J88" s="82"/>
    </row>
    <row r="89" spans="1:10">
      <c r="B89" s="10"/>
      <c r="C89" s="10"/>
      <c r="D89" s="10"/>
      <c r="E89" s="10"/>
      <c r="F89" s="10"/>
      <c r="G89" s="10"/>
      <c r="H89" s="10"/>
      <c r="I89" s="10"/>
      <c r="J89" s="10"/>
    </row>
    <row r="90" spans="1:10">
      <c r="A90" s="63" t="s">
        <v>193</v>
      </c>
      <c r="B90" s="63"/>
      <c r="C90" s="63"/>
      <c r="D90" s="63"/>
      <c r="E90" s="63"/>
      <c r="F90" s="63"/>
      <c r="G90" s="63"/>
      <c r="H90" s="63"/>
      <c r="I90" s="63"/>
      <c r="J90" s="63"/>
    </row>
    <row r="91" spans="1:10">
      <c r="A91" s="75" t="s">
        <v>167</v>
      </c>
      <c r="B91" s="75"/>
      <c r="C91" s="75"/>
      <c r="D91" s="75"/>
      <c r="E91" s="75"/>
      <c r="F91" s="75"/>
      <c r="G91" s="75"/>
      <c r="H91" s="75"/>
      <c r="I91" s="75"/>
      <c r="J91" s="75"/>
    </row>
    <row r="92" spans="1:10" ht="30" customHeight="1">
      <c r="B92" s="23" t="s">
        <v>23</v>
      </c>
      <c r="C92" s="9"/>
      <c r="D92" s="64" t="s">
        <v>200</v>
      </c>
      <c r="E92" s="64"/>
      <c r="F92" s="64"/>
      <c r="G92" s="64"/>
      <c r="H92" s="64"/>
      <c r="I92" s="64"/>
      <c r="J92" s="64"/>
    </row>
    <row r="93" spans="1:10">
      <c r="A93" s="75" t="s">
        <v>42</v>
      </c>
      <c r="B93" s="75"/>
      <c r="C93" s="75"/>
      <c r="D93" s="75"/>
      <c r="E93" s="75"/>
      <c r="F93" s="75"/>
      <c r="G93" s="75"/>
      <c r="H93" s="75"/>
      <c r="I93" s="75"/>
      <c r="J93" s="75"/>
    </row>
    <row r="94" spans="1:10" ht="52.5" customHeight="1">
      <c r="B94" s="23" t="s">
        <v>24</v>
      </c>
      <c r="C94" s="9"/>
      <c r="D94" s="83" t="str">
        <f>"変更後の特別の教育課程について、教育基本法（平成18年法律第120号）及び学校教育法（昭和22年法律第26号）に規定する各学校の教育の目標に関する規定等に照らして適切であることを、"&amp;E20&amp;"において確認済である。"</f>
        <v>変更後の特別の教育課程について、教育基本法（平成18年法律第120号）及び学校教育法（昭和22年法律第26号）に規定する各学校の教育の目標に関する規定等に照らして適切であることを、において確認済である。</v>
      </c>
      <c r="E94" s="83"/>
      <c r="F94" s="83"/>
      <c r="G94" s="83"/>
      <c r="H94" s="83"/>
      <c r="I94" s="83"/>
      <c r="J94" s="83"/>
    </row>
    <row r="95" spans="1:10" ht="30" customHeight="1">
      <c r="B95" s="23" t="s">
        <v>25</v>
      </c>
      <c r="C95" s="9"/>
      <c r="D95" s="83" t="str">
        <f>"変更後の特別の教育課程において、学習指導要領において全ての児童生徒に履修させる内容として定められている事項が適切に取り扱われていることを、"&amp;E20&amp;"において確認済である。"</f>
        <v>変更後の特別の教育課程において、学習指導要領において全ての児童生徒に履修させる内容として定められている事項が適切に取り扱われていることを、において確認済である。</v>
      </c>
      <c r="E95" s="83"/>
      <c r="F95" s="83"/>
      <c r="G95" s="83"/>
      <c r="H95" s="83"/>
      <c r="I95" s="83"/>
      <c r="J95" s="83"/>
    </row>
    <row r="96" spans="1:10" ht="30" customHeight="1">
      <c r="B96" s="23" t="s">
        <v>26</v>
      </c>
      <c r="C96" s="9"/>
      <c r="D96" s="83" t="str">
        <f>"変更後の特別の教育課程について、児童生徒の発達の段階並びに各教科等の特性に応じた内容の系統性及び体系性に配慮がなされていることを、"&amp;E20&amp;"において確認済である。"</f>
        <v>変更後の特別の教育課程について、児童生徒の発達の段階並びに各教科等の特性に応じた内容の系統性及び体系性に配慮がなされていることを、において確認済である。</v>
      </c>
      <c r="E96" s="83"/>
      <c r="F96" s="83"/>
      <c r="G96" s="83"/>
      <c r="H96" s="83"/>
      <c r="I96" s="83"/>
      <c r="J96" s="83"/>
    </row>
    <row r="97" spans="1:10" ht="30" customHeight="1">
      <c r="B97" s="23" t="s">
        <v>27</v>
      </c>
      <c r="C97" s="9"/>
      <c r="D97" s="83" t="str">
        <f>"変更後の特別の教育課程について、保護者の経済的負担への配慮その他の義務教育における機会均等の観点からの適切な配慮がなされていることを、"&amp;E20&amp;"において確認済である。"</f>
        <v>変更後の特別の教育課程について、保護者の経済的負担への配慮その他の義務教育における機会均等の観点からの適切な配慮がなされていることを、において確認済である。</v>
      </c>
      <c r="E97" s="83"/>
      <c r="F97" s="83"/>
      <c r="G97" s="83"/>
      <c r="H97" s="83"/>
      <c r="I97" s="83"/>
      <c r="J97" s="83"/>
    </row>
    <row r="98" spans="1:10" ht="30" customHeight="1">
      <c r="B98" s="45" t="s">
        <v>181</v>
      </c>
      <c r="C98" s="9"/>
      <c r="D98" s="79" t="str">
        <f>"変更後の特別の教育課程において、②～⑤までに記載するものの他、児童生徒の転出入に対する配慮等の教育上必要な配慮がなされていることを、"&amp;E20&amp;"において確認済である。"</f>
        <v>変更後の特別の教育課程において、②～⑤までに記載するものの他、児童生徒の転出入に対する配慮等の教育上必要な配慮がなされていることを、において確認済である。</v>
      </c>
      <c r="E98" s="80"/>
      <c r="F98" s="80"/>
      <c r="G98" s="80"/>
      <c r="H98" s="80"/>
      <c r="I98" s="80"/>
      <c r="J98" s="81"/>
    </row>
    <row r="99" spans="1:10">
      <c r="A99" s="75" t="s">
        <v>31</v>
      </c>
      <c r="B99" s="75"/>
      <c r="C99" s="75"/>
      <c r="D99" s="75"/>
      <c r="E99" s="75"/>
      <c r="F99" s="75"/>
      <c r="G99" s="75"/>
      <c r="H99" s="75"/>
      <c r="I99" s="75"/>
      <c r="J99" s="75"/>
    </row>
    <row r="100" spans="1:10" ht="30" customHeight="1">
      <c r="B100" s="23" t="s">
        <v>182</v>
      </c>
      <c r="C100" s="9"/>
      <c r="D100" s="83" t="str">
        <f>"教育課程特例校制度実施要項に記載の事項について、８の各学校及び"&amp;E20&amp;"において確認済である。"</f>
        <v>教育課程特例校制度実施要項に記載の事項について、８の各学校及びにおいて確認済である。</v>
      </c>
      <c r="E100" s="83"/>
      <c r="F100" s="83"/>
      <c r="G100" s="83"/>
      <c r="H100" s="83"/>
      <c r="I100" s="83"/>
      <c r="J100" s="83"/>
    </row>
    <row r="102" spans="1:10">
      <c r="B102" s="77" t="str">
        <f>IF(OR(C92="",C94="",C95="",C96="",C97="",C98="",C100=""),"エラー！①～⑦の全てについて、要件を満たしていることを確認し、チェックを付してください。","")</f>
        <v>エラー！①～⑦の全てについて、要件を満たしていることを確認し、チェックを付してください。</v>
      </c>
      <c r="C102" s="77"/>
      <c r="D102" s="77"/>
      <c r="E102" s="77"/>
      <c r="F102" s="77"/>
      <c r="G102" s="77"/>
      <c r="H102" s="77"/>
      <c r="I102" s="77"/>
      <c r="J102" s="77"/>
    </row>
    <row r="103" spans="1:10">
      <c r="B103" s="12"/>
      <c r="C103" s="12"/>
      <c r="D103" s="12"/>
      <c r="E103" s="12"/>
      <c r="F103" s="12"/>
      <c r="G103" s="12"/>
      <c r="H103" s="12"/>
      <c r="I103" s="12"/>
      <c r="J103" s="12"/>
    </row>
    <row r="104" spans="1:10">
      <c r="A104" s="63" t="s">
        <v>194</v>
      </c>
      <c r="B104" s="63"/>
      <c r="C104" s="63"/>
      <c r="D104" s="63"/>
      <c r="E104" s="63"/>
      <c r="F104" s="63"/>
      <c r="G104" s="63"/>
      <c r="H104" s="63"/>
      <c r="I104" s="63"/>
      <c r="J104" s="63"/>
    </row>
    <row r="105" spans="1:10" ht="31.5" customHeight="1">
      <c r="B105" s="44" t="s">
        <v>23</v>
      </c>
      <c r="C105" s="9"/>
      <c r="D105" s="79" t="s">
        <v>201</v>
      </c>
      <c r="E105" s="80"/>
      <c r="F105" s="80"/>
      <c r="G105" s="80"/>
      <c r="H105" s="80"/>
      <c r="I105" s="80"/>
      <c r="J105" s="81"/>
    </row>
    <row r="106" spans="1:10" ht="30.75" customHeight="1">
      <c r="B106" s="44" t="s">
        <v>190</v>
      </c>
      <c r="C106" s="9"/>
      <c r="D106" s="79" t="s">
        <v>202</v>
      </c>
      <c r="E106" s="80"/>
      <c r="F106" s="80"/>
      <c r="G106" s="80"/>
      <c r="H106" s="80"/>
      <c r="I106" s="80"/>
      <c r="J106" s="81"/>
    </row>
    <row r="107" spans="1:10" ht="45.75" customHeight="1">
      <c r="B107" s="63" t="s">
        <v>25</v>
      </c>
      <c r="C107" s="85"/>
      <c r="D107" s="106" t="s">
        <v>203</v>
      </c>
      <c r="E107" s="106"/>
      <c r="F107" s="106"/>
      <c r="G107" s="106"/>
      <c r="H107" s="106"/>
      <c r="I107" s="106"/>
      <c r="J107" s="106"/>
    </row>
    <row r="108" spans="1:10">
      <c r="B108" s="63"/>
      <c r="C108" s="85"/>
      <c r="D108" s="84" t="str">
        <f>"【"&amp;TEXT(IF(MONTH(J5)&lt;4,J5,J5+365),"ggge")&amp;"年4月30日までに公表し、"&amp;TEXT(IF(MONTH(J5)&lt;4,J5,J5+365),"ggge")&amp;"年5月31日までに文部科学省に報告すること。】"</f>
        <v>【明治33年4月30日までに公表し、明治33年5月31日までに文部科学省に報告すること。】</v>
      </c>
      <c r="E108" s="84"/>
      <c r="F108" s="84"/>
      <c r="G108" s="84"/>
      <c r="H108" s="84"/>
      <c r="I108" s="84"/>
      <c r="J108" s="84"/>
    </row>
    <row r="109" spans="1:10" ht="44.25" customHeight="1">
      <c r="B109" s="42" t="s">
        <v>26</v>
      </c>
      <c r="C109" s="43"/>
      <c r="D109" s="83" t="str">
        <f>E20&amp;"は、教育課程特例校における変更後の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f>
        <v>は、教育課程特例校における変更後の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v>
      </c>
      <c r="E109" s="83"/>
      <c r="F109" s="83"/>
      <c r="G109" s="83"/>
      <c r="H109" s="83"/>
      <c r="I109" s="83"/>
      <c r="J109" s="83"/>
    </row>
    <row r="110" spans="1:10" s="14" customFormat="1" ht="13.5" customHeight="1">
      <c r="C110" s="15"/>
      <c r="D110" s="16"/>
      <c r="E110" s="16"/>
      <c r="F110" s="16"/>
      <c r="G110" s="16"/>
      <c r="H110" s="16"/>
      <c r="I110" s="16"/>
      <c r="J110" s="16"/>
    </row>
    <row r="111" spans="1:10" s="14" customFormat="1" ht="13.5" customHeight="1">
      <c r="B111" s="77" t="str">
        <f>IF(OR(C105="",C106="",C107="",C109=""),"エラー！①～④の全てについて確認し、チェックを付してください。","")</f>
        <v>エラー！①～④の全てについて確認し、チェックを付してください。</v>
      </c>
      <c r="C111" s="77"/>
      <c r="D111" s="77"/>
      <c r="E111" s="77"/>
      <c r="F111" s="77"/>
      <c r="G111" s="77"/>
      <c r="H111" s="77"/>
      <c r="I111" s="77"/>
      <c r="J111" s="77"/>
    </row>
    <row r="112" spans="1:10" s="14" customFormat="1" ht="13.5" customHeight="1">
      <c r="C112" s="15"/>
      <c r="D112" s="16"/>
      <c r="E112" s="16"/>
      <c r="F112" s="16"/>
      <c r="G112" s="16"/>
      <c r="H112" s="16"/>
      <c r="I112" s="16"/>
      <c r="J112" s="16"/>
    </row>
    <row r="113" spans="1:10" s="1" customFormat="1" ht="23.25" customHeight="1">
      <c r="A113" s="107" t="s">
        <v>28</v>
      </c>
      <c r="B113" s="107"/>
      <c r="C113" s="107"/>
      <c r="D113" s="107"/>
      <c r="E113" s="107"/>
      <c r="F113" s="107"/>
      <c r="G113" s="107"/>
      <c r="H113" s="107"/>
      <c r="I113" s="107"/>
      <c r="J113" s="107"/>
    </row>
    <row r="114" spans="1:10" s="1" customFormat="1">
      <c r="A114" s="69" t="s">
        <v>29</v>
      </c>
      <c r="B114" s="69"/>
      <c r="C114" s="69"/>
      <c r="D114" s="69"/>
      <c r="E114" s="69"/>
      <c r="F114" s="69"/>
      <c r="G114" s="69"/>
      <c r="H114" s="69"/>
      <c r="I114" s="69"/>
      <c r="J114" s="69"/>
    </row>
    <row r="115" spans="1:10" s="1" customFormat="1" ht="7.5" customHeight="1"/>
    <row r="116" spans="1:10" s="1" customFormat="1" ht="29.25" customHeight="1">
      <c r="A116" s="24"/>
      <c r="B116" s="64" t="s">
        <v>90</v>
      </c>
      <c r="C116" s="64"/>
      <c r="D116" s="64"/>
      <c r="E116" s="64"/>
      <c r="F116" s="102" t="str">
        <f>IF(E20="","",E20)</f>
        <v/>
      </c>
      <c r="G116" s="102"/>
      <c r="H116" s="102"/>
      <c r="I116" s="102"/>
      <c r="J116" s="103"/>
    </row>
    <row r="117" spans="1:10" s="1" customFormat="1" ht="13.5" customHeight="1">
      <c r="A117" s="24"/>
      <c r="B117" s="64" t="s">
        <v>162</v>
      </c>
      <c r="C117" s="64"/>
      <c r="D117" s="64"/>
      <c r="E117" s="64"/>
      <c r="F117" s="108"/>
      <c r="G117" s="108"/>
      <c r="H117" s="108"/>
      <c r="I117" s="108"/>
      <c r="J117" s="109"/>
    </row>
    <row r="118" spans="1:10" s="1" customFormat="1" ht="30" customHeight="1">
      <c r="A118" s="24"/>
      <c r="B118" s="64"/>
      <c r="C118" s="64"/>
      <c r="D118" s="64"/>
      <c r="E118" s="64"/>
      <c r="F118" s="104"/>
      <c r="G118" s="104"/>
      <c r="H118" s="104"/>
      <c r="I118" s="104"/>
      <c r="J118" s="105"/>
    </row>
    <row r="119" spans="1:10" s="1" customFormat="1" ht="30" customHeight="1">
      <c r="A119" s="24"/>
      <c r="B119" s="64" t="s">
        <v>163</v>
      </c>
      <c r="C119" s="64"/>
      <c r="D119" s="64"/>
      <c r="E119" s="64"/>
      <c r="F119" s="65"/>
      <c r="G119" s="65"/>
      <c r="H119" s="65"/>
      <c r="I119" s="65"/>
      <c r="J119" s="66"/>
    </row>
    <row r="120" spans="1:10" s="1" customFormat="1" ht="22.5" customHeight="1">
      <c r="A120" s="24"/>
      <c r="B120" s="64" t="s">
        <v>164</v>
      </c>
      <c r="C120" s="64"/>
      <c r="D120" s="64"/>
      <c r="E120" s="64"/>
      <c r="F120" s="67"/>
      <c r="G120" s="67"/>
      <c r="H120" s="67"/>
      <c r="I120" s="67"/>
      <c r="J120" s="68"/>
    </row>
    <row r="121" spans="1:10" s="1" customFormat="1" ht="60" customHeight="1">
      <c r="A121" s="24"/>
      <c r="B121" s="64"/>
      <c r="C121" s="64"/>
      <c r="D121" s="64"/>
      <c r="E121" s="64"/>
      <c r="F121" s="99"/>
      <c r="G121" s="99"/>
      <c r="H121" s="99"/>
      <c r="I121" s="99"/>
      <c r="J121" s="100"/>
    </row>
    <row r="122" spans="1:10" s="1" customFormat="1" ht="30" customHeight="1">
      <c r="A122" s="24"/>
      <c r="B122" s="64" t="s">
        <v>165</v>
      </c>
      <c r="C122" s="64"/>
      <c r="D122" s="64"/>
      <c r="E122" s="64"/>
      <c r="F122" s="65"/>
      <c r="G122" s="65"/>
      <c r="H122" s="65"/>
      <c r="I122" s="65"/>
      <c r="J122" s="66"/>
    </row>
    <row r="123" spans="1:10" s="1" customFormat="1" ht="30" customHeight="1">
      <c r="A123" s="24"/>
      <c r="B123" s="64" t="s">
        <v>166</v>
      </c>
      <c r="C123" s="64"/>
      <c r="D123" s="64"/>
      <c r="E123" s="64"/>
      <c r="F123" s="65"/>
      <c r="G123" s="65"/>
      <c r="H123" s="65"/>
      <c r="I123" s="65"/>
      <c r="J123" s="66"/>
    </row>
    <row r="124" spans="1:10" s="1" customFormat="1">
      <c r="A124" s="24"/>
      <c r="B124" s="24"/>
      <c r="C124" s="24"/>
      <c r="D124" s="24"/>
      <c r="E124" s="24"/>
      <c r="F124" s="24"/>
      <c r="G124" s="24"/>
      <c r="H124" s="24"/>
      <c r="I124" s="24"/>
      <c r="J124" s="24"/>
    </row>
    <row r="125" spans="1:10" s="1" customFormat="1">
      <c r="A125" s="87" t="str">
        <f>IF(B127="","","２　"&amp;LEFT(B127,LEN(B127)-1))</f>
        <v/>
      </c>
      <c r="B125" s="87"/>
      <c r="C125" s="87"/>
      <c r="D125" s="87"/>
      <c r="E125" s="87"/>
      <c r="F125" s="87"/>
      <c r="G125" s="87"/>
      <c r="H125" s="87"/>
      <c r="I125" s="87"/>
      <c r="J125" s="87"/>
    </row>
    <row r="126" spans="1:10" s="1" customFormat="1" ht="7.5" customHeight="1">
      <c r="A126" s="24"/>
      <c r="B126" s="24"/>
      <c r="C126" s="24"/>
      <c r="D126" s="24"/>
      <c r="E126" s="24"/>
      <c r="F126" s="24"/>
      <c r="G126" s="24"/>
      <c r="H126" s="24"/>
      <c r="I126" s="24"/>
      <c r="J126" s="24"/>
    </row>
    <row r="127" spans="1:10" s="1" customFormat="1" ht="29.25" customHeight="1">
      <c r="A127" s="24"/>
      <c r="B127" s="83" t="str">
        <f>IF(B22="",IF(B23="","",B23),B22)</f>
        <v/>
      </c>
      <c r="C127" s="83"/>
      <c r="D127" s="83"/>
      <c r="E127" s="83"/>
      <c r="F127" s="101" t="str">
        <f>IF(E22="",IF(E23="","",E23),E22)</f>
        <v/>
      </c>
      <c r="G127" s="102"/>
      <c r="H127" s="102"/>
      <c r="I127" s="102"/>
      <c r="J127" s="103"/>
    </row>
    <row r="128" spans="1:10" s="1" customFormat="1" ht="13.5" customHeight="1">
      <c r="A128" s="24"/>
      <c r="B128" s="83" t="str">
        <f>IF(B$127="","","担当者氏名（上段はふりがな）")</f>
        <v/>
      </c>
      <c r="C128" s="83"/>
      <c r="D128" s="83"/>
      <c r="E128" s="83"/>
      <c r="F128" s="88"/>
      <c r="G128" s="89"/>
      <c r="H128" s="89"/>
      <c r="I128" s="89"/>
      <c r="J128" s="90"/>
    </row>
    <row r="129" spans="1:10" s="1" customFormat="1" ht="30" customHeight="1">
      <c r="A129" s="24"/>
      <c r="B129" s="83"/>
      <c r="C129" s="83"/>
      <c r="D129" s="83"/>
      <c r="E129" s="83"/>
      <c r="F129" s="91"/>
      <c r="G129" s="92"/>
      <c r="H129" s="92"/>
      <c r="I129" s="92"/>
      <c r="J129" s="93"/>
    </row>
    <row r="130" spans="1:10" s="1" customFormat="1" ht="30" customHeight="1">
      <c r="A130" s="24"/>
      <c r="B130" s="64" t="str">
        <f>IF(B$127="","","所属・職名")</f>
        <v/>
      </c>
      <c r="C130" s="64"/>
      <c r="D130" s="64"/>
      <c r="E130" s="64"/>
      <c r="F130" s="94"/>
      <c r="G130" s="65"/>
      <c r="H130" s="65"/>
      <c r="I130" s="65"/>
      <c r="J130" s="66"/>
    </row>
    <row r="131" spans="1:10" s="1" customFormat="1" ht="23.25" customHeight="1">
      <c r="A131" s="24"/>
      <c r="B131" s="83" t="str">
        <f>IF(B$127="","","住所（上段は郵便番号）")</f>
        <v/>
      </c>
      <c r="C131" s="83"/>
      <c r="D131" s="83"/>
      <c r="E131" s="83"/>
      <c r="F131" s="95"/>
      <c r="G131" s="96"/>
      <c r="H131" s="96"/>
      <c r="I131" s="96"/>
      <c r="J131" s="97"/>
    </row>
    <row r="132" spans="1:10" s="1" customFormat="1" ht="60" customHeight="1">
      <c r="A132" s="24"/>
      <c r="B132" s="83"/>
      <c r="C132" s="83"/>
      <c r="D132" s="83"/>
      <c r="E132" s="83"/>
      <c r="F132" s="98"/>
      <c r="G132" s="99"/>
      <c r="H132" s="99"/>
      <c r="I132" s="99"/>
      <c r="J132" s="100"/>
    </row>
    <row r="133" spans="1:10" s="1" customFormat="1" ht="30" customHeight="1">
      <c r="A133" s="24"/>
      <c r="B133" s="64" t="str">
        <f>IF(B$127="","","電話番号")</f>
        <v/>
      </c>
      <c r="C133" s="64"/>
      <c r="D133" s="64"/>
      <c r="E133" s="64"/>
      <c r="F133" s="94"/>
      <c r="G133" s="65"/>
      <c r="H133" s="65"/>
      <c r="I133" s="65"/>
      <c r="J133" s="66"/>
    </row>
    <row r="134" spans="1:10" s="1" customFormat="1" ht="30" customHeight="1">
      <c r="A134" s="24"/>
      <c r="B134" s="64" t="str">
        <f>IF(B$127="","","メールアドレス")</f>
        <v/>
      </c>
      <c r="C134" s="64"/>
      <c r="D134" s="64"/>
      <c r="E134" s="64"/>
      <c r="F134" s="94"/>
      <c r="G134" s="65"/>
      <c r="H134" s="65"/>
      <c r="I134" s="65"/>
      <c r="J134" s="66"/>
    </row>
    <row r="136" spans="1:10">
      <c r="B136" s="77" t="str">
        <f>IF(B127="",IF(COUNTBLANK(F117:F123)=0,"","エラー！入力されていない箇所があります。"),IF(COUNTBLANK(F117:F123)+COUNTBLANK(F128:F134)=0,"","エラー！入力されていない箇所があります。"))</f>
        <v>エラー！入力されていない箇所があります。</v>
      </c>
      <c r="C136" s="77"/>
      <c r="D136" s="77"/>
      <c r="E136" s="77"/>
      <c r="F136" s="77"/>
      <c r="G136" s="77"/>
      <c r="H136" s="77"/>
      <c r="I136" s="77"/>
      <c r="J136" s="77"/>
    </row>
    <row r="138" spans="1:10">
      <c r="A138" s="63" t="s">
        <v>32</v>
      </c>
      <c r="B138" s="63"/>
      <c r="C138" s="63"/>
      <c r="D138" s="63"/>
      <c r="E138" s="63"/>
      <c r="F138" s="63"/>
      <c r="G138" s="63"/>
      <c r="H138" s="63"/>
      <c r="I138" s="63"/>
      <c r="J138" s="63"/>
    </row>
    <row r="139" spans="1:10">
      <c r="B139" s="77" t="str">
        <f>IF(AND(OR(B25="",B25="正式名称で入力されているか再確認してください。問題がなければ、本コメントは無視して構いません。"),B10="",B31="",B37="",B75="",B76="",B77="",B82="",B85="",B88="",B102="",B111="",B136=""),"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139" s="77"/>
      <c r="D139" s="77"/>
      <c r="E139" s="77"/>
      <c r="F139" s="77"/>
      <c r="G139" s="77"/>
      <c r="H139" s="77"/>
      <c r="I139" s="77"/>
      <c r="J139" s="77"/>
    </row>
    <row r="140" spans="1:10">
      <c r="B140" s="86" t="str">
        <f>IF(OR(C29="高等学校",C29="中等教育学校",C29="特別支援学校"),"※本申請書と併せて、教育課程表も任意の様式で提出してください。","")</f>
        <v/>
      </c>
      <c r="C140" s="86"/>
      <c r="D140" s="86"/>
      <c r="E140" s="86"/>
      <c r="F140" s="86"/>
      <c r="G140" s="86"/>
      <c r="H140" s="86"/>
      <c r="I140" s="86"/>
      <c r="J140" s="86"/>
    </row>
    <row r="141" spans="1:10">
      <c r="B141" s="86" t="str">
        <f>IF(B71="✔","※必要に応じて、本申請書と併せて、特別の教育課程の内容について補足する資料も提出してください。","")</f>
        <v/>
      </c>
      <c r="C141" s="86"/>
      <c r="D141" s="86"/>
      <c r="E141" s="86"/>
      <c r="F141" s="86"/>
      <c r="G141" s="86"/>
      <c r="H141" s="86"/>
      <c r="I141" s="86"/>
      <c r="J141" s="86"/>
    </row>
  </sheetData>
  <sheetProtection sheet="1" formatRows="0"/>
  <protectedRanges>
    <protectedRange sqref="J5 J7:J8 E17 E19:I20 E22:I23 C29 B35 B45 D47 D51 B53 C56:C67 F56:F66 I56 D69 B71 D73 B80 C92 C94:C98 C100 C105:C109 F117:J123 F128:J134 B40" name="範囲1"/>
  </protectedRanges>
  <mergeCells count="101">
    <mergeCell ref="A3:J3"/>
    <mergeCell ref="A13:J13"/>
    <mergeCell ref="E5:I5"/>
    <mergeCell ref="E8:I8"/>
    <mergeCell ref="A11:J11"/>
    <mergeCell ref="A6:J6"/>
    <mergeCell ref="E7:I7"/>
    <mergeCell ref="A33:J33"/>
    <mergeCell ref="B75:J75"/>
    <mergeCell ref="A15:J15"/>
    <mergeCell ref="B10:J10"/>
    <mergeCell ref="B22:D22"/>
    <mergeCell ref="E22:I22"/>
    <mergeCell ref="E20:I20"/>
    <mergeCell ref="B17:D17"/>
    <mergeCell ref="E17:I17"/>
    <mergeCell ref="E19:I19"/>
    <mergeCell ref="B19:D20"/>
    <mergeCell ref="B25:J25"/>
    <mergeCell ref="C29:G29"/>
    <mergeCell ref="E23:I23"/>
    <mergeCell ref="B23:D23"/>
    <mergeCell ref="A27:J27"/>
    <mergeCell ref="B31:J31"/>
    <mergeCell ref="B76:J76"/>
    <mergeCell ref="B77:J77"/>
    <mergeCell ref="B37:J37"/>
    <mergeCell ref="A44:J44"/>
    <mergeCell ref="D47:J47"/>
    <mergeCell ref="D51:J51"/>
    <mergeCell ref="I56:J67"/>
    <mergeCell ref="I68:J68"/>
    <mergeCell ref="D73:J73"/>
    <mergeCell ref="A39:J39"/>
    <mergeCell ref="B40:J40"/>
    <mergeCell ref="B42:J42"/>
    <mergeCell ref="F119:J119"/>
    <mergeCell ref="B133:E133"/>
    <mergeCell ref="F122:J122"/>
    <mergeCell ref="D95:J95"/>
    <mergeCell ref="F118:J118"/>
    <mergeCell ref="B102:J102"/>
    <mergeCell ref="D97:J97"/>
    <mergeCell ref="D100:J100"/>
    <mergeCell ref="D107:J107"/>
    <mergeCell ref="A114:J114"/>
    <mergeCell ref="A113:J113"/>
    <mergeCell ref="F116:J116"/>
    <mergeCell ref="D96:J96"/>
    <mergeCell ref="D106:J106"/>
    <mergeCell ref="D109:J109"/>
    <mergeCell ref="B116:E116"/>
    <mergeCell ref="A104:J104"/>
    <mergeCell ref="A99:J99"/>
    <mergeCell ref="B117:E118"/>
    <mergeCell ref="B119:E119"/>
    <mergeCell ref="B120:E121"/>
    <mergeCell ref="F117:J117"/>
    <mergeCell ref="B140:J140"/>
    <mergeCell ref="B141:J141"/>
    <mergeCell ref="B134:E134"/>
    <mergeCell ref="A125:J125"/>
    <mergeCell ref="A138:J138"/>
    <mergeCell ref="F128:J128"/>
    <mergeCell ref="F129:J129"/>
    <mergeCell ref="F134:J134"/>
    <mergeCell ref="F130:J130"/>
    <mergeCell ref="F131:J131"/>
    <mergeCell ref="F132:J132"/>
    <mergeCell ref="F133:J133"/>
    <mergeCell ref="B136:J136"/>
    <mergeCell ref="B127:E127"/>
    <mergeCell ref="B128:E129"/>
    <mergeCell ref="B130:E130"/>
    <mergeCell ref="B131:E132"/>
    <mergeCell ref="B139:J139"/>
    <mergeCell ref="F127:J127"/>
    <mergeCell ref="A90:J90"/>
    <mergeCell ref="B122:E122"/>
    <mergeCell ref="F123:J123"/>
    <mergeCell ref="F120:J120"/>
    <mergeCell ref="A79:J79"/>
    <mergeCell ref="B80:J80"/>
    <mergeCell ref="D69:J69"/>
    <mergeCell ref="B82:J82"/>
    <mergeCell ref="A93:J93"/>
    <mergeCell ref="A91:J91"/>
    <mergeCell ref="A84:J84"/>
    <mergeCell ref="A87:J87"/>
    <mergeCell ref="B111:J111"/>
    <mergeCell ref="B85:J85"/>
    <mergeCell ref="D105:J105"/>
    <mergeCell ref="D98:J98"/>
    <mergeCell ref="B88:J88"/>
    <mergeCell ref="D92:J92"/>
    <mergeCell ref="D94:J94"/>
    <mergeCell ref="D108:J108"/>
    <mergeCell ref="C107:C108"/>
    <mergeCell ref="B107:B108"/>
    <mergeCell ref="B123:E123"/>
    <mergeCell ref="F121:J121"/>
  </mergeCells>
  <phoneticPr fontId="1"/>
  <conditionalFormatting sqref="E22:I23">
    <cfRule type="expression" dxfId="25" priority="6">
      <formula>B22&lt;&gt;""</formula>
    </cfRule>
  </conditionalFormatting>
  <conditionalFormatting sqref="B127:J134">
    <cfRule type="expression" dxfId="24" priority="143">
      <formula>$B$127=""</formula>
    </cfRule>
  </conditionalFormatting>
  <conditionalFormatting sqref="B139:J139">
    <cfRule type="containsText" dxfId="23" priority="9" operator="containsText" text="エラーがあります">
      <formula>NOT(ISERROR(SEARCH("エラーがあります",B139)))</formula>
    </cfRule>
    <cfRule type="containsText" dxfId="22" priority="13" operator="containsText" text="エラーはありません。">
      <formula>NOT(ISERROR(SEARCH("エラーはありません。",B139)))</formula>
    </cfRule>
  </conditionalFormatting>
  <conditionalFormatting sqref="I56:J67">
    <cfRule type="expression" dxfId="21" priority="8">
      <formula>$I$55&lt;&gt;""</formula>
    </cfRule>
  </conditionalFormatting>
  <conditionalFormatting sqref="D47:J47 D51:J51">
    <cfRule type="expression" dxfId="20" priority="7">
      <formula>$B$45="✔"</formula>
    </cfRule>
  </conditionalFormatting>
  <conditionalFormatting sqref="D73:J73">
    <cfRule type="expression" dxfId="19" priority="5">
      <formula>$B$71="✔"</formula>
    </cfRule>
  </conditionalFormatting>
  <conditionalFormatting sqref="C56:C67 F56:F66">
    <cfRule type="expression" dxfId="18" priority="4">
      <formula>D56&lt;&gt;""</formula>
    </cfRule>
  </conditionalFormatting>
  <conditionalFormatting sqref="D69:J69">
    <cfRule type="expression" dxfId="17" priority="3">
      <formula>$C$68&lt;&gt;""</formula>
    </cfRule>
  </conditionalFormatting>
  <conditionalFormatting sqref="B10 B25 B31 B37 B75:B77 B82 B85 B88 B102 B111 B136">
    <cfRule type="notContainsBlanks" dxfId="16" priority="11">
      <formula>LEN(TRIM(B10))&gt;0</formula>
    </cfRule>
  </conditionalFormatting>
  <conditionalFormatting sqref="B42">
    <cfRule type="notContainsBlanks" dxfId="15" priority="1">
      <formula>LEN(TRIM(B42))&gt;0</formula>
    </cfRule>
  </conditionalFormatting>
  <dataValidations count="8">
    <dataValidation type="list" allowBlank="1" showInputMessage="1" showErrorMessage="1" sqref="C100 C112 C92 C94:C98 C109:C110 C105:C107">
      <formula1>" ,✔"</formula1>
    </dataValidation>
    <dataValidation type="list" allowBlank="1" showInputMessage="1" showErrorMessage="1" sqref="E17:I17">
      <formula1>"公立,国立,私立（学校法人立）,私立（学校設置会社立）"</formula1>
    </dataValidation>
    <dataValidation type="list" allowBlank="1" showInputMessage="1" showErrorMessage="1" sqref="F56:F66 B45 B53 B71 C56:C67 B35">
      <formula1>"✔"</formula1>
    </dataValidation>
    <dataValidation type="list" allowBlank="1" showInputMessage="1" showErrorMessage="1" sqref="E22:I22">
      <formula1>INDIRECT(B22)</formula1>
    </dataValidation>
    <dataValidation type="date" operator="greaterThanOrEqual" allowBlank="1" showInputMessage="1" showErrorMessage="1" sqref="J5">
      <formula1>44197</formula1>
    </dataValidation>
    <dataValidation type="list" allowBlank="1" showInputMessage="1" showErrorMessage="1" sqref="C29:G29">
      <formula1>"小学校,中学校,義務教育学校,高等学校,中等教育学校,特別支援学校"</formula1>
    </dataValidation>
    <dataValidation imeMode="disabled" allowBlank="1" showInputMessage="1" showErrorMessage="1" sqref="F122:J123 F131:J131 F133:J134 F120:J120"/>
    <dataValidation imeMode="hiragana" allowBlank="1" showInputMessage="1" showErrorMessage="1" sqref="F117:J117 F128:J128"/>
  </dataValidations>
  <pageMargins left="0.7" right="0.7" top="0.75" bottom="0.75" header="0.3" footer="0.3"/>
  <pageSetup paperSize="8" scale="85"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election sqref="A1:I1"/>
    </sheetView>
  </sheetViews>
  <sheetFormatPr defaultRowHeight="18.75"/>
  <cols>
    <col min="1" max="1" width="18.375" bestFit="1" customWidth="1"/>
    <col min="8" max="8" width="9" customWidth="1"/>
    <col min="9" max="9" width="103.875" customWidth="1"/>
  </cols>
  <sheetData>
    <row r="1" spans="1:9" ht="30" customHeight="1">
      <c r="A1" s="144" t="s">
        <v>209</v>
      </c>
      <c r="B1" s="144"/>
      <c r="C1" s="144"/>
      <c r="D1" s="144"/>
      <c r="E1" s="144"/>
      <c r="F1" s="144"/>
      <c r="G1" s="144"/>
      <c r="H1" s="144"/>
      <c r="I1" s="144"/>
    </row>
    <row r="2" spans="1:9" ht="30" customHeight="1">
      <c r="A2" s="145" t="str">
        <f>IF(OR(【様式２】教育課程特例校指定変更申請書!C29="小学校",【様式２】教育課程特例校指定変更申請書!C29="義務教育学校"),"授業時数を変更する教科等について、黄色背景セルの値を修正してください。","本様式には記載不要です。")</f>
        <v>本様式には記載不要です。</v>
      </c>
      <c r="B2" s="145"/>
      <c r="C2" s="145"/>
      <c r="D2" s="145"/>
      <c r="E2" s="145"/>
      <c r="F2" s="145"/>
      <c r="G2" s="145"/>
      <c r="H2" s="145"/>
      <c r="I2" s="145"/>
    </row>
    <row r="3" spans="1:9" s="2" customFormat="1" ht="14.25" thickBot="1">
      <c r="A3" s="146" t="s">
        <v>172</v>
      </c>
      <c r="B3" s="147"/>
      <c r="C3" s="18" t="s">
        <v>17</v>
      </c>
      <c r="D3" s="18" t="s">
        <v>18</v>
      </c>
      <c r="E3" s="18" t="s">
        <v>19</v>
      </c>
      <c r="F3" s="18" t="s">
        <v>20</v>
      </c>
      <c r="G3" s="18" t="s">
        <v>21</v>
      </c>
      <c r="H3" s="18" t="s">
        <v>22</v>
      </c>
      <c r="I3" s="3"/>
    </row>
    <row r="4" spans="1:9" s="2" customFormat="1" ht="13.5" customHeight="1" thickTop="1">
      <c r="A4" s="148" t="s">
        <v>10</v>
      </c>
      <c r="B4" s="149"/>
      <c r="C4" s="30">
        <f t="shared" ref="C4:H4" si="0">SUM(C7,C10,C13,C16,C19,C22,C25,C28,C31,C34,C37,C40,C43,C46,C49:C68)</f>
        <v>850</v>
      </c>
      <c r="D4" s="30">
        <f t="shared" si="0"/>
        <v>910</v>
      </c>
      <c r="E4" s="30">
        <f t="shared" si="0"/>
        <v>980</v>
      </c>
      <c r="F4" s="30">
        <f t="shared" si="0"/>
        <v>1015</v>
      </c>
      <c r="G4" s="30">
        <f t="shared" si="0"/>
        <v>1015</v>
      </c>
      <c r="H4" s="31">
        <f t="shared" si="0"/>
        <v>1015</v>
      </c>
      <c r="I4" s="3" t="s">
        <v>189</v>
      </c>
    </row>
    <row r="5" spans="1:9" s="2" customFormat="1" ht="13.5">
      <c r="A5" s="150"/>
      <c r="B5" s="151"/>
      <c r="C5" s="32">
        <v>850</v>
      </c>
      <c r="D5" s="32">
        <v>910</v>
      </c>
      <c r="E5" s="32">
        <v>980</v>
      </c>
      <c r="F5" s="32">
        <v>1015</v>
      </c>
      <c r="G5" s="32">
        <v>1015</v>
      </c>
      <c r="H5" s="33">
        <v>1015</v>
      </c>
      <c r="I5" s="3" t="s">
        <v>188</v>
      </c>
    </row>
    <row r="6" spans="1:9" s="2" customFormat="1" ht="14.25" thickBot="1">
      <c r="A6" s="152"/>
      <c r="B6" s="153"/>
      <c r="C6" s="34">
        <f t="shared" ref="C6:H6" si="1">C4-C5</f>
        <v>0</v>
      </c>
      <c r="D6" s="34">
        <f t="shared" si="1"/>
        <v>0</v>
      </c>
      <c r="E6" s="34">
        <f t="shared" si="1"/>
        <v>0</v>
      </c>
      <c r="F6" s="34">
        <f t="shared" si="1"/>
        <v>0</v>
      </c>
      <c r="G6" s="34">
        <f t="shared" si="1"/>
        <v>0</v>
      </c>
      <c r="H6" s="35">
        <f t="shared" si="1"/>
        <v>0</v>
      </c>
      <c r="I6" s="2" t="s">
        <v>187</v>
      </c>
    </row>
    <row r="7" spans="1:9" s="2" customFormat="1" ht="13.5" customHeight="1" thickTop="1">
      <c r="A7" s="154" t="s">
        <v>16</v>
      </c>
      <c r="B7" s="156" t="s">
        <v>0</v>
      </c>
      <c r="C7" s="28">
        <v>306</v>
      </c>
      <c r="D7" s="28">
        <v>315</v>
      </c>
      <c r="E7" s="28">
        <v>245</v>
      </c>
      <c r="F7" s="28">
        <v>245</v>
      </c>
      <c r="G7" s="28">
        <v>175</v>
      </c>
      <c r="H7" s="28">
        <v>175</v>
      </c>
    </row>
    <row r="8" spans="1:9" s="2" customFormat="1" ht="13.5">
      <c r="A8" s="154"/>
      <c r="B8" s="156"/>
      <c r="C8" s="6">
        <v>306</v>
      </c>
      <c r="D8" s="6">
        <v>315</v>
      </c>
      <c r="E8" s="6">
        <v>245</v>
      </c>
      <c r="F8" s="6">
        <v>245</v>
      </c>
      <c r="G8" s="6">
        <v>175</v>
      </c>
      <c r="H8" s="6">
        <v>175</v>
      </c>
      <c r="I8" s="27" t="s">
        <v>32</v>
      </c>
    </row>
    <row r="9" spans="1:9" s="2" customFormat="1" ht="13.5">
      <c r="A9" s="154"/>
      <c r="B9" s="157"/>
      <c r="C9" s="7">
        <f t="shared" ref="C9:H9" si="2">C7-C8</f>
        <v>0</v>
      </c>
      <c r="D9" s="7">
        <f t="shared" si="2"/>
        <v>0</v>
      </c>
      <c r="E9" s="7">
        <f t="shared" si="2"/>
        <v>0</v>
      </c>
      <c r="F9" s="7">
        <f t="shared" si="2"/>
        <v>0</v>
      </c>
      <c r="G9" s="7">
        <f t="shared" si="2"/>
        <v>0</v>
      </c>
      <c r="H9" s="7">
        <f t="shared" si="2"/>
        <v>0</v>
      </c>
      <c r="I9" s="167" t="str">
        <f>IF(A2="本様式には記載不要です。","",IF(COUNTIF(I11:I12,"")=2,"別紙１－１にエラーはありませんが、誤りがないか再度確認してください。","エラーがありますので、以下を御確認ください。"))</f>
        <v/>
      </c>
    </row>
    <row r="10" spans="1:9" s="2" customFormat="1" ht="13.5">
      <c r="A10" s="154"/>
      <c r="B10" s="158" t="s">
        <v>1</v>
      </c>
      <c r="C10" s="141">
        <v>0</v>
      </c>
      <c r="D10" s="141">
        <v>0</v>
      </c>
      <c r="E10" s="5">
        <v>70</v>
      </c>
      <c r="F10" s="5">
        <v>90</v>
      </c>
      <c r="G10" s="5">
        <v>100</v>
      </c>
      <c r="H10" s="5">
        <v>105</v>
      </c>
      <c r="I10" s="167"/>
    </row>
    <row r="11" spans="1:9" s="2" customFormat="1" ht="13.5">
      <c r="A11" s="154"/>
      <c r="B11" s="156"/>
      <c r="C11" s="142"/>
      <c r="D11" s="142"/>
      <c r="E11" s="6">
        <v>70</v>
      </c>
      <c r="F11" s="6">
        <v>90</v>
      </c>
      <c r="G11" s="6">
        <v>100</v>
      </c>
      <c r="H11" s="6">
        <v>105</v>
      </c>
      <c r="I11" s="26" t="str">
        <f>IF(COUNTIF(C6:H6,"&lt;0")&gt;0,"エラー！各学年の総授業時数が標準授業時数を下回っています。","")</f>
        <v/>
      </c>
    </row>
    <row r="12" spans="1:9" s="2" customFormat="1" ht="13.5">
      <c r="A12" s="154"/>
      <c r="B12" s="157"/>
      <c r="C12" s="143"/>
      <c r="D12" s="143"/>
      <c r="E12" s="7">
        <f>E10-E11</f>
        <v>0</v>
      </c>
      <c r="F12" s="7">
        <f>F10-F11</f>
        <v>0</v>
      </c>
      <c r="G12" s="7">
        <f>G10-G11</f>
        <v>0</v>
      </c>
      <c r="H12" s="7">
        <f>H10-H11</f>
        <v>0</v>
      </c>
      <c r="I12" s="26" t="str">
        <f>IF(COUNTIF(I49:I68,"エラー！記入箇所を確認してください。")&gt;0,"エラー！新設教科等の記入について、記入箇所を確認してください。","")</f>
        <v/>
      </c>
    </row>
    <row r="13" spans="1:9" s="2" customFormat="1" ht="13.5">
      <c r="A13" s="154"/>
      <c r="B13" s="158" t="s">
        <v>2</v>
      </c>
      <c r="C13" s="5">
        <v>136</v>
      </c>
      <c r="D13" s="5">
        <v>175</v>
      </c>
      <c r="E13" s="5">
        <v>175</v>
      </c>
      <c r="F13" s="5">
        <v>175</v>
      </c>
      <c r="G13" s="5">
        <v>175</v>
      </c>
      <c r="H13" s="5">
        <v>175</v>
      </c>
      <c r="I13" s="26"/>
    </row>
    <row r="14" spans="1:9" s="2" customFormat="1" ht="13.5">
      <c r="A14" s="154"/>
      <c r="B14" s="156"/>
      <c r="C14" s="6">
        <v>136</v>
      </c>
      <c r="D14" s="6">
        <v>175</v>
      </c>
      <c r="E14" s="6">
        <v>175</v>
      </c>
      <c r="F14" s="6">
        <v>175</v>
      </c>
      <c r="G14" s="6">
        <v>175</v>
      </c>
      <c r="H14" s="6">
        <v>175</v>
      </c>
      <c r="I14" s="26"/>
    </row>
    <row r="15" spans="1:9" s="2" customFormat="1" ht="13.5">
      <c r="A15" s="154"/>
      <c r="B15" s="157"/>
      <c r="C15" s="7">
        <f t="shared" ref="C15:H15" si="3">C13-C14</f>
        <v>0</v>
      </c>
      <c r="D15" s="7">
        <f t="shared" si="3"/>
        <v>0</v>
      </c>
      <c r="E15" s="7">
        <f t="shared" si="3"/>
        <v>0</v>
      </c>
      <c r="F15" s="7">
        <f t="shared" si="3"/>
        <v>0</v>
      </c>
      <c r="G15" s="7">
        <f t="shared" si="3"/>
        <v>0</v>
      </c>
      <c r="H15" s="7">
        <f t="shared" si="3"/>
        <v>0</v>
      </c>
      <c r="I15" s="26"/>
    </row>
    <row r="16" spans="1:9" s="2" customFormat="1" ht="13.5">
      <c r="A16" s="154"/>
      <c r="B16" s="158" t="s">
        <v>3</v>
      </c>
      <c r="C16" s="141">
        <v>0</v>
      </c>
      <c r="D16" s="141">
        <v>0</v>
      </c>
      <c r="E16" s="5">
        <v>90</v>
      </c>
      <c r="F16" s="5">
        <v>105</v>
      </c>
      <c r="G16" s="5">
        <v>105</v>
      </c>
      <c r="H16" s="5">
        <v>105</v>
      </c>
      <c r="I16" s="26"/>
    </row>
    <row r="17" spans="1:9" s="2" customFormat="1" ht="13.5">
      <c r="A17" s="154"/>
      <c r="B17" s="156"/>
      <c r="C17" s="142"/>
      <c r="D17" s="142"/>
      <c r="E17" s="6">
        <v>90</v>
      </c>
      <c r="F17" s="6">
        <v>105</v>
      </c>
      <c r="G17" s="6">
        <v>105</v>
      </c>
      <c r="H17" s="6">
        <v>105</v>
      </c>
      <c r="I17" s="26"/>
    </row>
    <row r="18" spans="1:9" s="2" customFormat="1" ht="13.5">
      <c r="A18" s="154"/>
      <c r="B18" s="157"/>
      <c r="C18" s="143"/>
      <c r="D18" s="143"/>
      <c r="E18" s="7">
        <f>E16-E17</f>
        <v>0</v>
      </c>
      <c r="F18" s="7">
        <f>F16-F17</f>
        <v>0</v>
      </c>
      <c r="G18" s="7">
        <f>G16-G17</f>
        <v>0</v>
      </c>
      <c r="H18" s="7">
        <f>H16-H17</f>
        <v>0</v>
      </c>
    </row>
    <row r="19" spans="1:9" s="2" customFormat="1" ht="13.5">
      <c r="A19" s="154"/>
      <c r="B19" s="158" t="s">
        <v>4</v>
      </c>
      <c r="C19" s="5">
        <v>102</v>
      </c>
      <c r="D19" s="5">
        <v>105</v>
      </c>
      <c r="E19" s="141">
        <v>0</v>
      </c>
      <c r="F19" s="141">
        <v>0</v>
      </c>
      <c r="G19" s="141">
        <v>0</v>
      </c>
      <c r="H19" s="141">
        <v>0</v>
      </c>
    </row>
    <row r="20" spans="1:9" s="2" customFormat="1" ht="13.5">
      <c r="A20" s="154"/>
      <c r="B20" s="156"/>
      <c r="C20" s="6">
        <v>102</v>
      </c>
      <c r="D20" s="6">
        <v>105</v>
      </c>
      <c r="E20" s="142"/>
      <c r="F20" s="142"/>
      <c r="G20" s="142"/>
      <c r="H20" s="142"/>
    </row>
    <row r="21" spans="1:9" s="2" customFormat="1" ht="13.5">
      <c r="A21" s="154"/>
      <c r="B21" s="157"/>
      <c r="C21" s="8">
        <f>C19-C20</f>
        <v>0</v>
      </c>
      <c r="D21" s="8">
        <f>D19-D20</f>
        <v>0</v>
      </c>
      <c r="E21" s="143"/>
      <c r="F21" s="143"/>
      <c r="G21" s="143"/>
      <c r="H21" s="143"/>
    </row>
    <row r="22" spans="1:9" s="2" customFormat="1" ht="13.5">
      <c r="A22" s="154"/>
      <c r="B22" s="158" t="s">
        <v>5</v>
      </c>
      <c r="C22" s="5">
        <v>68</v>
      </c>
      <c r="D22" s="5">
        <v>70</v>
      </c>
      <c r="E22" s="5">
        <v>60</v>
      </c>
      <c r="F22" s="5">
        <v>60</v>
      </c>
      <c r="G22" s="5">
        <v>50</v>
      </c>
      <c r="H22" s="5">
        <v>50</v>
      </c>
    </row>
    <row r="23" spans="1:9" s="2" customFormat="1" ht="13.5">
      <c r="A23" s="154"/>
      <c r="B23" s="156"/>
      <c r="C23" s="6">
        <v>68</v>
      </c>
      <c r="D23" s="6">
        <v>70</v>
      </c>
      <c r="E23" s="6">
        <v>60</v>
      </c>
      <c r="F23" s="6">
        <v>60</v>
      </c>
      <c r="G23" s="6">
        <v>50</v>
      </c>
      <c r="H23" s="6">
        <v>50</v>
      </c>
    </row>
    <row r="24" spans="1:9" s="2" customFormat="1" ht="13.5">
      <c r="A24" s="154"/>
      <c r="B24" s="157"/>
      <c r="C24" s="7">
        <f t="shared" ref="C24:H24" si="4">C22-C23</f>
        <v>0</v>
      </c>
      <c r="D24" s="7">
        <f t="shared" si="4"/>
        <v>0</v>
      </c>
      <c r="E24" s="7">
        <f t="shared" si="4"/>
        <v>0</v>
      </c>
      <c r="F24" s="7">
        <f t="shared" si="4"/>
        <v>0</v>
      </c>
      <c r="G24" s="7">
        <f t="shared" si="4"/>
        <v>0</v>
      </c>
      <c r="H24" s="7">
        <f t="shared" si="4"/>
        <v>0</v>
      </c>
    </row>
    <row r="25" spans="1:9" s="2" customFormat="1" ht="13.5">
      <c r="A25" s="154"/>
      <c r="B25" s="158" t="s">
        <v>6</v>
      </c>
      <c r="C25" s="5">
        <v>68</v>
      </c>
      <c r="D25" s="5">
        <v>70</v>
      </c>
      <c r="E25" s="5">
        <v>60</v>
      </c>
      <c r="F25" s="5">
        <v>60</v>
      </c>
      <c r="G25" s="5">
        <v>50</v>
      </c>
      <c r="H25" s="5">
        <v>50</v>
      </c>
    </row>
    <row r="26" spans="1:9" s="2" customFormat="1" ht="13.5">
      <c r="A26" s="154"/>
      <c r="B26" s="156"/>
      <c r="C26" s="6">
        <v>68</v>
      </c>
      <c r="D26" s="6">
        <v>70</v>
      </c>
      <c r="E26" s="6">
        <v>60</v>
      </c>
      <c r="F26" s="6">
        <v>60</v>
      </c>
      <c r="G26" s="6">
        <v>50</v>
      </c>
      <c r="H26" s="6">
        <v>50</v>
      </c>
    </row>
    <row r="27" spans="1:9" s="2" customFormat="1" ht="13.5">
      <c r="A27" s="154"/>
      <c r="B27" s="157"/>
      <c r="C27" s="7">
        <f t="shared" ref="C27:H27" si="5">C25-C26</f>
        <v>0</v>
      </c>
      <c r="D27" s="7">
        <f t="shared" si="5"/>
        <v>0</v>
      </c>
      <c r="E27" s="7">
        <f t="shared" si="5"/>
        <v>0</v>
      </c>
      <c r="F27" s="7">
        <f t="shared" si="5"/>
        <v>0</v>
      </c>
      <c r="G27" s="7">
        <f t="shared" si="5"/>
        <v>0</v>
      </c>
      <c r="H27" s="7">
        <f t="shared" si="5"/>
        <v>0</v>
      </c>
    </row>
    <row r="28" spans="1:9" s="2" customFormat="1" ht="13.5">
      <c r="A28" s="154"/>
      <c r="B28" s="158" t="s">
        <v>7</v>
      </c>
      <c r="C28" s="141">
        <v>0</v>
      </c>
      <c r="D28" s="141">
        <v>0</v>
      </c>
      <c r="E28" s="141">
        <v>0</v>
      </c>
      <c r="F28" s="141">
        <v>0</v>
      </c>
      <c r="G28" s="5">
        <v>60</v>
      </c>
      <c r="H28" s="5">
        <v>55</v>
      </c>
    </row>
    <row r="29" spans="1:9" s="2" customFormat="1" ht="13.5">
      <c r="A29" s="154"/>
      <c r="B29" s="156"/>
      <c r="C29" s="142"/>
      <c r="D29" s="142"/>
      <c r="E29" s="142"/>
      <c r="F29" s="142"/>
      <c r="G29" s="6">
        <v>60</v>
      </c>
      <c r="H29" s="6">
        <v>55</v>
      </c>
    </row>
    <row r="30" spans="1:9" s="2" customFormat="1" ht="13.5">
      <c r="A30" s="154"/>
      <c r="B30" s="157"/>
      <c r="C30" s="143"/>
      <c r="D30" s="143"/>
      <c r="E30" s="143"/>
      <c r="F30" s="143"/>
      <c r="G30" s="7">
        <f>G28-G29</f>
        <v>0</v>
      </c>
      <c r="H30" s="7">
        <f>H28-H29</f>
        <v>0</v>
      </c>
    </row>
    <row r="31" spans="1:9" s="2" customFormat="1" ht="13.5">
      <c r="A31" s="154"/>
      <c r="B31" s="158" t="s">
        <v>8</v>
      </c>
      <c r="C31" s="5">
        <v>102</v>
      </c>
      <c r="D31" s="5">
        <v>105</v>
      </c>
      <c r="E31" s="5">
        <v>105</v>
      </c>
      <c r="F31" s="5">
        <v>105</v>
      </c>
      <c r="G31" s="5">
        <v>90</v>
      </c>
      <c r="H31" s="5">
        <v>90</v>
      </c>
    </row>
    <row r="32" spans="1:9" s="2" customFormat="1" ht="13.5">
      <c r="A32" s="154"/>
      <c r="B32" s="156"/>
      <c r="C32" s="6">
        <v>102</v>
      </c>
      <c r="D32" s="6">
        <v>105</v>
      </c>
      <c r="E32" s="6">
        <v>105</v>
      </c>
      <c r="F32" s="6">
        <v>105</v>
      </c>
      <c r="G32" s="6">
        <v>90</v>
      </c>
      <c r="H32" s="6">
        <v>90</v>
      </c>
    </row>
    <row r="33" spans="1:8" s="2" customFormat="1" ht="13.5">
      <c r="A33" s="154"/>
      <c r="B33" s="157"/>
      <c r="C33" s="7">
        <f t="shared" ref="C33:H33" si="6">C31-C32</f>
        <v>0</v>
      </c>
      <c r="D33" s="7">
        <f t="shared" si="6"/>
        <v>0</v>
      </c>
      <c r="E33" s="7">
        <f t="shared" si="6"/>
        <v>0</v>
      </c>
      <c r="F33" s="7">
        <f t="shared" si="6"/>
        <v>0</v>
      </c>
      <c r="G33" s="7">
        <f t="shared" si="6"/>
        <v>0</v>
      </c>
      <c r="H33" s="7">
        <f t="shared" si="6"/>
        <v>0</v>
      </c>
    </row>
    <row r="34" spans="1:8" s="2" customFormat="1" ht="13.5">
      <c r="A34" s="154"/>
      <c r="B34" s="158" t="s">
        <v>9</v>
      </c>
      <c r="C34" s="141">
        <v>0</v>
      </c>
      <c r="D34" s="141">
        <v>0</v>
      </c>
      <c r="E34" s="141">
        <v>0</v>
      </c>
      <c r="F34" s="141">
        <v>0</v>
      </c>
      <c r="G34" s="5">
        <v>70</v>
      </c>
      <c r="H34" s="5">
        <v>70</v>
      </c>
    </row>
    <row r="35" spans="1:8" s="2" customFormat="1" ht="13.5">
      <c r="A35" s="154"/>
      <c r="B35" s="156"/>
      <c r="C35" s="142"/>
      <c r="D35" s="142"/>
      <c r="E35" s="142"/>
      <c r="F35" s="142"/>
      <c r="G35" s="6">
        <v>70</v>
      </c>
      <c r="H35" s="6">
        <v>70</v>
      </c>
    </row>
    <row r="36" spans="1:8" s="2" customFormat="1" ht="13.5">
      <c r="A36" s="155"/>
      <c r="B36" s="157"/>
      <c r="C36" s="143"/>
      <c r="D36" s="143"/>
      <c r="E36" s="143"/>
      <c r="F36" s="143"/>
      <c r="G36" s="7">
        <f>G34-G35</f>
        <v>0</v>
      </c>
      <c r="H36" s="7">
        <f>H34-H35</f>
        <v>0</v>
      </c>
    </row>
    <row r="37" spans="1:8" s="2" customFormat="1" ht="13.5" customHeight="1">
      <c r="A37" s="160" t="s">
        <v>173</v>
      </c>
      <c r="B37" s="161"/>
      <c r="C37" s="5">
        <v>34</v>
      </c>
      <c r="D37" s="5">
        <v>35</v>
      </c>
      <c r="E37" s="5">
        <v>35</v>
      </c>
      <c r="F37" s="5">
        <v>35</v>
      </c>
      <c r="G37" s="5">
        <v>35</v>
      </c>
      <c r="H37" s="5">
        <v>35</v>
      </c>
    </row>
    <row r="38" spans="1:8" s="2" customFormat="1" ht="13.5">
      <c r="A38" s="162"/>
      <c r="B38" s="163"/>
      <c r="C38" s="6">
        <v>34</v>
      </c>
      <c r="D38" s="6">
        <v>35</v>
      </c>
      <c r="E38" s="6">
        <v>35</v>
      </c>
      <c r="F38" s="6">
        <v>35</v>
      </c>
      <c r="G38" s="6">
        <v>35</v>
      </c>
      <c r="H38" s="6">
        <v>35</v>
      </c>
    </row>
    <row r="39" spans="1:8" s="2" customFormat="1" ht="13.5">
      <c r="A39" s="164"/>
      <c r="B39" s="165"/>
      <c r="C39" s="7">
        <f t="shared" ref="C39:H39" si="7">C37-C38</f>
        <v>0</v>
      </c>
      <c r="D39" s="7">
        <f t="shared" si="7"/>
        <v>0</v>
      </c>
      <c r="E39" s="7">
        <f t="shared" si="7"/>
        <v>0</v>
      </c>
      <c r="F39" s="7">
        <f t="shared" si="7"/>
        <v>0</v>
      </c>
      <c r="G39" s="7">
        <f t="shared" si="7"/>
        <v>0</v>
      </c>
      <c r="H39" s="7">
        <f t="shared" si="7"/>
        <v>0</v>
      </c>
    </row>
    <row r="40" spans="1:8" s="2" customFormat="1" ht="13.5" customHeight="1">
      <c r="A40" s="160" t="s">
        <v>174</v>
      </c>
      <c r="B40" s="161"/>
      <c r="C40" s="141">
        <v>0</v>
      </c>
      <c r="D40" s="141">
        <v>0</v>
      </c>
      <c r="E40" s="5">
        <v>35</v>
      </c>
      <c r="F40" s="5">
        <v>35</v>
      </c>
      <c r="G40" s="141">
        <v>0</v>
      </c>
      <c r="H40" s="141">
        <v>0</v>
      </c>
    </row>
    <row r="41" spans="1:8" s="2" customFormat="1" ht="13.5">
      <c r="A41" s="162"/>
      <c r="B41" s="163"/>
      <c r="C41" s="142"/>
      <c r="D41" s="142"/>
      <c r="E41" s="6">
        <v>35</v>
      </c>
      <c r="F41" s="6">
        <v>35</v>
      </c>
      <c r="G41" s="142"/>
      <c r="H41" s="142"/>
    </row>
    <row r="42" spans="1:8" s="2" customFormat="1" ht="13.5">
      <c r="A42" s="164"/>
      <c r="B42" s="165"/>
      <c r="C42" s="143"/>
      <c r="D42" s="143"/>
      <c r="E42" s="7">
        <f>E40-E41</f>
        <v>0</v>
      </c>
      <c r="F42" s="7">
        <f>F40-F41</f>
        <v>0</v>
      </c>
      <c r="G42" s="143"/>
      <c r="H42" s="143"/>
    </row>
    <row r="43" spans="1:8" s="2" customFormat="1" ht="13.5" customHeight="1">
      <c r="A43" s="160" t="s">
        <v>175</v>
      </c>
      <c r="B43" s="161"/>
      <c r="C43" s="141">
        <v>0</v>
      </c>
      <c r="D43" s="141">
        <v>0</v>
      </c>
      <c r="E43" s="5">
        <v>70</v>
      </c>
      <c r="F43" s="5">
        <v>70</v>
      </c>
      <c r="G43" s="5">
        <v>70</v>
      </c>
      <c r="H43" s="5">
        <v>70</v>
      </c>
    </row>
    <row r="44" spans="1:8" s="2" customFormat="1" ht="13.5">
      <c r="A44" s="162"/>
      <c r="B44" s="163"/>
      <c r="C44" s="142"/>
      <c r="D44" s="142"/>
      <c r="E44" s="6">
        <v>70</v>
      </c>
      <c r="F44" s="6">
        <v>70</v>
      </c>
      <c r="G44" s="6">
        <v>70</v>
      </c>
      <c r="H44" s="6">
        <v>70</v>
      </c>
    </row>
    <row r="45" spans="1:8" s="2" customFormat="1" ht="13.5">
      <c r="A45" s="164"/>
      <c r="B45" s="165"/>
      <c r="C45" s="143"/>
      <c r="D45" s="143"/>
      <c r="E45" s="7">
        <f>E43-E44</f>
        <v>0</v>
      </c>
      <c r="F45" s="7">
        <f>F43-F44</f>
        <v>0</v>
      </c>
      <c r="G45" s="7">
        <f>G43-G44</f>
        <v>0</v>
      </c>
      <c r="H45" s="7">
        <f>H43-H44</f>
        <v>0</v>
      </c>
    </row>
    <row r="46" spans="1:8" s="2" customFormat="1" ht="13.5" customHeight="1">
      <c r="A46" s="160" t="s">
        <v>176</v>
      </c>
      <c r="B46" s="161"/>
      <c r="C46" s="5">
        <v>34</v>
      </c>
      <c r="D46" s="5">
        <v>35</v>
      </c>
      <c r="E46" s="5">
        <v>35</v>
      </c>
      <c r="F46" s="5">
        <v>35</v>
      </c>
      <c r="G46" s="5">
        <v>35</v>
      </c>
      <c r="H46" s="5">
        <v>35</v>
      </c>
    </row>
    <row r="47" spans="1:8" s="2" customFormat="1" ht="13.5">
      <c r="A47" s="162"/>
      <c r="B47" s="163"/>
      <c r="C47" s="6">
        <v>34</v>
      </c>
      <c r="D47" s="6">
        <v>35</v>
      </c>
      <c r="E47" s="6">
        <v>35</v>
      </c>
      <c r="F47" s="6">
        <v>35</v>
      </c>
      <c r="G47" s="6">
        <v>35</v>
      </c>
      <c r="H47" s="6">
        <v>35</v>
      </c>
    </row>
    <row r="48" spans="1:8" s="2" customFormat="1" ht="13.5">
      <c r="A48" s="164"/>
      <c r="B48" s="165"/>
      <c r="C48" s="8">
        <f t="shared" ref="C48:H48" si="8">C46-C47</f>
        <v>0</v>
      </c>
      <c r="D48" s="8">
        <f t="shared" si="8"/>
        <v>0</v>
      </c>
      <c r="E48" s="8">
        <f t="shared" si="8"/>
        <v>0</v>
      </c>
      <c r="F48" s="8">
        <f t="shared" si="8"/>
        <v>0</v>
      </c>
      <c r="G48" s="8">
        <f t="shared" si="8"/>
        <v>0</v>
      </c>
      <c r="H48" s="8">
        <f t="shared" si="8"/>
        <v>0</v>
      </c>
    </row>
    <row r="49" spans="1:9" s="2" customFormat="1" ht="30" customHeight="1">
      <c r="A49" s="166"/>
      <c r="B49" s="166"/>
      <c r="C49" s="62"/>
      <c r="D49" s="62"/>
      <c r="E49" s="62"/>
      <c r="F49" s="62"/>
      <c r="G49" s="62"/>
      <c r="H49" s="54"/>
      <c r="I49" s="3" t="s">
        <v>184</v>
      </c>
    </row>
    <row r="50" spans="1:9" s="26" customFormat="1" ht="30" customHeight="1">
      <c r="A50" s="82"/>
      <c r="B50" s="82"/>
      <c r="C50" s="61"/>
      <c r="D50" s="61"/>
      <c r="E50" s="61"/>
      <c r="F50" s="61"/>
      <c r="G50" s="61"/>
      <c r="H50" s="61"/>
      <c r="I50" s="11" t="str">
        <f>IF(A49="",IF(COUNTIF(A50:H50,"")&lt;8,"エラー！記入箇所を確認してください。",""),"←新設教科等を"&amp;ROW(A2)&amp;"つ以上設けている場合、名称及び各学年の授業時数を記載してください。")</f>
        <v/>
      </c>
    </row>
    <row r="51" spans="1:9" s="26" customFormat="1" ht="30" customHeight="1">
      <c r="A51" s="82"/>
      <c r="B51" s="82"/>
      <c r="C51" s="61"/>
      <c r="D51" s="61"/>
      <c r="E51" s="61"/>
      <c r="F51" s="61"/>
      <c r="G51" s="61"/>
      <c r="H51" s="61"/>
      <c r="I51" s="11" t="str">
        <f t="shared" ref="I51:I68" si="9">IF(A50="",IF(COUNTIF(A51:H51,"")&lt;8,"エラー！記入箇所を確認してください。",""),"←新設教科等を"&amp;ROW(A3)&amp;"つ以上設けている場合、名称及び各学年の授業時数を記載してください。")</f>
        <v/>
      </c>
    </row>
    <row r="52" spans="1:9" s="2" customFormat="1" ht="30" customHeight="1">
      <c r="A52" s="82"/>
      <c r="B52" s="82"/>
      <c r="C52" s="61"/>
      <c r="D52" s="61"/>
      <c r="E52" s="61"/>
      <c r="F52" s="61"/>
      <c r="G52" s="61"/>
      <c r="H52" s="61"/>
      <c r="I52" s="11" t="str">
        <f t="shared" si="9"/>
        <v/>
      </c>
    </row>
    <row r="53" spans="1:9" s="2" customFormat="1" ht="30" customHeight="1">
      <c r="A53" s="82"/>
      <c r="B53" s="82"/>
      <c r="C53" s="61"/>
      <c r="D53" s="61"/>
      <c r="E53" s="61"/>
      <c r="F53" s="61"/>
      <c r="G53" s="61"/>
      <c r="H53" s="61"/>
      <c r="I53" s="11" t="str">
        <f t="shared" si="9"/>
        <v/>
      </c>
    </row>
    <row r="54" spans="1:9" s="2" customFormat="1" ht="30" customHeight="1">
      <c r="A54" s="82"/>
      <c r="B54" s="82"/>
      <c r="C54" s="61"/>
      <c r="D54" s="61"/>
      <c r="E54" s="61"/>
      <c r="F54" s="61"/>
      <c r="G54" s="61"/>
      <c r="H54" s="61"/>
      <c r="I54" s="11" t="str">
        <f t="shared" si="9"/>
        <v/>
      </c>
    </row>
    <row r="55" spans="1:9" s="2" customFormat="1" ht="30" customHeight="1">
      <c r="A55" s="82"/>
      <c r="B55" s="82"/>
      <c r="C55" s="61"/>
      <c r="D55" s="61"/>
      <c r="E55" s="61"/>
      <c r="F55" s="61"/>
      <c r="G55" s="61"/>
      <c r="H55" s="61"/>
      <c r="I55" s="11" t="str">
        <f t="shared" si="9"/>
        <v/>
      </c>
    </row>
    <row r="56" spans="1:9" ht="30" customHeight="1">
      <c r="A56" s="159"/>
      <c r="B56" s="159"/>
      <c r="C56" s="61"/>
      <c r="D56" s="61"/>
      <c r="E56" s="61"/>
      <c r="F56" s="61"/>
      <c r="G56" s="61"/>
      <c r="H56" s="61"/>
      <c r="I56" s="11" t="str">
        <f t="shared" si="9"/>
        <v/>
      </c>
    </row>
    <row r="57" spans="1:9" ht="30" customHeight="1">
      <c r="A57" s="82"/>
      <c r="B57" s="82"/>
      <c r="C57" s="61"/>
      <c r="D57" s="61"/>
      <c r="E57" s="61"/>
      <c r="F57" s="61"/>
      <c r="G57" s="61"/>
      <c r="H57" s="61"/>
      <c r="I57" s="11" t="str">
        <f t="shared" si="9"/>
        <v/>
      </c>
    </row>
    <row r="58" spans="1:9" ht="30" customHeight="1">
      <c r="A58" s="82"/>
      <c r="B58" s="82"/>
      <c r="C58" s="61"/>
      <c r="D58" s="61"/>
      <c r="E58" s="61"/>
      <c r="F58" s="61"/>
      <c r="G58" s="61"/>
      <c r="H58" s="61"/>
      <c r="I58" s="11" t="str">
        <f t="shared" si="9"/>
        <v/>
      </c>
    </row>
    <row r="59" spans="1:9" ht="30" customHeight="1">
      <c r="A59" s="82"/>
      <c r="B59" s="82"/>
      <c r="C59" s="61"/>
      <c r="D59" s="61"/>
      <c r="E59" s="61"/>
      <c r="F59" s="61"/>
      <c r="G59" s="61"/>
      <c r="H59" s="61"/>
      <c r="I59" s="11" t="str">
        <f t="shared" si="9"/>
        <v/>
      </c>
    </row>
    <row r="60" spans="1:9" ht="30" customHeight="1">
      <c r="A60" s="82"/>
      <c r="B60" s="82"/>
      <c r="C60" s="61"/>
      <c r="D60" s="61"/>
      <c r="E60" s="61"/>
      <c r="F60" s="61"/>
      <c r="G60" s="61"/>
      <c r="H60" s="61"/>
      <c r="I60" s="11" t="str">
        <f t="shared" si="9"/>
        <v/>
      </c>
    </row>
    <row r="61" spans="1:9" ht="30" customHeight="1">
      <c r="A61" s="82"/>
      <c r="B61" s="82"/>
      <c r="C61" s="61"/>
      <c r="D61" s="61"/>
      <c r="E61" s="61"/>
      <c r="F61" s="61"/>
      <c r="G61" s="61"/>
      <c r="H61" s="61"/>
      <c r="I61" s="11" t="str">
        <f t="shared" si="9"/>
        <v/>
      </c>
    </row>
    <row r="62" spans="1:9" ht="30" customHeight="1">
      <c r="A62" s="82"/>
      <c r="B62" s="82"/>
      <c r="C62" s="61"/>
      <c r="D62" s="61"/>
      <c r="E62" s="61"/>
      <c r="F62" s="61"/>
      <c r="G62" s="61"/>
      <c r="H62" s="61"/>
      <c r="I62" s="11" t="str">
        <f t="shared" si="9"/>
        <v/>
      </c>
    </row>
    <row r="63" spans="1:9" ht="30" customHeight="1">
      <c r="A63" s="82"/>
      <c r="B63" s="82"/>
      <c r="C63" s="61"/>
      <c r="D63" s="61"/>
      <c r="E63" s="61"/>
      <c r="F63" s="61"/>
      <c r="G63" s="61"/>
      <c r="H63" s="61"/>
      <c r="I63" s="11" t="str">
        <f t="shared" si="9"/>
        <v/>
      </c>
    </row>
    <row r="64" spans="1:9" ht="30" customHeight="1">
      <c r="A64" s="82"/>
      <c r="B64" s="82"/>
      <c r="C64" s="61"/>
      <c r="D64" s="61"/>
      <c r="E64" s="61"/>
      <c r="F64" s="61"/>
      <c r="G64" s="61"/>
      <c r="H64" s="61"/>
      <c r="I64" s="11" t="str">
        <f t="shared" si="9"/>
        <v/>
      </c>
    </row>
    <row r="65" spans="1:9" ht="30" customHeight="1">
      <c r="A65" s="82"/>
      <c r="B65" s="82"/>
      <c r="C65" s="61"/>
      <c r="D65" s="61"/>
      <c r="E65" s="61"/>
      <c r="F65" s="61"/>
      <c r="G65" s="61"/>
      <c r="H65" s="61"/>
      <c r="I65" s="11" t="str">
        <f t="shared" si="9"/>
        <v/>
      </c>
    </row>
    <row r="66" spans="1:9" ht="30" customHeight="1">
      <c r="A66" s="82"/>
      <c r="B66" s="82"/>
      <c r="C66" s="61"/>
      <c r="D66" s="61"/>
      <c r="E66" s="61"/>
      <c r="F66" s="61"/>
      <c r="G66" s="61"/>
      <c r="H66" s="61"/>
      <c r="I66" s="11" t="str">
        <f t="shared" si="9"/>
        <v/>
      </c>
    </row>
    <row r="67" spans="1:9" ht="30" customHeight="1">
      <c r="A67" s="82"/>
      <c r="B67" s="82"/>
      <c r="C67" s="61"/>
      <c r="D67" s="61"/>
      <c r="E67" s="61"/>
      <c r="F67" s="61"/>
      <c r="G67" s="61"/>
      <c r="H67" s="61"/>
      <c r="I67" s="11" t="str">
        <f t="shared" si="9"/>
        <v/>
      </c>
    </row>
    <row r="68" spans="1:9" ht="30" customHeight="1">
      <c r="A68" s="82"/>
      <c r="B68" s="82"/>
      <c r="C68" s="61"/>
      <c r="D68" s="61"/>
      <c r="E68" s="61"/>
      <c r="F68" s="61"/>
      <c r="G68" s="61"/>
      <c r="H68" s="61"/>
      <c r="I68" s="11" t="str">
        <f t="shared" si="9"/>
        <v/>
      </c>
    </row>
    <row r="69" spans="1:9">
      <c r="A69" s="2"/>
      <c r="B69" s="2"/>
      <c r="C69" s="2"/>
      <c r="D69" s="2"/>
      <c r="E69" s="2"/>
      <c r="F69" s="2"/>
      <c r="G69" s="2"/>
      <c r="H69" s="2"/>
    </row>
    <row r="70" spans="1:9">
      <c r="A70" s="2"/>
      <c r="B70" s="2"/>
      <c r="C70" s="2"/>
      <c r="D70" s="2"/>
      <c r="E70" s="2"/>
      <c r="F70" s="2"/>
      <c r="G70" s="2"/>
      <c r="H70" s="2"/>
    </row>
  </sheetData>
  <sheetProtection sheet="1" objects="1" scenarios="1"/>
  <protectedRanges>
    <protectedRange sqref="C7:H7 E10:H10 C13:H13 E16:H16 C19:D19 C22:H22 C25:H25 G28:H28 C31:H31 G34:H34 C37:H37 E40:F40 E43:H43 C46:H46 A49:H68" name="範囲1"/>
  </protectedRanges>
  <mergeCells count="62">
    <mergeCell ref="A43:B45"/>
    <mergeCell ref="A46:B48"/>
    <mergeCell ref="A49:B49"/>
    <mergeCell ref="I9:I10"/>
    <mergeCell ref="A52:B52"/>
    <mergeCell ref="A37:B39"/>
    <mergeCell ref="A40:B42"/>
    <mergeCell ref="D10:D12"/>
    <mergeCell ref="C16:C18"/>
    <mergeCell ref="D16:D18"/>
    <mergeCell ref="E19:E21"/>
    <mergeCell ref="F19:F21"/>
    <mergeCell ref="G19:G21"/>
    <mergeCell ref="H19:H21"/>
    <mergeCell ref="C28:C30"/>
    <mergeCell ref="D28:D30"/>
    <mergeCell ref="A53:B53"/>
    <mergeCell ref="A54:B54"/>
    <mergeCell ref="A55:B55"/>
    <mergeCell ref="A56:B56"/>
    <mergeCell ref="A50:B50"/>
    <mergeCell ref="A51:B51"/>
    <mergeCell ref="A67:B67"/>
    <mergeCell ref="A68:B68"/>
    <mergeCell ref="A57:B57"/>
    <mergeCell ref="A58:B58"/>
    <mergeCell ref="A59:B59"/>
    <mergeCell ref="A60:B60"/>
    <mergeCell ref="A61:B61"/>
    <mergeCell ref="A62:B62"/>
    <mergeCell ref="A63:B63"/>
    <mergeCell ref="A64:B64"/>
    <mergeCell ref="A65:B65"/>
    <mergeCell ref="A66:B66"/>
    <mergeCell ref="A1:I1"/>
    <mergeCell ref="A2:I2"/>
    <mergeCell ref="A3:B3"/>
    <mergeCell ref="A4:B6"/>
    <mergeCell ref="A7:A36"/>
    <mergeCell ref="B7:B9"/>
    <mergeCell ref="B10:B12"/>
    <mergeCell ref="B13:B15"/>
    <mergeCell ref="B16:B18"/>
    <mergeCell ref="B19:B21"/>
    <mergeCell ref="B22:B24"/>
    <mergeCell ref="B25:B27"/>
    <mergeCell ref="B28:B30"/>
    <mergeCell ref="B31:B33"/>
    <mergeCell ref="B34:B36"/>
    <mergeCell ref="C10:C12"/>
    <mergeCell ref="E28:E30"/>
    <mergeCell ref="F28:F30"/>
    <mergeCell ref="C34:C36"/>
    <mergeCell ref="D34:D36"/>
    <mergeCell ref="E34:E36"/>
    <mergeCell ref="F34:F36"/>
    <mergeCell ref="G40:G42"/>
    <mergeCell ref="H40:H42"/>
    <mergeCell ref="C40:C42"/>
    <mergeCell ref="D40:D42"/>
    <mergeCell ref="C43:C45"/>
    <mergeCell ref="D43:D45"/>
  </mergeCells>
  <phoneticPr fontId="1"/>
  <conditionalFormatting sqref="I11:I14">
    <cfRule type="notContainsBlanks" dxfId="14" priority="12">
      <formula>LEN(TRIM(I11))&gt;0</formula>
    </cfRule>
  </conditionalFormatting>
  <conditionalFormatting sqref="C9:H9 C15:H15 C24:H24 C27:H27 C33:H33 C39:H39 C48:H48 C6:H6 E12:H12 E18:H18 C21:D21 G30:H30 G36:H36 E42:F42 E45:H45">
    <cfRule type="expression" dxfId="13" priority="15">
      <formula>AND(C6&lt;0,C6&lt;&gt;"-")</formula>
    </cfRule>
    <cfRule type="expression" dxfId="12" priority="154">
      <formula>AND(C6&gt;0,C6&lt;&gt;"-")</formula>
    </cfRule>
  </conditionalFormatting>
  <conditionalFormatting sqref="A3:I68">
    <cfRule type="expression" dxfId="11" priority="9">
      <formula>$A$2="本様式には記載不要です。"</formula>
    </cfRule>
  </conditionalFormatting>
  <conditionalFormatting sqref="A50:H68">
    <cfRule type="expression" dxfId="10" priority="14">
      <formula>$A49&lt;&gt;""</formula>
    </cfRule>
  </conditionalFormatting>
  <conditionalFormatting sqref="C4:H4">
    <cfRule type="expression" dxfId="9" priority="13">
      <formula>C$6&lt;0</formula>
    </cfRule>
  </conditionalFormatting>
  <conditionalFormatting sqref="I49:I68">
    <cfRule type="containsText" dxfId="8" priority="10" operator="containsText" text="エラー！">
      <formula>NOT(ISERROR(SEARCH("エラー！",I49)))</formula>
    </cfRule>
  </conditionalFormatting>
  <dataValidations count="1">
    <dataValidation type="whole" operator="greaterThanOrEqual" allowBlank="1" showInputMessage="1" showErrorMessage="1" sqref="G43:H68 E22:F27 C19:D27 E37:F68 C46:D68 C37:D40 C4:D10 C13:D16 E4:H19 C28:F28 C31:F34 G22:H40 C43:D43">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election sqref="A1:F1"/>
    </sheetView>
  </sheetViews>
  <sheetFormatPr defaultRowHeight="18.75"/>
  <cols>
    <col min="1" max="1" width="18.375" customWidth="1"/>
    <col min="2" max="2" width="14.125" customWidth="1"/>
    <col min="6" max="6" width="103.25" customWidth="1"/>
  </cols>
  <sheetData>
    <row r="1" spans="1:6" ht="30" customHeight="1">
      <c r="A1" s="144" t="s">
        <v>210</v>
      </c>
      <c r="B1" s="144"/>
      <c r="C1" s="144"/>
      <c r="D1" s="144"/>
      <c r="E1" s="144"/>
      <c r="F1" s="144"/>
    </row>
    <row r="2" spans="1:6" ht="30" customHeight="1">
      <c r="A2" s="145" t="str">
        <f>IF(OR(【様式２】教育課程特例校指定変更申請書!C29="中学校",【様式２】教育課程特例校指定変更申請書!C29="義務教育学校",【様式２】教育課程特例校指定変更申請書!C29="中等教育学校"),"授業時数を変更する教科等について、黄色背景セルの値を修正してください。","本様式には記載不要です。")</f>
        <v>本様式には記載不要です。</v>
      </c>
      <c r="B2" s="145"/>
      <c r="C2" s="145"/>
      <c r="D2" s="145"/>
      <c r="E2" s="145"/>
      <c r="F2" s="145"/>
    </row>
    <row r="3" spans="1:6" s="2" customFormat="1" ht="13.5">
      <c r="A3" s="168" t="s">
        <v>171</v>
      </c>
      <c r="B3" s="169"/>
      <c r="C3" s="4" t="s">
        <v>17</v>
      </c>
      <c r="D3" s="4" t="s">
        <v>18</v>
      </c>
      <c r="E3" s="4" t="s">
        <v>19</v>
      </c>
    </row>
    <row r="4" spans="1:6" s="2" customFormat="1" ht="14.25" thickBot="1">
      <c r="A4" s="170" t="s">
        <v>37</v>
      </c>
      <c r="B4" s="171"/>
      <c r="C4" s="18" t="s">
        <v>38</v>
      </c>
      <c r="D4" s="18" t="s">
        <v>39</v>
      </c>
      <c r="E4" s="18" t="s">
        <v>40</v>
      </c>
    </row>
    <row r="5" spans="1:6" s="2" customFormat="1" ht="13.5" customHeight="1" thickTop="1">
      <c r="A5" s="148" t="s">
        <v>10</v>
      </c>
      <c r="B5" s="149"/>
      <c r="C5" s="30">
        <f>SUM(C8,C11,C14,C17,C20,C23,C26,C29,C32,C35,C38,C41,C44:C63)</f>
        <v>1015</v>
      </c>
      <c r="D5" s="30">
        <f>SUM(D8,D11,D14,D17,D20,D23,D26,D29,D32,D35,D38,D41,D44:D63)</f>
        <v>1015</v>
      </c>
      <c r="E5" s="31">
        <f>SUM(E8,E11,E14,E17,E20,E23,E26,E29,E32,E35,E38,E41,E44:E63)</f>
        <v>1015</v>
      </c>
      <c r="F5" s="3" t="s">
        <v>12</v>
      </c>
    </row>
    <row r="6" spans="1:6" s="2" customFormat="1" ht="13.5">
      <c r="A6" s="150"/>
      <c r="B6" s="151"/>
      <c r="C6" s="32">
        <v>1015</v>
      </c>
      <c r="D6" s="32">
        <v>1015</v>
      </c>
      <c r="E6" s="33">
        <v>1015</v>
      </c>
      <c r="F6" s="3" t="s">
        <v>13</v>
      </c>
    </row>
    <row r="7" spans="1:6" s="2" customFormat="1" ht="14.25" thickBot="1">
      <c r="A7" s="152"/>
      <c r="B7" s="153"/>
      <c r="C7" s="34">
        <f>C5-C6</f>
        <v>0</v>
      </c>
      <c r="D7" s="34">
        <f>D5-D6</f>
        <v>0</v>
      </c>
      <c r="E7" s="35">
        <f>E5-E6</f>
        <v>0</v>
      </c>
      <c r="F7" s="3" t="s">
        <v>15</v>
      </c>
    </row>
    <row r="8" spans="1:6" s="2" customFormat="1" ht="13.5" customHeight="1" thickTop="1">
      <c r="A8" s="154" t="s">
        <v>16</v>
      </c>
      <c r="B8" s="156" t="s">
        <v>0</v>
      </c>
      <c r="C8" s="28">
        <v>140</v>
      </c>
      <c r="D8" s="28">
        <v>140</v>
      </c>
      <c r="E8" s="28">
        <v>105</v>
      </c>
    </row>
    <row r="9" spans="1:6" s="2" customFormat="1" ht="13.5">
      <c r="A9" s="154"/>
      <c r="B9" s="156"/>
      <c r="C9" s="6">
        <v>140</v>
      </c>
      <c r="D9" s="6">
        <v>140</v>
      </c>
      <c r="E9" s="6">
        <v>105</v>
      </c>
      <c r="F9" s="59" t="s">
        <v>170</v>
      </c>
    </row>
    <row r="10" spans="1:6" s="2" customFormat="1" ht="13.5">
      <c r="A10" s="154"/>
      <c r="B10" s="157"/>
      <c r="C10" s="7">
        <f>C8-C9</f>
        <v>0</v>
      </c>
      <c r="D10" s="7">
        <f>D8-D9</f>
        <v>0</v>
      </c>
      <c r="E10" s="7">
        <f>E8-E9</f>
        <v>0</v>
      </c>
      <c r="F10" s="167" t="str">
        <f>IF(A2="本様式には記載不要です。","",IF(COUNTIF(F12:F13,"")=2,"別紙１－２にエラーはありませんが、誤りがないか再度確認してください。","エラーがありますので、以下を御確認ください。"))</f>
        <v/>
      </c>
    </row>
    <row r="11" spans="1:6" s="2" customFormat="1" ht="13.5">
      <c r="A11" s="154"/>
      <c r="B11" s="158" t="s">
        <v>1</v>
      </c>
      <c r="C11" s="5">
        <v>105</v>
      </c>
      <c r="D11" s="5">
        <v>105</v>
      </c>
      <c r="E11" s="5">
        <v>140</v>
      </c>
      <c r="F11" s="167"/>
    </row>
    <row r="12" spans="1:6" s="2" customFormat="1" ht="13.5">
      <c r="A12" s="154"/>
      <c r="B12" s="156"/>
      <c r="C12" s="6">
        <v>105</v>
      </c>
      <c r="D12" s="6">
        <v>105</v>
      </c>
      <c r="E12" s="6">
        <v>140</v>
      </c>
      <c r="F12" s="25" t="str">
        <f>IF(COUNTIF(C7:E7,"&lt;0")&gt;0,"エラー！各学年の総授業時数が標準授業時数を下回っています。","")</f>
        <v/>
      </c>
    </row>
    <row r="13" spans="1:6" s="2" customFormat="1" ht="13.5">
      <c r="A13" s="154"/>
      <c r="B13" s="157"/>
      <c r="C13" s="7">
        <f>C11-C12</f>
        <v>0</v>
      </c>
      <c r="D13" s="7">
        <f>D11-D12</f>
        <v>0</v>
      </c>
      <c r="E13" s="7">
        <f>E11-E12</f>
        <v>0</v>
      </c>
      <c r="F13" s="25" t="str">
        <f>IF(COUNTIF(F44:F63,"エラー！記入箇所を確認してください。")&gt;0,"エラー！新設教科等の記入について、記入箇所を確認してください。","")</f>
        <v/>
      </c>
    </row>
    <row r="14" spans="1:6" s="2" customFormat="1" ht="13.5">
      <c r="A14" s="154"/>
      <c r="B14" s="158" t="s">
        <v>183</v>
      </c>
      <c r="C14" s="5">
        <v>140</v>
      </c>
      <c r="D14" s="5">
        <v>105</v>
      </c>
      <c r="E14" s="5">
        <v>140</v>
      </c>
      <c r="F14" s="25"/>
    </row>
    <row r="15" spans="1:6" s="2" customFormat="1" ht="13.5">
      <c r="A15" s="154"/>
      <c r="B15" s="156"/>
      <c r="C15" s="6">
        <v>140</v>
      </c>
      <c r="D15" s="6">
        <v>105</v>
      </c>
      <c r="E15" s="6">
        <v>140</v>
      </c>
      <c r="F15" s="25"/>
    </row>
    <row r="16" spans="1:6" s="2" customFormat="1" ht="13.5" customHeight="1">
      <c r="A16" s="154"/>
      <c r="B16" s="157"/>
      <c r="C16" s="7">
        <f>C14-C15</f>
        <v>0</v>
      </c>
      <c r="D16" s="7">
        <f>D14-D15</f>
        <v>0</v>
      </c>
      <c r="E16" s="7">
        <f>E14-E15</f>
        <v>0</v>
      </c>
      <c r="F16" s="29"/>
    </row>
    <row r="17" spans="1:6" s="2" customFormat="1" ht="13.5" customHeight="1">
      <c r="A17" s="154"/>
      <c r="B17" s="158" t="s">
        <v>3</v>
      </c>
      <c r="C17" s="5">
        <v>105</v>
      </c>
      <c r="D17" s="5">
        <v>140</v>
      </c>
      <c r="E17" s="5">
        <v>140</v>
      </c>
      <c r="F17" s="40"/>
    </row>
    <row r="18" spans="1:6" s="2" customFormat="1" ht="13.5">
      <c r="A18" s="154"/>
      <c r="B18" s="156"/>
      <c r="C18" s="6">
        <v>105</v>
      </c>
      <c r="D18" s="6">
        <v>140</v>
      </c>
      <c r="E18" s="6">
        <v>140</v>
      </c>
      <c r="F18" s="40"/>
    </row>
    <row r="19" spans="1:6" s="2" customFormat="1" ht="13.5">
      <c r="A19" s="154"/>
      <c r="B19" s="157"/>
      <c r="C19" s="7">
        <f>C17-C18</f>
        <v>0</v>
      </c>
      <c r="D19" s="7">
        <f>D17-D18</f>
        <v>0</v>
      </c>
      <c r="E19" s="7">
        <f>E17-E18</f>
        <v>0</v>
      </c>
    </row>
    <row r="20" spans="1:6" s="2" customFormat="1" ht="13.5">
      <c r="A20" s="154"/>
      <c r="B20" s="158" t="s">
        <v>5</v>
      </c>
      <c r="C20" s="5">
        <v>45</v>
      </c>
      <c r="D20" s="5">
        <v>35</v>
      </c>
      <c r="E20" s="5">
        <v>35</v>
      </c>
      <c r="F20" s="25"/>
    </row>
    <row r="21" spans="1:6" s="2" customFormat="1" ht="13.5">
      <c r="A21" s="154"/>
      <c r="B21" s="156"/>
      <c r="C21" s="6">
        <v>45</v>
      </c>
      <c r="D21" s="6">
        <v>35</v>
      </c>
      <c r="E21" s="6">
        <v>35</v>
      </c>
      <c r="F21" s="25"/>
    </row>
    <row r="22" spans="1:6" s="2" customFormat="1" ht="13.5">
      <c r="A22" s="154"/>
      <c r="B22" s="157"/>
      <c r="C22" s="7">
        <f>C20-C21</f>
        <v>0</v>
      </c>
      <c r="D22" s="7">
        <f>D20-D21</f>
        <v>0</v>
      </c>
      <c r="E22" s="7">
        <f>E20-E21</f>
        <v>0</v>
      </c>
    </row>
    <row r="23" spans="1:6" s="2" customFormat="1" ht="13.5">
      <c r="A23" s="154"/>
      <c r="B23" s="158" t="s">
        <v>33</v>
      </c>
      <c r="C23" s="5">
        <v>45</v>
      </c>
      <c r="D23" s="5">
        <v>35</v>
      </c>
      <c r="E23" s="5">
        <v>35</v>
      </c>
    </row>
    <row r="24" spans="1:6" s="2" customFormat="1" ht="13.5">
      <c r="A24" s="154"/>
      <c r="B24" s="156"/>
      <c r="C24" s="6">
        <v>45</v>
      </c>
      <c r="D24" s="6">
        <v>35</v>
      </c>
      <c r="E24" s="6">
        <v>35</v>
      </c>
    </row>
    <row r="25" spans="1:6" s="2" customFormat="1" ht="13.5">
      <c r="A25" s="154"/>
      <c r="B25" s="157"/>
      <c r="C25" s="7">
        <f>C23-C24</f>
        <v>0</v>
      </c>
      <c r="D25" s="7">
        <f>D23-D24</f>
        <v>0</v>
      </c>
      <c r="E25" s="7">
        <f>E23-E24</f>
        <v>0</v>
      </c>
    </row>
    <row r="26" spans="1:6" s="2" customFormat="1" ht="13.5">
      <c r="A26" s="154"/>
      <c r="B26" s="158" t="s">
        <v>35</v>
      </c>
      <c r="C26" s="5">
        <v>105</v>
      </c>
      <c r="D26" s="5">
        <v>105</v>
      </c>
      <c r="E26" s="5">
        <v>105</v>
      </c>
    </row>
    <row r="27" spans="1:6" s="2" customFormat="1" ht="13.5">
      <c r="A27" s="154"/>
      <c r="B27" s="156"/>
      <c r="C27" s="6">
        <v>105</v>
      </c>
      <c r="D27" s="6">
        <v>105</v>
      </c>
      <c r="E27" s="6">
        <v>105</v>
      </c>
    </row>
    <row r="28" spans="1:6" s="2" customFormat="1" ht="13.5">
      <c r="A28" s="154"/>
      <c r="B28" s="157"/>
      <c r="C28" s="7">
        <f>C26-C27</f>
        <v>0</v>
      </c>
      <c r="D28" s="7">
        <f>D26-D27</f>
        <v>0</v>
      </c>
      <c r="E28" s="7">
        <f>E26-E27</f>
        <v>0</v>
      </c>
    </row>
    <row r="29" spans="1:6" s="2" customFormat="1" ht="13.5">
      <c r="A29" s="154"/>
      <c r="B29" s="158" t="s">
        <v>34</v>
      </c>
      <c r="C29" s="5">
        <v>70</v>
      </c>
      <c r="D29" s="5">
        <v>70</v>
      </c>
      <c r="E29" s="5">
        <v>35</v>
      </c>
    </row>
    <row r="30" spans="1:6" s="2" customFormat="1" ht="13.5">
      <c r="A30" s="154"/>
      <c r="B30" s="156"/>
      <c r="C30" s="6">
        <v>70</v>
      </c>
      <c r="D30" s="6">
        <v>70</v>
      </c>
      <c r="E30" s="6">
        <v>35</v>
      </c>
    </row>
    <row r="31" spans="1:6" s="2" customFormat="1" ht="13.5">
      <c r="A31" s="154"/>
      <c r="B31" s="157"/>
      <c r="C31" s="7">
        <f>C29-C30</f>
        <v>0</v>
      </c>
      <c r="D31" s="7">
        <f>D29-D30</f>
        <v>0</v>
      </c>
      <c r="E31" s="7">
        <f>E29-E30</f>
        <v>0</v>
      </c>
    </row>
    <row r="32" spans="1:6" s="2" customFormat="1" ht="13.5">
      <c r="A32" s="154"/>
      <c r="B32" s="158" t="s">
        <v>9</v>
      </c>
      <c r="C32" s="5">
        <v>140</v>
      </c>
      <c r="D32" s="5">
        <v>140</v>
      </c>
      <c r="E32" s="5">
        <v>140</v>
      </c>
    </row>
    <row r="33" spans="1:6" s="2" customFormat="1" ht="13.5">
      <c r="A33" s="154"/>
      <c r="B33" s="156"/>
      <c r="C33" s="6">
        <v>140</v>
      </c>
      <c r="D33" s="6">
        <v>140</v>
      </c>
      <c r="E33" s="6">
        <v>140</v>
      </c>
    </row>
    <row r="34" spans="1:6" s="2" customFormat="1" ht="13.5">
      <c r="A34" s="155"/>
      <c r="B34" s="157"/>
      <c r="C34" s="7">
        <f>C32-C33</f>
        <v>0</v>
      </c>
      <c r="D34" s="7">
        <f>D32-D33</f>
        <v>0</v>
      </c>
      <c r="E34" s="7">
        <f>E32-E33</f>
        <v>0</v>
      </c>
    </row>
    <row r="35" spans="1:6" s="2" customFormat="1" ht="13.5" customHeight="1">
      <c r="A35" s="160" t="s">
        <v>173</v>
      </c>
      <c r="B35" s="161"/>
      <c r="C35" s="5">
        <v>35</v>
      </c>
      <c r="D35" s="5">
        <v>35</v>
      </c>
      <c r="E35" s="5">
        <v>35</v>
      </c>
    </row>
    <row r="36" spans="1:6" s="2" customFormat="1" ht="13.5">
      <c r="A36" s="162"/>
      <c r="B36" s="163"/>
      <c r="C36" s="6">
        <v>35</v>
      </c>
      <c r="D36" s="6">
        <v>35</v>
      </c>
      <c r="E36" s="6">
        <v>35</v>
      </c>
    </row>
    <row r="37" spans="1:6" s="2" customFormat="1" ht="13.5">
      <c r="A37" s="164"/>
      <c r="B37" s="165"/>
      <c r="C37" s="7">
        <f>C35-C36</f>
        <v>0</v>
      </c>
      <c r="D37" s="7">
        <f>D35-D36</f>
        <v>0</v>
      </c>
      <c r="E37" s="7">
        <f>E35-E36</f>
        <v>0</v>
      </c>
    </row>
    <row r="38" spans="1:6" s="2" customFormat="1" ht="13.5" customHeight="1">
      <c r="A38" s="160" t="s">
        <v>175</v>
      </c>
      <c r="B38" s="161"/>
      <c r="C38" s="5">
        <v>50</v>
      </c>
      <c r="D38" s="5">
        <v>70</v>
      </c>
      <c r="E38" s="5">
        <v>70</v>
      </c>
    </row>
    <row r="39" spans="1:6" s="2" customFormat="1" ht="13.5">
      <c r="A39" s="162"/>
      <c r="B39" s="163"/>
      <c r="C39" s="6">
        <v>50</v>
      </c>
      <c r="D39" s="6">
        <v>70</v>
      </c>
      <c r="E39" s="6">
        <v>70</v>
      </c>
    </row>
    <row r="40" spans="1:6" s="2" customFormat="1" ht="13.5">
      <c r="A40" s="164"/>
      <c r="B40" s="165"/>
      <c r="C40" s="7">
        <f>C38-C39</f>
        <v>0</v>
      </c>
      <c r="D40" s="7">
        <f>D38-D39</f>
        <v>0</v>
      </c>
      <c r="E40" s="7">
        <f>E38-E39</f>
        <v>0</v>
      </c>
    </row>
    <row r="41" spans="1:6" s="2" customFormat="1" ht="13.5" customHeight="1">
      <c r="A41" s="160" t="s">
        <v>176</v>
      </c>
      <c r="B41" s="161"/>
      <c r="C41" s="5">
        <v>35</v>
      </c>
      <c r="D41" s="5">
        <v>35</v>
      </c>
      <c r="E41" s="5">
        <v>35</v>
      </c>
    </row>
    <row r="42" spans="1:6" s="2" customFormat="1" ht="13.5">
      <c r="A42" s="162"/>
      <c r="B42" s="163"/>
      <c r="C42" s="6">
        <v>35</v>
      </c>
      <c r="D42" s="6">
        <v>35</v>
      </c>
      <c r="E42" s="6">
        <v>35</v>
      </c>
    </row>
    <row r="43" spans="1:6" s="2" customFormat="1" ht="13.5">
      <c r="A43" s="164"/>
      <c r="B43" s="165"/>
      <c r="C43" s="8">
        <f>C41-C42</f>
        <v>0</v>
      </c>
      <c r="D43" s="8">
        <f>D41-D42</f>
        <v>0</v>
      </c>
      <c r="E43" s="8">
        <f>E41-E42</f>
        <v>0</v>
      </c>
    </row>
    <row r="44" spans="1:6" s="2" customFormat="1" ht="30" customHeight="1">
      <c r="A44" s="166"/>
      <c r="B44" s="166"/>
      <c r="C44" s="62"/>
      <c r="D44" s="62"/>
      <c r="E44" s="62"/>
      <c r="F44" s="3" t="s">
        <v>185</v>
      </c>
    </row>
    <row r="45" spans="1:6" s="25" customFormat="1" ht="30" customHeight="1">
      <c r="A45" s="82"/>
      <c r="B45" s="82"/>
      <c r="C45" s="61"/>
      <c r="D45" s="61"/>
      <c r="E45" s="61"/>
      <c r="F45" s="11" t="str">
        <f>IF(A44="",IF(COUNTIF(A45:E45,"")&lt;5,"エラー！記入箇所を確認してください。",""),"←新設教科等を"&amp;ROW(A2)&amp;"つ以上設けている場合、名称及び各学年の授業時数を記載してください。")</f>
        <v/>
      </c>
    </row>
    <row r="46" spans="1:6" s="25" customFormat="1" ht="30" customHeight="1">
      <c r="A46" s="82"/>
      <c r="B46" s="82"/>
      <c r="C46" s="61"/>
      <c r="D46" s="61"/>
      <c r="E46" s="61"/>
      <c r="F46" s="11" t="str">
        <f t="shared" ref="F46:F63" si="0">IF(A45="",IF(COUNTIF(A46:E46,"")&lt;5,"エラー！記入箇所を確認してください。",""),"←新設教科等を"&amp;ROW(A3)&amp;"つ以上設けている場合、名称及び各学年の授業時数を記載してください。")</f>
        <v/>
      </c>
    </row>
    <row r="47" spans="1:6" s="2" customFormat="1" ht="30" customHeight="1">
      <c r="A47" s="82"/>
      <c r="B47" s="82"/>
      <c r="C47" s="61"/>
      <c r="D47" s="61"/>
      <c r="E47" s="61"/>
      <c r="F47" s="11" t="str">
        <f t="shared" si="0"/>
        <v/>
      </c>
    </row>
    <row r="48" spans="1:6" s="2" customFormat="1" ht="30" customHeight="1">
      <c r="A48" s="82"/>
      <c r="B48" s="82"/>
      <c r="C48" s="61"/>
      <c r="D48" s="61"/>
      <c r="E48" s="61"/>
      <c r="F48" s="11" t="str">
        <f t="shared" si="0"/>
        <v/>
      </c>
    </row>
    <row r="49" spans="1:6" s="2" customFormat="1" ht="30" customHeight="1">
      <c r="A49" s="82"/>
      <c r="B49" s="82"/>
      <c r="C49" s="61"/>
      <c r="D49" s="61"/>
      <c r="E49" s="61"/>
      <c r="F49" s="11" t="str">
        <f t="shared" si="0"/>
        <v/>
      </c>
    </row>
    <row r="50" spans="1:6" s="2" customFormat="1" ht="30" customHeight="1">
      <c r="A50" s="82"/>
      <c r="B50" s="82"/>
      <c r="C50" s="61"/>
      <c r="D50" s="61"/>
      <c r="E50" s="61"/>
      <c r="F50" s="11" t="str">
        <f t="shared" si="0"/>
        <v/>
      </c>
    </row>
    <row r="51" spans="1:6" ht="30" customHeight="1">
      <c r="A51" s="159"/>
      <c r="B51" s="159"/>
      <c r="C51" s="61"/>
      <c r="D51" s="61"/>
      <c r="E51" s="61"/>
      <c r="F51" s="11" t="str">
        <f t="shared" si="0"/>
        <v/>
      </c>
    </row>
    <row r="52" spans="1:6" ht="30" customHeight="1">
      <c r="A52" s="82"/>
      <c r="B52" s="82"/>
      <c r="C52" s="61"/>
      <c r="D52" s="61"/>
      <c r="E52" s="61"/>
      <c r="F52" s="11" t="str">
        <f t="shared" si="0"/>
        <v/>
      </c>
    </row>
    <row r="53" spans="1:6" ht="30" customHeight="1">
      <c r="A53" s="82"/>
      <c r="B53" s="82"/>
      <c r="C53" s="61"/>
      <c r="D53" s="61"/>
      <c r="E53" s="61"/>
      <c r="F53" s="11" t="str">
        <f t="shared" si="0"/>
        <v/>
      </c>
    </row>
    <row r="54" spans="1:6" ht="30" customHeight="1">
      <c r="A54" s="82"/>
      <c r="B54" s="82"/>
      <c r="C54" s="61"/>
      <c r="D54" s="61"/>
      <c r="E54" s="61"/>
      <c r="F54" s="11" t="str">
        <f t="shared" si="0"/>
        <v/>
      </c>
    </row>
    <row r="55" spans="1:6" ht="30" customHeight="1">
      <c r="A55" s="82"/>
      <c r="B55" s="82"/>
      <c r="C55" s="61"/>
      <c r="D55" s="61"/>
      <c r="E55" s="61"/>
      <c r="F55" s="11" t="str">
        <f t="shared" si="0"/>
        <v/>
      </c>
    </row>
    <row r="56" spans="1:6" ht="30" customHeight="1">
      <c r="A56" s="82"/>
      <c r="B56" s="82"/>
      <c r="C56" s="61"/>
      <c r="D56" s="61"/>
      <c r="E56" s="61"/>
      <c r="F56" s="11" t="str">
        <f t="shared" si="0"/>
        <v/>
      </c>
    </row>
    <row r="57" spans="1:6" ht="30" customHeight="1">
      <c r="A57" s="82"/>
      <c r="B57" s="82"/>
      <c r="C57" s="61"/>
      <c r="D57" s="61"/>
      <c r="E57" s="61"/>
      <c r="F57" s="11" t="str">
        <f t="shared" si="0"/>
        <v/>
      </c>
    </row>
    <row r="58" spans="1:6" ht="30" customHeight="1">
      <c r="A58" s="82"/>
      <c r="B58" s="82"/>
      <c r="C58" s="61"/>
      <c r="D58" s="61"/>
      <c r="E58" s="61"/>
      <c r="F58" s="11" t="str">
        <f t="shared" si="0"/>
        <v/>
      </c>
    </row>
    <row r="59" spans="1:6" ht="30" customHeight="1">
      <c r="A59" s="82"/>
      <c r="B59" s="82"/>
      <c r="C59" s="61"/>
      <c r="D59" s="61"/>
      <c r="E59" s="61"/>
      <c r="F59" s="11" t="str">
        <f t="shared" si="0"/>
        <v/>
      </c>
    </row>
    <row r="60" spans="1:6" ht="30" customHeight="1">
      <c r="A60" s="82"/>
      <c r="B60" s="82"/>
      <c r="C60" s="61"/>
      <c r="D60" s="61"/>
      <c r="E60" s="61"/>
      <c r="F60" s="11" t="str">
        <f t="shared" si="0"/>
        <v/>
      </c>
    </row>
    <row r="61" spans="1:6" ht="30" customHeight="1">
      <c r="A61" s="82"/>
      <c r="B61" s="82"/>
      <c r="C61" s="61"/>
      <c r="D61" s="61"/>
      <c r="E61" s="61"/>
      <c r="F61" s="11" t="str">
        <f t="shared" si="0"/>
        <v/>
      </c>
    </row>
    <row r="62" spans="1:6" ht="30" customHeight="1">
      <c r="A62" s="82"/>
      <c r="B62" s="82"/>
      <c r="C62" s="61"/>
      <c r="D62" s="61"/>
      <c r="E62" s="61"/>
      <c r="F62" s="11" t="str">
        <f t="shared" si="0"/>
        <v/>
      </c>
    </row>
    <row r="63" spans="1:6" ht="30" customHeight="1">
      <c r="A63" s="82"/>
      <c r="B63" s="82"/>
      <c r="C63" s="61"/>
      <c r="D63" s="61"/>
      <c r="E63" s="61"/>
      <c r="F63" s="11" t="str">
        <f t="shared" si="0"/>
        <v/>
      </c>
    </row>
    <row r="64" spans="1:6">
      <c r="A64" s="58"/>
      <c r="B64" s="58"/>
      <c r="C64" s="58"/>
      <c r="D64" s="58"/>
      <c r="E64" s="58"/>
      <c r="F64" s="20"/>
    </row>
    <row r="65" spans="1:6">
      <c r="A65" s="58"/>
      <c r="B65" s="58"/>
      <c r="C65" s="58"/>
      <c r="D65" s="58"/>
      <c r="E65" s="58"/>
      <c r="F65" s="20"/>
    </row>
    <row r="66" spans="1:6">
      <c r="F66" s="20"/>
    </row>
    <row r="67" spans="1:6">
      <c r="F67" s="20"/>
    </row>
    <row r="68" spans="1:6">
      <c r="F68" s="20"/>
    </row>
    <row r="69" spans="1:6">
      <c r="F69" s="20"/>
    </row>
    <row r="70" spans="1:6">
      <c r="F70" s="20"/>
    </row>
    <row r="71" spans="1:6">
      <c r="F71" s="20"/>
    </row>
    <row r="72" spans="1:6">
      <c r="F72" s="20"/>
    </row>
    <row r="73" spans="1:6">
      <c r="F73" s="20"/>
    </row>
    <row r="74" spans="1:6">
      <c r="F74" s="20"/>
    </row>
    <row r="75" spans="1:6">
      <c r="F75" s="20"/>
    </row>
  </sheetData>
  <sheetProtection sheet="1" objects="1" scenarios="1"/>
  <protectedRanges>
    <protectedRange sqref="C8:E8 C11:E11 C14:E14 C17:E17 C20:E20 C23:E23 C26:E26 C29:E29 C32:E32 C35:E35 C38:E38 C41:E41 A44:E63" name="範囲1"/>
  </protectedRanges>
  <mergeCells count="39">
    <mergeCell ref="F10:F11"/>
    <mergeCell ref="A49:B49"/>
    <mergeCell ref="A50:B50"/>
    <mergeCell ref="A51:B51"/>
    <mergeCell ref="A38:B40"/>
    <mergeCell ref="A41:B43"/>
    <mergeCell ref="A44:B44"/>
    <mergeCell ref="A45:B45"/>
    <mergeCell ref="A46:B46"/>
    <mergeCell ref="A47:B47"/>
    <mergeCell ref="A48:B48"/>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A52:B52"/>
    <mergeCell ref="A53:B53"/>
    <mergeCell ref="A54:B54"/>
    <mergeCell ref="A55:B55"/>
    <mergeCell ref="A56:B56"/>
    <mergeCell ref="A62:B62"/>
    <mergeCell ref="A63:B63"/>
    <mergeCell ref="A57:B57"/>
    <mergeCell ref="A58:B58"/>
    <mergeCell ref="A59:B59"/>
    <mergeCell ref="A60:B60"/>
    <mergeCell ref="A61:B61"/>
  </mergeCells>
  <phoneticPr fontId="1"/>
  <conditionalFormatting sqref="F12:F15">
    <cfRule type="notContainsBlanks" dxfId="7" priority="5">
      <formula>LEN(TRIM(F12))&gt;0</formula>
    </cfRule>
  </conditionalFormatting>
  <conditionalFormatting sqref="C10:E10 C16:E16 C22:E22 C25:E25 C31:E31 C37:E37 C43:E43 C7:E7 C13:E13 C19:E19 C28:E28 C34:E34 C40:E40">
    <cfRule type="expression" dxfId="6" priority="7">
      <formula>AND(C7&lt;0,C7&lt;&gt;"-")</formula>
    </cfRule>
    <cfRule type="expression" dxfId="5" priority="8">
      <formula>AND(C7&gt;0,C7&lt;&gt;"-")</formula>
    </cfRule>
  </conditionalFormatting>
  <conditionalFormatting sqref="A3:F63">
    <cfRule type="expression" dxfId="4" priority="1">
      <formula>$A$2="本様式には記載不要です。"</formula>
    </cfRule>
  </conditionalFormatting>
  <conditionalFormatting sqref="A45:E63">
    <cfRule type="expression" dxfId="3" priority="147">
      <formula>$A44&lt;&gt;""</formula>
    </cfRule>
  </conditionalFormatting>
  <conditionalFormatting sqref="C5:E5">
    <cfRule type="expression" dxfId="2" priority="6">
      <formula>C7&lt;0</formula>
    </cfRule>
  </conditionalFormatting>
  <conditionalFormatting sqref="F44:F63">
    <cfRule type="containsText" dxfId="1" priority="2" operator="containsText" text="エラー！">
      <formula>NOT(ISERROR(SEARCH("エラー！",F44)))</formula>
    </cfRule>
  </conditionalFormatting>
  <dataValidations count="1">
    <dataValidation type="whole" operator="greaterThanOrEqual" allowBlank="1" showInputMessage="1" showErrorMessage="1" sqref="C5:E63">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7"/>
  <sheetViews>
    <sheetView showGridLines="0" workbookViewId="0">
      <pane ySplit="7" topLeftCell="A8" activePane="bottomLeft" state="frozen"/>
      <selection pane="bottomLeft" sqref="A1:C1"/>
    </sheetView>
  </sheetViews>
  <sheetFormatPr defaultRowHeight="13.5"/>
  <cols>
    <col min="1" max="1" width="9.375" style="2" bestFit="1" customWidth="1"/>
    <col min="2" max="2" width="42.125" style="2" customWidth="1"/>
    <col min="3" max="3" width="40.875" style="26" bestFit="1" customWidth="1"/>
    <col min="4" max="16384" width="9" style="2"/>
  </cols>
  <sheetData>
    <row r="1" spans="1:3" ht="21" customHeight="1">
      <c r="A1" s="172" t="s">
        <v>211</v>
      </c>
      <c r="B1" s="172"/>
      <c r="C1" s="172"/>
    </row>
    <row r="3" spans="1:3">
      <c r="A3" s="2" t="s">
        <v>30</v>
      </c>
    </row>
    <row r="4" spans="1:3" ht="30" customHeight="1">
      <c r="A4" s="122" t="s">
        <v>41</v>
      </c>
      <c r="B4" s="122"/>
      <c r="C4" s="122"/>
    </row>
    <row r="5" spans="1:3" ht="13.5" customHeight="1">
      <c r="A5" s="173" t="s">
        <v>208</v>
      </c>
      <c r="B5" s="173"/>
      <c r="C5" s="173"/>
    </row>
    <row r="6" spans="1:3" ht="9.75" customHeight="1">
      <c r="A6" s="36"/>
    </row>
    <row r="7" spans="1:3">
      <c r="B7" s="37" t="s">
        <v>89</v>
      </c>
    </row>
    <row r="8" spans="1:3">
      <c r="B8" s="38"/>
      <c r="C8" s="26" t="str">
        <f>IF(B8="","エラー！学校名を入力してください。","")</f>
        <v>エラー！学校名を入力してください。</v>
      </c>
    </row>
    <row r="9" spans="1:3">
      <c r="B9" s="9"/>
      <c r="C9" s="26" t="str">
        <f>IF(AND(B8="",B9&lt;&gt;""),"エラー！記入箇所を確認してください。","")</f>
        <v/>
      </c>
    </row>
    <row r="10" spans="1:3">
      <c r="B10" s="9"/>
      <c r="C10" s="26" t="str">
        <f t="shared" ref="C10:C73" si="0">IF(AND(B9="",B10&lt;&gt;""),"エラー！記入箇所を確認してください。","")</f>
        <v/>
      </c>
    </row>
    <row r="11" spans="1:3">
      <c r="B11" s="9"/>
      <c r="C11" s="26" t="str">
        <f t="shared" si="0"/>
        <v/>
      </c>
    </row>
    <row r="12" spans="1:3">
      <c r="B12" s="9"/>
      <c r="C12" s="26" t="str">
        <f t="shared" si="0"/>
        <v/>
      </c>
    </row>
    <row r="13" spans="1:3">
      <c r="B13" s="9"/>
      <c r="C13" s="26" t="str">
        <f t="shared" si="0"/>
        <v/>
      </c>
    </row>
    <row r="14" spans="1:3">
      <c r="B14" s="9"/>
      <c r="C14" s="26" t="str">
        <f t="shared" si="0"/>
        <v/>
      </c>
    </row>
    <row r="15" spans="1:3">
      <c r="B15" s="9"/>
      <c r="C15" s="26" t="str">
        <f t="shared" si="0"/>
        <v/>
      </c>
    </row>
    <row r="16" spans="1:3">
      <c r="B16" s="9"/>
      <c r="C16" s="26" t="str">
        <f t="shared" si="0"/>
        <v/>
      </c>
    </row>
    <row r="17" spans="2:3">
      <c r="B17" s="9"/>
      <c r="C17" s="26" t="str">
        <f t="shared" si="0"/>
        <v/>
      </c>
    </row>
    <row r="18" spans="2:3">
      <c r="B18" s="9"/>
      <c r="C18" s="26" t="str">
        <f t="shared" si="0"/>
        <v/>
      </c>
    </row>
    <row r="19" spans="2:3">
      <c r="B19" s="9"/>
      <c r="C19" s="26" t="str">
        <f t="shared" si="0"/>
        <v/>
      </c>
    </row>
    <row r="20" spans="2:3">
      <c r="B20" s="9"/>
      <c r="C20" s="26" t="str">
        <f t="shared" si="0"/>
        <v/>
      </c>
    </row>
    <row r="21" spans="2:3">
      <c r="B21" s="9"/>
      <c r="C21" s="26" t="str">
        <f t="shared" si="0"/>
        <v/>
      </c>
    </row>
    <row r="22" spans="2:3">
      <c r="B22" s="9"/>
      <c r="C22" s="26" t="str">
        <f t="shared" si="0"/>
        <v/>
      </c>
    </row>
    <row r="23" spans="2:3">
      <c r="B23" s="9"/>
      <c r="C23" s="26" t="str">
        <f t="shared" si="0"/>
        <v/>
      </c>
    </row>
    <row r="24" spans="2:3">
      <c r="B24" s="9"/>
      <c r="C24" s="26" t="str">
        <f t="shared" si="0"/>
        <v/>
      </c>
    </row>
    <row r="25" spans="2:3">
      <c r="B25" s="9"/>
      <c r="C25" s="26" t="str">
        <f t="shared" si="0"/>
        <v/>
      </c>
    </row>
    <row r="26" spans="2:3">
      <c r="B26" s="9"/>
      <c r="C26" s="26" t="str">
        <f t="shared" si="0"/>
        <v/>
      </c>
    </row>
    <row r="27" spans="2:3">
      <c r="B27" s="9"/>
      <c r="C27" s="26" t="str">
        <f t="shared" si="0"/>
        <v/>
      </c>
    </row>
    <row r="28" spans="2:3">
      <c r="B28" s="9"/>
      <c r="C28" s="26" t="str">
        <f t="shared" si="0"/>
        <v/>
      </c>
    </row>
    <row r="29" spans="2:3">
      <c r="B29" s="9"/>
      <c r="C29" s="26" t="str">
        <f t="shared" si="0"/>
        <v/>
      </c>
    </row>
    <row r="30" spans="2:3">
      <c r="B30" s="9"/>
      <c r="C30" s="26" t="str">
        <f t="shared" si="0"/>
        <v/>
      </c>
    </row>
    <row r="31" spans="2:3">
      <c r="B31" s="9"/>
      <c r="C31" s="26" t="str">
        <f t="shared" si="0"/>
        <v/>
      </c>
    </row>
    <row r="32" spans="2:3">
      <c r="B32" s="9"/>
      <c r="C32" s="26" t="str">
        <f t="shared" si="0"/>
        <v/>
      </c>
    </row>
    <row r="33" spans="2:3">
      <c r="B33" s="9"/>
      <c r="C33" s="26" t="str">
        <f t="shared" si="0"/>
        <v/>
      </c>
    </row>
    <row r="34" spans="2:3">
      <c r="B34" s="9"/>
      <c r="C34" s="26" t="str">
        <f t="shared" si="0"/>
        <v/>
      </c>
    </row>
    <row r="35" spans="2:3">
      <c r="B35" s="9"/>
      <c r="C35" s="26" t="str">
        <f t="shared" si="0"/>
        <v/>
      </c>
    </row>
    <row r="36" spans="2:3">
      <c r="B36" s="9"/>
      <c r="C36" s="26" t="str">
        <f t="shared" si="0"/>
        <v/>
      </c>
    </row>
    <row r="37" spans="2:3">
      <c r="B37" s="9"/>
      <c r="C37" s="26" t="str">
        <f t="shared" si="0"/>
        <v/>
      </c>
    </row>
    <row r="38" spans="2:3">
      <c r="B38" s="9"/>
      <c r="C38" s="26" t="str">
        <f t="shared" si="0"/>
        <v/>
      </c>
    </row>
    <row r="39" spans="2:3">
      <c r="B39" s="9"/>
      <c r="C39" s="26" t="str">
        <f t="shared" si="0"/>
        <v/>
      </c>
    </row>
    <row r="40" spans="2:3">
      <c r="B40" s="9"/>
      <c r="C40" s="26" t="str">
        <f t="shared" si="0"/>
        <v/>
      </c>
    </row>
    <row r="41" spans="2:3">
      <c r="B41" s="9"/>
      <c r="C41" s="26" t="str">
        <f t="shared" si="0"/>
        <v/>
      </c>
    </row>
    <row r="42" spans="2:3">
      <c r="B42" s="9"/>
      <c r="C42" s="26" t="str">
        <f t="shared" si="0"/>
        <v/>
      </c>
    </row>
    <row r="43" spans="2:3">
      <c r="B43" s="9"/>
      <c r="C43" s="26" t="str">
        <f t="shared" si="0"/>
        <v/>
      </c>
    </row>
    <row r="44" spans="2:3">
      <c r="B44" s="9"/>
      <c r="C44" s="26" t="str">
        <f t="shared" si="0"/>
        <v/>
      </c>
    </row>
    <row r="45" spans="2:3">
      <c r="B45" s="9"/>
      <c r="C45" s="26" t="str">
        <f t="shared" si="0"/>
        <v/>
      </c>
    </row>
    <row r="46" spans="2:3">
      <c r="B46" s="9"/>
      <c r="C46" s="26" t="str">
        <f t="shared" si="0"/>
        <v/>
      </c>
    </row>
    <row r="47" spans="2:3">
      <c r="B47" s="9"/>
      <c r="C47" s="26" t="str">
        <f t="shared" si="0"/>
        <v/>
      </c>
    </row>
    <row r="48" spans="2:3">
      <c r="B48" s="9"/>
      <c r="C48" s="26" t="str">
        <f t="shared" si="0"/>
        <v/>
      </c>
    </row>
    <row r="49" spans="2:3">
      <c r="B49" s="9"/>
      <c r="C49" s="26" t="str">
        <f t="shared" si="0"/>
        <v/>
      </c>
    </row>
    <row r="50" spans="2:3">
      <c r="B50" s="9"/>
      <c r="C50" s="26" t="str">
        <f t="shared" si="0"/>
        <v/>
      </c>
    </row>
    <row r="51" spans="2:3">
      <c r="B51" s="9"/>
      <c r="C51" s="26" t="str">
        <f t="shared" si="0"/>
        <v/>
      </c>
    </row>
    <row r="52" spans="2:3">
      <c r="B52" s="9"/>
      <c r="C52" s="26" t="str">
        <f t="shared" si="0"/>
        <v/>
      </c>
    </row>
    <row r="53" spans="2:3">
      <c r="B53" s="9"/>
      <c r="C53" s="26" t="str">
        <f t="shared" si="0"/>
        <v/>
      </c>
    </row>
    <row r="54" spans="2:3">
      <c r="B54" s="9"/>
      <c r="C54" s="26" t="str">
        <f t="shared" si="0"/>
        <v/>
      </c>
    </row>
    <row r="55" spans="2:3">
      <c r="B55" s="9"/>
      <c r="C55" s="26" t="str">
        <f t="shared" si="0"/>
        <v/>
      </c>
    </row>
    <row r="56" spans="2:3">
      <c r="B56" s="9"/>
      <c r="C56" s="26" t="str">
        <f t="shared" si="0"/>
        <v/>
      </c>
    </row>
    <row r="57" spans="2:3">
      <c r="B57" s="9"/>
      <c r="C57" s="26" t="str">
        <f t="shared" si="0"/>
        <v/>
      </c>
    </row>
    <row r="58" spans="2:3">
      <c r="B58" s="9"/>
      <c r="C58" s="26" t="str">
        <f t="shared" si="0"/>
        <v/>
      </c>
    </row>
    <row r="59" spans="2:3">
      <c r="B59" s="9"/>
      <c r="C59" s="26" t="str">
        <f t="shared" si="0"/>
        <v/>
      </c>
    </row>
    <row r="60" spans="2:3">
      <c r="B60" s="9"/>
      <c r="C60" s="26" t="str">
        <f t="shared" si="0"/>
        <v/>
      </c>
    </row>
    <row r="61" spans="2:3">
      <c r="B61" s="9"/>
      <c r="C61" s="26" t="str">
        <f t="shared" si="0"/>
        <v/>
      </c>
    </row>
    <row r="62" spans="2:3">
      <c r="B62" s="9"/>
      <c r="C62" s="26" t="str">
        <f t="shared" si="0"/>
        <v/>
      </c>
    </row>
    <row r="63" spans="2:3">
      <c r="B63" s="9"/>
      <c r="C63" s="26" t="str">
        <f t="shared" si="0"/>
        <v/>
      </c>
    </row>
    <row r="64" spans="2:3">
      <c r="B64" s="9"/>
      <c r="C64" s="26" t="str">
        <f t="shared" si="0"/>
        <v/>
      </c>
    </row>
    <row r="65" spans="2:3">
      <c r="B65" s="9"/>
      <c r="C65" s="26" t="str">
        <f t="shared" si="0"/>
        <v/>
      </c>
    </row>
    <row r="66" spans="2:3">
      <c r="B66" s="9"/>
      <c r="C66" s="26" t="str">
        <f t="shared" si="0"/>
        <v/>
      </c>
    </row>
    <row r="67" spans="2:3">
      <c r="B67" s="9"/>
      <c r="C67" s="26" t="str">
        <f t="shared" si="0"/>
        <v/>
      </c>
    </row>
    <row r="68" spans="2:3">
      <c r="B68" s="9"/>
      <c r="C68" s="26" t="str">
        <f t="shared" si="0"/>
        <v/>
      </c>
    </row>
    <row r="69" spans="2:3">
      <c r="B69" s="9"/>
      <c r="C69" s="26" t="str">
        <f t="shared" si="0"/>
        <v/>
      </c>
    </row>
    <row r="70" spans="2:3">
      <c r="B70" s="9"/>
      <c r="C70" s="26" t="str">
        <f t="shared" si="0"/>
        <v/>
      </c>
    </row>
    <row r="71" spans="2:3">
      <c r="B71" s="9"/>
      <c r="C71" s="26" t="str">
        <f t="shared" si="0"/>
        <v/>
      </c>
    </row>
    <row r="72" spans="2:3">
      <c r="B72" s="9"/>
      <c r="C72" s="26" t="str">
        <f t="shared" si="0"/>
        <v/>
      </c>
    </row>
    <row r="73" spans="2:3">
      <c r="B73" s="9"/>
      <c r="C73" s="26" t="str">
        <f t="shared" si="0"/>
        <v/>
      </c>
    </row>
    <row r="74" spans="2:3">
      <c r="B74" s="9"/>
      <c r="C74" s="26" t="str">
        <f t="shared" ref="C74:C137" si="1">IF(AND(B73="",B74&lt;&gt;""),"エラー！記入箇所を確認してください。","")</f>
        <v/>
      </c>
    </row>
    <row r="75" spans="2:3">
      <c r="B75" s="9"/>
      <c r="C75" s="26" t="str">
        <f t="shared" si="1"/>
        <v/>
      </c>
    </row>
    <row r="76" spans="2:3">
      <c r="B76" s="9"/>
      <c r="C76" s="26" t="str">
        <f t="shared" si="1"/>
        <v/>
      </c>
    </row>
    <row r="77" spans="2:3">
      <c r="B77" s="9"/>
      <c r="C77" s="26" t="str">
        <f t="shared" si="1"/>
        <v/>
      </c>
    </row>
    <row r="78" spans="2:3">
      <c r="B78" s="9"/>
      <c r="C78" s="26" t="str">
        <f t="shared" si="1"/>
        <v/>
      </c>
    </row>
    <row r="79" spans="2:3">
      <c r="B79" s="9"/>
      <c r="C79" s="26" t="str">
        <f t="shared" si="1"/>
        <v/>
      </c>
    </row>
    <row r="80" spans="2:3">
      <c r="B80" s="9"/>
      <c r="C80" s="26" t="str">
        <f t="shared" si="1"/>
        <v/>
      </c>
    </row>
    <row r="81" spans="2:3">
      <c r="B81" s="9"/>
      <c r="C81" s="26" t="str">
        <f t="shared" si="1"/>
        <v/>
      </c>
    </row>
    <row r="82" spans="2:3">
      <c r="B82" s="9"/>
      <c r="C82" s="26" t="str">
        <f t="shared" si="1"/>
        <v/>
      </c>
    </row>
    <row r="83" spans="2:3">
      <c r="B83" s="9"/>
      <c r="C83" s="26" t="str">
        <f t="shared" si="1"/>
        <v/>
      </c>
    </row>
    <row r="84" spans="2:3">
      <c r="B84" s="9"/>
      <c r="C84" s="26" t="str">
        <f t="shared" si="1"/>
        <v/>
      </c>
    </row>
    <row r="85" spans="2:3">
      <c r="B85" s="9"/>
      <c r="C85" s="26" t="str">
        <f t="shared" si="1"/>
        <v/>
      </c>
    </row>
    <row r="86" spans="2:3">
      <c r="B86" s="9"/>
      <c r="C86" s="26" t="str">
        <f t="shared" si="1"/>
        <v/>
      </c>
    </row>
    <row r="87" spans="2:3">
      <c r="B87" s="9"/>
      <c r="C87" s="26" t="str">
        <f t="shared" si="1"/>
        <v/>
      </c>
    </row>
    <row r="88" spans="2:3">
      <c r="B88" s="9"/>
      <c r="C88" s="26" t="str">
        <f t="shared" si="1"/>
        <v/>
      </c>
    </row>
    <row r="89" spans="2:3">
      <c r="B89" s="9"/>
      <c r="C89" s="26" t="str">
        <f t="shared" si="1"/>
        <v/>
      </c>
    </row>
    <row r="90" spans="2:3">
      <c r="B90" s="9"/>
      <c r="C90" s="26" t="str">
        <f t="shared" si="1"/>
        <v/>
      </c>
    </row>
    <row r="91" spans="2:3">
      <c r="B91" s="9"/>
      <c r="C91" s="26" t="str">
        <f t="shared" si="1"/>
        <v/>
      </c>
    </row>
    <row r="92" spans="2:3">
      <c r="B92" s="9"/>
      <c r="C92" s="26" t="str">
        <f t="shared" si="1"/>
        <v/>
      </c>
    </row>
    <row r="93" spans="2:3">
      <c r="B93" s="9"/>
      <c r="C93" s="26" t="str">
        <f t="shared" si="1"/>
        <v/>
      </c>
    </row>
    <row r="94" spans="2:3">
      <c r="B94" s="9"/>
      <c r="C94" s="26" t="str">
        <f t="shared" si="1"/>
        <v/>
      </c>
    </row>
    <row r="95" spans="2:3">
      <c r="B95" s="9"/>
      <c r="C95" s="26" t="str">
        <f t="shared" si="1"/>
        <v/>
      </c>
    </row>
    <row r="96" spans="2:3">
      <c r="B96" s="9"/>
      <c r="C96" s="26" t="str">
        <f t="shared" si="1"/>
        <v/>
      </c>
    </row>
    <row r="97" spans="2:3">
      <c r="B97" s="9"/>
      <c r="C97" s="26" t="str">
        <f t="shared" si="1"/>
        <v/>
      </c>
    </row>
    <row r="98" spans="2:3">
      <c r="B98" s="9"/>
      <c r="C98" s="26" t="str">
        <f t="shared" si="1"/>
        <v/>
      </c>
    </row>
    <row r="99" spans="2:3">
      <c r="B99" s="9"/>
      <c r="C99" s="26" t="str">
        <f t="shared" si="1"/>
        <v/>
      </c>
    </row>
    <row r="100" spans="2:3">
      <c r="B100" s="9"/>
      <c r="C100" s="26" t="str">
        <f t="shared" si="1"/>
        <v/>
      </c>
    </row>
    <row r="101" spans="2:3">
      <c r="B101" s="9"/>
      <c r="C101" s="26" t="str">
        <f t="shared" si="1"/>
        <v/>
      </c>
    </row>
    <row r="102" spans="2:3">
      <c r="B102" s="9"/>
      <c r="C102" s="26" t="str">
        <f t="shared" si="1"/>
        <v/>
      </c>
    </row>
    <row r="103" spans="2:3">
      <c r="B103" s="9"/>
      <c r="C103" s="26" t="str">
        <f t="shared" si="1"/>
        <v/>
      </c>
    </row>
    <row r="104" spans="2:3">
      <c r="B104" s="9"/>
      <c r="C104" s="26" t="str">
        <f t="shared" si="1"/>
        <v/>
      </c>
    </row>
    <row r="105" spans="2:3">
      <c r="B105" s="9"/>
      <c r="C105" s="26" t="str">
        <f t="shared" si="1"/>
        <v/>
      </c>
    </row>
    <row r="106" spans="2:3">
      <c r="B106" s="9"/>
      <c r="C106" s="26" t="str">
        <f t="shared" si="1"/>
        <v/>
      </c>
    </row>
    <row r="107" spans="2:3">
      <c r="B107" s="9"/>
      <c r="C107" s="26" t="str">
        <f t="shared" si="1"/>
        <v/>
      </c>
    </row>
    <row r="108" spans="2:3">
      <c r="B108" s="9"/>
      <c r="C108" s="26" t="str">
        <f t="shared" si="1"/>
        <v/>
      </c>
    </row>
    <row r="109" spans="2:3">
      <c r="B109" s="9"/>
      <c r="C109" s="26" t="str">
        <f t="shared" si="1"/>
        <v/>
      </c>
    </row>
    <row r="110" spans="2:3">
      <c r="B110" s="9"/>
      <c r="C110" s="26" t="str">
        <f t="shared" si="1"/>
        <v/>
      </c>
    </row>
    <row r="111" spans="2:3">
      <c r="B111" s="9"/>
      <c r="C111" s="26" t="str">
        <f t="shared" si="1"/>
        <v/>
      </c>
    </row>
    <row r="112" spans="2:3">
      <c r="B112" s="9"/>
      <c r="C112" s="26" t="str">
        <f t="shared" si="1"/>
        <v/>
      </c>
    </row>
    <row r="113" spans="2:3">
      <c r="B113" s="9"/>
      <c r="C113" s="26" t="str">
        <f t="shared" si="1"/>
        <v/>
      </c>
    </row>
    <row r="114" spans="2:3">
      <c r="B114" s="9"/>
      <c r="C114" s="26" t="str">
        <f t="shared" si="1"/>
        <v/>
      </c>
    </row>
    <row r="115" spans="2:3">
      <c r="B115" s="9"/>
      <c r="C115" s="26" t="str">
        <f t="shared" si="1"/>
        <v/>
      </c>
    </row>
    <row r="116" spans="2:3">
      <c r="B116" s="9"/>
      <c r="C116" s="26" t="str">
        <f t="shared" si="1"/>
        <v/>
      </c>
    </row>
    <row r="117" spans="2:3">
      <c r="B117" s="9"/>
      <c r="C117" s="26" t="str">
        <f t="shared" si="1"/>
        <v/>
      </c>
    </row>
    <row r="118" spans="2:3">
      <c r="B118" s="9"/>
      <c r="C118" s="26" t="str">
        <f t="shared" si="1"/>
        <v/>
      </c>
    </row>
    <row r="119" spans="2:3">
      <c r="B119" s="9"/>
      <c r="C119" s="26" t="str">
        <f t="shared" si="1"/>
        <v/>
      </c>
    </row>
    <row r="120" spans="2:3">
      <c r="B120" s="9"/>
      <c r="C120" s="26" t="str">
        <f t="shared" si="1"/>
        <v/>
      </c>
    </row>
    <row r="121" spans="2:3">
      <c r="B121" s="9"/>
      <c r="C121" s="26" t="str">
        <f t="shared" si="1"/>
        <v/>
      </c>
    </row>
    <row r="122" spans="2:3">
      <c r="B122" s="9"/>
      <c r="C122" s="26" t="str">
        <f t="shared" si="1"/>
        <v/>
      </c>
    </row>
    <row r="123" spans="2:3">
      <c r="B123" s="9"/>
      <c r="C123" s="26" t="str">
        <f t="shared" si="1"/>
        <v/>
      </c>
    </row>
    <row r="124" spans="2:3">
      <c r="B124" s="9"/>
      <c r="C124" s="26" t="str">
        <f t="shared" si="1"/>
        <v/>
      </c>
    </row>
    <row r="125" spans="2:3">
      <c r="B125" s="9"/>
      <c r="C125" s="26" t="str">
        <f t="shared" si="1"/>
        <v/>
      </c>
    </row>
    <row r="126" spans="2:3">
      <c r="B126" s="9"/>
      <c r="C126" s="26" t="str">
        <f t="shared" si="1"/>
        <v/>
      </c>
    </row>
    <row r="127" spans="2:3">
      <c r="B127" s="9"/>
      <c r="C127" s="26" t="str">
        <f t="shared" si="1"/>
        <v/>
      </c>
    </row>
    <row r="128" spans="2:3">
      <c r="B128" s="9"/>
      <c r="C128" s="26" t="str">
        <f t="shared" si="1"/>
        <v/>
      </c>
    </row>
    <row r="129" spans="2:3">
      <c r="B129" s="9"/>
      <c r="C129" s="26" t="str">
        <f t="shared" si="1"/>
        <v/>
      </c>
    </row>
    <row r="130" spans="2:3">
      <c r="B130" s="9"/>
      <c r="C130" s="26" t="str">
        <f t="shared" si="1"/>
        <v/>
      </c>
    </row>
    <row r="131" spans="2:3">
      <c r="B131" s="9"/>
      <c r="C131" s="26" t="str">
        <f t="shared" si="1"/>
        <v/>
      </c>
    </row>
    <row r="132" spans="2:3">
      <c r="B132" s="9"/>
      <c r="C132" s="26" t="str">
        <f t="shared" si="1"/>
        <v/>
      </c>
    </row>
    <row r="133" spans="2:3">
      <c r="B133" s="9"/>
      <c r="C133" s="26" t="str">
        <f t="shared" si="1"/>
        <v/>
      </c>
    </row>
    <row r="134" spans="2:3">
      <c r="B134" s="9"/>
      <c r="C134" s="26" t="str">
        <f t="shared" si="1"/>
        <v/>
      </c>
    </row>
    <row r="135" spans="2:3">
      <c r="B135" s="9"/>
      <c r="C135" s="26" t="str">
        <f t="shared" si="1"/>
        <v/>
      </c>
    </row>
    <row r="136" spans="2:3">
      <c r="B136" s="9"/>
      <c r="C136" s="26" t="str">
        <f t="shared" si="1"/>
        <v/>
      </c>
    </row>
    <row r="137" spans="2:3">
      <c r="B137" s="9"/>
      <c r="C137" s="26" t="str">
        <f t="shared" si="1"/>
        <v/>
      </c>
    </row>
    <row r="138" spans="2:3">
      <c r="B138" s="9"/>
      <c r="C138" s="26" t="str">
        <f t="shared" ref="C138:C201" si="2">IF(AND(B137="",B138&lt;&gt;""),"エラー！記入箇所を確認してください。","")</f>
        <v/>
      </c>
    </row>
    <row r="139" spans="2:3">
      <c r="B139" s="9"/>
      <c r="C139" s="26" t="str">
        <f t="shared" si="2"/>
        <v/>
      </c>
    </row>
    <row r="140" spans="2:3">
      <c r="B140" s="9"/>
      <c r="C140" s="26" t="str">
        <f t="shared" si="2"/>
        <v/>
      </c>
    </row>
    <row r="141" spans="2:3">
      <c r="B141" s="9"/>
      <c r="C141" s="26" t="str">
        <f t="shared" si="2"/>
        <v/>
      </c>
    </row>
    <row r="142" spans="2:3">
      <c r="B142" s="9"/>
      <c r="C142" s="26" t="str">
        <f t="shared" si="2"/>
        <v/>
      </c>
    </row>
    <row r="143" spans="2:3">
      <c r="B143" s="9"/>
      <c r="C143" s="26" t="str">
        <f t="shared" si="2"/>
        <v/>
      </c>
    </row>
    <row r="144" spans="2:3">
      <c r="B144" s="9"/>
      <c r="C144" s="26" t="str">
        <f t="shared" si="2"/>
        <v/>
      </c>
    </row>
    <row r="145" spans="2:3">
      <c r="B145" s="9"/>
      <c r="C145" s="26" t="str">
        <f t="shared" si="2"/>
        <v/>
      </c>
    </row>
    <row r="146" spans="2:3">
      <c r="B146" s="9"/>
      <c r="C146" s="26" t="str">
        <f t="shared" si="2"/>
        <v/>
      </c>
    </row>
    <row r="147" spans="2:3">
      <c r="B147" s="9"/>
      <c r="C147" s="26" t="str">
        <f t="shared" si="2"/>
        <v/>
      </c>
    </row>
    <row r="148" spans="2:3">
      <c r="B148" s="9"/>
      <c r="C148" s="26" t="str">
        <f t="shared" si="2"/>
        <v/>
      </c>
    </row>
    <row r="149" spans="2:3">
      <c r="B149" s="9"/>
      <c r="C149" s="26" t="str">
        <f t="shared" si="2"/>
        <v/>
      </c>
    </row>
    <row r="150" spans="2:3">
      <c r="B150" s="9"/>
      <c r="C150" s="26" t="str">
        <f t="shared" si="2"/>
        <v/>
      </c>
    </row>
    <row r="151" spans="2:3">
      <c r="B151" s="9"/>
      <c r="C151" s="26" t="str">
        <f t="shared" si="2"/>
        <v/>
      </c>
    </row>
    <row r="152" spans="2:3">
      <c r="B152" s="9"/>
      <c r="C152" s="26" t="str">
        <f t="shared" si="2"/>
        <v/>
      </c>
    </row>
    <row r="153" spans="2:3">
      <c r="B153" s="9"/>
      <c r="C153" s="26" t="str">
        <f t="shared" si="2"/>
        <v/>
      </c>
    </row>
    <row r="154" spans="2:3">
      <c r="B154" s="9"/>
      <c r="C154" s="26" t="str">
        <f t="shared" si="2"/>
        <v/>
      </c>
    </row>
    <row r="155" spans="2:3">
      <c r="B155" s="9"/>
      <c r="C155" s="26" t="str">
        <f t="shared" si="2"/>
        <v/>
      </c>
    </row>
    <row r="156" spans="2:3">
      <c r="B156" s="9"/>
      <c r="C156" s="26" t="str">
        <f t="shared" si="2"/>
        <v/>
      </c>
    </row>
    <row r="157" spans="2:3">
      <c r="B157" s="9"/>
      <c r="C157" s="26" t="str">
        <f t="shared" si="2"/>
        <v/>
      </c>
    </row>
    <row r="158" spans="2:3">
      <c r="B158" s="9"/>
      <c r="C158" s="26" t="str">
        <f t="shared" si="2"/>
        <v/>
      </c>
    </row>
    <row r="159" spans="2:3">
      <c r="B159" s="9"/>
      <c r="C159" s="26" t="str">
        <f t="shared" si="2"/>
        <v/>
      </c>
    </row>
    <row r="160" spans="2:3">
      <c r="B160" s="9"/>
      <c r="C160" s="26" t="str">
        <f t="shared" si="2"/>
        <v/>
      </c>
    </row>
    <row r="161" spans="2:3">
      <c r="B161" s="9"/>
      <c r="C161" s="26" t="str">
        <f t="shared" si="2"/>
        <v/>
      </c>
    </row>
    <row r="162" spans="2:3">
      <c r="B162" s="9"/>
      <c r="C162" s="26" t="str">
        <f t="shared" si="2"/>
        <v/>
      </c>
    </row>
    <row r="163" spans="2:3">
      <c r="B163" s="9"/>
      <c r="C163" s="26" t="str">
        <f t="shared" si="2"/>
        <v/>
      </c>
    </row>
    <row r="164" spans="2:3">
      <c r="B164" s="9"/>
      <c r="C164" s="26" t="str">
        <f t="shared" si="2"/>
        <v/>
      </c>
    </row>
    <row r="165" spans="2:3">
      <c r="B165" s="9"/>
      <c r="C165" s="26" t="str">
        <f t="shared" si="2"/>
        <v/>
      </c>
    </row>
    <row r="166" spans="2:3">
      <c r="B166" s="9"/>
      <c r="C166" s="26" t="str">
        <f t="shared" si="2"/>
        <v/>
      </c>
    </row>
    <row r="167" spans="2:3">
      <c r="B167" s="9"/>
      <c r="C167" s="26" t="str">
        <f t="shared" si="2"/>
        <v/>
      </c>
    </row>
    <row r="168" spans="2:3">
      <c r="B168" s="9"/>
      <c r="C168" s="26" t="str">
        <f t="shared" si="2"/>
        <v/>
      </c>
    </row>
    <row r="169" spans="2:3">
      <c r="B169" s="9"/>
      <c r="C169" s="26" t="str">
        <f t="shared" si="2"/>
        <v/>
      </c>
    </row>
    <row r="170" spans="2:3">
      <c r="B170" s="9"/>
      <c r="C170" s="26" t="str">
        <f t="shared" si="2"/>
        <v/>
      </c>
    </row>
    <row r="171" spans="2:3">
      <c r="B171" s="9"/>
      <c r="C171" s="26" t="str">
        <f t="shared" si="2"/>
        <v/>
      </c>
    </row>
    <row r="172" spans="2:3">
      <c r="B172" s="9"/>
      <c r="C172" s="26" t="str">
        <f t="shared" si="2"/>
        <v/>
      </c>
    </row>
    <row r="173" spans="2:3">
      <c r="B173" s="9"/>
      <c r="C173" s="26" t="str">
        <f t="shared" si="2"/>
        <v/>
      </c>
    </row>
    <row r="174" spans="2:3">
      <c r="B174" s="9"/>
      <c r="C174" s="26" t="str">
        <f t="shared" si="2"/>
        <v/>
      </c>
    </row>
    <row r="175" spans="2:3">
      <c r="B175" s="9"/>
      <c r="C175" s="26" t="str">
        <f t="shared" si="2"/>
        <v/>
      </c>
    </row>
    <row r="176" spans="2:3">
      <c r="B176" s="9"/>
      <c r="C176" s="26" t="str">
        <f t="shared" si="2"/>
        <v/>
      </c>
    </row>
    <row r="177" spans="2:3">
      <c r="B177" s="9"/>
      <c r="C177" s="26" t="str">
        <f t="shared" si="2"/>
        <v/>
      </c>
    </row>
    <row r="178" spans="2:3">
      <c r="B178" s="9"/>
      <c r="C178" s="26" t="str">
        <f t="shared" si="2"/>
        <v/>
      </c>
    </row>
    <row r="179" spans="2:3">
      <c r="B179" s="9"/>
      <c r="C179" s="26" t="str">
        <f t="shared" si="2"/>
        <v/>
      </c>
    </row>
    <row r="180" spans="2:3">
      <c r="B180" s="9"/>
      <c r="C180" s="26" t="str">
        <f t="shared" si="2"/>
        <v/>
      </c>
    </row>
    <row r="181" spans="2:3">
      <c r="B181" s="9"/>
      <c r="C181" s="26" t="str">
        <f t="shared" si="2"/>
        <v/>
      </c>
    </row>
    <row r="182" spans="2:3">
      <c r="B182" s="9"/>
      <c r="C182" s="26" t="str">
        <f t="shared" si="2"/>
        <v/>
      </c>
    </row>
    <row r="183" spans="2:3">
      <c r="B183" s="9"/>
      <c r="C183" s="26" t="str">
        <f t="shared" si="2"/>
        <v/>
      </c>
    </row>
    <row r="184" spans="2:3">
      <c r="B184" s="9"/>
      <c r="C184" s="26" t="str">
        <f t="shared" si="2"/>
        <v/>
      </c>
    </row>
    <row r="185" spans="2:3">
      <c r="B185" s="9"/>
      <c r="C185" s="26" t="str">
        <f t="shared" si="2"/>
        <v/>
      </c>
    </row>
    <row r="186" spans="2:3">
      <c r="B186" s="9"/>
      <c r="C186" s="26" t="str">
        <f t="shared" si="2"/>
        <v/>
      </c>
    </row>
    <row r="187" spans="2:3">
      <c r="B187" s="9"/>
      <c r="C187" s="26" t="str">
        <f t="shared" si="2"/>
        <v/>
      </c>
    </row>
    <row r="188" spans="2:3">
      <c r="B188" s="9"/>
      <c r="C188" s="26" t="str">
        <f t="shared" si="2"/>
        <v/>
      </c>
    </row>
    <row r="189" spans="2:3">
      <c r="B189" s="9"/>
      <c r="C189" s="26" t="str">
        <f t="shared" si="2"/>
        <v/>
      </c>
    </row>
    <row r="190" spans="2:3">
      <c r="B190" s="9"/>
      <c r="C190" s="26" t="str">
        <f t="shared" si="2"/>
        <v/>
      </c>
    </row>
    <row r="191" spans="2:3">
      <c r="B191" s="9"/>
      <c r="C191" s="26" t="str">
        <f t="shared" si="2"/>
        <v/>
      </c>
    </row>
    <row r="192" spans="2:3">
      <c r="B192" s="9"/>
      <c r="C192" s="26" t="str">
        <f t="shared" si="2"/>
        <v/>
      </c>
    </row>
    <row r="193" spans="2:3">
      <c r="B193" s="9"/>
      <c r="C193" s="26" t="str">
        <f t="shared" si="2"/>
        <v/>
      </c>
    </row>
    <row r="194" spans="2:3">
      <c r="B194" s="9"/>
      <c r="C194" s="26" t="str">
        <f t="shared" si="2"/>
        <v/>
      </c>
    </row>
    <row r="195" spans="2:3">
      <c r="B195" s="9"/>
      <c r="C195" s="26" t="str">
        <f t="shared" si="2"/>
        <v/>
      </c>
    </row>
    <row r="196" spans="2:3">
      <c r="B196" s="9"/>
      <c r="C196" s="26" t="str">
        <f t="shared" si="2"/>
        <v/>
      </c>
    </row>
    <row r="197" spans="2:3">
      <c r="B197" s="9"/>
      <c r="C197" s="26" t="str">
        <f t="shared" si="2"/>
        <v/>
      </c>
    </row>
    <row r="198" spans="2:3">
      <c r="B198" s="9"/>
      <c r="C198" s="26" t="str">
        <f t="shared" si="2"/>
        <v/>
      </c>
    </row>
    <row r="199" spans="2:3">
      <c r="B199" s="9"/>
      <c r="C199" s="26" t="str">
        <f t="shared" si="2"/>
        <v/>
      </c>
    </row>
    <row r="200" spans="2:3">
      <c r="B200" s="9"/>
      <c r="C200" s="26" t="str">
        <f t="shared" si="2"/>
        <v/>
      </c>
    </row>
    <row r="201" spans="2:3">
      <c r="B201" s="9"/>
      <c r="C201" s="26" t="str">
        <f t="shared" si="2"/>
        <v/>
      </c>
    </row>
    <row r="202" spans="2:3">
      <c r="B202" s="9"/>
      <c r="C202" s="26" t="str">
        <f t="shared" ref="C202:C265" si="3">IF(AND(B201="",B202&lt;&gt;""),"エラー！記入箇所を確認してください。","")</f>
        <v/>
      </c>
    </row>
    <row r="203" spans="2:3">
      <c r="B203" s="9"/>
      <c r="C203" s="26" t="str">
        <f t="shared" si="3"/>
        <v/>
      </c>
    </row>
    <row r="204" spans="2:3">
      <c r="B204" s="9"/>
      <c r="C204" s="26" t="str">
        <f t="shared" si="3"/>
        <v/>
      </c>
    </row>
    <row r="205" spans="2:3">
      <c r="B205" s="9"/>
      <c r="C205" s="26" t="str">
        <f t="shared" si="3"/>
        <v/>
      </c>
    </row>
    <row r="206" spans="2:3">
      <c r="B206" s="9"/>
      <c r="C206" s="26" t="str">
        <f t="shared" si="3"/>
        <v/>
      </c>
    </row>
    <row r="207" spans="2:3">
      <c r="B207" s="9"/>
      <c r="C207" s="26" t="str">
        <f t="shared" si="3"/>
        <v/>
      </c>
    </row>
    <row r="208" spans="2:3">
      <c r="B208" s="9"/>
      <c r="C208" s="26" t="str">
        <f t="shared" si="3"/>
        <v/>
      </c>
    </row>
    <row r="209" spans="2:3">
      <c r="B209" s="9"/>
      <c r="C209" s="26" t="str">
        <f t="shared" si="3"/>
        <v/>
      </c>
    </row>
    <row r="210" spans="2:3">
      <c r="B210" s="9"/>
      <c r="C210" s="26" t="str">
        <f t="shared" si="3"/>
        <v/>
      </c>
    </row>
    <row r="211" spans="2:3">
      <c r="B211" s="9"/>
      <c r="C211" s="26" t="str">
        <f t="shared" si="3"/>
        <v/>
      </c>
    </row>
    <row r="212" spans="2:3">
      <c r="B212" s="9"/>
      <c r="C212" s="26" t="str">
        <f t="shared" si="3"/>
        <v/>
      </c>
    </row>
    <row r="213" spans="2:3">
      <c r="B213" s="9"/>
      <c r="C213" s="26" t="str">
        <f t="shared" si="3"/>
        <v/>
      </c>
    </row>
    <row r="214" spans="2:3">
      <c r="B214" s="9"/>
      <c r="C214" s="26" t="str">
        <f t="shared" si="3"/>
        <v/>
      </c>
    </row>
    <row r="215" spans="2:3">
      <c r="B215" s="9"/>
      <c r="C215" s="26" t="str">
        <f t="shared" si="3"/>
        <v/>
      </c>
    </row>
    <row r="216" spans="2:3">
      <c r="B216" s="9"/>
      <c r="C216" s="26" t="str">
        <f t="shared" si="3"/>
        <v/>
      </c>
    </row>
    <row r="217" spans="2:3">
      <c r="B217" s="9"/>
      <c r="C217" s="26" t="str">
        <f t="shared" si="3"/>
        <v/>
      </c>
    </row>
    <row r="218" spans="2:3">
      <c r="B218" s="9"/>
      <c r="C218" s="26" t="str">
        <f t="shared" si="3"/>
        <v/>
      </c>
    </row>
    <row r="219" spans="2:3">
      <c r="B219" s="9"/>
      <c r="C219" s="26" t="str">
        <f t="shared" si="3"/>
        <v/>
      </c>
    </row>
    <row r="220" spans="2:3">
      <c r="B220" s="9"/>
      <c r="C220" s="26" t="str">
        <f t="shared" si="3"/>
        <v/>
      </c>
    </row>
    <row r="221" spans="2:3">
      <c r="B221" s="9"/>
      <c r="C221" s="26" t="str">
        <f t="shared" si="3"/>
        <v/>
      </c>
    </row>
    <row r="222" spans="2:3">
      <c r="B222" s="9"/>
      <c r="C222" s="26" t="str">
        <f t="shared" si="3"/>
        <v/>
      </c>
    </row>
    <row r="223" spans="2:3">
      <c r="B223" s="9"/>
      <c r="C223" s="26" t="str">
        <f t="shared" si="3"/>
        <v/>
      </c>
    </row>
    <row r="224" spans="2:3">
      <c r="B224" s="9"/>
      <c r="C224" s="26" t="str">
        <f t="shared" si="3"/>
        <v/>
      </c>
    </row>
    <row r="225" spans="2:3">
      <c r="B225" s="9"/>
      <c r="C225" s="26" t="str">
        <f t="shared" si="3"/>
        <v/>
      </c>
    </row>
    <row r="226" spans="2:3">
      <c r="B226" s="9"/>
      <c r="C226" s="26" t="str">
        <f t="shared" si="3"/>
        <v/>
      </c>
    </row>
    <row r="227" spans="2:3">
      <c r="B227" s="9"/>
      <c r="C227" s="26" t="str">
        <f t="shared" si="3"/>
        <v/>
      </c>
    </row>
    <row r="228" spans="2:3">
      <c r="B228" s="9"/>
      <c r="C228" s="26" t="str">
        <f t="shared" si="3"/>
        <v/>
      </c>
    </row>
    <row r="229" spans="2:3">
      <c r="B229" s="9"/>
      <c r="C229" s="26" t="str">
        <f t="shared" si="3"/>
        <v/>
      </c>
    </row>
    <row r="230" spans="2:3">
      <c r="B230" s="9"/>
      <c r="C230" s="26" t="str">
        <f t="shared" si="3"/>
        <v/>
      </c>
    </row>
    <row r="231" spans="2:3">
      <c r="B231" s="9"/>
      <c r="C231" s="26" t="str">
        <f t="shared" si="3"/>
        <v/>
      </c>
    </row>
    <row r="232" spans="2:3">
      <c r="B232" s="9"/>
      <c r="C232" s="26" t="str">
        <f t="shared" si="3"/>
        <v/>
      </c>
    </row>
    <row r="233" spans="2:3">
      <c r="B233" s="9"/>
      <c r="C233" s="26" t="str">
        <f t="shared" si="3"/>
        <v/>
      </c>
    </row>
    <row r="234" spans="2:3">
      <c r="B234" s="9"/>
      <c r="C234" s="26" t="str">
        <f t="shared" si="3"/>
        <v/>
      </c>
    </row>
    <row r="235" spans="2:3">
      <c r="B235" s="9"/>
      <c r="C235" s="26" t="str">
        <f t="shared" si="3"/>
        <v/>
      </c>
    </row>
    <row r="236" spans="2:3">
      <c r="B236" s="9"/>
      <c r="C236" s="26" t="str">
        <f t="shared" si="3"/>
        <v/>
      </c>
    </row>
    <row r="237" spans="2:3">
      <c r="B237" s="9"/>
      <c r="C237" s="26" t="str">
        <f t="shared" si="3"/>
        <v/>
      </c>
    </row>
    <row r="238" spans="2:3">
      <c r="B238" s="9"/>
      <c r="C238" s="26" t="str">
        <f t="shared" si="3"/>
        <v/>
      </c>
    </row>
    <row r="239" spans="2:3">
      <c r="B239" s="9"/>
      <c r="C239" s="26" t="str">
        <f t="shared" si="3"/>
        <v/>
      </c>
    </row>
    <row r="240" spans="2:3">
      <c r="B240" s="9"/>
      <c r="C240" s="26" t="str">
        <f t="shared" si="3"/>
        <v/>
      </c>
    </row>
    <row r="241" spans="2:3">
      <c r="B241" s="9"/>
      <c r="C241" s="26" t="str">
        <f t="shared" si="3"/>
        <v/>
      </c>
    </row>
    <row r="242" spans="2:3">
      <c r="B242" s="9"/>
      <c r="C242" s="26" t="str">
        <f t="shared" si="3"/>
        <v/>
      </c>
    </row>
    <row r="243" spans="2:3">
      <c r="B243" s="9"/>
      <c r="C243" s="26" t="str">
        <f t="shared" si="3"/>
        <v/>
      </c>
    </row>
    <row r="244" spans="2:3">
      <c r="B244" s="9"/>
      <c r="C244" s="26" t="str">
        <f t="shared" si="3"/>
        <v/>
      </c>
    </row>
    <row r="245" spans="2:3">
      <c r="B245" s="9"/>
      <c r="C245" s="26" t="str">
        <f t="shared" si="3"/>
        <v/>
      </c>
    </row>
    <row r="246" spans="2:3">
      <c r="B246" s="9"/>
      <c r="C246" s="26" t="str">
        <f t="shared" si="3"/>
        <v/>
      </c>
    </row>
    <row r="247" spans="2:3">
      <c r="B247" s="9"/>
      <c r="C247" s="26" t="str">
        <f t="shared" si="3"/>
        <v/>
      </c>
    </row>
    <row r="248" spans="2:3">
      <c r="B248" s="9"/>
      <c r="C248" s="26" t="str">
        <f t="shared" si="3"/>
        <v/>
      </c>
    </row>
    <row r="249" spans="2:3">
      <c r="B249" s="9"/>
      <c r="C249" s="26" t="str">
        <f t="shared" si="3"/>
        <v/>
      </c>
    </row>
    <row r="250" spans="2:3">
      <c r="B250" s="9"/>
      <c r="C250" s="26" t="str">
        <f t="shared" si="3"/>
        <v/>
      </c>
    </row>
    <row r="251" spans="2:3">
      <c r="B251" s="9"/>
      <c r="C251" s="26" t="str">
        <f t="shared" si="3"/>
        <v/>
      </c>
    </row>
    <row r="252" spans="2:3">
      <c r="B252" s="9"/>
      <c r="C252" s="26" t="str">
        <f t="shared" si="3"/>
        <v/>
      </c>
    </row>
    <row r="253" spans="2:3">
      <c r="B253" s="9"/>
      <c r="C253" s="26" t="str">
        <f t="shared" si="3"/>
        <v/>
      </c>
    </row>
    <row r="254" spans="2:3">
      <c r="B254" s="9"/>
      <c r="C254" s="26" t="str">
        <f t="shared" si="3"/>
        <v/>
      </c>
    </row>
    <row r="255" spans="2:3">
      <c r="B255" s="9"/>
      <c r="C255" s="26" t="str">
        <f t="shared" si="3"/>
        <v/>
      </c>
    </row>
    <row r="256" spans="2:3">
      <c r="B256" s="9"/>
      <c r="C256" s="26" t="str">
        <f t="shared" si="3"/>
        <v/>
      </c>
    </row>
    <row r="257" spans="2:3">
      <c r="B257" s="9"/>
      <c r="C257" s="26" t="str">
        <f t="shared" si="3"/>
        <v/>
      </c>
    </row>
    <row r="258" spans="2:3">
      <c r="B258" s="9"/>
      <c r="C258" s="26" t="str">
        <f t="shared" si="3"/>
        <v/>
      </c>
    </row>
    <row r="259" spans="2:3">
      <c r="B259" s="9"/>
      <c r="C259" s="26" t="str">
        <f t="shared" si="3"/>
        <v/>
      </c>
    </row>
    <row r="260" spans="2:3">
      <c r="B260" s="9"/>
      <c r="C260" s="26" t="str">
        <f t="shared" si="3"/>
        <v/>
      </c>
    </row>
    <row r="261" spans="2:3">
      <c r="B261" s="9"/>
      <c r="C261" s="26" t="str">
        <f t="shared" si="3"/>
        <v/>
      </c>
    </row>
    <row r="262" spans="2:3">
      <c r="B262" s="9"/>
      <c r="C262" s="26" t="str">
        <f t="shared" si="3"/>
        <v/>
      </c>
    </row>
    <row r="263" spans="2:3">
      <c r="B263" s="9"/>
      <c r="C263" s="26" t="str">
        <f t="shared" si="3"/>
        <v/>
      </c>
    </row>
    <row r="264" spans="2:3">
      <c r="B264" s="9"/>
      <c r="C264" s="26" t="str">
        <f t="shared" si="3"/>
        <v/>
      </c>
    </row>
    <row r="265" spans="2:3">
      <c r="B265" s="9"/>
      <c r="C265" s="26" t="str">
        <f t="shared" si="3"/>
        <v/>
      </c>
    </row>
    <row r="266" spans="2:3">
      <c r="B266" s="9"/>
      <c r="C266" s="26" t="str">
        <f t="shared" ref="C266:C329" si="4">IF(AND(B265="",B266&lt;&gt;""),"エラー！記入箇所を確認してください。","")</f>
        <v/>
      </c>
    </row>
    <row r="267" spans="2:3">
      <c r="B267" s="9"/>
      <c r="C267" s="26" t="str">
        <f t="shared" si="4"/>
        <v/>
      </c>
    </row>
    <row r="268" spans="2:3">
      <c r="B268" s="9"/>
      <c r="C268" s="26" t="str">
        <f t="shared" si="4"/>
        <v/>
      </c>
    </row>
    <row r="269" spans="2:3">
      <c r="B269" s="9"/>
      <c r="C269" s="26" t="str">
        <f t="shared" si="4"/>
        <v/>
      </c>
    </row>
    <row r="270" spans="2:3">
      <c r="B270" s="9"/>
      <c r="C270" s="26" t="str">
        <f t="shared" si="4"/>
        <v/>
      </c>
    </row>
    <row r="271" spans="2:3">
      <c r="B271" s="9"/>
      <c r="C271" s="26" t="str">
        <f t="shared" si="4"/>
        <v/>
      </c>
    </row>
    <row r="272" spans="2:3">
      <c r="B272" s="9"/>
      <c r="C272" s="26" t="str">
        <f t="shared" si="4"/>
        <v/>
      </c>
    </row>
    <row r="273" spans="2:3">
      <c r="B273" s="9"/>
      <c r="C273" s="26" t="str">
        <f t="shared" si="4"/>
        <v/>
      </c>
    </row>
    <row r="274" spans="2:3">
      <c r="B274" s="9"/>
      <c r="C274" s="26" t="str">
        <f t="shared" si="4"/>
        <v/>
      </c>
    </row>
    <row r="275" spans="2:3">
      <c r="B275" s="9"/>
      <c r="C275" s="26" t="str">
        <f t="shared" si="4"/>
        <v/>
      </c>
    </row>
    <row r="276" spans="2:3">
      <c r="B276" s="9"/>
      <c r="C276" s="26" t="str">
        <f t="shared" si="4"/>
        <v/>
      </c>
    </row>
    <row r="277" spans="2:3">
      <c r="B277" s="9"/>
      <c r="C277" s="26" t="str">
        <f t="shared" si="4"/>
        <v/>
      </c>
    </row>
    <row r="278" spans="2:3">
      <c r="B278" s="9"/>
      <c r="C278" s="26" t="str">
        <f t="shared" si="4"/>
        <v/>
      </c>
    </row>
    <row r="279" spans="2:3">
      <c r="B279" s="9"/>
      <c r="C279" s="26" t="str">
        <f t="shared" si="4"/>
        <v/>
      </c>
    </row>
    <row r="280" spans="2:3">
      <c r="B280" s="9"/>
      <c r="C280" s="26" t="str">
        <f t="shared" si="4"/>
        <v/>
      </c>
    </row>
    <row r="281" spans="2:3">
      <c r="B281" s="9"/>
      <c r="C281" s="26" t="str">
        <f t="shared" si="4"/>
        <v/>
      </c>
    </row>
    <row r="282" spans="2:3">
      <c r="B282" s="9"/>
      <c r="C282" s="26" t="str">
        <f t="shared" si="4"/>
        <v/>
      </c>
    </row>
    <row r="283" spans="2:3">
      <c r="B283" s="9"/>
      <c r="C283" s="26" t="str">
        <f t="shared" si="4"/>
        <v/>
      </c>
    </row>
    <row r="284" spans="2:3">
      <c r="B284" s="9"/>
      <c r="C284" s="26" t="str">
        <f t="shared" si="4"/>
        <v/>
      </c>
    </row>
    <row r="285" spans="2:3">
      <c r="B285" s="9"/>
      <c r="C285" s="26" t="str">
        <f t="shared" si="4"/>
        <v/>
      </c>
    </row>
    <row r="286" spans="2:3">
      <c r="B286" s="9"/>
      <c r="C286" s="26" t="str">
        <f t="shared" si="4"/>
        <v/>
      </c>
    </row>
    <row r="287" spans="2:3">
      <c r="B287" s="9"/>
      <c r="C287" s="26" t="str">
        <f t="shared" si="4"/>
        <v/>
      </c>
    </row>
    <row r="288" spans="2:3">
      <c r="B288" s="9"/>
      <c r="C288" s="26" t="str">
        <f t="shared" si="4"/>
        <v/>
      </c>
    </row>
    <row r="289" spans="2:3">
      <c r="B289" s="9"/>
      <c r="C289" s="26" t="str">
        <f t="shared" si="4"/>
        <v/>
      </c>
    </row>
    <row r="290" spans="2:3">
      <c r="B290" s="9"/>
      <c r="C290" s="26" t="str">
        <f t="shared" si="4"/>
        <v/>
      </c>
    </row>
    <row r="291" spans="2:3">
      <c r="B291" s="9"/>
      <c r="C291" s="26" t="str">
        <f t="shared" si="4"/>
        <v/>
      </c>
    </row>
    <row r="292" spans="2:3">
      <c r="B292" s="9"/>
      <c r="C292" s="26" t="str">
        <f t="shared" si="4"/>
        <v/>
      </c>
    </row>
    <row r="293" spans="2:3">
      <c r="B293" s="9"/>
      <c r="C293" s="26" t="str">
        <f t="shared" si="4"/>
        <v/>
      </c>
    </row>
    <row r="294" spans="2:3">
      <c r="B294" s="9"/>
      <c r="C294" s="26" t="str">
        <f t="shared" si="4"/>
        <v/>
      </c>
    </row>
    <row r="295" spans="2:3">
      <c r="B295" s="9"/>
      <c r="C295" s="26" t="str">
        <f t="shared" si="4"/>
        <v/>
      </c>
    </row>
    <row r="296" spans="2:3">
      <c r="B296" s="9"/>
      <c r="C296" s="26" t="str">
        <f t="shared" si="4"/>
        <v/>
      </c>
    </row>
    <row r="297" spans="2:3">
      <c r="B297" s="9"/>
      <c r="C297" s="26" t="str">
        <f t="shared" si="4"/>
        <v/>
      </c>
    </row>
    <row r="298" spans="2:3">
      <c r="B298" s="9"/>
      <c r="C298" s="26" t="str">
        <f t="shared" si="4"/>
        <v/>
      </c>
    </row>
    <row r="299" spans="2:3">
      <c r="B299" s="9"/>
      <c r="C299" s="26" t="str">
        <f t="shared" si="4"/>
        <v/>
      </c>
    </row>
    <row r="300" spans="2:3">
      <c r="B300" s="9"/>
      <c r="C300" s="26" t="str">
        <f t="shared" si="4"/>
        <v/>
      </c>
    </row>
    <row r="301" spans="2:3">
      <c r="B301" s="9"/>
      <c r="C301" s="26" t="str">
        <f t="shared" si="4"/>
        <v/>
      </c>
    </row>
    <row r="302" spans="2:3">
      <c r="B302" s="9"/>
      <c r="C302" s="26" t="str">
        <f t="shared" si="4"/>
        <v/>
      </c>
    </row>
    <row r="303" spans="2:3">
      <c r="B303" s="9"/>
      <c r="C303" s="26" t="str">
        <f t="shared" si="4"/>
        <v/>
      </c>
    </row>
    <row r="304" spans="2:3">
      <c r="B304" s="9"/>
      <c r="C304" s="26" t="str">
        <f t="shared" si="4"/>
        <v/>
      </c>
    </row>
    <row r="305" spans="2:3">
      <c r="B305" s="9"/>
      <c r="C305" s="26" t="str">
        <f t="shared" si="4"/>
        <v/>
      </c>
    </row>
    <row r="306" spans="2:3">
      <c r="B306" s="9"/>
      <c r="C306" s="26" t="str">
        <f t="shared" si="4"/>
        <v/>
      </c>
    </row>
    <row r="307" spans="2:3">
      <c r="B307" s="9"/>
      <c r="C307" s="26" t="str">
        <f t="shared" si="4"/>
        <v/>
      </c>
    </row>
    <row r="308" spans="2:3">
      <c r="B308" s="9"/>
      <c r="C308" s="26" t="str">
        <f t="shared" si="4"/>
        <v/>
      </c>
    </row>
    <row r="309" spans="2:3">
      <c r="B309" s="9"/>
      <c r="C309" s="26" t="str">
        <f t="shared" si="4"/>
        <v/>
      </c>
    </row>
    <row r="310" spans="2:3">
      <c r="B310" s="9"/>
      <c r="C310" s="26" t="str">
        <f t="shared" si="4"/>
        <v/>
      </c>
    </row>
    <row r="311" spans="2:3">
      <c r="B311" s="9"/>
      <c r="C311" s="26" t="str">
        <f t="shared" si="4"/>
        <v/>
      </c>
    </row>
    <row r="312" spans="2:3">
      <c r="B312" s="9"/>
      <c r="C312" s="26" t="str">
        <f t="shared" si="4"/>
        <v/>
      </c>
    </row>
    <row r="313" spans="2:3">
      <c r="B313" s="9"/>
      <c r="C313" s="26" t="str">
        <f t="shared" si="4"/>
        <v/>
      </c>
    </row>
    <row r="314" spans="2:3">
      <c r="B314" s="9"/>
      <c r="C314" s="26" t="str">
        <f t="shared" si="4"/>
        <v/>
      </c>
    </row>
    <row r="315" spans="2:3">
      <c r="B315" s="9"/>
      <c r="C315" s="26" t="str">
        <f t="shared" si="4"/>
        <v/>
      </c>
    </row>
    <row r="316" spans="2:3">
      <c r="B316" s="9"/>
      <c r="C316" s="26" t="str">
        <f t="shared" si="4"/>
        <v/>
      </c>
    </row>
    <row r="317" spans="2:3">
      <c r="B317" s="9"/>
      <c r="C317" s="26" t="str">
        <f t="shared" si="4"/>
        <v/>
      </c>
    </row>
    <row r="318" spans="2:3">
      <c r="B318" s="9"/>
      <c r="C318" s="26" t="str">
        <f t="shared" si="4"/>
        <v/>
      </c>
    </row>
    <row r="319" spans="2:3">
      <c r="B319" s="9"/>
      <c r="C319" s="26" t="str">
        <f t="shared" si="4"/>
        <v/>
      </c>
    </row>
    <row r="320" spans="2:3">
      <c r="B320" s="9"/>
      <c r="C320" s="26" t="str">
        <f t="shared" si="4"/>
        <v/>
      </c>
    </row>
    <row r="321" spans="2:3">
      <c r="B321" s="9"/>
      <c r="C321" s="26" t="str">
        <f t="shared" si="4"/>
        <v/>
      </c>
    </row>
    <row r="322" spans="2:3">
      <c r="B322" s="9"/>
      <c r="C322" s="26" t="str">
        <f t="shared" si="4"/>
        <v/>
      </c>
    </row>
    <row r="323" spans="2:3">
      <c r="B323" s="9"/>
      <c r="C323" s="26" t="str">
        <f t="shared" si="4"/>
        <v/>
      </c>
    </row>
    <row r="324" spans="2:3">
      <c r="B324" s="9"/>
      <c r="C324" s="26" t="str">
        <f t="shared" si="4"/>
        <v/>
      </c>
    </row>
    <row r="325" spans="2:3">
      <c r="B325" s="9"/>
      <c r="C325" s="26" t="str">
        <f t="shared" si="4"/>
        <v/>
      </c>
    </row>
    <row r="326" spans="2:3">
      <c r="B326" s="9"/>
      <c r="C326" s="26" t="str">
        <f t="shared" si="4"/>
        <v/>
      </c>
    </row>
    <row r="327" spans="2:3">
      <c r="B327" s="9"/>
      <c r="C327" s="26" t="str">
        <f t="shared" si="4"/>
        <v/>
      </c>
    </row>
    <row r="328" spans="2:3">
      <c r="B328" s="9"/>
      <c r="C328" s="26" t="str">
        <f t="shared" si="4"/>
        <v/>
      </c>
    </row>
    <row r="329" spans="2:3">
      <c r="B329" s="9"/>
      <c r="C329" s="26" t="str">
        <f t="shared" si="4"/>
        <v/>
      </c>
    </row>
    <row r="330" spans="2:3">
      <c r="B330" s="9"/>
      <c r="C330" s="26" t="str">
        <f t="shared" ref="C330:C393" si="5">IF(AND(B329="",B330&lt;&gt;""),"エラー！記入箇所を確認してください。","")</f>
        <v/>
      </c>
    </row>
    <row r="331" spans="2:3">
      <c r="B331" s="9"/>
      <c r="C331" s="26" t="str">
        <f t="shared" si="5"/>
        <v/>
      </c>
    </row>
    <row r="332" spans="2:3">
      <c r="B332" s="9"/>
      <c r="C332" s="26" t="str">
        <f t="shared" si="5"/>
        <v/>
      </c>
    </row>
    <row r="333" spans="2:3">
      <c r="B333" s="9"/>
      <c r="C333" s="26" t="str">
        <f t="shared" si="5"/>
        <v/>
      </c>
    </row>
    <row r="334" spans="2:3">
      <c r="B334" s="9"/>
      <c r="C334" s="26" t="str">
        <f t="shared" si="5"/>
        <v/>
      </c>
    </row>
    <row r="335" spans="2:3">
      <c r="B335" s="9"/>
      <c r="C335" s="26" t="str">
        <f t="shared" si="5"/>
        <v/>
      </c>
    </row>
    <row r="336" spans="2:3">
      <c r="B336" s="9"/>
      <c r="C336" s="26" t="str">
        <f t="shared" si="5"/>
        <v/>
      </c>
    </row>
    <row r="337" spans="2:3">
      <c r="B337" s="9"/>
      <c r="C337" s="26" t="str">
        <f t="shared" si="5"/>
        <v/>
      </c>
    </row>
    <row r="338" spans="2:3">
      <c r="B338" s="9"/>
      <c r="C338" s="26" t="str">
        <f t="shared" si="5"/>
        <v/>
      </c>
    </row>
    <row r="339" spans="2:3">
      <c r="B339" s="9"/>
      <c r="C339" s="26" t="str">
        <f t="shared" si="5"/>
        <v/>
      </c>
    </row>
    <row r="340" spans="2:3">
      <c r="B340" s="9"/>
      <c r="C340" s="26" t="str">
        <f t="shared" si="5"/>
        <v/>
      </c>
    </row>
    <row r="341" spans="2:3">
      <c r="B341" s="9"/>
      <c r="C341" s="26" t="str">
        <f t="shared" si="5"/>
        <v/>
      </c>
    </row>
    <row r="342" spans="2:3">
      <c r="B342" s="9"/>
      <c r="C342" s="26" t="str">
        <f t="shared" si="5"/>
        <v/>
      </c>
    </row>
    <row r="343" spans="2:3">
      <c r="B343" s="9"/>
      <c r="C343" s="26" t="str">
        <f t="shared" si="5"/>
        <v/>
      </c>
    </row>
    <row r="344" spans="2:3">
      <c r="B344" s="9"/>
      <c r="C344" s="26" t="str">
        <f t="shared" si="5"/>
        <v/>
      </c>
    </row>
    <row r="345" spans="2:3">
      <c r="B345" s="9"/>
      <c r="C345" s="26" t="str">
        <f t="shared" si="5"/>
        <v/>
      </c>
    </row>
    <row r="346" spans="2:3">
      <c r="B346" s="9"/>
      <c r="C346" s="26" t="str">
        <f t="shared" si="5"/>
        <v/>
      </c>
    </row>
    <row r="347" spans="2:3">
      <c r="B347" s="9"/>
      <c r="C347" s="26" t="str">
        <f t="shared" si="5"/>
        <v/>
      </c>
    </row>
    <row r="348" spans="2:3">
      <c r="B348" s="9"/>
      <c r="C348" s="26" t="str">
        <f t="shared" si="5"/>
        <v/>
      </c>
    </row>
    <row r="349" spans="2:3">
      <c r="B349" s="9"/>
      <c r="C349" s="26" t="str">
        <f t="shared" si="5"/>
        <v/>
      </c>
    </row>
    <row r="350" spans="2:3">
      <c r="B350" s="9"/>
      <c r="C350" s="26" t="str">
        <f t="shared" si="5"/>
        <v/>
      </c>
    </row>
    <row r="351" spans="2:3">
      <c r="B351" s="9"/>
      <c r="C351" s="26" t="str">
        <f t="shared" si="5"/>
        <v/>
      </c>
    </row>
    <row r="352" spans="2:3">
      <c r="B352" s="9"/>
      <c r="C352" s="26" t="str">
        <f t="shared" si="5"/>
        <v/>
      </c>
    </row>
    <row r="353" spans="2:3">
      <c r="B353" s="9"/>
      <c r="C353" s="26" t="str">
        <f t="shared" si="5"/>
        <v/>
      </c>
    </row>
    <row r="354" spans="2:3">
      <c r="B354" s="9"/>
      <c r="C354" s="26" t="str">
        <f t="shared" si="5"/>
        <v/>
      </c>
    </row>
    <row r="355" spans="2:3">
      <c r="B355" s="9"/>
      <c r="C355" s="26" t="str">
        <f t="shared" si="5"/>
        <v/>
      </c>
    </row>
    <row r="356" spans="2:3">
      <c r="B356" s="9"/>
      <c r="C356" s="26" t="str">
        <f t="shared" si="5"/>
        <v/>
      </c>
    </row>
    <row r="357" spans="2:3">
      <c r="B357" s="9"/>
      <c r="C357" s="26" t="str">
        <f t="shared" si="5"/>
        <v/>
      </c>
    </row>
    <row r="358" spans="2:3">
      <c r="B358" s="9"/>
      <c r="C358" s="26" t="str">
        <f t="shared" si="5"/>
        <v/>
      </c>
    </row>
    <row r="359" spans="2:3">
      <c r="B359" s="9"/>
      <c r="C359" s="26" t="str">
        <f t="shared" si="5"/>
        <v/>
      </c>
    </row>
    <row r="360" spans="2:3">
      <c r="B360" s="9"/>
      <c r="C360" s="26" t="str">
        <f t="shared" si="5"/>
        <v/>
      </c>
    </row>
    <row r="361" spans="2:3">
      <c r="B361" s="9"/>
      <c r="C361" s="26" t="str">
        <f t="shared" si="5"/>
        <v/>
      </c>
    </row>
    <row r="362" spans="2:3">
      <c r="B362" s="9"/>
      <c r="C362" s="26" t="str">
        <f t="shared" si="5"/>
        <v/>
      </c>
    </row>
    <row r="363" spans="2:3">
      <c r="B363" s="9"/>
      <c r="C363" s="26" t="str">
        <f t="shared" si="5"/>
        <v/>
      </c>
    </row>
    <row r="364" spans="2:3">
      <c r="B364" s="9"/>
      <c r="C364" s="26" t="str">
        <f t="shared" si="5"/>
        <v/>
      </c>
    </row>
    <row r="365" spans="2:3">
      <c r="B365" s="9"/>
      <c r="C365" s="26" t="str">
        <f t="shared" si="5"/>
        <v/>
      </c>
    </row>
    <row r="366" spans="2:3">
      <c r="B366" s="9"/>
      <c r="C366" s="26" t="str">
        <f t="shared" si="5"/>
        <v/>
      </c>
    </row>
    <row r="367" spans="2:3">
      <c r="B367" s="9"/>
      <c r="C367" s="26" t="str">
        <f t="shared" si="5"/>
        <v/>
      </c>
    </row>
    <row r="368" spans="2:3">
      <c r="B368" s="9"/>
      <c r="C368" s="26" t="str">
        <f t="shared" si="5"/>
        <v/>
      </c>
    </row>
    <row r="369" spans="2:3">
      <c r="B369" s="9"/>
      <c r="C369" s="26" t="str">
        <f t="shared" si="5"/>
        <v/>
      </c>
    </row>
    <row r="370" spans="2:3">
      <c r="B370" s="9"/>
      <c r="C370" s="26" t="str">
        <f t="shared" si="5"/>
        <v/>
      </c>
    </row>
    <row r="371" spans="2:3">
      <c r="B371" s="9"/>
      <c r="C371" s="26" t="str">
        <f t="shared" si="5"/>
        <v/>
      </c>
    </row>
    <row r="372" spans="2:3">
      <c r="B372" s="9"/>
      <c r="C372" s="26" t="str">
        <f t="shared" si="5"/>
        <v/>
      </c>
    </row>
    <row r="373" spans="2:3">
      <c r="B373" s="9"/>
      <c r="C373" s="26" t="str">
        <f t="shared" si="5"/>
        <v/>
      </c>
    </row>
    <row r="374" spans="2:3">
      <c r="B374" s="9"/>
      <c r="C374" s="26" t="str">
        <f t="shared" si="5"/>
        <v/>
      </c>
    </row>
    <row r="375" spans="2:3">
      <c r="B375" s="9"/>
      <c r="C375" s="26" t="str">
        <f t="shared" si="5"/>
        <v/>
      </c>
    </row>
    <row r="376" spans="2:3">
      <c r="B376" s="9"/>
      <c r="C376" s="26" t="str">
        <f t="shared" si="5"/>
        <v/>
      </c>
    </row>
    <row r="377" spans="2:3">
      <c r="B377" s="9"/>
      <c r="C377" s="26" t="str">
        <f t="shared" si="5"/>
        <v/>
      </c>
    </row>
    <row r="378" spans="2:3">
      <c r="B378" s="9"/>
      <c r="C378" s="26" t="str">
        <f t="shared" si="5"/>
        <v/>
      </c>
    </row>
    <row r="379" spans="2:3">
      <c r="B379" s="9"/>
      <c r="C379" s="26" t="str">
        <f t="shared" si="5"/>
        <v/>
      </c>
    </row>
    <row r="380" spans="2:3">
      <c r="B380" s="9"/>
      <c r="C380" s="26" t="str">
        <f t="shared" si="5"/>
        <v/>
      </c>
    </row>
    <row r="381" spans="2:3">
      <c r="B381" s="9"/>
      <c r="C381" s="26" t="str">
        <f t="shared" si="5"/>
        <v/>
      </c>
    </row>
    <row r="382" spans="2:3">
      <c r="B382" s="9"/>
      <c r="C382" s="26" t="str">
        <f t="shared" si="5"/>
        <v/>
      </c>
    </row>
    <row r="383" spans="2:3">
      <c r="B383" s="9"/>
      <c r="C383" s="26" t="str">
        <f t="shared" si="5"/>
        <v/>
      </c>
    </row>
    <row r="384" spans="2:3">
      <c r="B384" s="9"/>
      <c r="C384" s="26" t="str">
        <f t="shared" si="5"/>
        <v/>
      </c>
    </row>
    <row r="385" spans="2:3">
      <c r="B385" s="9"/>
      <c r="C385" s="26" t="str">
        <f t="shared" si="5"/>
        <v/>
      </c>
    </row>
    <row r="386" spans="2:3">
      <c r="B386" s="9"/>
      <c r="C386" s="26" t="str">
        <f t="shared" si="5"/>
        <v/>
      </c>
    </row>
    <row r="387" spans="2:3">
      <c r="B387" s="9"/>
      <c r="C387" s="26" t="str">
        <f t="shared" si="5"/>
        <v/>
      </c>
    </row>
    <row r="388" spans="2:3">
      <c r="B388" s="9"/>
      <c r="C388" s="26" t="str">
        <f t="shared" si="5"/>
        <v/>
      </c>
    </row>
    <row r="389" spans="2:3">
      <c r="B389" s="9"/>
      <c r="C389" s="26" t="str">
        <f t="shared" si="5"/>
        <v/>
      </c>
    </row>
    <row r="390" spans="2:3">
      <c r="B390" s="9"/>
      <c r="C390" s="26" t="str">
        <f t="shared" si="5"/>
        <v/>
      </c>
    </row>
    <row r="391" spans="2:3">
      <c r="B391" s="9"/>
      <c r="C391" s="26" t="str">
        <f t="shared" si="5"/>
        <v/>
      </c>
    </row>
    <row r="392" spans="2:3">
      <c r="B392" s="9"/>
      <c r="C392" s="26" t="str">
        <f t="shared" si="5"/>
        <v/>
      </c>
    </row>
    <row r="393" spans="2:3">
      <c r="B393" s="9"/>
      <c r="C393" s="26" t="str">
        <f t="shared" si="5"/>
        <v/>
      </c>
    </row>
    <row r="394" spans="2:3">
      <c r="B394" s="9"/>
      <c r="C394" s="26" t="str">
        <f t="shared" ref="C394:C457" si="6">IF(AND(B393="",B394&lt;&gt;""),"エラー！記入箇所を確認してください。","")</f>
        <v/>
      </c>
    </row>
    <row r="395" spans="2:3">
      <c r="B395" s="9"/>
      <c r="C395" s="26" t="str">
        <f t="shared" si="6"/>
        <v/>
      </c>
    </row>
    <row r="396" spans="2:3">
      <c r="B396" s="9"/>
      <c r="C396" s="26" t="str">
        <f t="shared" si="6"/>
        <v/>
      </c>
    </row>
    <row r="397" spans="2:3">
      <c r="B397" s="9"/>
      <c r="C397" s="26" t="str">
        <f t="shared" si="6"/>
        <v/>
      </c>
    </row>
    <row r="398" spans="2:3">
      <c r="B398" s="9"/>
      <c r="C398" s="26" t="str">
        <f t="shared" si="6"/>
        <v/>
      </c>
    </row>
    <row r="399" spans="2:3">
      <c r="B399" s="9"/>
      <c r="C399" s="26" t="str">
        <f t="shared" si="6"/>
        <v/>
      </c>
    </row>
    <row r="400" spans="2:3">
      <c r="B400" s="9"/>
      <c r="C400" s="26" t="str">
        <f t="shared" si="6"/>
        <v/>
      </c>
    </row>
    <row r="401" spans="2:3">
      <c r="B401" s="9"/>
      <c r="C401" s="26" t="str">
        <f t="shared" si="6"/>
        <v/>
      </c>
    </row>
    <row r="402" spans="2:3">
      <c r="B402" s="9"/>
      <c r="C402" s="26" t="str">
        <f t="shared" si="6"/>
        <v/>
      </c>
    </row>
    <row r="403" spans="2:3">
      <c r="B403" s="9"/>
      <c r="C403" s="26" t="str">
        <f t="shared" si="6"/>
        <v/>
      </c>
    </row>
    <row r="404" spans="2:3">
      <c r="B404" s="9"/>
      <c r="C404" s="26" t="str">
        <f t="shared" si="6"/>
        <v/>
      </c>
    </row>
    <row r="405" spans="2:3">
      <c r="B405" s="9"/>
      <c r="C405" s="26" t="str">
        <f t="shared" si="6"/>
        <v/>
      </c>
    </row>
    <row r="406" spans="2:3">
      <c r="B406" s="9"/>
      <c r="C406" s="26" t="str">
        <f t="shared" si="6"/>
        <v/>
      </c>
    </row>
    <row r="407" spans="2:3">
      <c r="B407" s="9"/>
      <c r="C407" s="26" t="str">
        <f t="shared" si="6"/>
        <v/>
      </c>
    </row>
    <row r="408" spans="2:3">
      <c r="B408" s="9"/>
      <c r="C408" s="26" t="str">
        <f t="shared" si="6"/>
        <v/>
      </c>
    </row>
    <row r="409" spans="2:3">
      <c r="B409" s="9"/>
      <c r="C409" s="26" t="str">
        <f t="shared" si="6"/>
        <v/>
      </c>
    </row>
    <row r="410" spans="2:3">
      <c r="B410" s="9"/>
      <c r="C410" s="26" t="str">
        <f t="shared" si="6"/>
        <v/>
      </c>
    </row>
    <row r="411" spans="2:3">
      <c r="B411" s="9"/>
      <c r="C411" s="26" t="str">
        <f t="shared" si="6"/>
        <v/>
      </c>
    </row>
    <row r="412" spans="2:3">
      <c r="B412" s="9"/>
      <c r="C412" s="26" t="str">
        <f t="shared" si="6"/>
        <v/>
      </c>
    </row>
    <row r="413" spans="2:3">
      <c r="B413" s="9"/>
      <c r="C413" s="26" t="str">
        <f t="shared" si="6"/>
        <v/>
      </c>
    </row>
    <row r="414" spans="2:3">
      <c r="B414" s="9"/>
      <c r="C414" s="26" t="str">
        <f t="shared" si="6"/>
        <v/>
      </c>
    </row>
    <row r="415" spans="2:3">
      <c r="B415" s="9"/>
      <c r="C415" s="26" t="str">
        <f t="shared" si="6"/>
        <v/>
      </c>
    </row>
    <row r="416" spans="2:3">
      <c r="B416" s="9"/>
      <c r="C416" s="26" t="str">
        <f t="shared" si="6"/>
        <v/>
      </c>
    </row>
    <row r="417" spans="2:3">
      <c r="B417" s="9"/>
      <c r="C417" s="26" t="str">
        <f t="shared" si="6"/>
        <v/>
      </c>
    </row>
    <row r="418" spans="2:3">
      <c r="B418" s="9"/>
      <c r="C418" s="26" t="str">
        <f t="shared" si="6"/>
        <v/>
      </c>
    </row>
    <row r="419" spans="2:3">
      <c r="B419" s="9"/>
      <c r="C419" s="26" t="str">
        <f t="shared" si="6"/>
        <v/>
      </c>
    </row>
    <row r="420" spans="2:3">
      <c r="B420" s="9"/>
      <c r="C420" s="26" t="str">
        <f t="shared" si="6"/>
        <v/>
      </c>
    </row>
    <row r="421" spans="2:3">
      <c r="B421" s="9"/>
      <c r="C421" s="26" t="str">
        <f t="shared" si="6"/>
        <v/>
      </c>
    </row>
    <row r="422" spans="2:3">
      <c r="B422" s="9"/>
      <c r="C422" s="26" t="str">
        <f t="shared" si="6"/>
        <v/>
      </c>
    </row>
    <row r="423" spans="2:3">
      <c r="B423" s="9"/>
      <c r="C423" s="26" t="str">
        <f t="shared" si="6"/>
        <v/>
      </c>
    </row>
    <row r="424" spans="2:3">
      <c r="B424" s="9"/>
      <c r="C424" s="26" t="str">
        <f t="shared" si="6"/>
        <v/>
      </c>
    </row>
    <row r="425" spans="2:3">
      <c r="B425" s="9"/>
      <c r="C425" s="26" t="str">
        <f t="shared" si="6"/>
        <v/>
      </c>
    </row>
    <row r="426" spans="2:3">
      <c r="B426" s="9"/>
      <c r="C426" s="26" t="str">
        <f t="shared" si="6"/>
        <v/>
      </c>
    </row>
    <row r="427" spans="2:3">
      <c r="B427" s="9"/>
      <c r="C427" s="26" t="str">
        <f t="shared" si="6"/>
        <v/>
      </c>
    </row>
    <row r="428" spans="2:3">
      <c r="B428" s="9"/>
      <c r="C428" s="26" t="str">
        <f t="shared" si="6"/>
        <v/>
      </c>
    </row>
    <row r="429" spans="2:3">
      <c r="B429" s="9"/>
      <c r="C429" s="26" t="str">
        <f t="shared" si="6"/>
        <v/>
      </c>
    </row>
    <row r="430" spans="2:3">
      <c r="B430" s="9"/>
      <c r="C430" s="26" t="str">
        <f t="shared" si="6"/>
        <v/>
      </c>
    </row>
    <row r="431" spans="2:3">
      <c r="B431" s="9"/>
      <c r="C431" s="26" t="str">
        <f t="shared" si="6"/>
        <v/>
      </c>
    </row>
    <row r="432" spans="2:3">
      <c r="B432" s="9"/>
      <c r="C432" s="26" t="str">
        <f t="shared" si="6"/>
        <v/>
      </c>
    </row>
    <row r="433" spans="2:3">
      <c r="B433" s="9"/>
      <c r="C433" s="26" t="str">
        <f t="shared" si="6"/>
        <v/>
      </c>
    </row>
    <row r="434" spans="2:3">
      <c r="B434" s="9"/>
      <c r="C434" s="26" t="str">
        <f t="shared" si="6"/>
        <v/>
      </c>
    </row>
    <row r="435" spans="2:3">
      <c r="B435" s="9"/>
      <c r="C435" s="26" t="str">
        <f t="shared" si="6"/>
        <v/>
      </c>
    </row>
    <row r="436" spans="2:3">
      <c r="B436" s="9"/>
      <c r="C436" s="26" t="str">
        <f t="shared" si="6"/>
        <v/>
      </c>
    </row>
    <row r="437" spans="2:3">
      <c r="B437" s="9"/>
      <c r="C437" s="26" t="str">
        <f t="shared" si="6"/>
        <v/>
      </c>
    </row>
    <row r="438" spans="2:3">
      <c r="B438" s="9"/>
      <c r="C438" s="26" t="str">
        <f t="shared" si="6"/>
        <v/>
      </c>
    </row>
    <row r="439" spans="2:3">
      <c r="B439" s="9"/>
      <c r="C439" s="26" t="str">
        <f t="shared" si="6"/>
        <v/>
      </c>
    </row>
    <row r="440" spans="2:3">
      <c r="B440" s="9"/>
      <c r="C440" s="26" t="str">
        <f t="shared" si="6"/>
        <v/>
      </c>
    </row>
    <row r="441" spans="2:3">
      <c r="B441" s="9"/>
      <c r="C441" s="26" t="str">
        <f t="shared" si="6"/>
        <v/>
      </c>
    </row>
    <row r="442" spans="2:3">
      <c r="B442" s="9"/>
      <c r="C442" s="26" t="str">
        <f t="shared" si="6"/>
        <v/>
      </c>
    </row>
    <row r="443" spans="2:3">
      <c r="B443" s="9"/>
      <c r="C443" s="26" t="str">
        <f t="shared" si="6"/>
        <v/>
      </c>
    </row>
    <row r="444" spans="2:3">
      <c r="B444" s="9"/>
      <c r="C444" s="26" t="str">
        <f t="shared" si="6"/>
        <v/>
      </c>
    </row>
    <row r="445" spans="2:3">
      <c r="B445" s="9"/>
      <c r="C445" s="26" t="str">
        <f t="shared" si="6"/>
        <v/>
      </c>
    </row>
    <row r="446" spans="2:3">
      <c r="B446" s="9"/>
      <c r="C446" s="26" t="str">
        <f t="shared" si="6"/>
        <v/>
      </c>
    </row>
    <row r="447" spans="2:3">
      <c r="B447" s="9"/>
      <c r="C447" s="26" t="str">
        <f t="shared" si="6"/>
        <v/>
      </c>
    </row>
    <row r="448" spans="2:3">
      <c r="B448" s="9"/>
      <c r="C448" s="26" t="str">
        <f t="shared" si="6"/>
        <v/>
      </c>
    </row>
    <row r="449" spans="2:3">
      <c r="B449" s="9"/>
      <c r="C449" s="26" t="str">
        <f t="shared" si="6"/>
        <v/>
      </c>
    </row>
    <row r="450" spans="2:3">
      <c r="B450" s="9"/>
      <c r="C450" s="26" t="str">
        <f t="shared" si="6"/>
        <v/>
      </c>
    </row>
    <row r="451" spans="2:3">
      <c r="B451" s="9"/>
      <c r="C451" s="26" t="str">
        <f t="shared" si="6"/>
        <v/>
      </c>
    </row>
    <row r="452" spans="2:3">
      <c r="B452" s="9"/>
      <c r="C452" s="26" t="str">
        <f t="shared" si="6"/>
        <v/>
      </c>
    </row>
    <row r="453" spans="2:3">
      <c r="B453" s="9"/>
      <c r="C453" s="26" t="str">
        <f t="shared" si="6"/>
        <v/>
      </c>
    </row>
    <row r="454" spans="2:3">
      <c r="B454" s="9"/>
      <c r="C454" s="26" t="str">
        <f t="shared" si="6"/>
        <v/>
      </c>
    </row>
    <row r="455" spans="2:3">
      <c r="B455" s="9"/>
      <c r="C455" s="26" t="str">
        <f t="shared" si="6"/>
        <v/>
      </c>
    </row>
    <row r="456" spans="2:3">
      <c r="B456" s="9"/>
      <c r="C456" s="26" t="str">
        <f t="shared" si="6"/>
        <v/>
      </c>
    </row>
    <row r="457" spans="2:3">
      <c r="B457" s="9"/>
      <c r="C457" s="26" t="str">
        <f t="shared" si="6"/>
        <v/>
      </c>
    </row>
    <row r="458" spans="2:3">
      <c r="B458" s="9"/>
      <c r="C458" s="26" t="str">
        <f t="shared" ref="C458:C507" si="7">IF(AND(B457="",B458&lt;&gt;""),"エラー！記入箇所を確認してください。","")</f>
        <v/>
      </c>
    </row>
    <row r="459" spans="2:3">
      <c r="B459" s="9"/>
      <c r="C459" s="26" t="str">
        <f t="shared" si="7"/>
        <v/>
      </c>
    </row>
    <row r="460" spans="2:3">
      <c r="B460" s="9"/>
      <c r="C460" s="26" t="str">
        <f t="shared" si="7"/>
        <v/>
      </c>
    </row>
    <row r="461" spans="2:3">
      <c r="B461" s="9"/>
      <c r="C461" s="26" t="str">
        <f t="shared" si="7"/>
        <v/>
      </c>
    </row>
    <row r="462" spans="2:3">
      <c r="B462" s="9"/>
      <c r="C462" s="26" t="str">
        <f t="shared" si="7"/>
        <v/>
      </c>
    </row>
    <row r="463" spans="2:3">
      <c r="B463" s="9"/>
      <c r="C463" s="26" t="str">
        <f t="shared" si="7"/>
        <v/>
      </c>
    </row>
    <row r="464" spans="2:3">
      <c r="B464" s="9"/>
      <c r="C464" s="26" t="str">
        <f t="shared" si="7"/>
        <v/>
      </c>
    </row>
    <row r="465" spans="2:3">
      <c r="B465" s="9"/>
      <c r="C465" s="26" t="str">
        <f t="shared" si="7"/>
        <v/>
      </c>
    </row>
    <row r="466" spans="2:3">
      <c r="B466" s="9"/>
      <c r="C466" s="26" t="str">
        <f t="shared" si="7"/>
        <v/>
      </c>
    </row>
    <row r="467" spans="2:3">
      <c r="B467" s="9"/>
      <c r="C467" s="26" t="str">
        <f t="shared" si="7"/>
        <v/>
      </c>
    </row>
    <row r="468" spans="2:3">
      <c r="B468" s="9"/>
      <c r="C468" s="26" t="str">
        <f t="shared" si="7"/>
        <v/>
      </c>
    </row>
    <row r="469" spans="2:3">
      <c r="B469" s="9"/>
      <c r="C469" s="26" t="str">
        <f t="shared" si="7"/>
        <v/>
      </c>
    </row>
    <row r="470" spans="2:3">
      <c r="B470" s="9"/>
      <c r="C470" s="26" t="str">
        <f t="shared" si="7"/>
        <v/>
      </c>
    </row>
    <row r="471" spans="2:3">
      <c r="B471" s="9"/>
      <c r="C471" s="26" t="str">
        <f t="shared" si="7"/>
        <v/>
      </c>
    </row>
    <row r="472" spans="2:3">
      <c r="B472" s="9"/>
      <c r="C472" s="26" t="str">
        <f t="shared" si="7"/>
        <v/>
      </c>
    </row>
    <row r="473" spans="2:3">
      <c r="B473" s="9"/>
      <c r="C473" s="26" t="str">
        <f t="shared" si="7"/>
        <v/>
      </c>
    </row>
    <row r="474" spans="2:3">
      <c r="B474" s="9"/>
      <c r="C474" s="26" t="str">
        <f t="shared" si="7"/>
        <v/>
      </c>
    </row>
    <row r="475" spans="2:3">
      <c r="B475" s="9"/>
      <c r="C475" s="26" t="str">
        <f t="shared" si="7"/>
        <v/>
      </c>
    </row>
    <row r="476" spans="2:3">
      <c r="B476" s="9"/>
      <c r="C476" s="26" t="str">
        <f t="shared" si="7"/>
        <v/>
      </c>
    </row>
    <row r="477" spans="2:3">
      <c r="B477" s="9"/>
      <c r="C477" s="26" t="str">
        <f t="shared" si="7"/>
        <v/>
      </c>
    </row>
    <row r="478" spans="2:3">
      <c r="B478" s="9"/>
      <c r="C478" s="26" t="str">
        <f t="shared" si="7"/>
        <v/>
      </c>
    </row>
    <row r="479" spans="2:3">
      <c r="B479" s="9"/>
      <c r="C479" s="26" t="str">
        <f t="shared" si="7"/>
        <v/>
      </c>
    </row>
    <row r="480" spans="2:3">
      <c r="B480" s="9"/>
      <c r="C480" s="26" t="str">
        <f t="shared" si="7"/>
        <v/>
      </c>
    </row>
    <row r="481" spans="2:3">
      <c r="B481" s="9"/>
      <c r="C481" s="26" t="str">
        <f t="shared" si="7"/>
        <v/>
      </c>
    </row>
    <row r="482" spans="2:3">
      <c r="B482" s="9"/>
      <c r="C482" s="26" t="str">
        <f t="shared" si="7"/>
        <v/>
      </c>
    </row>
    <row r="483" spans="2:3">
      <c r="B483" s="9"/>
      <c r="C483" s="26" t="str">
        <f t="shared" si="7"/>
        <v/>
      </c>
    </row>
    <row r="484" spans="2:3">
      <c r="B484" s="9"/>
      <c r="C484" s="26" t="str">
        <f t="shared" si="7"/>
        <v/>
      </c>
    </row>
    <row r="485" spans="2:3">
      <c r="B485" s="9"/>
      <c r="C485" s="26" t="str">
        <f t="shared" si="7"/>
        <v/>
      </c>
    </row>
    <row r="486" spans="2:3">
      <c r="B486" s="9"/>
      <c r="C486" s="26" t="str">
        <f t="shared" si="7"/>
        <v/>
      </c>
    </row>
    <row r="487" spans="2:3">
      <c r="B487" s="9"/>
      <c r="C487" s="26" t="str">
        <f t="shared" si="7"/>
        <v/>
      </c>
    </row>
    <row r="488" spans="2:3">
      <c r="B488" s="9"/>
      <c r="C488" s="26" t="str">
        <f t="shared" si="7"/>
        <v/>
      </c>
    </row>
    <row r="489" spans="2:3">
      <c r="B489" s="9"/>
      <c r="C489" s="26" t="str">
        <f t="shared" si="7"/>
        <v/>
      </c>
    </row>
    <row r="490" spans="2:3">
      <c r="B490" s="9"/>
      <c r="C490" s="26" t="str">
        <f t="shared" si="7"/>
        <v/>
      </c>
    </row>
    <row r="491" spans="2:3">
      <c r="B491" s="9"/>
      <c r="C491" s="26" t="str">
        <f t="shared" si="7"/>
        <v/>
      </c>
    </row>
    <row r="492" spans="2:3">
      <c r="B492" s="9"/>
      <c r="C492" s="26" t="str">
        <f t="shared" si="7"/>
        <v/>
      </c>
    </row>
    <row r="493" spans="2:3">
      <c r="B493" s="9"/>
      <c r="C493" s="26" t="str">
        <f t="shared" si="7"/>
        <v/>
      </c>
    </row>
    <row r="494" spans="2:3">
      <c r="B494" s="9"/>
      <c r="C494" s="26" t="str">
        <f t="shared" si="7"/>
        <v/>
      </c>
    </row>
    <row r="495" spans="2:3">
      <c r="B495" s="9"/>
      <c r="C495" s="26" t="str">
        <f t="shared" si="7"/>
        <v/>
      </c>
    </row>
    <row r="496" spans="2:3">
      <c r="B496" s="9"/>
      <c r="C496" s="26" t="str">
        <f t="shared" si="7"/>
        <v/>
      </c>
    </row>
    <row r="497" spans="2:3">
      <c r="B497" s="9"/>
      <c r="C497" s="26" t="str">
        <f t="shared" si="7"/>
        <v/>
      </c>
    </row>
    <row r="498" spans="2:3">
      <c r="B498" s="9"/>
      <c r="C498" s="26" t="str">
        <f t="shared" si="7"/>
        <v/>
      </c>
    </row>
    <row r="499" spans="2:3">
      <c r="B499" s="9"/>
      <c r="C499" s="26" t="str">
        <f t="shared" si="7"/>
        <v/>
      </c>
    </row>
    <row r="500" spans="2:3">
      <c r="B500" s="9"/>
      <c r="C500" s="26" t="str">
        <f t="shared" si="7"/>
        <v/>
      </c>
    </row>
    <row r="501" spans="2:3">
      <c r="B501" s="9"/>
      <c r="C501" s="26" t="str">
        <f t="shared" si="7"/>
        <v/>
      </c>
    </row>
    <row r="502" spans="2:3">
      <c r="B502" s="9"/>
      <c r="C502" s="26" t="str">
        <f t="shared" si="7"/>
        <v/>
      </c>
    </row>
    <row r="503" spans="2:3">
      <c r="B503" s="9"/>
      <c r="C503" s="26" t="str">
        <f t="shared" si="7"/>
        <v/>
      </c>
    </row>
    <row r="504" spans="2:3">
      <c r="B504" s="9"/>
      <c r="C504" s="26" t="str">
        <f t="shared" si="7"/>
        <v/>
      </c>
    </row>
    <row r="505" spans="2:3">
      <c r="B505" s="9"/>
      <c r="C505" s="26" t="str">
        <f t="shared" si="7"/>
        <v/>
      </c>
    </row>
    <row r="506" spans="2:3">
      <c r="B506" s="9"/>
      <c r="C506" s="26" t="str">
        <f t="shared" si="7"/>
        <v/>
      </c>
    </row>
    <row r="507" spans="2:3">
      <c r="B507" s="9"/>
      <c r="C507" s="26" t="str">
        <f t="shared" si="7"/>
        <v/>
      </c>
    </row>
  </sheetData>
  <sheetProtection sheet="1" objects="1" scenarios="1"/>
  <protectedRanges>
    <protectedRange sqref="B8:B507" name="範囲1"/>
  </protectedRanges>
  <mergeCells count="3">
    <mergeCell ref="A1:C1"/>
    <mergeCell ref="A4:C4"/>
    <mergeCell ref="A5:C5"/>
  </mergeCells>
  <phoneticPr fontId="1"/>
  <conditionalFormatting sqref="C8:C507">
    <cfRule type="notContainsBlanks" dxfId="0" priority="2">
      <formula>LEN(TRIM(C8))&gt;0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election activeCell="D2" sqref="D2"/>
    </sheetView>
  </sheetViews>
  <sheetFormatPr defaultRowHeight="18.75"/>
  <cols>
    <col min="1" max="1" width="11.25" bestFit="1" customWidth="1"/>
    <col min="2" max="2" width="21.625" bestFit="1" customWidth="1"/>
    <col min="3" max="3" width="21.375" bestFit="1" customWidth="1"/>
  </cols>
  <sheetData>
    <row r="1" spans="1:3" s="19" customFormat="1" ht="18">
      <c r="A1" s="19" t="s">
        <v>160</v>
      </c>
      <c r="B1" s="19" t="s">
        <v>159</v>
      </c>
      <c r="C1" s="19" t="s">
        <v>161</v>
      </c>
    </row>
    <row r="2" spans="1:3">
      <c r="A2" t="s">
        <v>43</v>
      </c>
      <c r="B2" t="s">
        <v>112</v>
      </c>
      <c r="C2" t="s">
        <v>91</v>
      </c>
    </row>
    <row r="3" spans="1:3">
      <c r="A3" t="s">
        <v>44</v>
      </c>
      <c r="B3" t="s">
        <v>113</v>
      </c>
      <c r="C3" t="s">
        <v>92</v>
      </c>
    </row>
    <row r="4" spans="1:3">
      <c r="A4" t="s">
        <v>45</v>
      </c>
      <c r="B4" t="s">
        <v>114</v>
      </c>
      <c r="C4" t="s">
        <v>93</v>
      </c>
    </row>
    <row r="5" spans="1:3">
      <c r="A5" t="s">
        <v>46</v>
      </c>
      <c r="B5" t="s">
        <v>115</v>
      </c>
      <c r="C5" t="s">
        <v>94</v>
      </c>
    </row>
    <row r="6" spans="1:3">
      <c r="A6" t="s">
        <v>47</v>
      </c>
      <c r="B6" t="s">
        <v>116</v>
      </c>
      <c r="C6" t="s">
        <v>95</v>
      </c>
    </row>
    <row r="7" spans="1:3">
      <c r="A7" t="s">
        <v>48</v>
      </c>
      <c r="B7" t="s">
        <v>117</v>
      </c>
      <c r="C7" t="s">
        <v>96</v>
      </c>
    </row>
    <row r="8" spans="1:3">
      <c r="A8" t="s">
        <v>49</v>
      </c>
      <c r="B8" t="s">
        <v>118</v>
      </c>
      <c r="C8" t="s">
        <v>97</v>
      </c>
    </row>
    <row r="9" spans="1:3">
      <c r="A9" t="s">
        <v>50</v>
      </c>
      <c r="B9" t="s">
        <v>119</v>
      </c>
      <c r="C9" t="s">
        <v>98</v>
      </c>
    </row>
    <row r="10" spans="1:3">
      <c r="A10" t="s">
        <v>51</v>
      </c>
      <c r="B10" t="s">
        <v>120</v>
      </c>
      <c r="C10" t="s">
        <v>99</v>
      </c>
    </row>
    <row r="11" spans="1:3">
      <c r="A11" t="s">
        <v>52</v>
      </c>
      <c r="B11" t="s">
        <v>121</v>
      </c>
      <c r="C11" t="s">
        <v>100</v>
      </c>
    </row>
    <row r="12" spans="1:3">
      <c r="A12" t="s">
        <v>53</v>
      </c>
      <c r="B12" t="s">
        <v>122</v>
      </c>
      <c r="C12" t="s">
        <v>101</v>
      </c>
    </row>
    <row r="13" spans="1:3">
      <c r="A13" t="s">
        <v>54</v>
      </c>
      <c r="B13" t="s">
        <v>123</v>
      </c>
      <c r="C13" t="s">
        <v>102</v>
      </c>
    </row>
    <row r="14" spans="1:3">
      <c r="A14" t="s">
        <v>55</v>
      </c>
      <c r="B14" t="s">
        <v>124</v>
      </c>
      <c r="C14" t="s">
        <v>103</v>
      </c>
    </row>
    <row r="15" spans="1:3">
      <c r="A15" t="s">
        <v>56</v>
      </c>
      <c r="B15" t="s">
        <v>125</v>
      </c>
      <c r="C15" t="s">
        <v>104</v>
      </c>
    </row>
    <row r="16" spans="1:3">
      <c r="A16" t="s">
        <v>57</v>
      </c>
      <c r="B16" t="s">
        <v>126</v>
      </c>
      <c r="C16" t="s">
        <v>105</v>
      </c>
    </row>
    <row r="17" spans="1:3">
      <c r="A17" t="s">
        <v>58</v>
      </c>
      <c r="B17" t="s">
        <v>127</v>
      </c>
      <c r="C17" t="s">
        <v>106</v>
      </c>
    </row>
    <row r="18" spans="1:3">
      <c r="A18" t="s">
        <v>59</v>
      </c>
      <c r="B18" t="s">
        <v>128</v>
      </c>
      <c r="C18" t="s">
        <v>107</v>
      </c>
    </row>
    <row r="19" spans="1:3">
      <c r="A19" t="s">
        <v>60</v>
      </c>
      <c r="B19" t="s">
        <v>129</v>
      </c>
      <c r="C19" t="s">
        <v>108</v>
      </c>
    </row>
    <row r="20" spans="1:3">
      <c r="A20" t="s">
        <v>61</v>
      </c>
      <c r="B20" t="s">
        <v>130</v>
      </c>
      <c r="C20" t="s">
        <v>109</v>
      </c>
    </row>
    <row r="21" spans="1:3">
      <c r="A21" t="s">
        <v>62</v>
      </c>
      <c r="B21" t="s">
        <v>131</v>
      </c>
      <c r="C21" t="s">
        <v>110</v>
      </c>
    </row>
    <row r="22" spans="1:3">
      <c r="A22" t="s">
        <v>63</v>
      </c>
      <c r="B22" t="s">
        <v>132</v>
      </c>
    </row>
    <row r="23" spans="1:3">
      <c r="A23" t="s">
        <v>64</v>
      </c>
      <c r="B23" t="s">
        <v>133</v>
      </c>
    </row>
    <row r="24" spans="1:3">
      <c r="A24" t="s">
        <v>65</v>
      </c>
      <c r="B24" t="s">
        <v>134</v>
      </c>
    </row>
    <row r="25" spans="1:3">
      <c r="A25" t="s">
        <v>66</v>
      </c>
      <c r="B25" t="s">
        <v>135</v>
      </c>
    </row>
    <row r="26" spans="1:3">
      <c r="A26" t="s">
        <v>67</v>
      </c>
      <c r="B26" t="s">
        <v>136</v>
      </c>
    </row>
    <row r="27" spans="1:3">
      <c r="A27" t="s">
        <v>68</v>
      </c>
      <c r="B27" t="s">
        <v>137</v>
      </c>
    </row>
    <row r="28" spans="1:3">
      <c r="A28" t="s">
        <v>69</v>
      </c>
      <c r="B28" t="s">
        <v>138</v>
      </c>
    </row>
    <row r="29" spans="1:3">
      <c r="A29" t="s">
        <v>70</v>
      </c>
      <c r="B29" t="s">
        <v>139</v>
      </c>
    </row>
    <row r="30" spans="1:3">
      <c r="A30" t="s">
        <v>71</v>
      </c>
      <c r="B30" t="s">
        <v>140</v>
      </c>
    </row>
    <row r="31" spans="1:3">
      <c r="A31" t="s">
        <v>72</v>
      </c>
      <c r="B31" t="s">
        <v>141</v>
      </c>
    </row>
    <row r="32" spans="1:3">
      <c r="A32" t="s">
        <v>73</v>
      </c>
      <c r="B32" t="s">
        <v>142</v>
      </c>
    </row>
    <row r="33" spans="1:2">
      <c r="A33" t="s">
        <v>74</v>
      </c>
      <c r="B33" t="s">
        <v>143</v>
      </c>
    </row>
    <row r="34" spans="1:2">
      <c r="A34" t="s">
        <v>75</v>
      </c>
      <c r="B34" t="s">
        <v>144</v>
      </c>
    </row>
    <row r="35" spans="1:2">
      <c r="A35" t="s">
        <v>76</v>
      </c>
      <c r="B35" t="s">
        <v>145</v>
      </c>
    </row>
    <row r="36" spans="1:2">
      <c r="A36" t="s">
        <v>77</v>
      </c>
      <c r="B36" t="s">
        <v>146</v>
      </c>
    </row>
    <row r="37" spans="1:2">
      <c r="A37" t="s">
        <v>78</v>
      </c>
      <c r="B37" t="s">
        <v>147</v>
      </c>
    </row>
    <row r="38" spans="1:2">
      <c r="A38" t="s">
        <v>79</v>
      </c>
      <c r="B38" t="s">
        <v>148</v>
      </c>
    </row>
    <row r="39" spans="1:2">
      <c r="A39" t="s">
        <v>80</v>
      </c>
      <c r="B39" t="s">
        <v>149</v>
      </c>
    </row>
    <row r="40" spans="1:2">
      <c r="A40" t="s">
        <v>81</v>
      </c>
      <c r="B40" t="s">
        <v>150</v>
      </c>
    </row>
    <row r="41" spans="1:2">
      <c r="A41" t="s">
        <v>82</v>
      </c>
      <c r="B41" t="s">
        <v>151</v>
      </c>
    </row>
    <row r="42" spans="1:2">
      <c r="A42" t="s">
        <v>83</v>
      </c>
      <c r="B42" t="s">
        <v>152</v>
      </c>
    </row>
    <row r="43" spans="1:2">
      <c r="A43" t="s">
        <v>84</v>
      </c>
      <c r="B43" t="s">
        <v>153</v>
      </c>
    </row>
    <row r="44" spans="1:2">
      <c r="A44" t="s">
        <v>85</v>
      </c>
      <c r="B44" t="s">
        <v>154</v>
      </c>
    </row>
    <row r="45" spans="1:2">
      <c r="A45" t="s">
        <v>86</v>
      </c>
      <c r="B45" t="s">
        <v>155</v>
      </c>
    </row>
    <row r="46" spans="1:2">
      <c r="A46" t="s">
        <v>87</v>
      </c>
      <c r="B46" t="s">
        <v>156</v>
      </c>
    </row>
    <row r="47" spans="1:2">
      <c r="A47" t="s">
        <v>88</v>
      </c>
      <c r="B47" t="s">
        <v>157</v>
      </c>
    </row>
    <row r="48" spans="1:2">
      <c r="A48" t="s">
        <v>111</v>
      </c>
      <c r="B48" t="s">
        <v>158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【様式２】教育課程特例校指定変更申請書</vt:lpstr>
      <vt:lpstr>別紙１－１　小学校、義務教育学校前期課程</vt:lpstr>
      <vt:lpstr>別紙１－２　中学校、義務教育学校後期課程、中等教育学校前期課程</vt:lpstr>
      <vt:lpstr>別紙２　学校一覧（変更）</vt:lpstr>
      <vt:lpstr>都道府県・指定都市名</vt:lpstr>
      <vt:lpstr>指定都市教育委員会名</vt:lpstr>
      <vt:lpstr>都道府県教育委員会名</vt:lpstr>
      <vt:lpstr>都道府県名</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2021-07-29T11:36:30Z</cp:lastPrinted>
  <dcterms:created xsi:type="dcterms:W3CDTF">2021-05-24T08:13:48Z</dcterms:created>
  <dcterms:modified xsi:type="dcterms:W3CDTF">2021-08-03T08:07:50Z</dcterms:modified>
</cp:coreProperties>
</file>