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企画係\21 授業時数\210600授業時数特例校（制度創設）\申請様式\"/>
    </mc:Choice>
  </mc:AlternateContent>
  <bookViews>
    <workbookView xWindow="0" yWindow="0" windowWidth="10215" windowHeight="7155" tabRatio="793"/>
  </bookViews>
  <sheets>
    <sheet name="【様式１】授業時数特例校指定申請書（新規）" sheetId="1" r:id="rId1"/>
    <sheet name="別紙１－１　小学校、義務教育学校前期課程" sheetId="11" r:id="rId2"/>
    <sheet name="別紙１－２　中学校、義務教育学校後期課程、中等教育学校前期課程" sheetId="6" r:id="rId3"/>
    <sheet name="別紙２　学校一覧（新規）" sheetId="2" r:id="rId4"/>
    <sheet name="都道府県・指定都市名" sheetId="8" state="hidden" r:id="rId5"/>
  </sheets>
  <definedNames>
    <definedName name="指定都市教育委員会名">都道府県・指定都市名!$C$2:$C$21</definedName>
    <definedName name="都道府県教育委員会名">都道府県・指定都市名!$B$2:$B$48</definedName>
    <definedName name="都道府県名">都道府県・指定都市名!$A$2:$A$48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F44" i="6" l="1"/>
  <c r="I49" i="11"/>
  <c r="F46" i="6"/>
  <c r="F47" i="6"/>
  <c r="F48" i="6"/>
  <c r="F49" i="6"/>
  <c r="F50" i="6"/>
  <c r="F51" i="6"/>
  <c r="F52" i="6"/>
  <c r="F53" i="6"/>
  <c r="F54" i="6"/>
  <c r="F55" i="6"/>
  <c r="F56" i="6"/>
  <c r="F57" i="6"/>
  <c r="F58" i="6"/>
  <c r="F59" i="6"/>
  <c r="F60" i="6"/>
  <c r="F61" i="6"/>
  <c r="F62" i="6"/>
  <c r="F63" i="6"/>
  <c r="F45" i="6"/>
  <c r="F18" i="6" s="1"/>
  <c r="I50" i="11"/>
  <c r="I51" i="11"/>
  <c r="I52" i="11"/>
  <c r="I53" i="11"/>
  <c r="I54" i="11"/>
  <c r="I55" i="11"/>
  <c r="I56" i="11"/>
  <c r="I57" i="11"/>
  <c r="I58" i="11"/>
  <c r="I59" i="11"/>
  <c r="I60" i="11"/>
  <c r="I61" i="11"/>
  <c r="I62" i="11"/>
  <c r="I63" i="11"/>
  <c r="I64" i="11"/>
  <c r="I65" i="11"/>
  <c r="I66" i="11"/>
  <c r="I67" i="11"/>
  <c r="I68" i="11"/>
  <c r="I16" i="11" l="1"/>
  <c r="F95" i="1"/>
  <c r="F84" i="1"/>
  <c r="B72" i="1"/>
  <c r="D68" i="1"/>
  <c r="D77" i="1" l="1"/>
  <c r="H52" i="1" l="1"/>
  <c r="B22" i="1" l="1"/>
  <c r="B38" i="1" l="1"/>
  <c r="C503" i="2" l="1"/>
  <c r="C504" i="2"/>
  <c r="C505" i="2"/>
  <c r="C506"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8" i="2"/>
  <c r="B32" i="1" l="1"/>
  <c r="C7" i="2"/>
  <c r="A2" i="11" l="1"/>
  <c r="C27" i="11"/>
  <c r="D31" i="1"/>
  <c r="E5" i="6"/>
  <c r="D5" i="6"/>
  <c r="C5" i="6"/>
  <c r="B58" i="1"/>
  <c r="B79" i="1"/>
  <c r="H48" i="11"/>
  <c r="G48" i="11"/>
  <c r="F48" i="11"/>
  <c r="E48" i="11"/>
  <c r="D48" i="11"/>
  <c r="C48" i="11"/>
  <c r="O46" i="11"/>
  <c r="N46" i="11"/>
  <c r="M46" i="11"/>
  <c r="L46" i="11"/>
  <c r="K46" i="11"/>
  <c r="J46" i="11"/>
  <c r="H45" i="11"/>
  <c r="G45" i="11"/>
  <c r="F45" i="11"/>
  <c r="E45" i="11"/>
  <c r="O43" i="11"/>
  <c r="N43" i="11"/>
  <c r="M43" i="11"/>
  <c r="L43" i="11"/>
  <c r="K43" i="11"/>
  <c r="J43" i="11"/>
  <c r="F42" i="11"/>
  <c r="E42" i="11"/>
  <c r="O40" i="11"/>
  <c r="N40" i="11"/>
  <c r="M40" i="11"/>
  <c r="L40" i="11"/>
  <c r="K40" i="11"/>
  <c r="J40" i="11"/>
  <c r="H39" i="11"/>
  <c r="G39" i="11"/>
  <c r="F39" i="11"/>
  <c r="E39" i="11"/>
  <c r="D39" i="11"/>
  <c r="C39" i="11"/>
  <c r="O37" i="11"/>
  <c r="N37" i="11"/>
  <c r="M37" i="11"/>
  <c r="L37" i="11"/>
  <c r="K37" i="11"/>
  <c r="J37" i="11"/>
  <c r="H36" i="11"/>
  <c r="G36" i="11"/>
  <c r="N34" i="11" s="1"/>
  <c r="O34" i="11"/>
  <c r="M34" i="11"/>
  <c r="L34" i="11"/>
  <c r="K34" i="11"/>
  <c r="J34" i="11"/>
  <c r="H33" i="11"/>
  <c r="O31" i="11" s="1"/>
  <c r="G33" i="11"/>
  <c r="N31" i="11" s="1"/>
  <c r="F33" i="11"/>
  <c r="M31" i="11" s="1"/>
  <c r="E33" i="11"/>
  <c r="D33" i="11"/>
  <c r="K31" i="11" s="1"/>
  <c r="C33" i="11"/>
  <c r="J31" i="11" s="1"/>
  <c r="L31" i="11"/>
  <c r="H30" i="11"/>
  <c r="G30" i="11"/>
  <c r="N28" i="11" s="1"/>
  <c r="O28" i="11"/>
  <c r="M28" i="11"/>
  <c r="L28" i="11"/>
  <c r="K28" i="11"/>
  <c r="J28" i="11"/>
  <c r="H27" i="11"/>
  <c r="O25" i="11" s="1"/>
  <c r="G27" i="11"/>
  <c r="N25" i="11" s="1"/>
  <c r="F27" i="11"/>
  <c r="M25" i="11" s="1"/>
  <c r="E27" i="11"/>
  <c r="D27" i="11"/>
  <c r="K25" i="11" s="1"/>
  <c r="J25" i="11"/>
  <c r="L25" i="11"/>
  <c r="H24" i="11"/>
  <c r="G24" i="11"/>
  <c r="N22" i="11" s="1"/>
  <c r="F24" i="11"/>
  <c r="M22" i="11" s="1"/>
  <c r="E24" i="11"/>
  <c r="D24" i="11"/>
  <c r="C24" i="11"/>
  <c r="J22" i="11" s="1"/>
  <c r="O22" i="11"/>
  <c r="L22" i="11"/>
  <c r="K22" i="11"/>
  <c r="D21" i="11"/>
  <c r="C21" i="11"/>
  <c r="J19" i="11" s="1"/>
  <c r="O19" i="11"/>
  <c r="N19" i="11"/>
  <c r="M19" i="11"/>
  <c r="L19" i="11"/>
  <c r="K19" i="11"/>
  <c r="H18" i="11"/>
  <c r="G18" i="11"/>
  <c r="F18" i="11"/>
  <c r="E18" i="11"/>
  <c r="O16" i="11"/>
  <c r="N16" i="11"/>
  <c r="M16" i="11"/>
  <c r="L16" i="11"/>
  <c r="K16" i="11"/>
  <c r="J16" i="11"/>
  <c r="H15" i="11"/>
  <c r="O13" i="11" s="1"/>
  <c r="G15" i="11"/>
  <c r="N13" i="11" s="1"/>
  <c r="F15" i="11"/>
  <c r="E15" i="11"/>
  <c r="L13" i="11" s="1"/>
  <c r="D15" i="11"/>
  <c r="K13" i="11" s="1"/>
  <c r="C15" i="11"/>
  <c r="J13" i="11" s="1"/>
  <c r="M13" i="11"/>
  <c r="H12" i="11"/>
  <c r="G12" i="11"/>
  <c r="N10" i="11" s="1"/>
  <c r="F12" i="11"/>
  <c r="M10" i="11" s="1"/>
  <c r="E12" i="11"/>
  <c r="L10" i="11" s="1"/>
  <c r="O10" i="11"/>
  <c r="K10" i="11"/>
  <c r="J10" i="11"/>
  <c r="H9" i="11"/>
  <c r="O7" i="11" s="1"/>
  <c r="G9" i="11"/>
  <c r="N7" i="11" s="1"/>
  <c r="F9" i="11"/>
  <c r="E9" i="11"/>
  <c r="L7" i="11" s="1"/>
  <c r="D9" i="11"/>
  <c r="K7" i="11" s="1"/>
  <c r="C9" i="11"/>
  <c r="J7" i="11" s="1"/>
  <c r="M7" i="11"/>
  <c r="H4" i="11"/>
  <c r="H6" i="11" s="1"/>
  <c r="O4" i="11" s="1"/>
  <c r="G4" i="11"/>
  <c r="G6" i="11" s="1"/>
  <c r="N4" i="11" s="1"/>
  <c r="F4" i="11"/>
  <c r="F6" i="11" s="1"/>
  <c r="M4" i="11" s="1"/>
  <c r="E4" i="11"/>
  <c r="E6" i="11" s="1"/>
  <c r="L4" i="11" s="1"/>
  <c r="D4" i="11"/>
  <c r="D6" i="11" s="1"/>
  <c r="K4" i="11" s="1"/>
  <c r="C4" i="11"/>
  <c r="C6" i="11" s="1"/>
  <c r="J4" i="11" s="1"/>
  <c r="I12" i="11" l="1"/>
  <c r="I14" i="11"/>
  <c r="I13" i="11"/>
  <c r="I15" i="11"/>
  <c r="B23" i="1" l="1"/>
  <c r="B25" i="1" s="1"/>
  <c r="A40" i="1"/>
  <c r="I29" i="6"/>
  <c r="H29" i="6"/>
  <c r="G29" i="6"/>
  <c r="G38" i="6"/>
  <c r="B95" i="1" l="1"/>
  <c r="B104" i="1" s="1"/>
  <c r="A93" i="1" l="1"/>
  <c r="B96" i="1"/>
  <c r="B102" i="1"/>
  <c r="B99" i="1"/>
  <c r="B101" i="1"/>
  <c r="B98" i="1"/>
  <c r="D70" i="1"/>
  <c r="B55" i="1" l="1"/>
  <c r="A2" i="6"/>
  <c r="H38" i="6"/>
  <c r="I38" i="6"/>
  <c r="D7" i="6"/>
  <c r="H5" i="6" s="1"/>
  <c r="F13" i="6" s="1"/>
  <c r="E7" i="6"/>
  <c r="I5" i="6" s="1"/>
  <c r="C7" i="6"/>
  <c r="G5" i="6" s="1"/>
  <c r="E40" i="6"/>
  <c r="D40" i="6"/>
  <c r="C40" i="6"/>
  <c r="E34" i="6"/>
  <c r="I32" i="6" s="1"/>
  <c r="D34" i="6"/>
  <c r="H32" i="6" s="1"/>
  <c r="C34" i="6"/>
  <c r="G32" i="6" s="1"/>
  <c r="E28" i="6"/>
  <c r="I26" i="6" s="1"/>
  <c r="D28" i="6"/>
  <c r="H26" i="6" s="1"/>
  <c r="C28" i="6"/>
  <c r="G26" i="6" s="1"/>
  <c r="D19" i="6"/>
  <c r="C19" i="6"/>
  <c r="G17" i="6" s="1"/>
  <c r="E19" i="6"/>
  <c r="I17" i="6" s="1"/>
  <c r="D13" i="6"/>
  <c r="C13" i="6"/>
  <c r="E43" i="6"/>
  <c r="D43" i="6"/>
  <c r="C43" i="6"/>
  <c r="I41" i="6"/>
  <c r="H41" i="6"/>
  <c r="G41" i="6"/>
  <c r="E37" i="6"/>
  <c r="D37" i="6"/>
  <c r="C37" i="6"/>
  <c r="I35" i="6"/>
  <c r="H35" i="6"/>
  <c r="G35" i="6"/>
  <c r="E31" i="6"/>
  <c r="D31" i="6"/>
  <c r="C31" i="6"/>
  <c r="E25" i="6"/>
  <c r="I23" i="6" s="1"/>
  <c r="D25" i="6"/>
  <c r="H23" i="6" s="1"/>
  <c r="C25" i="6"/>
  <c r="G23" i="6" s="1"/>
  <c r="E22" i="6"/>
  <c r="D22" i="6"/>
  <c r="H20" i="6" s="1"/>
  <c r="C22" i="6"/>
  <c r="G20" i="6" s="1"/>
  <c r="I20" i="6"/>
  <c r="E16" i="6"/>
  <c r="I14" i="6" s="1"/>
  <c r="D16" i="6"/>
  <c r="H14" i="6" s="1"/>
  <c r="C16" i="6"/>
  <c r="G14" i="6" s="1"/>
  <c r="E13" i="6"/>
  <c r="H11" i="6"/>
  <c r="E10" i="6"/>
  <c r="I8" i="6" s="1"/>
  <c r="D10" i="6"/>
  <c r="H8" i="6" s="1"/>
  <c r="C10" i="6"/>
  <c r="F12" i="6" l="1"/>
  <c r="I11" i="11"/>
  <c r="I9" i="11" s="1"/>
  <c r="I11" i="6"/>
  <c r="G11" i="6"/>
  <c r="G8" i="6"/>
  <c r="H17" i="6"/>
  <c r="D67" i="1"/>
  <c r="D66" i="1"/>
  <c r="D65" i="1"/>
  <c r="D64" i="1"/>
  <c r="F15" i="6" l="1"/>
  <c r="F17" i="6"/>
  <c r="F14" i="6"/>
  <c r="F16" i="6"/>
  <c r="F10" i="6" l="1"/>
  <c r="B41" i="1" s="1"/>
  <c r="B107" i="1" s="1"/>
</calcChain>
</file>

<file path=xl/comments1.xml><?xml version="1.0" encoding="utf-8"?>
<comments xmlns="http://schemas.openxmlformats.org/spreadsheetml/2006/main">
  <authors>
    <author>m</author>
  </authors>
  <commentList>
    <comment ref="E19" authorId="0" shapeId="0">
      <text>
        <r>
          <rPr>
            <sz val="9"/>
            <color indexed="81"/>
            <rFont val="MS P ゴシック"/>
            <family val="3"/>
            <charset val="128"/>
          </rPr>
          <t xml:space="preserve">
正式名称で記載。（例．○○市教育委員会、○○町学校設置組合、学校法人○○学園、国立大学法人○○大学）</t>
        </r>
      </text>
    </comment>
    <comment ref="D75" authorId="0" shapeId="0">
      <text>
        <r>
          <rPr>
            <sz val="9"/>
            <color indexed="81"/>
            <rFont val="MS P ゴシック"/>
            <family val="3"/>
            <charset val="128"/>
          </rPr>
          <t xml:space="preserve">
保護者への説明については、例えば保護者会やＰＴＡの会合での説明、学校だよりの配布などにより、当該学校に通学する児童生徒の保護者に説明することが考えられます。また、地域住民等への説明については、例えば学校評議員への説明、学校運営協議会における協議、地域向け情報誌への掲載などにより、当該学校の通学区域に在住する住民等に説明することが考えられます。
その他、学校のウェブサイトに掲載することで、広く保護者及び地域住民等に対して情報提供し、説明責任を果たすことも可能です。</t>
        </r>
      </text>
    </comment>
  </commentList>
</comments>
</file>

<file path=xl/sharedStrings.xml><?xml version="1.0" encoding="utf-8"?>
<sst xmlns="http://schemas.openxmlformats.org/spreadsheetml/2006/main" count="259" uniqueCount="222">
  <si>
    <t>国語</t>
    <rPh sb="0" eb="2">
      <t>コクゴ</t>
    </rPh>
    <phoneticPr fontId="1"/>
  </si>
  <si>
    <t>社会</t>
    <rPh sb="0" eb="2">
      <t>シャカイ</t>
    </rPh>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</si>
  <si>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</si>
  <si>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</si>
  <si>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</si>
  <si>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</si>
  <si>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</si>
  <si>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</si>
  <si>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</si>
  <si>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t>
    <rPh sb="0" eb="3">
      <t>ガイコクゴ</t>
    </rPh>
    <phoneticPr fontId="1"/>
  </si>
  <si>
    <t>-</t>
    <phoneticPr fontId="1"/>
  </si>
  <si>
    <t>合計</t>
    <rPh sb="0" eb="2">
      <t>ゴウケイ</t>
    </rPh>
    <phoneticPr fontId="1"/>
  </si>
  <si>
    <t>設置者の別</t>
    <rPh sb="0" eb="3">
      <t>セッチシャ</t>
    </rPh>
    <rPh sb="4" eb="5">
      <t>ベツ</t>
    </rPh>
    <phoneticPr fontId="2"/>
  </si>
  <si>
    <t>上段…変更後の授業時数</t>
    <rPh sb="0" eb="2">
      <t>ジョウダン</t>
    </rPh>
    <rPh sb="3" eb="5">
      <t>ヘンコウ</t>
    </rPh>
    <rPh sb="5" eb="6">
      <t>ゴ</t>
    </rPh>
    <rPh sb="7" eb="9">
      <t>ジュギョウ</t>
    </rPh>
    <rPh sb="9" eb="11">
      <t>ジスウ</t>
    </rPh>
    <phoneticPr fontId="1"/>
  </si>
  <si>
    <t>中段…学校教育法施行規則に定める標準授業時数</t>
    <rPh sb="0" eb="2">
      <t>チュウダン</t>
    </rPh>
    <rPh sb="3" eb="12">
      <t>ガッコウキョウイクホウシコウキソク</t>
    </rPh>
    <rPh sb="13" eb="14">
      <t>サダ</t>
    </rPh>
    <rPh sb="16" eb="18">
      <t>ヒョウジュン</t>
    </rPh>
    <rPh sb="18" eb="20">
      <t>ジュギョウ</t>
    </rPh>
    <rPh sb="20" eb="22">
      <t>ジスウ</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</si>
  <si>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2"/>
  </si>
  <si>
    <t>下段…授業時数の増減</t>
    <rPh sb="0" eb="2">
      <t>ゲダン</t>
    </rPh>
    <rPh sb="3" eb="5">
      <t>ジュギョウ</t>
    </rPh>
    <rPh sb="5" eb="7">
      <t>ジスウ</t>
    </rPh>
    <rPh sb="8" eb="10">
      <t>ゾウゲン</t>
    </rPh>
    <phoneticPr fontId="1"/>
  </si>
  <si>
    <t>各教科の授業時数</t>
    <rPh sb="0" eb="3">
      <t>カクキョウカ</t>
    </rPh>
    <rPh sb="4" eb="6">
      <t>ジュギョウ</t>
    </rPh>
    <rPh sb="6" eb="8">
      <t>ジスウ</t>
    </rPh>
    <phoneticPr fontId="1"/>
  </si>
  <si>
    <t>第1学年</t>
    <rPh sb="0" eb="1">
      <t>ダイ</t>
    </rPh>
    <rPh sb="2" eb="4">
      <t>ガクネン</t>
    </rPh>
    <phoneticPr fontId="1"/>
  </si>
  <si>
    <t>第2学年</t>
    <rPh sb="0" eb="1">
      <t>ダイ</t>
    </rPh>
    <rPh sb="2" eb="4">
      <t>ガクネン</t>
    </rPh>
    <phoneticPr fontId="1"/>
  </si>
  <si>
    <t>第3学年</t>
    <rPh sb="0" eb="1">
      <t>ダイ</t>
    </rPh>
    <rPh sb="2" eb="4">
      <t>ガクネン</t>
    </rPh>
    <phoneticPr fontId="1"/>
  </si>
  <si>
    <t>第4学年</t>
    <rPh sb="0" eb="1">
      <t>ダイ</t>
    </rPh>
    <rPh sb="2" eb="4">
      <t>ガクネン</t>
    </rPh>
    <phoneticPr fontId="1"/>
  </si>
  <si>
    <t>第5学年</t>
    <rPh sb="0" eb="1">
      <t>ダイ</t>
    </rPh>
    <rPh sb="2" eb="4">
      <t>ガクネン</t>
    </rPh>
    <phoneticPr fontId="1"/>
  </si>
  <si>
    <t>第6学年</t>
    <rPh sb="0" eb="1">
      <t>ダイ</t>
    </rPh>
    <rPh sb="2" eb="4">
      <t>ガクネン</t>
    </rPh>
    <phoneticPr fontId="1"/>
  </si>
  <si>
    <t>①</t>
    <phoneticPr fontId="1"/>
  </si>
  <si>
    <t>②</t>
    <phoneticPr fontId="1"/>
  </si>
  <si>
    <t>③</t>
    <phoneticPr fontId="1"/>
  </si>
  <si>
    <t>④</t>
    <phoneticPr fontId="1"/>
  </si>
  <si>
    <t>⑤</t>
    <phoneticPr fontId="1"/>
  </si>
  <si>
    <t>【担当者】</t>
    <rPh sb="1" eb="4">
      <t>タントウシャ</t>
    </rPh>
    <phoneticPr fontId="2"/>
  </si>
  <si>
    <t>１　管理機関</t>
    <rPh sb="2" eb="4">
      <t>カンリ</t>
    </rPh>
    <rPh sb="4" eb="6">
      <t>キカン</t>
    </rPh>
    <phoneticPr fontId="2"/>
  </si>
  <si>
    <t>・１行あたり１校ずつ入力してください。</t>
    <rPh sb="2" eb="3">
      <t>ギョウ</t>
    </rPh>
    <rPh sb="7" eb="8">
      <t>コウ</t>
    </rPh>
    <rPh sb="10" eb="12">
      <t>ニュウリョク</t>
    </rPh>
    <phoneticPr fontId="1"/>
  </si>
  <si>
    <t>　（３）実施要項記載事項の確認</t>
    <rPh sb="4" eb="6">
      <t>ジッシ</t>
    </rPh>
    <rPh sb="6" eb="8">
      <t>ヨウコウ</t>
    </rPh>
    <rPh sb="8" eb="10">
      <t>キサイ</t>
    </rPh>
    <rPh sb="10" eb="12">
      <t>ジコウ</t>
    </rPh>
    <rPh sb="13" eb="15">
      <t>カクニン</t>
    </rPh>
    <phoneticPr fontId="1"/>
  </si>
  <si>
    <t>【エラーチェック】</t>
    <phoneticPr fontId="1"/>
  </si>
  <si>
    <t>令和</t>
    <rPh sb="0" eb="2">
      <t>レイワ</t>
    </rPh>
    <phoneticPr fontId="1"/>
  </si>
  <si>
    <t>年度</t>
    <rPh sb="0" eb="2">
      <t>ネンド</t>
    </rPh>
    <phoneticPr fontId="1"/>
  </si>
  <si>
    <t>美術</t>
    <rPh sb="0" eb="2">
      <t>ビジュツ</t>
    </rPh>
    <phoneticPr fontId="1"/>
  </si>
  <si>
    <t>技術・家庭</t>
    <rPh sb="0" eb="2">
      <t>ギジュツ</t>
    </rPh>
    <rPh sb="3" eb="5">
      <t>カテイ</t>
    </rPh>
    <phoneticPr fontId="1"/>
  </si>
  <si>
    <t>保健体育</t>
    <rPh sb="0" eb="2">
      <t>ホケン</t>
    </rPh>
    <rPh sb="2" eb="4">
      <t>タイイク</t>
    </rPh>
    <phoneticPr fontId="1"/>
  </si>
  <si>
    <t>２　特別の教育課程を適用する学校種を選択してください。</t>
    <rPh sb="2" eb="4">
      <t>トクベツ</t>
    </rPh>
    <rPh sb="5" eb="9">
      <t>キョウイクカテイ</t>
    </rPh>
    <rPh sb="10" eb="12">
      <t>テキヨウ</t>
    </rPh>
    <rPh sb="14" eb="16">
      <t>ガッコウ</t>
    </rPh>
    <rPh sb="16" eb="17">
      <t>シュ</t>
    </rPh>
    <rPh sb="18" eb="20">
      <t>センタク</t>
    </rPh>
    <phoneticPr fontId="1"/>
  </si>
  <si>
    <t>言語能力の育成</t>
    <rPh sb="0" eb="2">
      <t>ゲンゴ</t>
    </rPh>
    <rPh sb="2" eb="4">
      <t>ノウリョク</t>
    </rPh>
    <rPh sb="5" eb="7">
      <t>イクセイ</t>
    </rPh>
    <phoneticPr fontId="1"/>
  </si>
  <si>
    <t>情報活用能力の育成</t>
    <rPh sb="0" eb="2">
      <t>ジョウホウ</t>
    </rPh>
    <rPh sb="2" eb="4">
      <t>カツヨウ</t>
    </rPh>
    <rPh sb="4" eb="6">
      <t>ノウリョク</t>
    </rPh>
    <rPh sb="7" eb="9">
      <t>イクセイ</t>
    </rPh>
    <phoneticPr fontId="1"/>
  </si>
  <si>
    <t>問題発見・解決能力の育成</t>
    <rPh sb="0" eb="2">
      <t>モンダイ</t>
    </rPh>
    <rPh sb="2" eb="4">
      <t>ハッケン</t>
    </rPh>
    <rPh sb="5" eb="7">
      <t>カイケツ</t>
    </rPh>
    <rPh sb="7" eb="9">
      <t>ノウリョク</t>
    </rPh>
    <rPh sb="10" eb="12">
      <t>イクセイ</t>
    </rPh>
    <phoneticPr fontId="1"/>
  </si>
  <si>
    <t>生命の尊重に関する教育の充実</t>
    <rPh sb="0" eb="2">
      <t>セイメイ</t>
    </rPh>
    <rPh sb="3" eb="5">
      <t>ソンチョウ</t>
    </rPh>
    <rPh sb="6" eb="7">
      <t>カン</t>
    </rPh>
    <rPh sb="9" eb="11">
      <t>キョウイク</t>
    </rPh>
    <rPh sb="12" eb="14">
      <t>ジュウジツ</t>
    </rPh>
    <phoneticPr fontId="1"/>
  </si>
  <si>
    <t>その他教科等横断的な資質・能力の育成もしくは探究的な学習活動の充実</t>
    <rPh sb="2" eb="3">
      <t>タ</t>
    </rPh>
    <rPh sb="3" eb="9">
      <t>キョウカトウオウダンテキ</t>
    </rPh>
    <rPh sb="10" eb="12">
      <t>シシツ</t>
    </rPh>
    <rPh sb="13" eb="15">
      <t>ノウリョク</t>
    </rPh>
    <rPh sb="16" eb="18">
      <t>イクセイ</t>
    </rPh>
    <rPh sb="22" eb="25">
      <t>タンキュウテキ</t>
    </rPh>
    <rPh sb="26" eb="28">
      <t>ガクシュウ</t>
    </rPh>
    <rPh sb="28" eb="30">
      <t>カツドウ</t>
    </rPh>
    <rPh sb="31" eb="33">
      <t>ジュウジツ</t>
    </rPh>
    <phoneticPr fontId="1"/>
  </si>
  <si>
    <t>４の授業時数により特別の教育課程を編成することについて、６の各学校の同意を得ている。</t>
    <rPh sb="2" eb="4">
      <t>ジュギョウ</t>
    </rPh>
    <rPh sb="4" eb="6">
      <t>ジスウ</t>
    </rPh>
    <rPh sb="9" eb="11">
      <t>トクベツ</t>
    </rPh>
    <rPh sb="12" eb="14">
      <t>キョウイク</t>
    </rPh>
    <rPh sb="14" eb="16">
      <t>カテイ</t>
    </rPh>
    <rPh sb="17" eb="19">
      <t>ヘンセイ</t>
    </rPh>
    <rPh sb="30" eb="31">
      <t>カク</t>
    </rPh>
    <rPh sb="31" eb="33">
      <t>ガッコウ</t>
    </rPh>
    <rPh sb="34" eb="36">
      <t>ドウイ</t>
    </rPh>
    <rPh sb="37" eb="38">
      <t>エ</t>
    </rPh>
    <phoneticPr fontId="1"/>
  </si>
  <si>
    <t>学年（義務教育学校）</t>
    <rPh sb="0" eb="2">
      <t>ガクネン</t>
    </rPh>
    <rPh sb="3" eb="5">
      <t>ギム</t>
    </rPh>
    <rPh sb="5" eb="7">
      <t>キョウイク</t>
    </rPh>
    <rPh sb="7" eb="9">
      <t>ガッコウ</t>
    </rPh>
    <phoneticPr fontId="1"/>
  </si>
  <si>
    <t>第7学年</t>
    <rPh sb="0" eb="1">
      <t>ダイ</t>
    </rPh>
    <rPh sb="2" eb="4">
      <t>ガクネン</t>
    </rPh>
    <phoneticPr fontId="1"/>
  </si>
  <si>
    <t>第8学年</t>
    <rPh sb="0" eb="1">
      <t>ダイ</t>
    </rPh>
    <rPh sb="2" eb="4">
      <t>ガクネン</t>
    </rPh>
    <phoneticPr fontId="1"/>
  </si>
  <si>
    <t>第9学年</t>
    <rPh sb="0" eb="1">
      <t>ダイ</t>
    </rPh>
    <rPh sb="2" eb="4">
      <t>ガクネン</t>
    </rPh>
    <phoneticPr fontId="1"/>
  </si>
  <si>
    <t>・全て正式名称で入力してください。（例．○○市立○○小学校、○○組合立○○中学校、○○村立○○小学校○○分校、私立○○学園中等部、○○大学教育学部附属○○義務教育学校）</t>
    <rPh sb="1" eb="2">
      <t>スベ</t>
    </rPh>
    <rPh sb="3" eb="5">
      <t>セイシキ</t>
    </rPh>
    <rPh sb="5" eb="7">
      <t>メイショウ</t>
    </rPh>
    <rPh sb="8" eb="10">
      <t>ニュウリョク</t>
    </rPh>
    <rPh sb="37" eb="38">
      <t>チュウ</t>
    </rPh>
    <rPh sb="61" eb="63">
      <t>チュウトウ</t>
    </rPh>
    <rPh sb="63" eb="64">
      <t>ブ</t>
    </rPh>
    <rPh sb="77" eb="79">
      <t>ギム</t>
    </rPh>
    <rPh sb="79" eb="81">
      <t>キョウイク</t>
    </rPh>
    <phoneticPr fontId="1"/>
  </si>
  <si>
    <t>　（２）児童生徒の教育上適切な配慮</t>
    <rPh sb="4" eb="6">
      <t>ジドウ</t>
    </rPh>
    <rPh sb="6" eb="8">
      <t>セイト</t>
    </rPh>
    <rPh sb="9" eb="11">
      <t>キョウイク</t>
    </rPh>
    <rPh sb="11" eb="12">
      <t>ジョウ</t>
    </rPh>
    <rPh sb="12" eb="14">
      <t>テキセツ</t>
    </rPh>
    <rPh sb="15" eb="17">
      <t>ハイリョ</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</si>
  <si>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</si>
  <si>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</si>
  <si>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</si>
  <si>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</si>
  <si>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</si>
  <si>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</si>
  <si>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</si>
  <si>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</si>
  <si>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</si>
  <si>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</si>
  <si>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</si>
  <si>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</si>
  <si>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</si>
  <si>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</si>
  <si>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</si>
  <si>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</si>
  <si>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</si>
  <si>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</si>
  <si>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</si>
  <si>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</si>
  <si>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</si>
  <si>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</si>
  <si>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</si>
  <si>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</si>
  <si>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</si>
  <si>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</si>
  <si>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</si>
  <si>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</si>
  <si>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</si>
  <si>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</si>
  <si>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</si>
  <si>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</si>
  <si>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</si>
  <si>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</si>
  <si>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</si>
  <si>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</si>
  <si>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</si>
  <si>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</si>
  <si>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</si>
  <si>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</si>
  <si>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</si>
  <si>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</si>
  <si>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</si>
  <si>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</si>
  <si>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</si>
  <si>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</si>
  <si>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学校名</t>
    <rPh sb="0" eb="3">
      <t>ガッコウメイ</t>
    </rPh>
    <phoneticPr fontId="1"/>
  </si>
  <si>
    <t>管理機関名</t>
    <rPh sb="0" eb="2">
      <t>カンリ</t>
    </rPh>
    <rPh sb="2" eb="4">
      <t>キカン</t>
    </rPh>
    <rPh sb="4" eb="5">
      <t>メイ</t>
    </rPh>
    <phoneticPr fontId="1"/>
  </si>
  <si>
    <t>札幌市教育委員会</t>
  </si>
  <si>
    <t>仙台市教育委員会</t>
  </si>
  <si>
    <t>さいたま市教育委員会</t>
  </si>
  <si>
    <t>千葉市教育委員会</t>
  </si>
  <si>
    <t>横浜市教育委員会</t>
  </si>
  <si>
    <t>川崎市教育委員会</t>
  </si>
  <si>
    <t>相模原市教育委員会</t>
  </si>
  <si>
    <t>新潟市教育委員会</t>
  </si>
  <si>
    <t>静岡市教育委員会</t>
  </si>
  <si>
    <t>浜松市教育委員会</t>
  </si>
  <si>
    <t>名古屋市教育委員会</t>
  </si>
  <si>
    <t>京都市教育委員会</t>
  </si>
  <si>
    <t>大阪市教育委員会</t>
  </si>
  <si>
    <t>堺市教育委員会</t>
  </si>
  <si>
    <t>神戸市教育委員会</t>
  </si>
  <si>
    <t>岡山市教育委員会</t>
  </si>
  <si>
    <t>広島市教育委員会</t>
  </si>
  <si>
    <t>北九州市教育委員会</t>
  </si>
  <si>
    <t>福岡市教育委員会</t>
  </si>
  <si>
    <t>熊本市教育委員会</t>
  </si>
  <si>
    <t>沖縄県</t>
    <phoneticPr fontId="1"/>
  </si>
  <si>
    <t>北海道教育委員会</t>
  </si>
  <si>
    <t>青森県教育委員会</t>
  </si>
  <si>
    <t>岩手県教育委員会</t>
  </si>
  <si>
    <t>宮城県教育委員会</t>
  </si>
  <si>
    <t>秋田県教育委員会</t>
  </si>
  <si>
    <t>山形県教育委員会</t>
  </si>
  <si>
    <t>福島県教育委員会</t>
  </si>
  <si>
    <t>茨城県教育委員会</t>
  </si>
  <si>
    <t>栃木県教育委員会</t>
  </si>
  <si>
    <t>群馬県教育委員会</t>
  </si>
  <si>
    <t>埼玉県教育委員会</t>
  </si>
  <si>
    <t>千葉県教育委員会</t>
  </si>
  <si>
    <t>東京都教育委員会</t>
  </si>
  <si>
    <t>神奈川県教育委員会</t>
  </si>
  <si>
    <t>新潟県教育委員会</t>
  </si>
  <si>
    <t>富山県教育委員会</t>
  </si>
  <si>
    <t>石川県教育委員会</t>
  </si>
  <si>
    <t>福井県教育委員会</t>
  </si>
  <si>
    <t>山梨県教育委員会</t>
  </si>
  <si>
    <t>長野県教育委員会</t>
  </si>
  <si>
    <t>岐阜県教育委員会</t>
  </si>
  <si>
    <t>静岡県教育委員会</t>
  </si>
  <si>
    <t>愛知県教育委員会</t>
  </si>
  <si>
    <t>三重県教育委員会</t>
  </si>
  <si>
    <t>滋賀県教育委員会</t>
  </si>
  <si>
    <t>京都府教育委員会</t>
  </si>
  <si>
    <t>大阪府教育委員会</t>
  </si>
  <si>
    <t>兵庫県教育委員会</t>
  </si>
  <si>
    <t>奈良県教育委員会</t>
  </si>
  <si>
    <t>和歌山県教育委員会</t>
  </si>
  <si>
    <t>鳥取県教育委員会</t>
  </si>
  <si>
    <t>島根県教育委員会</t>
  </si>
  <si>
    <t>岡山県教育委員会</t>
  </si>
  <si>
    <t>広島県教育委員会</t>
  </si>
  <si>
    <t>山口県教育委員会</t>
  </si>
  <si>
    <t>徳島県教育委員会</t>
  </si>
  <si>
    <t>香川県教育委員会</t>
  </si>
  <si>
    <t>愛媛県教育委員会</t>
  </si>
  <si>
    <t>高知県教育委員会</t>
  </si>
  <si>
    <t>福岡県教育委員会</t>
  </si>
  <si>
    <t>佐賀県教育委員会</t>
  </si>
  <si>
    <t>長崎県教育委員会</t>
  </si>
  <si>
    <t>熊本県教育委員会</t>
  </si>
  <si>
    <t>大分県教育委員会</t>
  </si>
  <si>
    <t>宮崎県教育委員会</t>
  </si>
  <si>
    <t>鹿児島県教育委員会</t>
  </si>
  <si>
    <t>沖縄県教育委員会</t>
  </si>
  <si>
    <t>都道府県教育委員会名</t>
    <rPh sb="0" eb="4">
      <t>トドウフケン</t>
    </rPh>
    <rPh sb="4" eb="6">
      <t>キョウイク</t>
    </rPh>
    <rPh sb="6" eb="9">
      <t>イインカイ</t>
    </rPh>
    <rPh sb="9" eb="10">
      <t>メイ</t>
    </rPh>
    <phoneticPr fontId="1"/>
  </si>
  <si>
    <t>都道府県名</t>
    <rPh sb="0" eb="4">
      <t>トドウフケン</t>
    </rPh>
    <rPh sb="4" eb="5">
      <t>メイ</t>
    </rPh>
    <phoneticPr fontId="1"/>
  </si>
  <si>
    <t>指定都市教育委員会名</t>
    <rPh sb="0" eb="2">
      <t>シテイ</t>
    </rPh>
    <rPh sb="2" eb="4">
      <t>トシ</t>
    </rPh>
    <rPh sb="4" eb="6">
      <t>キョウイク</t>
    </rPh>
    <rPh sb="6" eb="9">
      <t>イインカイ</t>
    </rPh>
    <rPh sb="9" eb="10">
      <t>メイ</t>
    </rPh>
    <phoneticPr fontId="1"/>
  </si>
  <si>
    <t>担当者氏名（上段はふりがな）</t>
    <rPh sb="0" eb="3">
      <t>タントウシャ</t>
    </rPh>
    <rPh sb="3" eb="5">
      <t>シメイ</t>
    </rPh>
    <rPh sb="6" eb="8">
      <t>ジョウダン</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</si>
  <si>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</si>
  <si>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</si>
  <si>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</si>
  <si>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</si>
  <si>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　（１）各学校の同意</t>
    <rPh sb="4" eb="7">
      <t>カクガッコウ</t>
    </rPh>
    <rPh sb="8" eb="10">
      <t>ドウイ</t>
    </rPh>
    <phoneticPr fontId="1"/>
  </si>
  <si>
    <t>文部科学省初等中等教育局長　殿</t>
    <rPh sb="0" eb="2">
      <t>モンブ</t>
    </rPh>
    <rPh sb="2" eb="5">
      <t>カガクショウ</t>
    </rPh>
    <rPh sb="5" eb="7">
      <t>ショトウ</t>
    </rPh>
    <rPh sb="7" eb="9">
      <t>チュウトウ</t>
    </rPh>
    <rPh sb="9" eb="11">
      <t>キョウイク</t>
    </rPh>
    <rPh sb="11" eb="12">
      <t>キョク</t>
    </rPh>
    <rPh sb="12" eb="13">
      <t>チョウ</t>
    </rPh>
    <rPh sb="14" eb="15">
      <t>ドノ</t>
    </rPh>
    <phoneticPr fontId="1"/>
  </si>
  <si>
    <t>記</t>
    <rPh sb="0" eb="1">
      <t>キ</t>
    </rPh>
    <phoneticPr fontId="1"/>
  </si>
  <si>
    <t>授業時数特例校指定申請書（新規）</t>
    <rPh sb="0" eb="2">
      <t>ジュギョウ</t>
    </rPh>
    <rPh sb="2" eb="4">
      <t>ジスウ</t>
    </rPh>
    <rPh sb="4" eb="7">
      <t>トクレイコウ</t>
    </rPh>
    <rPh sb="7" eb="9">
      <t>シテイ</t>
    </rPh>
    <rPh sb="9" eb="11">
      <t>シンセイ</t>
    </rPh>
    <rPh sb="11" eb="12">
      <t>ショ</t>
    </rPh>
    <rPh sb="13" eb="15">
      <t>シンキ</t>
    </rPh>
    <phoneticPr fontId="2"/>
  </si>
  <si>
    <t>３　特別の教育課程を開始する年度を入力してください。</t>
    <rPh sb="2" eb="4">
      <t>トクベツ</t>
    </rPh>
    <rPh sb="5" eb="7">
      <t>キョウイク</t>
    </rPh>
    <rPh sb="7" eb="9">
      <t>カテイ</t>
    </rPh>
    <rPh sb="10" eb="12">
      <t>カイシ</t>
    </rPh>
    <rPh sb="14" eb="16">
      <t>ネンド</t>
    </rPh>
    <rPh sb="17" eb="19">
      <t>ニュウリョク</t>
    </rPh>
    <phoneticPr fontId="1"/>
  </si>
  <si>
    <t>特別の教育課程の開始年度</t>
    <phoneticPr fontId="1"/>
  </si>
  <si>
    <t>【エラーチェック】</t>
    <phoneticPr fontId="1"/>
  </si>
  <si>
    <t>学年（中学校及び中等教育学校）</t>
    <rPh sb="0" eb="2">
      <t>ガクネン</t>
    </rPh>
    <rPh sb="3" eb="6">
      <t>チュウガッコウ</t>
    </rPh>
    <rPh sb="6" eb="7">
      <t>オヨ</t>
    </rPh>
    <rPh sb="8" eb="10">
      <t>チュウトウ</t>
    </rPh>
    <rPh sb="10" eb="12">
      <t>キョウイク</t>
    </rPh>
    <rPh sb="12" eb="14">
      <t>ガッコウ</t>
    </rPh>
    <phoneticPr fontId="1"/>
  </si>
  <si>
    <t>【様式１】別紙１－１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</si>
  <si>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【様式１】別紙１－２　教育課程表（中学校、義務教育学校後期課程及び中等教育学校前期課程）</t>
    <rPh sb="1" eb="3">
      <t>ヨウシキ</t>
    </rPh>
    <rPh sb="5" eb="7">
      <t>ベッシ</t>
    </rPh>
    <rPh sb="11" eb="13">
      <t>キョウイク</t>
    </rPh>
    <rPh sb="13" eb="15">
      <t>カテイ</t>
    </rPh>
    <rPh sb="15" eb="16">
      <t>ヒョウ</t>
    </rPh>
    <rPh sb="17" eb="18">
      <t>チュウ</t>
    </rPh>
    <rPh sb="21" eb="23">
      <t>ギム</t>
    </rPh>
    <rPh sb="23" eb="25">
      <t>キョウイク</t>
    </rPh>
    <rPh sb="25" eb="27">
      <t>ガッコウ</t>
    </rPh>
    <rPh sb="27" eb="29">
      <t>コウキ</t>
    </rPh>
    <rPh sb="29" eb="31">
      <t>カテイ</t>
    </rPh>
    <rPh sb="31" eb="32">
      <t>オヨ</t>
    </rPh>
    <rPh sb="33" eb="35">
      <t>チュウトウ</t>
    </rPh>
    <rPh sb="35" eb="37">
      <t>キョウイク</t>
    </rPh>
    <rPh sb="37" eb="39">
      <t>ガッコウ</t>
    </rPh>
    <rPh sb="39" eb="41">
      <t>ゼンキ</t>
    </rPh>
    <rPh sb="41" eb="43">
      <t>カテイ</t>
    </rPh>
    <phoneticPr fontId="1"/>
  </si>
  <si>
    <t>【様式１】別紙２　特別の教育課程を編成する学校の一覧</t>
    <rPh sb="1" eb="3">
      <t>ヨウシキ</t>
    </rPh>
    <rPh sb="5" eb="7">
      <t>ベッシ</t>
    </rPh>
    <rPh sb="9" eb="11">
      <t>トクベツ</t>
    </rPh>
    <rPh sb="12" eb="14">
      <t>キョウイク</t>
    </rPh>
    <rPh sb="14" eb="16">
      <t>カテイ</t>
    </rPh>
    <rPh sb="17" eb="19">
      <t>ヘンセイ</t>
    </rPh>
    <phoneticPr fontId="1"/>
  </si>
  <si>
    <t>【様式１】</t>
    <rPh sb="1" eb="3">
      <t>ヨウシキ</t>
    </rPh>
    <phoneticPr fontId="1"/>
  </si>
  <si>
    <t>学年</t>
    <rPh sb="0" eb="2">
      <t>ガクネン</t>
    </rPh>
    <phoneticPr fontId="1"/>
  </si>
  <si>
    <t>下記のとおり、授業時数特例校の指定を希望するので、本申請書により申請します。</t>
    <rPh sb="7" eb="14">
      <t>ジュギョウジスウトクレイコウ</t>
    </rPh>
    <rPh sb="15" eb="17">
      <t>シテイ</t>
    </rPh>
    <rPh sb="18" eb="20">
      <t>キボウ</t>
    </rPh>
    <phoneticPr fontId="1"/>
  </si>
  <si>
    <t>伝統や文化に関する教育の充実</t>
    <rPh sb="0" eb="2">
      <t>デントウ</t>
    </rPh>
    <rPh sb="3" eb="5">
      <t>ブンカ</t>
    </rPh>
    <rPh sb="6" eb="7">
      <t>カン</t>
    </rPh>
    <rPh sb="9" eb="11">
      <t>キョウイク</t>
    </rPh>
    <rPh sb="12" eb="14">
      <t>ジュウジツ</t>
    </rPh>
    <phoneticPr fontId="1"/>
  </si>
  <si>
    <t>主権者に関する教育の充実</t>
    <rPh sb="0" eb="3">
      <t>シュケンシャ</t>
    </rPh>
    <rPh sb="4" eb="5">
      <t>カン</t>
    </rPh>
    <rPh sb="7" eb="9">
      <t>キョウイク</t>
    </rPh>
    <rPh sb="10" eb="12">
      <t>ジュウジツ</t>
    </rPh>
    <phoneticPr fontId="1"/>
  </si>
  <si>
    <t>消費者に関する教育の充実</t>
    <rPh sb="0" eb="3">
      <t>ショウヒシャ</t>
    </rPh>
    <rPh sb="4" eb="5">
      <t>カン</t>
    </rPh>
    <rPh sb="7" eb="9">
      <t>キョウイク</t>
    </rPh>
    <rPh sb="10" eb="12">
      <t>ジュウジツ</t>
    </rPh>
    <phoneticPr fontId="1"/>
  </si>
  <si>
    <t>法に関する教育の充実</t>
    <rPh sb="0" eb="1">
      <t>ホウ</t>
    </rPh>
    <rPh sb="2" eb="3">
      <t>カン</t>
    </rPh>
    <rPh sb="5" eb="7">
      <t>キョウイク</t>
    </rPh>
    <rPh sb="8" eb="10">
      <t>ジュウジツ</t>
    </rPh>
    <phoneticPr fontId="1"/>
  </si>
  <si>
    <t>知的財産に関する教育の充実</t>
    <rPh sb="0" eb="2">
      <t>チテキ</t>
    </rPh>
    <rPh sb="2" eb="4">
      <t>ザイサン</t>
    </rPh>
    <rPh sb="5" eb="6">
      <t>カン</t>
    </rPh>
    <rPh sb="8" eb="10">
      <t>キョウイク</t>
    </rPh>
    <rPh sb="11" eb="13">
      <t>ジュウジツ</t>
    </rPh>
    <phoneticPr fontId="1"/>
  </si>
  <si>
    <t>郷土や地域に関する教育の充実</t>
    <rPh sb="0" eb="2">
      <t>キョウド</t>
    </rPh>
    <rPh sb="3" eb="5">
      <t>チイキ</t>
    </rPh>
    <rPh sb="6" eb="7">
      <t>カン</t>
    </rPh>
    <rPh sb="9" eb="11">
      <t>キョウイク</t>
    </rPh>
    <rPh sb="12" eb="14">
      <t>ジュウジツ</t>
    </rPh>
    <phoneticPr fontId="1"/>
  </si>
  <si>
    <t>海洋に関する教育の充実</t>
    <rPh sb="0" eb="2">
      <t>カイヨウ</t>
    </rPh>
    <rPh sb="3" eb="4">
      <t>カン</t>
    </rPh>
    <rPh sb="6" eb="8">
      <t>キョウイク</t>
    </rPh>
    <rPh sb="9" eb="11">
      <t>ジュウジツ</t>
    </rPh>
    <phoneticPr fontId="1"/>
  </si>
  <si>
    <t>環境に関する教育の充実</t>
    <rPh sb="0" eb="2">
      <t>カンキョウ</t>
    </rPh>
    <rPh sb="3" eb="4">
      <t>カン</t>
    </rPh>
    <rPh sb="6" eb="8">
      <t>キョウイク</t>
    </rPh>
    <rPh sb="9" eb="11">
      <t>ジュウジツ</t>
    </rPh>
    <phoneticPr fontId="1"/>
  </si>
  <si>
    <t>放射線に関する教育の充実</t>
    <rPh sb="0" eb="3">
      <t>ホウシャセン</t>
    </rPh>
    <rPh sb="4" eb="5">
      <t>カン</t>
    </rPh>
    <rPh sb="7" eb="9">
      <t>キョウイク</t>
    </rPh>
    <rPh sb="10" eb="12">
      <t>ジュウジツ</t>
    </rPh>
    <phoneticPr fontId="1"/>
  </si>
  <si>
    <t>心身の健康の保持増進に関する教育の充実</t>
    <rPh sb="0" eb="2">
      <t>シンシン</t>
    </rPh>
    <rPh sb="3" eb="5">
      <t>ケンコウ</t>
    </rPh>
    <rPh sb="6" eb="8">
      <t>ホジ</t>
    </rPh>
    <rPh sb="8" eb="10">
      <t>ゾウシン</t>
    </rPh>
    <rPh sb="11" eb="12">
      <t>カン</t>
    </rPh>
    <rPh sb="14" eb="16">
      <t>キョウイク</t>
    </rPh>
    <rPh sb="17" eb="19">
      <t>ジュウジツ</t>
    </rPh>
    <phoneticPr fontId="1"/>
  </si>
  <si>
    <t>食に関する教育の充実</t>
    <rPh sb="0" eb="1">
      <t>ショク</t>
    </rPh>
    <rPh sb="2" eb="3">
      <t>カン</t>
    </rPh>
    <rPh sb="5" eb="7">
      <t>キョウイク</t>
    </rPh>
    <rPh sb="8" eb="10">
      <t>ジュウジツ</t>
    </rPh>
    <phoneticPr fontId="1"/>
  </si>
  <si>
    <t>防災を含む安全に関する教育の充実</t>
    <rPh sb="0" eb="2">
      <t>ボウサイ</t>
    </rPh>
    <rPh sb="3" eb="4">
      <t>フク</t>
    </rPh>
    <rPh sb="5" eb="7">
      <t>アンゼン</t>
    </rPh>
    <rPh sb="8" eb="9">
      <t>カン</t>
    </rPh>
    <rPh sb="11" eb="13">
      <t>キョウイク</t>
    </rPh>
    <rPh sb="14" eb="16">
      <t>ジュウジツ</t>
    </rPh>
    <phoneticPr fontId="1"/>
  </si>
  <si>
    <t>特別の教科である道徳
の授業時数</t>
    <rPh sb="0" eb="2">
      <t>トクベツ</t>
    </rPh>
    <rPh sb="3" eb="5">
      <t>キョウカ</t>
    </rPh>
    <rPh sb="8" eb="10">
      <t>ドウトク</t>
    </rPh>
    <rPh sb="12" eb="14">
      <t>ジュギョウ</t>
    </rPh>
    <rPh sb="14" eb="16">
      <t>ジスウ</t>
    </rPh>
    <phoneticPr fontId="1"/>
  </si>
  <si>
    <t>外国語活動の授業時数</t>
    <rPh sb="0" eb="3">
      <t>ガイコクゴ</t>
    </rPh>
    <rPh sb="3" eb="5">
      <t>カツドウ</t>
    </rPh>
    <rPh sb="6" eb="8">
      <t>ジュギョウ</t>
    </rPh>
    <rPh sb="8" eb="10">
      <t>ジスウ</t>
    </rPh>
    <phoneticPr fontId="1"/>
  </si>
  <si>
    <t>総合的な学習の時間
の授業時数</t>
    <rPh sb="0" eb="3">
      <t>ソウゴウテキ</t>
    </rPh>
    <rPh sb="4" eb="6">
      <t>ガクシュウ</t>
    </rPh>
    <rPh sb="7" eb="9">
      <t>ジカン</t>
    </rPh>
    <rPh sb="11" eb="13">
      <t>ジュギョウ</t>
    </rPh>
    <rPh sb="13" eb="15">
      <t>ジスウ</t>
    </rPh>
    <phoneticPr fontId="1"/>
  </si>
  <si>
    <t>特別活動の授業時数</t>
    <rPh sb="0" eb="2">
      <t>トクベツ</t>
    </rPh>
    <rPh sb="2" eb="4">
      <t>カツドウ</t>
    </rPh>
    <rPh sb="5" eb="7">
      <t>ジュギョウ</t>
    </rPh>
    <rPh sb="7" eb="9">
      <t>ジスウ</t>
    </rPh>
    <phoneticPr fontId="1"/>
  </si>
  <si>
    <t>⑥</t>
    <phoneticPr fontId="1"/>
  </si>
  <si>
    <t>⑦</t>
    <phoneticPr fontId="1"/>
  </si>
  <si>
    <t>７　以下①～⑦の各項目について、それぞれ要件を満たしていることを確認し、チェックを付してください。</t>
    <rPh sb="2" eb="4">
      <t>イカ</t>
    </rPh>
    <rPh sb="8" eb="11">
      <t>カクコウモク</t>
    </rPh>
    <rPh sb="20" eb="22">
      <t>ヨウケン</t>
    </rPh>
    <rPh sb="23" eb="24">
      <t>ミ</t>
    </rPh>
    <rPh sb="32" eb="34">
      <t>カクニン</t>
    </rPh>
    <rPh sb="41" eb="42">
      <t>フ</t>
    </rPh>
    <phoneticPr fontId="1"/>
  </si>
  <si>
    <t>６　４の授業時数による特別の教育課程を編成する学校名の一覧を別紙２に入力してください。</t>
    <rPh sb="4" eb="6">
      <t>ジュギョウ</t>
    </rPh>
    <rPh sb="6" eb="8">
      <t>ジスウ</t>
    </rPh>
    <rPh sb="25" eb="26">
      <t>メイ</t>
    </rPh>
    <phoneticPr fontId="1"/>
  </si>
  <si>
    <t>５　４の授業時数による特別の教育課程を編成することにより、どのような教科等横断的な資質・能力の育成もしくは探究的な学習活動の充実に資することを目指しているのか、当てはまるものを選択してください。（複数選択可）</t>
    <rPh sb="4" eb="6">
      <t>ジュギョウ</t>
    </rPh>
    <rPh sb="6" eb="8">
      <t>ジスウ</t>
    </rPh>
    <rPh sb="11" eb="13">
      <t>トクベツ</t>
    </rPh>
    <rPh sb="14" eb="16">
      <t>キョウイク</t>
    </rPh>
    <rPh sb="16" eb="18">
      <t>カテイ</t>
    </rPh>
    <rPh sb="19" eb="21">
      <t>ヘンセイ</t>
    </rPh>
    <rPh sb="34" eb="36">
      <t>キョウカ</t>
    </rPh>
    <rPh sb="36" eb="37">
      <t>トウ</t>
    </rPh>
    <rPh sb="37" eb="40">
      <t>オウダンテキ</t>
    </rPh>
    <rPh sb="41" eb="43">
      <t>シシツ</t>
    </rPh>
    <rPh sb="44" eb="46">
      <t>ノウリョク</t>
    </rPh>
    <rPh sb="47" eb="49">
      <t>イクセイ</t>
    </rPh>
    <rPh sb="53" eb="56">
      <t>タンキュウテキ</t>
    </rPh>
    <rPh sb="57" eb="59">
      <t>ガクシュウ</t>
    </rPh>
    <rPh sb="59" eb="61">
      <t>カツドウ</t>
    </rPh>
    <rPh sb="62" eb="64">
      <t>ジュウジツ</t>
    </rPh>
    <rPh sb="65" eb="66">
      <t>シ</t>
    </rPh>
    <rPh sb="71" eb="73">
      <t>メザ</t>
    </rPh>
    <rPh sb="80" eb="81">
      <t>ア</t>
    </rPh>
    <rPh sb="88" eb="90">
      <t>センタク</t>
    </rPh>
    <rPh sb="98" eb="100">
      <t>フクスウ</t>
    </rPh>
    <rPh sb="100" eb="102">
      <t>センタク</t>
    </rPh>
    <rPh sb="102" eb="103">
      <t>カ</t>
    </rPh>
    <phoneticPr fontId="1"/>
  </si>
  <si>
    <t>８　４の授業時数による特別の教育課程の内容の情報提供の方法に関する以下①及び②について、それぞれ確認し、チェックを付してください。</t>
    <rPh sb="4" eb="6">
      <t>ジュギョウ</t>
    </rPh>
    <rPh sb="6" eb="8">
      <t>ジスウ</t>
    </rPh>
    <rPh sb="11" eb="13">
      <t>トクベツ</t>
    </rPh>
    <rPh sb="14" eb="16">
      <t>キョウイク</t>
    </rPh>
    <rPh sb="16" eb="18">
      <t>カテイ</t>
    </rPh>
    <rPh sb="19" eb="21">
      <t>ナイヨウ</t>
    </rPh>
    <rPh sb="22" eb="24">
      <t>ジョウホウ</t>
    </rPh>
    <rPh sb="24" eb="26">
      <t>テイキョウ</t>
    </rPh>
    <rPh sb="27" eb="29">
      <t>ホウホウ</t>
    </rPh>
    <rPh sb="30" eb="31">
      <t>カン</t>
    </rPh>
    <rPh sb="33" eb="35">
      <t>イカ</t>
    </rPh>
    <rPh sb="36" eb="37">
      <t>オヨ</t>
    </rPh>
    <rPh sb="48" eb="50">
      <t>カクニン</t>
    </rPh>
    <rPh sb="57" eb="58">
      <t>フ</t>
    </rPh>
    <phoneticPr fontId="1"/>
  </si>
  <si>
    <t>管理機関名（上段はふりがな）</t>
    <rPh sb="0" eb="2">
      <t>カンリ</t>
    </rPh>
    <rPh sb="2" eb="4">
      <t>キカン</t>
    </rPh>
    <rPh sb="4" eb="5">
      <t>メイ</t>
    </rPh>
    <rPh sb="6" eb="8">
      <t>ジョウダン</t>
    </rPh>
    <phoneticPr fontId="1"/>
  </si>
  <si>
    <t>数学</t>
    <rPh sb="0" eb="2">
      <t>スウガク</t>
    </rPh>
    <phoneticPr fontId="1"/>
  </si>
  <si>
    <r>
      <t>６の各学校において、特別の教育課程の内容（特別の教育課程の編成の方針及び４の授業時数を記載した表）について、学校に関する保護者及び地域住民その他の関係者への説明を</t>
    </r>
    <r>
      <rPr>
        <b/>
        <u/>
        <sz val="11"/>
        <color theme="1"/>
        <rFont val="ＭＳ ゴシック"/>
        <family val="3"/>
        <charset val="128"/>
      </rPr>
      <t>既に</t>
    </r>
    <r>
      <rPr>
        <sz val="11"/>
        <color theme="1"/>
        <rFont val="ＭＳ ゴシック"/>
        <family val="3"/>
        <charset val="128"/>
      </rPr>
      <t>行っている。</t>
    </r>
    <rPh sb="2" eb="3">
      <t>カク</t>
    </rPh>
    <rPh sb="3" eb="5">
      <t>ガッコウ</t>
    </rPh>
    <rPh sb="18" eb="20">
      <t>ナイヨウ</t>
    </rPh>
    <rPh sb="54" eb="56">
      <t>ガッコウ</t>
    </rPh>
    <rPh sb="57" eb="58">
      <t>カン</t>
    </rPh>
    <rPh sb="60" eb="63">
      <t>ホゴシャ</t>
    </rPh>
    <rPh sb="63" eb="64">
      <t>オヨ</t>
    </rPh>
    <rPh sb="65" eb="67">
      <t>チイキ</t>
    </rPh>
    <rPh sb="67" eb="69">
      <t>ジュウミン</t>
    </rPh>
    <rPh sb="71" eb="72">
      <t>タ</t>
    </rPh>
    <rPh sb="73" eb="76">
      <t>カンケイシャ</t>
    </rPh>
    <rPh sb="78" eb="80">
      <t>セツメイ</t>
    </rPh>
    <rPh sb="81" eb="82">
      <t>スデ</t>
    </rPh>
    <rPh sb="83" eb="84">
      <t>オコナ</t>
    </rPh>
    <phoneticPr fontId="1"/>
  </si>
  <si>
    <t>特別の教育課程の内容（特別の教育課程の編成の方針及び４の授業時数を記載した表）について、６の各学校のウェブサイト（学校のウェブサイトが存在しない又は一時的に利用できないなどの特段の事情がある場合は、地域に広く公表することのできるその他の媒体）において公表し、特別の教育課程が実施されている間公表を継続する予定である。</t>
    <rPh sb="46" eb="47">
      <t>カク</t>
    </rPh>
    <rPh sb="57" eb="59">
      <t>ガッコウ</t>
    </rPh>
    <rPh sb="102" eb="103">
      <t>ヒロ</t>
    </rPh>
    <phoneticPr fontId="1"/>
  </si>
  <si>
    <t>下段…授業時数の増減</t>
    <phoneticPr fontId="1"/>
  </si>
  <si>
    <t>中段…学校教育法施行規則に定める標準授業時数</t>
    <phoneticPr fontId="1"/>
  </si>
  <si>
    <t>上段…変更後の授業時数</t>
    <phoneticPr fontId="1"/>
  </si>
  <si>
    <t>申請年月日を入力→
（例．令和３年○月○日）</t>
    <rPh sb="0" eb="2">
      <t>シンセイ</t>
    </rPh>
    <rPh sb="2" eb="5">
      <t>ネンガッピ</t>
    </rPh>
    <rPh sb="6" eb="8">
      <t>ニュウリョク</t>
    </rPh>
    <rPh sb="11" eb="12">
      <t>レイ</t>
    </rPh>
    <rPh sb="13" eb="15">
      <t>レイワ</t>
    </rPh>
    <rPh sb="16" eb="17">
      <t>ネン</t>
    </rPh>
    <rPh sb="18" eb="19">
      <t>ガツ</t>
    </rPh>
    <rPh sb="20" eb="21">
      <t>ニチ</t>
    </rPh>
    <phoneticPr fontId="1"/>
  </si>
  <si>
    <t>管理機関名及び代表者の役職を入力→
（例．○○市教育委員会教育長）</t>
    <rPh sb="0" eb="2">
      <t>カンリ</t>
    </rPh>
    <rPh sb="2" eb="4">
      <t>キカン</t>
    </rPh>
    <rPh sb="4" eb="5">
      <t>メイ</t>
    </rPh>
    <rPh sb="5" eb="6">
      <t>オヨ</t>
    </rPh>
    <rPh sb="7" eb="10">
      <t>ダイヒョウシャ</t>
    </rPh>
    <rPh sb="11" eb="13">
      <t>ヤクショク</t>
    </rPh>
    <rPh sb="14" eb="16">
      <t>ニュウリョク</t>
    </rPh>
    <rPh sb="19" eb="20">
      <t>レイ</t>
    </rPh>
    <rPh sb="23" eb="24">
      <t>シ</t>
    </rPh>
    <rPh sb="24" eb="26">
      <t>キョウイク</t>
    </rPh>
    <rPh sb="26" eb="29">
      <t>イインカイ</t>
    </rPh>
    <rPh sb="29" eb="32">
      <t>キョウイクチョウ</t>
    </rPh>
    <phoneticPr fontId="1"/>
  </si>
  <si>
    <t>管理機関の代表者の氏名を入力→
（例．○○　○○）</t>
    <rPh sb="0" eb="2">
      <t>カンリ</t>
    </rPh>
    <rPh sb="2" eb="4">
      <t>キカン</t>
    </rPh>
    <rPh sb="5" eb="8">
      <t>ダイヒョウシャ</t>
    </rPh>
    <rPh sb="9" eb="11">
      <t>シメイ</t>
    </rPh>
    <rPh sb="12" eb="14">
      <t>ニュウリョク</t>
    </rPh>
    <rPh sb="17" eb="18">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</si>
</sst>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quot;-&quot;0;0"/>
    <numFmt numFmtId="177" formatCode="\(0\)"/>
    <numFmt numFmtId="178" formatCode="0_);[Red]\(0\)"/>
    <numFmt numFmtId="179" formatCode="[DBNum3]\ ggge&quot;年&quot;m&quot;月&quot;d&quot;日&quot;"/>
    <numFmt numFmtId="180" formatCode="&quot;〒&quot;000\-0000"/>
  </numFmts>
  <fonts count="18">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sz val="9"/>
      <color theme="1"/>
      <name val="ＭＳ ゴシック"/>
      <family val="3"/>
      <charset val="128"/>
    </font>
    <font>
      <sz val="11"/>
      <name val="ＭＳ ゴシック"/>
      <family val="3"/>
      <charset val="128"/>
    </font>
    <font>
      <sz val="11"/>
      <color rgb="FFFF0000"/>
      <name val="ＭＳ ゴシック"/>
      <family val="3"/>
      <charset val="128"/>
    </font>
    <font>
      <b/>
      <sz val="11"/>
      <color theme="1"/>
      <name val="ＭＳ ゴシック"/>
      <family val="3"/>
      <charset val="128"/>
    </font>
    <font>
      <b/>
      <sz val="16"/>
      <color theme="1"/>
      <name val="ＭＳ ゴシック"/>
      <family val="3"/>
      <charset val="128"/>
    </font>
    <font>
      <sz val="11"/>
      <color theme="0"/>
      <name val="游ゴシック"/>
      <family val="2"/>
      <charset val="128"/>
      <scheme val="minor"/>
    </font>
    <font>
      <b/>
      <sz val="18"/>
      <color theme="1"/>
      <name val="ＭＳ ゴシック"/>
      <family val="3"/>
      <charset val="128"/>
    </font>
    <font>
      <sz val="11"/>
      <color theme="0"/>
      <name val="ＭＳ ゴシック"/>
      <family val="3"/>
      <charset val="128"/>
    </font>
    <font>
      <b/>
      <sz val="11"/>
      <color theme="1"/>
      <name val="游ゴシック"/>
      <family val="3"/>
      <charset val="128"/>
      <scheme val="minor"/>
    </font>
    <font>
      <sz val="9"/>
      <color indexed="81"/>
      <name val="MS P ゴシック"/>
      <family val="3"/>
      <charset val="128"/>
    </font>
    <font>
      <b/>
      <sz val="11"/>
      <color rgb="FFFF0000"/>
      <name val="ＭＳ ゴシック"/>
      <family val="3"/>
      <charset val="128"/>
    </font>
    <font>
      <b/>
      <sz val="11"/>
      <name val="ＭＳ ゴシック"/>
      <family val="3"/>
      <charset val="128"/>
    </font>
    <font>
      <sz val="14"/>
      <color theme="1"/>
      <name val="ＭＳ 明朝"/>
      <family val="1"/>
      <charset val="128"/>
    </font>
    <font>
      <b/>
      <u/>
      <sz val="11"/>
      <color theme="1"/>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E5F5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161">
    <xf numFmtId="0" fontId="0" fillId="0" borderId="0" xfId="0">
      <alignment vertical="center"/>
    </xf>
    <xf numFmtId="0" fontId="3" fillId="0" borderId="0" xfId="0" applyFont="1" applyAlignment="1"/>
    <xf numFmtId="0" fontId="3" fillId="0" borderId="0" xfId="0" applyFont="1">
      <alignment vertical="center"/>
    </xf>
    <xf numFmtId="0" fontId="5" fillId="0" borderId="0" xfId="0" applyFont="1">
      <alignment vertical="center"/>
    </xf>
    <xf numFmtId="0" fontId="3" fillId="0" borderId="1" xfId="0" applyFont="1" applyBorder="1">
      <alignment vertical="center"/>
    </xf>
    <xf numFmtId="0" fontId="3" fillId="2" borderId="7" xfId="0" applyFont="1" applyFill="1" applyBorder="1" applyAlignment="1">
      <alignment horizontal="center" vertical="center"/>
    </xf>
    <xf numFmtId="177" fontId="3" fillId="0" borderId="12"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0" fontId="5" fillId="0" borderId="0" xfId="0" applyFont="1" applyAlignment="1">
      <alignment vertical="center"/>
    </xf>
    <xf numFmtId="0" fontId="3" fillId="2" borderId="1" xfId="0" applyFont="1" applyFill="1" applyBorder="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5" fillId="0" borderId="0" xfId="0" applyFont="1" applyFill="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3" fillId="0" borderId="7" xfId="0" applyFont="1" applyBorder="1">
      <alignment vertical="center"/>
    </xf>
    <xf numFmtId="0" fontId="9" fillId="0" borderId="0" xfId="0" applyFont="1">
      <alignment vertical="center"/>
    </xf>
    <xf numFmtId="0" fontId="11" fillId="0" borderId="0" xfId="0" applyFont="1">
      <alignment vertical="center"/>
    </xf>
    <xf numFmtId="176" fontId="11" fillId="0" borderId="0" xfId="0" applyNumberFormat="1" applyFont="1" applyFill="1" applyBorder="1">
      <alignment vertical="center"/>
    </xf>
    <xf numFmtId="0" fontId="11" fillId="0" borderId="0" xfId="0" applyFont="1" applyAlignment="1">
      <alignment horizontal="center" vertical="center"/>
    </xf>
    <xf numFmtId="0" fontId="12" fillId="0" borderId="0" xfId="0" applyFont="1">
      <alignment vertical="center"/>
    </xf>
    <xf numFmtId="0" fontId="5" fillId="0" borderId="0" xfId="0" applyFont="1" applyAlignment="1">
      <alignment horizontal="center" vertical="center"/>
    </xf>
    <xf numFmtId="0" fontId="3" fillId="0" borderId="0" xfId="0" applyFont="1" applyAlignment="1">
      <alignment horizontal="right" vertical="center"/>
    </xf>
    <xf numFmtId="0" fontId="3" fillId="2" borderId="1" xfId="0" applyFont="1" applyFill="1" applyBorder="1" applyAlignment="1">
      <alignment vertical="center"/>
    </xf>
    <xf numFmtId="0" fontId="11" fillId="0" borderId="0" xfId="0" applyFont="1" applyFill="1">
      <alignment vertical="center"/>
    </xf>
    <xf numFmtId="0" fontId="7" fillId="0" borderId="0" xfId="0" applyFont="1" applyAlignment="1">
      <alignment horizontal="center"/>
    </xf>
    <xf numFmtId="0" fontId="7" fillId="0" borderId="0" xfId="0" applyFont="1" applyFill="1" applyBorder="1" applyAlignment="1">
      <alignment horizontal="center"/>
    </xf>
    <xf numFmtId="0" fontId="7" fillId="0" borderId="0" xfId="0" applyFont="1">
      <alignment vertical="center"/>
    </xf>
    <xf numFmtId="0" fontId="3" fillId="0" borderId="0" xfId="0" applyFont="1" applyAlignment="1">
      <alignment horizontal="left"/>
    </xf>
    <xf numFmtId="0" fontId="7" fillId="0" borderId="0" xfId="0" applyFont="1" applyAlignment="1">
      <alignment horizontal="center" vertical="center"/>
    </xf>
    <xf numFmtId="0" fontId="3" fillId="0" borderId="0" xfId="0" applyFont="1" applyAlignment="1">
      <alignment horizontal="center" vertical="center"/>
    </xf>
    <xf numFmtId="0" fontId="7" fillId="0" borderId="0" xfId="0" applyFont="1">
      <alignment vertical="center"/>
    </xf>
    <xf numFmtId="0" fontId="3" fillId="2" borderId="8"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177" fontId="3" fillId="3" borderId="8" xfId="0" applyNumberFormat="1" applyFont="1" applyFill="1" applyBorder="1" applyAlignment="1">
      <alignment horizontal="center" vertical="center"/>
    </xf>
    <xf numFmtId="177" fontId="3" fillId="3" borderId="32" xfId="0" applyNumberFormat="1" applyFont="1" applyFill="1" applyBorder="1" applyAlignment="1">
      <alignment horizontal="center" vertical="center"/>
    </xf>
    <xf numFmtId="176" fontId="3" fillId="3" borderId="30" xfId="0" applyNumberFormat="1" applyFont="1" applyFill="1" applyBorder="1" applyAlignment="1">
      <alignment horizontal="center" vertical="center"/>
    </xf>
    <xf numFmtId="176" fontId="3" fillId="3" borderId="31" xfId="0" applyNumberFormat="1" applyFont="1" applyFill="1" applyBorder="1" applyAlignment="1">
      <alignment horizontal="center" vertical="center"/>
    </xf>
    <xf numFmtId="0" fontId="14" fillId="0" borderId="0" xfId="0" applyFont="1">
      <alignment vertical="center"/>
    </xf>
    <xf numFmtId="0" fontId="3" fillId="0" borderId="1" xfId="0" applyFont="1" applyBorder="1" applyAlignment="1">
      <alignment horizontal="center" vertical="center"/>
    </xf>
    <xf numFmtId="0" fontId="3" fillId="2" borderId="6" xfId="0" applyFont="1" applyFill="1" applyBorder="1">
      <alignment vertical="center"/>
    </xf>
    <xf numFmtId="0" fontId="15" fillId="0" borderId="0" xfId="0" applyFont="1" applyAlignment="1">
      <alignment horizontal="right" vertical="center"/>
    </xf>
    <xf numFmtId="0" fontId="3" fillId="0" borderId="0" xfId="0" applyFont="1" applyFill="1" applyBorder="1" applyAlignment="1">
      <alignment vertical="center"/>
    </xf>
    <xf numFmtId="0" fontId="3" fillId="0" borderId="20" xfId="0" applyFont="1" applyBorder="1" applyAlignment="1">
      <alignment vertical="center" wrapText="1"/>
    </xf>
    <xf numFmtId="179" fontId="16" fillId="2" borderId="1" xfId="0" applyNumberFormat="1" applyFont="1" applyFill="1" applyBorder="1" applyAlignment="1">
      <alignment horizontal="right" vertical="center"/>
    </xf>
    <xf numFmtId="0" fontId="16" fillId="2" borderId="1" xfId="0" applyFont="1" applyFill="1" applyBorder="1" applyAlignment="1">
      <alignment horizontal="left" vertical="center"/>
    </xf>
    <xf numFmtId="0" fontId="16" fillId="2" borderId="1" xfId="0" applyFont="1" applyFill="1" applyBorder="1" applyAlignment="1">
      <alignment horizontal="right" vertical="center"/>
    </xf>
    <xf numFmtId="0" fontId="7"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0" fillId="0" borderId="0" xfId="0" applyFont="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 xfId="0" applyFont="1" applyBorder="1" applyAlignment="1">
      <alignment horizontal="left" vertical="center" wrapText="1"/>
    </xf>
    <xf numFmtId="0" fontId="3" fillId="0" borderId="0" xfId="0" applyFont="1" applyAlignment="1">
      <alignment horizontal="center" vertical="center"/>
    </xf>
    <xf numFmtId="0" fontId="16" fillId="0" borderId="0" xfId="0" applyFont="1" applyAlignment="1">
      <alignment horizontal="left"/>
    </xf>
    <xf numFmtId="0" fontId="3" fillId="0" borderId="0" xfId="0" applyFont="1" applyAlignment="1">
      <alignment horizontal="right" vertical="center" wrapText="1"/>
    </xf>
    <xf numFmtId="0" fontId="3" fillId="0" borderId="0" xfId="0" applyFont="1" applyAlignment="1">
      <alignment horizontal="right" vertical="center"/>
    </xf>
    <xf numFmtId="0" fontId="3" fillId="0" borderId="9" xfId="0" applyFont="1" applyBorder="1" applyAlignment="1">
      <alignment horizontal="right" vertical="center"/>
    </xf>
    <xf numFmtId="0" fontId="7" fillId="0" borderId="0" xfId="0" applyFont="1" applyAlignment="1">
      <alignment horizontal="left"/>
    </xf>
    <xf numFmtId="178" fontId="3" fillId="0" borderId="0" xfId="0" applyNumberFormat="1" applyFont="1" applyAlignment="1">
      <alignment horizontal="center"/>
    </xf>
    <xf numFmtId="0" fontId="3" fillId="0" borderId="0"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3" fillId="0" borderId="0" xfId="0" applyFont="1" applyAlignment="1">
      <alignment horizontal="left" vertical="center"/>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3" fillId="0" borderId="0" xfId="0" applyFont="1" applyAlignment="1">
      <alignment horizontal="center"/>
    </xf>
    <xf numFmtId="0" fontId="3" fillId="2" borderId="22"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3" fillId="0" borderId="1" xfId="0" applyFont="1" applyBorder="1" applyAlignment="1">
      <alignment horizontal="left" vertical="center"/>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7" fillId="0" borderId="0" xfId="0" applyFont="1" applyAlignment="1"/>
    <xf numFmtId="0" fontId="7" fillId="0" borderId="0" xfId="0" applyFont="1" applyAlignment="1">
      <alignment vertical="center"/>
    </xf>
    <xf numFmtId="0" fontId="4" fillId="0" borderId="0" xfId="0" applyFont="1" applyAlignment="1">
      <alignment horizontal="left" vertical="center" wrapText="1"/>
    </xf>
    <xf numFmtId="0" fontId="7" fillId="0" borderId="0" xfId="0" applyFont="1" applyAlignment="1">
      <alignment horizontal="left" vertical="center"/>
    </xf>
    <xf numFmtId="0" fontId="3" fillId="0" borderId="9" xfId="0" applyFont="1" applyBorder="1" applyAlignment="1">
      <alignment horizontal="left" vertical="center" wrapText="1"/>
    </xf>
    <xf numFmtId="0" fontId="16" fillId="0" borderId="0" xfId="0" applyFont="1" applyAlignment="1">
      <alignment horizontal="center"/>
    </xf>
    <xf numFmtId="0" fontId="16" fillId="0" borderId="0" xfId="0" applyFont="1" applyAlignment="1">
      <alignment horizontal="left" vertical="center" wrapText="1"/>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0" borderId="2" xfId="0" applyFont="1" applyBorder="1" applyAlignment="1">
      <alignment horizontal="left" vertical="center"/>
    </xf>
    <xf numFmtId="0" fontId="3" fillId="2" borderId="18" xfId="0" applyFont="1" applyFill="1" applyBorder="1" applyAlignment="1" applyProtection="1">
      <alignment horizontal="left"/>
      <protection locked="0"/>
    </xf>
    <xf numFmtId="0" fontId="3" fillId="2" borderId="19" xfId="0" applyFont="1" applyFill="1" applyBorder="1" applyAlignment="1" applyProtection="1">
      <alignment horizontal="left"/>
      <protection locked="0"/>
    </xf>
    <xf numFmtId="0" fontId="3" fillId="0" borderId="6" xfId="0" applyFont="1" applyBorder="1" applyAlignment="1">
      <alignment horizontal="left" vertical="center" wrapText="1"/>
    </xf>
    <xf numFmtId="0" fontId="3" fillId="2" borderId="1" xfId="0" applyFont="1" applyFill="1" applyBorder="1" applyAlignment="1">
      <alignment horizontal="left" vertical="center"/>
    </xf>
    <xf numFmtId="0" fontId="3" fillId="2" borderId="3" xfId="0" applyFont="1" applyFill="1" applyBorder="1" applyAlignment="1" applyProtection="1">
      <alignment horizontal="left" vertical="center" wrapText="1" shrinkToFit="1"/>
      <protection locked="0"/>
    </xf>
    <xf numFmtId="0" fontId="3" fillId="2" borderId="4" xfId="0" applyFont="1" applyFill="1" applyBorder="1" applyAlignment="1" applyProtection="1">
      <alignment horizontal="left" vertical="center" wrapText="1" shrinkToFit="1"/>
      <protection locked="0"/>
    </xf>
    <xf numFmtId="180" fontId="3" fillId="2" borderId="10" xfId="0" applyNumberFormat="1" applyFont="1" applyFill="1" applyBorder="1" applyAlignment="1" applyProtection="1">
      <alignment horizontal="left" vertical="center" wrapText="1"/>
      <protection locked="0"/>
    </xf>
    <xf numFmtId="180" fontId="3" fillId="2" borderId="11" xfId="0" applyNumberFormat="1"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top" wrapText="1"/>
      <protection locked="0"/>
    </xf>
    <xf numFmtId="0" fontId="3" fillId="2" borderId="16"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left" vertical="center" shrinkToFit="1"/>
      <protection locked="0"/>
    </xf>
    <xf numFmtId="0" fontId="7" fillId="0" borderId="0" xfId="0" applyFont="1">
      <alignment vertical="center"/>
    </xf>
    <xf numFmtId="0" fontId="7" fillId="0" borderId="0" xfId="0" applyFont="1" applyAlignment="1">
      <alignment horizontal="left" vertical="center" wrapText="1"/>
    </xf>
    <xf numFmtId="0" fontId="3" fillId="0" borderId="0" xfId="0" applyFont="1" applyFill="1" applyBorder="1" applyAlignment="1">
      <alignment horizontal="left" vertical="top" wrapText="1"/>
    </xf>
    <xf numFmtId="0" fontId="3" fillId="2" borderId="17" xfId="0" applyFont="1" applyFill="1" applyBorder="1" applyAlignment="1" applyProtection="1">
      <alignment horizontal="left"/>
      <protection locked="0"/>
    </xf>
    <xf numFmtId="0" fontId="3" fillId="2" borderId="21" xfId="0" applyFont="1" applyFill="1" applyBorder="1" applyAlignment="1" applyProtection="1">
      <alignment horizontal="left" vertical="center" shrinkToFit="1"/>
      <protection locked="0"/>
    </xf>
    <xf numFmtId="0" fontId="3" fillId="2" borderId="2" xfId="0" applyFont="1" applyFill="1" applyBorder="1" applyAlignment="1" applyProtection="1">
      <alignment horizontal="left" vertical="center" shrinkToFit="1"/>
      <protection locked="0"/>
    </xf>
    <xf numFmtId="180" fontId="3" fillId="2" borderId="13" xfId="0" applyNumberFormat="1" applyFont="1" applyFill="1" applyBorder="1" applyAlignment="1" applyProtection="1">
      <alignment horizontal="left" vertical="center"/>
      <protection locked="0"/>
    </xf>
    <xf numFmtId="180" fontId="3" fillId="2" borderId="10" xfId="0" applyNumberFormat="1" applyFont="1" applyFill="1" applyBorder="1" applyAlignment="1" applyProtection="1">
      <alignment horizontal="left" vertical="center"/>
      <protection locked="0"/>
    </xf>
    <xf numFmtId="180" fontId="3" fillId="2" borderId="11" xfId="0" applyNumberFormat="1" applyFont="1" applyFill="1" applyBorder="1" applyAlignment="1" applyProtection="1">
      <alignment horizontal="left" vertical="center"/>
      <protection locked="0"/>
    </xf>
    <xf numFmtId="0" fontId="3" fillId="2" borderId="14" xfId="0" applyFont="1" applyFill="1" applyBorder="1" applyAlignment="1" applyProtection="1">
      <alignment horizontal="left" vertical="top" wrapText="1"/>
      <protection locked="0"/>
    </xf>
    <xf numFmtId="0" fontId="3" fillId="0" borderId="0"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Border="1" applyAlignment="1">
      <alignment horizontal="center" vertical="center"/>
    </xf>
    <xf numFmtId="0" fontId="0" fillId="0" borderId="0" xfId="0" applyFont="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7" fillId="0" borderId="20" xfId="0" applyFont="1" applyBorder="1" applyAlignment="1">
      <alignment horizontal="center" vertical="center" wrapText="1"/>
    </xf>
    <xf numFmtId="0" fontId="8" fillId="0" borderId="0" xfId="0" applyFont="1" applyBorder="1" applyAlignment="1">
      <alignment horizontal="center" vertical="center"/>
    </xf>
    <xf numFmtId="0" fontId="7" fillId="0" borderId="0" xfId="0" applyFont="1" applyBorder="1" applyAlignment="1">
      <alignment horizontal="lef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right" vertical="center" wrapText="1"/>
    </xf>
    <xf numFmtId="0" fontId="3" fillId="0" borderId="4" xfId="0" applyFont="1" applyBorder="1" applyAlignment="1">
      <alignment horizontal="right" vertical="center" wrapText="1"/>
    </xf>
    <xf numFmtId="0" fontId="3" fillId="0" borderId="13" xfId="0" applyFont="1" applyBorder="1" applyAlignment="1">
      <alignment horizontal="right" vertical="center"/>
    </xf>
    <xf numFmtId="0" fontId="3" fillId="0" borderId="11" xfId="0" applyFont="1" applyBorder="1" applyAlignment="1">
      <alignment horizontal="right" vertical="center"/>
    </xf>
    <xf numFmtId="0" fontId="8" fillId="0" borderId="0" xfId="0" applyFont="1" applyAlignment="1">
      <alignment horizontal="center" vertical="center"/>
    </xf>
  </cellXfs>
  <cellStyles count="1">
    <cellStyle name="標準" xfId="0" builtinId="0"/>
  </cellStyles>
  <dxfs count="24">
    <dxf>
      <font>
        <b/>
        <i val="0"/>
        <color rgb="FFC00000"/>
      </font>
      <fill>
        <patternFill>
          <bgColor rgb="FFFFCCFF"/>
        </patternFill>
      </fill>
      <border>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i/>
        <color rgb="FFC00000"/>
      </font>
      <fill>
        <patternFill>
          <bgColor rgb="FFFFCCFF"/>
        </patternFill>
      </fill>
    </dxf>
    <dxf>
      <font>
        <b val="0"/>
        <i val="0"/>
        <color rgb="FFFF0000"/>
      </font>
    </dxf>
    <dxf>
      <font>
        <b val="0"/>
        <i val="0"/>
        <color rgb="FF0000FF"/>
      </font>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i/>
        <color rgb="FFC00000"/>
      </font>
      <fill>
        <patternFill>
          <bgColor rgb="FFFFCCFF"/>
        </patternFill>
      </fill>
    </dxf>
    <dxf>
      <font>
        <b val="0"/>
        <i val="0"/>
        <color rgb="FFFF0000"/>
      </font>
    </dxf>
    <dxf>
      <font>
        <b val="0"/>
        <i val="0"/>
        <color rgb="FF0000FF"/>
      </font>
    </dxf>
    <dxf>
      <font>
        <b/>
        <i val="0"/>
        <color rgb="FFC00000"/>
      </font>
      <fill>
        <patternFill>
          <bgColor rgb="FFFFCCFF"/>
        </patternFill>
      </fill>
    </dxf>
    <dxf>
      <font>
        <b/>
        <i val="0"/>
        <color theme="1"/>
      </font>
      <fill>
        <patternFill patternType="none">
          <bgColor auto="1"/>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ont>
        <b/>
        <i val="0"/>
        <color rgb="FFC00000"/>
      </font>
      <fill>
        <patternFill>
          <bgColor rgb="FFFFCCFF"/>
        </patternFill>
      </fill>
    </dxf>
  </dxfs>
  <tableStyles count="0" defaultTableStyle="TableStyleMedium2" defaultPivotStyle="PivotStyleLight16"/>
  <colors>
    <mruColors>
      <color rgb="FFFFCCFF"/>
      <color rgb="FFE5F5FF"/>
      <color rgb="FFE5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B107"/>
  <sheetViews>
    <sheetView showGridLines="0" tabSelected="1" zoomScale="85" zoomScaleNormal="85" workbookViewId="0">
      <selection activeCell="A3" sqref="A3:J3"/>
    </sheetView>
  </sheetViews>
  <sheetFormatPr defaultRowHeight="13.5"/>
  <cols>
    <col min="1" max="1" width="9" style="2"/>
    <col min="2" max="2" width="3.875" style="2" customWidth="1"/>
    <col min="3" max="8" width="10.875" style="2" customWidth="1"/>
    <col min="9" max="9" width="10.875" style="3" customWidth="1"/>
    <col min="10" max="10" width="49.375" style="3" bestFit="1" customWidth="1"/>
    <col min="11" max="20" width="6.25" style="3" customWidth="1"/>
    <col min="21" max="28" width="9" style="3"/>
    <col min="29" max="16384" width="9" style="2"/>
  </cols>
  <sheetData>
    <row r="1" spans="1:10" s="1" customFormat="1">
      <c r="J1" s="51" t="s">
        <v>187</v>
      </c>
    </row>
    <row r="2" spans="1:10" s="1" customFormat="1"/>
    <row r="3" spans="1:10" s="1" customFormat="1" ht="21">
      <c r="A3" s="63" t="s">
        <v>179</v>
      </c>
      <c r="B3" s="63"/>
      <c r="C3" s="63"/>
      <c r="D3" s="63"/>
      <c r="E3" s="63"/>
      <c r="F3" s="63"/>
      <c r="G3" s="63"/>
      <c r="H3" s="63"/>
      <c r="I3" s="63"/>
      <c r="J3" s="63"/>
    </row>
    <row r="4" spans="1:10" s="1" customFormat="1">
      <c r="A4" s="34"/>
      <c r="B4" s="34"/>
      <c r="C4" s="34"/>
      <c r="D4" s="34"/>
      <c r="E4" s="34"/>
      <c r="F4" s="34"/>
      <c r="G4" s="34"/>
      <c r="H4" s="34"/>
      <c r="I4" s="34"/>
      <c r="J4" s="34"/>
    </row>
    <row r="5" spans="1:10" s="1" customFormat="1" ht="30" customHeight="1">
      <c r="A5" s="34"/>
      <c r="B5" s="34"/>
      <c r="C5" s="34"/>
      <c r="D5" s="34"/>
      <c r="E5" s="73" t="s">
        <v>219</v>
      </c>
      <c r="F5" s="74"/>
      <c r="G5" s="74"/>
      <c r="H5" s="74"/>
      <c r="I5" s="75"/>
      <c r="J5" s="54"/>
    </row>
    <row r="6" spans="1:10" s="1" customFormat="1" ht="17.25">
      <c r="A6" s="72" t="s">
        <v>177</v>
      </c>
      <c r="B6" s="72"/>
      <c r="C6" s="72"/>
      <c r="D6" s="72"/>
      <c r="E6" s="72"/>
      <c r="F6" s="72"/>
      <c r="G6" s="72"/>
      <c r="H6" s="72"/>
      <c r="I6" s="72"/>
      <c r="J6" s="72"/>
    </row>
    <row r="7" spans="1:10" s="1" customFormat="1" ht="30" customHeight="1">
      <c r="A7" s="34"/>
      <c r="B7" s="34"/>
      <c r="C7" s="34"/>
      <c r="D7" s="34"/>
      <c r="E7" s="73" t="s">
        <v>220</v>
      </c>
      <c r="F7" s="74"/>
      <c r="G7" s="74"/>
      <c r="H7" s="74"/>
      <c r="I7" s="75"/>
      <c r="J7" s="55"/>
    </row>
    <row r="8" spans="1:10" s="1" customFormat="1" ht="30" customHeight="1">
      <c r="A8" s="34"/>
      <c r="B8" s="34"/>
      <c r="C8" s="34"/>
      <c r="D8" s="34"/>
      <c r="E8" s="73" t="s">
        <v>221</v>
      </c>
      <c r="F8" s="74"/>
      <c r="G8" s="74"/>
      <c r="H8" s="74"/>
      <c r="I8" s="75"/>
      <c r="J8" s="56"/>
    </row>
    <row r="9" spans="1:10" s="1" customFormat="1">
      <c r="A9" s="34"/>
      <c r="B9" s="34"/>
      <c r="C9" s="34"/>
      <c r="D9" s="34"/>
      <c r="E9" s="34"/>
      <c r="F9" s="34"/>
      <c r="G9" s="34"/>
      <c r="H9" s="34"/>
      <c r="I9" s="34"/>
      <c r="J9" s="35"/>
    </row>
    <row r="10" spans="1:10" s="1" customFormat="1">
      <c r="A10" s="34"/>
      <c r="B10" s="77" t="str">
        <f>IF(OR(J5="",J7="",J8=""),"エラー！入力されていない箇所があります。",IF(ISERROR(FIND("　",J8)),"エラー！氏と名の間には全角スペースを空けてください。",""))</f>
        <v>エラー！入力されていない箇所があります。</v>
      </c>
      <c r="C10" s="77"/>
      <c r="D10" s="77"/>
      <c r="E10" s="77"/>
      <c r="F10" s="77"/>
      <c r="G10" s="77"/>
      <c r="H10" s="77"/>
      <c r="I10" s="77"/>
      <c r="J10" s="77"/>
    </row>
    <row r="11" spans="1:10" s="1" customFormat="1" ht="41.25" customHeight="1">
      <c r="A11" s="101" t="s">
        <v>189</v>
      </c>
      <c r="B11" s="101"/>
      <c r="C11" s="101"/>
      <c r="D11" s="101"/>
      <c r="E11" s="101"/>
      <c r="F11" s="101"/>
      <c r="G11" s="101"/>
      <c r="H11" s="101"/>
      <c r="I11" s="101"/>
      <c r="J11" s="101"/>
    </row>
    <row r="12" spans="1:10" s="1" customFormat="1"/>
    <row r="13" spans="1:10" s="1" customFormat="1" ht="17.25">
      <c r="A13" s="100" t="s">
        <v>178</v>
      </c>
      <c r="B13" s="100"/>
      <c r="C13" s="100"/>
      <c r="D13" s="100"/>
      <c r="E13" s="100"/>
      <c r="F13" s="100"/>
      <c r="G13" s="100"/>
      <c r="H13" s="100"/>
      <c r="I13" s="100"/>
      <c r="J13" s="100"/>
    </row>
    <row r="14" spans="1:10" s="1" customFormat="1" ht="22.5" customHeight="1"/>
    <row r="15" spans="1:10" s="1" customFormat="1">
      <c r="A15" s="76" t="s">
        <v>15</v>
      </c>
      <c r="B15" s="76"/>
      <c r="C15" s="76"/>
      <c r="D15" s="76"/>
      <c r="E15" s="76"/>
      <c r="F15" s="76"/>
      <c r="G15" s="76"/>
      <c r="H15" s="76"/>
      <c r="I15" s="76"/>
      <c r="J15" s="76"/>
    </row>
    <row r="16" spans="1:10" s="1" customFormat="1" ht="7.5" customHeight="1"/>
    <row r="17" spans="1:10" s="1" customFormat="1" ht="30" customHeight="1">
      <c r="B17" s="82" t="s">
        <v>12</v>
      </c>
      <c r="C17" s="82"/>
      <c r="D17" s="82"/>
      <c r="E17" s="83"/>
      <c r="F17" s="84"/>
      <c r="G17" s="84"/>
      <c r="H17" s="84"/>
      <c r="I17" s="85"/>
    </row>
    <row r="18" spans="1:10" s="1" customFormat="1" ht="7.5" customHeight="1"/>
    <row r="19" spans="1:10" s="1" customFormat="1" ht="12.75" customHeight="1">
      <c r="B19" s="66" t="s">
        <v>212</v>
      </c>
      <c r="C19" s="66"/>
      <c r="D19" s="99"/>
      <c r="E19" s="102"/>
      <c r="F19" s="103"/>
      <c r="G19" s="103"/>
      <c r="H19" s="103"/>
      <c r="I19" s="104"/>
    </row>
    <row r="20" spans="1:10" s="1" customFormat="1" ht="30" customHeight="1">
      <c r="B20" s="66"/>
      <c r="C20" s="66"/>
      <c r="D20" s="99"/>
      <c r="E20" s="79"/>
      <c r="F20" s="80"/>
      <c r="G20" s="80"/>
      <c r="H20" s="80"/>
      <c r="I20" s="81"/>
    </row>
    <row r="21" spans="1:10" s="1" customFormat="1" ht="7.5" customHeight="1"/>
    <row r="22" spans="1:10" s="1" customFormat="1" ht="35.25" customHeight="1">
      <c r="B22" s="66" t="str">
        <f>IF(E17="公立",IF(ISNA(MATCH(E20,都道府県・指定都市名!C2:C21,0)),"都道府県教育委員会名",""),IF(E17="国立","",IF(E17="私立（学校法人立）","都道府県名","")))</f>
        <v/>
      </c>
      <c r="C22" s="66"/>
      <c r="D22" s="66"/>
      <c r="E22" s="78"/>
      <c r="F22" s="78"/>
      <c r="G22" s="78"/>
      <c r="H22" s="78"/>
      <c r="I22" s="78"/>
    </row>
    <row r="23" spans="1:10" s="1" customFormat="1" ht="35.25" customHeight="1">
      <c r="B23" s="97" t="str">
        <f>IF(E17="私立（学校設置会社立）","構造改革特別区域法第12条第1項の認定を受けた地方公共団体名","")</f>
        <v/>
      </c>
      <c r="C23" s="97"/>
      <c r="D23" s="97"/>
      <c r="E23" s="86"/>
      <c r="F23" s="86"/>
      <c r="G23" s="86"/>
      <c r="H23" s="86"/>
      <c r="I23" s="86"/>
    </row>
    <row r="24" spans="1:10" s="1" customFormat="1" ht="7.5" customHeight="1"/>
    <row r="25" spans="1:10" s="1" customFormat="1">
      <c r="B25" s="87" t="str">
        <f>IF(OR(E17="",E19="",E20="",AND(B22&lt;&gt;"",E22=""),AND(B23&lt;&gt;"",E23="")),"エラー！入力されていない箇所があります。",IF(OR(AND(B22="",E22&lt;&gt;""),AND(B23="",E23&lt;&gt;"")),"エラー！入力箇所を御確認ください。",IF(AND(E17="公立",RIGHT(E20,3)="教育庁"),"管理機関名の末尾は「教育庁」ではなく「教育委員会」としてください。",IF(OR(RIGHT(E20,5)="教育委員会",RIGHT(E20,6)="学校設置組合",LEFT(E20,4)="学校法人",AND(LEFT(E20,6)="国立大学法人",RIGHT(E20,2)="大学")),"","正式名称で入力されているか再確認してください。問題がなければ、本コメントは無視して構いません。"))))</f>
        <v>エラー！入力されていない箇所があります。</v>
      </c>
      <c r="C25" s="87"/>
      <c r="D25" s="87"/>
      <c r="E25" s="87"/>
      <c r="F25" s="87"/>
      <c r="G25" s="87"/>
      <c r="H25" s="87"/>
      <c r="I25" s="87"/>
      <c r="J25" s="87"/>
    </row>
    <row r="26" spans="1:10" s="1" customFormat="1"/>
    <row r="27" spans="1:10" s="1" customFormat="1">
      <c r="A27" s="76" t="s">
        <v>39</v>
      </c>
      <c r="B27" s="76"/>
      <c r="C27" s="76"/>
      <c r="D27" s="76"/>
      <c r="E27" s="76"/>
      <c r="F27" s="76"/>
      <c r="G27" s="76"/>
      <c r="H27" s="76"/>
      <c r="I27" s="76"/>
      <c r="J27" s="76"/>
    </row>
    <row r="28" spans="1:10" s="1" customFormat="1" ht="7.5" customHeight="1"/>
    <row r="29" spans="1:10" s="1" customFormat="1" ht="30" customHeight="1">
      <c r="C29" s="67"/>
      <c r="D29" s="68"/>
      <c r="E29" s="68"/>
      <c r="F29" s="68"/>
      <c r="G29" s="69"/>
    </row>
    <row r="30" spans="1:10" s="1" customFormat="1" ht="7.5" customHeight="1"/>
    <row r="31" spans="1:10" s="1" customFormat="1" ht="34.5" customHeight="1">
      <c r="C31" s="52"/>
      <c r="D31" s="66" t="str">
        <f>IF(C29="小学校","中学校併設型小学校、中学校連携型小学校の特例を活用し、小中一貫教科等",IF(C29="中学校","小学校併設型中学校、小学校連携型中学校、併設型中学校、連携型中学校の特例を活用し、小中一貫教科等又は選択教科",IF(C29="義務教育学校","義務教育学校の特例を活用し、小中一貫教科等",IF(C29="中等教育学校前期課程","中等教育学校の特例を活用し、選択教科",""))))&amp;IF(C29="","","を設けている場合は、左欄にチェックを付してください。")</f>
        <v/>
      </c>
      <c r="E31" s="66"/>
      <c r="F31" s="66"/>
      <c r="G31" s="66"/>
      <c r="H31" s="66"/>
      <c r="I31" s="66"/>
      <c r="J31" s="66"/>
    </row>
    <row r="32" spans="1:10" s="1" customFormat="1">
      <c r="B32" s="77" t="str">
        <f>IF(C29="","エラー！学校種を選択してください。","")</f>
        <v>エラー！学校種を選択してください。</v>
      </c>
      <c r="C32" s="77"/>
      <c r="D32" s="77"/>
      <c r="E32" s="77"/>
      <c r="F32" s="77"/>
      <c r="G32" s="77"/>
      <c r="H32" s="77"/>
      <c r="I32" s="77"/>
      <c r="J32" s="77"/>
    </row>
    <row r="33" spans="1:10" s="1" customFormat="1"/>
    <row r="34" spans="1:10" s="1" customFormat="1">
      <c r="A34" s="76" t="s">
        <v>180</v>
      </c>
      <c r="B34" s="76"/>
      <c r="C34" s="76"/>
      <c r="D34" s="76"/>
      <c r="E34" s="76"/>
      <c r="F34" s="76"/>
      <c r="G34" s="76"/>
      <c r="H34" s="76"/>
      <c r="I34" s="76"/>
      <c r="J34" s="76"/>
    </row>
    <row r="35" spans="1:10" s="1" customFormat="1" ht="7.5" customHeight="1"/>
    <row r="36" spans="1:10" s="1" customFormat="1" ht="30" customHeight="1">
      <c r="C36" s="82" t="s">
        <v>181</v>
      </c>
      <c r="D36" s="82"/>
      <c r="E36" s="82"/>
      <c r="F36" s="31" t="s">
        <v>34</v>
      </c>
      <c r="G36" s="32"/>
      <c r="H36" s="13" t="s">
        <v>35</v>
      </c>
    </row>
    <row r="37" spans="1:10" s="1" customFormat="1" ht="7.5" customHeight="1"/>
    <row r="38" spans="1:10" s="1" customFormat="1">
      <c r="B38" s="77" t="str">
        <f>IF(G36="","エラー！入力してください。",IF(DATEVALUE("令和"&amp;G36&amp;"年4月1日")&lt;J5,"エラー！開始年度が不正です。",""))</f>
        <v>エラー！入力してください。</v>
      </c>
      <c r="C38" s="77"/>
      <c r="D38" s="77"/>
      <c r="E38" s="77"/>
      <c r="F38" s="77"/>
      <c r="G38" s="77"/>
      <c r="H38" s="77"/>
      <c r="I38" s="77"/>
      <c r="J38" s="77"/>
    </row>
    <row r="39" spans="1:10" s="1" customFormat="1">
      <c r="B39" s="15"/>
      <c r="C39" s="15"/>
      <c r="D39" s="15"/>
      <c r="E39" s="15"/>
      <c r="F39" s="15"/>
      <c r="G39" s="15"/>
      <c r="H39" s="15"/>
      <c r="I39" s="15"/>
      <c r="J39" s="15"/>
    </row>
    <row r="40" spans="1:10">
      <c r="A40" s="98" t="str">
        <f>"４　特別の教育課程を編成する際の各教科等の授業時数を別紙１"&amp;IF(C29="小学校","－１",IF(OR(C29="中学校",C29="中等教育学校前期課程"),"－２",IF(C29="義務教育学校","－１及び１－２","")))&amp;"の教育課程表に入力してください。"</f>
        <v>４　特別の教育課程を編成する際の各教科等の授業時数を別紙１の教育課程表に入力してください。</v>
      </c>
      <c r="B40" s="98"/>
      <c r="C40" s="98"/>
      <c r="D40" s="98"/>
      <c r="E40" s="98"/>
      <c r="F40" s="98"/>
      <c r="G40" s="98"/>
      <c r="H40" s="98"/>
      <c r="I40" s="98"/>
      <c r="J40" s="98"/>
    </row>
    <row r="41" spans="1:10">
      <c r="B41" s="71" t="str">
        <f>IF(OR(LEFT('別紙１－１　小学校、義務教育学校前期課程'!I9,3)="エラー",LEFT('別紙１－２　中学校、義務教育学校後期課程、中等教育学校前期課程'!F10,3)="エラー"),"別紙にエラーがありますので、確認してください。",IF(OR(LEFT('別紙１－１　小学校、義務教育学校前期課程'!I9,3)="以下の",LEFT('別紙１－２　中学校、義務教育学校後期課程、中等教育学校前期課程'!F10,3)="以下の"),"別紙のコメントを確認してください。",""))</f>
        <v/>
      </c>
      <c r="C41" s="71"/>
      <c r="D41" s="71"/>
      <c r="E41" s="71"/>
      <c r="F41" s="71"/>
      <c r="G41" s="71"/>
      <c r="H41" s="71"/>
      <c r="I41" s="71"/>
      <c r="J41" s="71"/>
    </row>
    <row r="43" spans="1:10" ht="28.5" customHeight="1">
      <c r="A43" s="119" t="s">
        <v>210</v>
      </c>
      <c r="B43" s="119"/>
      <c r="C43" s="119"/>
      <c r="D43" s="119"/>
      <c r="E43" s="119"/>
      <c r="F43" s="119"/>
      <c r="G43" s="119"/>
      <c r="H43" s="119"/>
      <c r="I43" s="119"/>
      <c r="J43" s="119"/>
    </row>
    <row r="44" spans="1:10">
      <c r="C44" s="10"/>
      <c r="D44" s="2" t="s">
        <v>40</v>
      </c>
      <c r="G44" s="10"/>
      <c r="H44" s="2" t="s">
        <v>196</v>
      </c>
    </row>
    <row r="45" spans="1:10">
      <c r="C45" s="10"/>
      <c r="D45" s="2" t="s">
        <v>41</v>
      </c>
      <c r="G45" s="10"/>
      <c r="H45" s="2" t="s">
        <v>197</v>
      </c>
    </row>
    <row r="46" spans="1:10">
      <c r="C46" s="10"/>
      <c r="D46" s="2" t="s">
        <v>42</v>
      </c>
      <c r="G46" s="10"/>
      <c r="H46" s="2" t="s">
        <v>198</v>
      </c>
    </row>
    <row r="47" spans="1:10">
      <c r="C47" s="10"/>
      <c r="D47" s="2" t="s">
        <v>190</v>
      </c>
      <c r="G47" s="10"/>
      <c r="H47" s="2" t="s">
        <v>43</v>
      </c>
    </row>
    <row r="48" spans="1:10">
      <c r="C48" s="10"/>
      <c r="D48" s="2" t="s">
        <v>191</v>
      </c>
      <c r="G48" s="10"/>
      <c r="H48" s="2" t="s">
        <v>199</v>
      </c>
    </row>
    <row r="49" spans="1:28">
      <c r="C49" s="10"/>
      <c r="D49" s="2" t="s">
        <v>192</v>
      </c>
      <c r="G49" s="10"/>
      <c r="H49" s="2" t="s">
        <v>200</v>
      </c>
    </row>
    <row r="50" spans="1:28">
      <c r="C50" s="10"/>
      <c r="D50" s="2" t="s">
        <v>193</v>
      </c>
      <c r="G50" s="10"/>
      <c r="H50" s="2" t="s">
        <v>201</v>
      </c>
    </row>
    <row r="51" spans="1:28">
      <c r="C51" s="10"/>
      <c r="D51" s="2" t="s">
        <v>194</v>
      </c>
      <c r="G51" s="10"/>
      <c r="H51" s="2" t="s">
        <v>44</v>
      </c>
    </row>
    <row r="52" spans="1:28">
      <c r="C52" s="10"/>
      <c r="D52" s="2" t="s">
        <v>195</v>
      </c>
      <c r="H52" s="2" t="str">
        <f>IF(G51="✔","→ 以下、具体的に記載してください。","")</f>
        <v/>
      </c>
    </row>
    <row r="53" spans="1:28" ht="27" customHeight="1">
      <c r="H53" s="120"/>
      <c r="I53" s="120"/>
      <c r="J53" s="120"/>
    </row>
    <row r="54" spans="1:28" s="1" customFormat="1" ht="7.5" customHeight="1"/>
    <row r="55" spans="1:28" s="17" customFormat="1" ht="14.25" customHeight="1">
      <c r="B55" s="77" t="str">
        <f>IF(COUNTIF(C44:C52,"✔")+COUNTIF(G44:G51,"✔")=0,"エラー！当てはまるものにチェックを付してください。",IF(AND(G51="✔",H53=""),"エラー！具体的に記載してください。",""))</f>
        <v>エラー！当てはまるものにチェックを付してください。</v>
      </c>
      <c r="C55" s="77"/>
      <c r="D55" s="77"/>
      <c r="E55" s="77"/>
      <c r="F55" s="77"/>
      <c r="G55" s="77"/>
      <c r="H55" s="77"/>
      <c r="I55" s="77"/>
      <c r="J55" s="77"/>
      <c r="K55" s="19"/>
      <c r="L55" s="19"/>
      <c r="M55" s="19"/>
      <c r="N55" s="19"/>
      <c r="O55" s="19"/>
      <c r="P55" s="19"/>
      <c r="Q55" s="19"/>
      <c r="R55" s="19"/>
      <c r="S55" s="19"/>
      <c r="T55" s="19"/>
      <c r="U55" s="19"/>
      <c r="V55" s="19"/>
      <c r="W55" s="19"/>
      <c r="X55" s="19"/>
      <c r="Y55" s="19"/>
      <c r="Z55" s="19"/>
      <c r="AA55" s="19"/>
      <c r="AB55" s="19"/>
    </row>
    <row r="56" spans="1:28" s="17" customFormat="1" ht="14.25" customHeight="1">
      <c r="H56" s="21"/>
      <c r="I56" s="21"/>
      <c r="J56" s="21"/>
      <c r="K56" s="19"/>
      <c r="L56" s="19"/>
      <c r="M56" s="19"/>
      <c r="N56" s="19"/>
      <c r="O56" s="19"/>
      <c r="P56" s="19"/>
      <c r="Q56" s="19"/>
      <c r="R56" s="19"/>
      <c r="S56" s="19"/>
      <c r="T56" s="19"/>
      <c r="U56" s="19"/>
      <c r="V56" s="19"/>
      <c r="W56" s="19"/>
      <c r="X56" s="19"/>
      <c r="Y56" s="19"/>
      <c r="Z56" s="19"/>
      <c r="AA56" s="19"/>
      <c r="AB56" s="19"/>
    </row>
    <row r="57" spans="1:28" ht="13.5" customHeight="1">
      <c r="A57" s="119" t="s">
        <v>209</v>
      </c>
      <c r="B57" s="119"/>
      <c r="C57" s="119"/>
      <c r="D57" s="119"/>
      <c r="E57" s="119"/>
      <c r="F57" s="119"/>
      <c r="G57" s="119"/>
      <c r="H57" s="119"/>
      <c r="I57" s="119"/>
      <c r="J57" s="119"/>
      <c r="K57" s="12"/>
      <c r="L57" s="12"/>
      <c r="M57" s="12"/>
      <c r="N57" s="12"/>
      <c r="O57" s="9"/>
      <c r="P57" s="9"/>
    </row>
    <row r="58" spans="1:28">
      <c r="B58" s="71" t="str">
        <f>IF(COUNTA('別紙２　学校一覧（新規）'!B7:B502)=0,"エラー！別紙２に入力してください。","")</f>
        <v>エラー！別紙２に入力してください。</v>
      </c>
      <c r="C58" s="71"/>
      <c r="D58" s="71"/>
      <c r="E58" s="71"/>
      <c r="F58" s="71"/>
      <c r="G58" s="71"/>
      <c r="H58" s="71"/>
      <c r="I58" s="71"/>
      <c r="J58" s="71"/>
      <c r="K58" s="11"/>
      <c r="L58" s="11"/>
      <c r="M58" s="11"/>
      <c r="N58" s="11"/>
      <c r="O58" s="11"/>
      <c r="P58" s="11"/>
      <c r="Q58" s="11"/>
      <c r="R58" s="11"/>
      <c r="S58" s="11"/>
      <c r="T58" s="11"/>
    </row>
    <row r="59" spans="1:28">
      <c r="B59" s="11"/>
      <c r="C59" s="11"/>
      <c r="D59" s="11"/>
      <c r="E59" s="11"/>
      <c r="F59" s="11"/>
      <c r="G59" s="11"/>
      <c r="H59" s="11"/>
      <c r="I59" s="11"/>
      <c r="J59" s="11"/>
      <c r="K59" s="11"/>
      <c r="L59" s="11"/>
      <c r="M59" s="11"/>
      <c r="N59" s="11"/>
      <c r="O59" s="11"/>
      <c r="P59" s="11"/>
      <c r="Q59" s="11"/>
      <c r="R59" s="11"/>
      <c r="S59" s="11"/>
      <c r="T59" s="11"/>
    </row>
    <row r="60" spans="1:28">
      <c r="A60" s="98" t="s">
        <v>208</v>
      </c>
      <c r="B60" s="98"/>
      <c r="C60" s="98"/>
      <c r="D60" s="98"/>
      <c r="E60" s="98"/>
      <c r="F60" s="98"/>
      <c r="G60" s="98"/>
      <c r="H60" s="98"/>
      <c r="I60" s="98"/>
      <c r="J60" s="98"/>
    </row>
    <row r="61" spans="1:28">
      <c r="A61" s="118" t="s">
        <v>176</v>
      </c>
      <c r="B61" s="118"/>
      <c r="C61" s="118"/>
      <c r="D61" s="118"/>
      <c r="E61" s="118"/>
      <c r="F61" s="118"/>
      <c r="G61" s="118"/>
      <c r="H61" s="118"/>
      <c r="I61" s="118"/>
      <c r="J61" s="118"/>
    </row>
    <row r="62" spans="1:28" ht="30" customHeight="1">
      <c r="B62" s="36" t="s">
        <v>24</v>
      </c>
      <c r="C62" s="10"/>
      <c r="D62" s="90" t="s">
        <v>45</v>
      </c>
      <c r="E62" s="90"/>
      <c r="F62" s="90"/>
      <c r="G62" s="90"/>
      <c r="H62" s="90"/>
      <c r="I62" s="90"/>
      <c r="J62" s="90"/>
    </row>
    <row r="63" spans="1:28">
      <c r="A63" s="118" t="s">
        <v>51</v>
      </c>
      <c r="B63" s="118"/>
      <c r="C63" s="118"/>
      <c r="D63" s="118"/>
      <c r="E63" s="118"/>
      <c r="F63" s="118"/>
      <c r="G63" s="118"/>
      <c r="H63" s="118"/>
      <c r="I63" s="118"/>
      <c r="J63" s="118"/>
    </row>
    <row r="64" spans="1:28" ht="52.5" customHeight="1">
      <c r="B64" s="36" t="s">
        <v>25</v>
      </c>
      <c r="C64" s="10"/>
      <c r="D64" s="70" t="str">
        <f>"４の授業時数により編成する特別の教育課程について、教育基本法（平成18年法律第120号）及び学校教育法（昭和22年法律第26号）に規定する各学校の教育の目標に関する規定等に照らして適切であることを、"&amp;E20&amp;"において確認済である。"</f>
        <v>４の授業時数により編成する特別の教育課程について、教育基本法（平成18年法律第120号）及び学校教育法（昭和22年法律第26号）に規定する各学校の教育の目標に関する規定等に照らして適切であることを、において確認済である。</v>
      </c>
      <c r="E64" s="70"/>
      <c r="F64" s="70"/>
      <c r="G64" s="70"/>
      <c r="H64" s="70"/>
      <c r="I64" s="70"/>
      <c r="J64" s="70"/>
    </row>
    <row r="65" spans="1:28" ht="30" customHeight="1">
      <c r="B65" s="36" t="s">
        <v>26</v>
      </c>
      <c r="C65" s="10"/>
      <c r="D65" s="70" t="str">
        <f>"４の授業時数により編成する特別の教育課程において、学習指導要領において全ての児童生徒に履修させる内容として定められている事項が適切に取り扱われていることを、"&amp;E20&amp;"において確認済である。"</f>
        <v>４の授業時数により編成する特別の教育課程において、学習指導要領において全ての児童生徒に履修させる内容として定められている事項が適切に取り扱われていることを、において確認済である。</v>
      </c>
      <c r="E65" s="70"/>
      <c r="F65" s="70"/>
      <c r="G65" s="70"/>
      <c r="H65" s="70"/>
      <c r="I65" s="70"/>
      <c r="J65" s="70"/>
    </row>
    <row r="66" spans="1:28" ht="30" customHeight="1">
      <c r="B66" s="36" t="s">
        <v>27</v>
      </c>
      <c r="C66" s="10"/>
      <c r="D66" s="70" t="str">
        <f>"４の授業時数により編成する特別の教育課程について、児童生徒の発達の段階並びに各教科等の特性に応じた内容の系統性及び体系性に配慮がなされていることを、"&amp;E20&amp;"において確認済である。"</f>
        <v>４の授業時数により編成する特別の教育課程について、児童生徒の発達の段階並びに各教科等の特性に応じた内容の系統性及び体系性に配慮がなされていることを、において確認済である。</v>
      </c>
      <c r="E66" s="70"/>
      <c r="F66" s="70"/>
      <c r="G66" s="70"/>
      <c r="H66" s="70"/>
      <c r="I66" s="70"/>
      <c r="J66" s="70"/>
    </row>
    <row r="67" spans="1:28" ht="30" customHeight="1">
      <c r="B67" s="36" t="s">
        <v>28</v>
      </c>
      <c r="C67" s="10"/>
      <c r="D67" s="70" t="str">
        <f>"４の授業時数により編成する特別の教育課程について、保護者の経済的負担への配慮その他の義務教育における機会均等の観点からの適切な配慮がなされていることを、"&amp;E20&amp;"において確認済である。"</f>
        <v>４の授業時数により編成する特別の教育課程について、保護者の経済的負担への配慮その他の義務教育における機会均等の観点からの適切な配慮がなされていることを、において確認済である。</v>
      </c>
      <c r="E67" s="70"/>
      <c r="F67" s="70"/>
      <c r="G67" s="70"/>
      <c r="H67" s="70"/>
      <c r="I67" s="70"/>
      <c r="J67" s="70"/>
    </row>
    <row r="68" spans="1:28" ht="30" customHeight="1">
      <c r="B68" s="57" t="s">
        <v>206</v>
      </c>
      <c r="C68" s="10"/>
      <c r="D68" s="92" t="str">
        <f>"４の授業時数により編成する特別の教育課程において、②～⑤までに記載するものの他、児童生徒の転出入に対する配慮等の教育上必要な配慮がなされていることを、"&amp;E20&amp;"において確認済である。"</f>
        <v>４の授業時数により編成する特別の教育課程において、②～⑤までに記載するものの他、児童生徒の転出入に対する配慮等の教育上必要な配慮がなされていることを、において確認済である。</v>
      </c>
      <c r="E68" s="93"/>
      <c r="F68" s="93"/>
      <c r="G68" s="93"/>
      <c r="H68" s="93"/>
      <c r="I68" s="93"/>
      <c r="J68" s="94"/>
      <c r="K68" s="2"/>
      <c r="L68" s="2"/>
      <c r="M68" s="2"/>
      <c r="N68" s="2"/>
      <c r="O68" s="2"/>
      <c r="P68" s="2"/>
      <c r="Q68" s="2"/>
      <c r="R68" s="2"/>
      <c r="S68" s="2"/>
      <c r="T68" s="2"/>
      <c r="U68" s="2"/>
      <c r="V68" s="2"/>
      <c r="W68" s="2"/>
      <c r="X68" s="2"/>
      <c r="Y68" s="2"/>
      <c r="Z68" s="2"/>
      <c r="AA68" s="2"/>
      <c r="AB68" s="2"/>
    </row>
    <row r="69" spans="1:28">
      <c r="A69" s="118" t="s">
        <v>32</v>
      </c>
      <c r="B69" s="118"/>
      <c r="C69" s="118"/>
      <c r="D69" s="118"/>
      <c r="E69" s="118"/>
      <c r="F69" s="118"/>
      <c r="G69" s="118"/>
      <c r="H69" s="118"/>
      <c r="I69" s="118"/>
      <c r="J69" s="118"/>
    </row>
    <row r="70" spans="1:28" ht="30" customHeight="1">
      <c r="B70" s="36" t="s">
        <v>207</v>
      </c>
      <c r="C70" s="10"/>
      <c r="D70" s="70" t="str">
        <f>"授業時数特例校制度実施要項に記載の事項について、６の各学校及び"&amp;E20&amp;"において確認済である。"</f>
        <v>授業時数特例校制度実施要項に記載の事項について、６の各学校及びにおいて確認済である。</v>
      </c>
      <c r="E70" s="70"/>
      <c r="F70" s="70"/>
      <c r="G70" s="70"/>
      <c r="H70" s="70"/>
      <c r="I70" s="70"/>
      <c r="J70" s="70"/>
    </row>
    <row r="72" spans="1:28">
      <c r="B72" s="87" t="str">
        <f>IF(OR(C62="",C64="",C65="",C66="",C67="",C68="",C70=""),"エラー！①～⑦の全てについて、要件を満たしていることを確認し、チェックを付してください。","")</f>
        <v>エラー！①～⑦の全てについて、要件を満たしていることを確認し、チェックを付してください。</v>
      </c>
      <c r="C72" s="87"/>
      <c r="D72" s="87"/>
      <c r="E72" s="87"/>
      <c r="F72" s="87"/>
      <c r="G72" s="87"/>
      <c r="H72" s="87"/>
      <c r="I72" s="87"/>
      <c r="J72" s="87"/>
    </row>
    <row r="73" spans="1:28">
      <c r="B73" s="14"/>
      <c r="C73" s="14"/>
      <c r="D73" s="14"/>
      <c r="E73" s="14"/>
      <c r="F73" s="14"/>
      <c r="G73" s="14"/>
      <c r="H73" s="14"/>
      <c r="I73" s="14"/>
      <c r="J73" s="14"/>
    </row>
    <row r="74" spans="1:28">
      <c r="A74" s="98" t="s">
        <v>211</v>
      </c>
      <c r="B74" s="98"/>
      <c r="C74" s="98"/>
      <c r="D74" s="98"/>
      <c r="E74" s="98"/>
      <c r="F74" s="98"/>
      <c r="G74" s="98"/>
      <c r="H74" s="98"/>
      <c r="I74" s="98"/>
      <c r="J74" s="98"/>
      <c r="K74" s="16"/>
      <c r="L74" s="16"/>
      <c r="M74" s="16"/>
      <c r="N74" s="16"/>
      <c r="O74" s="16"/>
      <c r="P74" s="16"/>
      <c r="Q74" s="16"/>
      <c r="R74" s="16"/>
      <c r="S74" s="16"/>
      <c r="T74" s="16"/>
    </row>
    <row r="75" spans="1:28" ht="30" customHeight="1">
      <c r="B75" s="36" t="s">
        <v>24</v>
      </c>
      <c r="C75" s="10"/>
      <c r="D75" s="92" t="s">
        <v>214</v>
      </c>
      <c r="E75" s="93"/>
      <c r="F75" s="93"/>
      <c r="G75" s="93"/>
      <c r="H75" s="93"/>
      <c r="I75" s="93"/>
      <c r="J75" s="94"/>
    </row>
    <row r="76" spans="1:28" ht="45.75" customHeight="1">
      <c r="B76" s="98" t="s">
        <v>25</v>
      </c>
      <c r="C76" s="109"/>
      <c r="D76" s="91" t="s">
        <v>215</v>
      </c>
      <c r="E76" s="91"/>
      <c r="F76" s="91"/>
      <c r="G76" s="91"/>
      <c r="H76" s="91"/>
      <c r="I76" s="91"/>
      <c r="J76" s="91"/>
    </row>
    <row r="77" spans="1:28">
      <c r="B77" s="98"/>
      <c r="C77" s="109"/>
      <c r="D77" s="108" t="str">
        <f>"【令和"&amp;G36&amp;"年4月30日までに公表し、令和"&amp;G36&amp;"年5月31日までに文部科学省に報告すること。】"</f>
        <v>【令和年4月30日までに公表し、令和年5月31日までに文部科学省に報告すること。】</v>
      </c>
      <c r="E77" s="108"/>
      <c r="F77" s="108"/>
      <c r="G77" s="108"/>
      <c r="H77" s="108"/>
      <c r="I77" s="108"/>
      <c r="J77" s="108"/>
    </row>
    <row r="78" spans="1:28" s="17" customFormat="1" ht="13.5" customHeight="1">
      <c r="C78" s="18"/>
      <c r="D78" s="20"/>
      <c r="E78" s="20"/>
      <c r="F78" s="20"/>
      <c r="G78" s="20"/>
      <c r="H78" s="20"/>
      <c r="I78" s="20"/>
      <c r="J78" s="20"/>
      <c r="K78" s="19"/>
      <c r="L78" s="19"/>
      <c r="M78" s="19"/>
      <c r="N78" s="19"/>
      <c r="O78" s="19"/>
      <c r="P78" s="19"/>
      <c r="Q78" s="19"/>
      <c r="R78" s="19"/>
      <c r="S78" s="19"/>
      <c r="T78" s="19"/>
      <c r="U78" s="19"/>
      <c r="V78" s="19"/>
      <c r="W78" s="19"/>
      <c r="X78" s="19"/>
      <c r="Y78" s="19"/>
      <c r="Z78" s="19"/>
      <c r="AA78" s="19"/>
      <c r="AB78" s="19"/>
    </row>
    <row r="79" spans="1:28" s="17" customFormat="1" ht="13.5" customHeight="1">
      <c r="B79" s="87" t="str">
        <f>IF(OR(C75="",C76=""),"エラー！①及び②のいずれについても確認し、チェックを付してください。","")</f>
        <v>エラー！①及び②のいずれについても確認し、チェックを付してください。</v>
      </c>
      <c r="C79" s="87"/>
      <c r="D79" s="87"/>
      <c r="E79" s="87"/>
      <c r="F79" s="87"/>
      <c r="G79" s="87"/>
      <c r="H79" s="87"/>
      <c r="I79" s="87"/>
      <c r="J79" s="87"/>
      <c r="K79" s="19"/>
      <c r="L79" s="19"/>
      <c r="M79" s="19"/>
      <c r="N79" s="19"/>
      <c r="O79" s="19"/>
      <c r="P79" s="19"/>
      <c r="Q79" s="19"/>
      <c r="R79" s="19"/>
      <c r="S79" s="19"/>
      <c r="T79" s="19"/>
      <c r="U79" s="19"/>
      <c r="V79" s="19"/>
      <c r="W79" s="19"/>
      <c r="X79" s="19"/>
      <c r="Y79" s="19"/>
      <c r="Z79" s="19"/>
      <c r="AA79" s="19"/>
      <c r="AB79" s="19"/>
    </row>
    <row r="80" spans="1:28" s="17" customFormat="1" ht="13.5" customHeight="1">
      <c r="C80" s="18"/>
      <c r="D80" s="20"/>
      <c r="E80" s="20"/>
      <c r="F80" s="20"/>
      <c r="G80" s="20"/>
      <c r="H80" s="20"/>
      <c r="I80" s="20"/>
      <c r="J80" s="20"/>
      <c r="K80" s="19"/>
      <c r="L80" s="19"/>
      <c r="M80" s="19"/>
      <c r="N80" s="19"/>
      <c r="O80" s="19"/>
      <c r="P80" s="19"/>
      <c r="Q80" s="19"/>
      <c r="R80" s="19"/>
      <c r="S80" s="19"/>
      <c r="T80" s="19"/>
      <c r="U80" s="19"/>
      <c r="V80" s="19"/>
      <c r="W80" s="19"/>
      <c r="X80" s="19"/>
      <c r="Y80" s="19"/>
      <c r="Z80" s="19"/>
      <c r="AA80" s="19"/>
      <c r="AB80" s="19"/>
    </row>
    <row r="81" spans="1:10" s="1" customFormat="1" ht="23.25" customHeight="1">
      <c r="A81" s="96" t="s">
        <v>29</v>
      </c>
      <c r="B81" s="96"/>
      <c r="C81" s="96"/>
      <c r="D81" s="96"/>
      <c r="E81" s="96"/>
      <c r="F81" s="96"/>
      <c r="G81" s="96"/>
      <c r="H81" s="96"/>
      <c r="I81" s="96"/>
      <c r="J81" s="96"/>
    </row>
    <row r="82" spans="1:10" s="1" customFormat="1">
      <c r="A82" s="95" t="s">
        <v>30</v>
      </c>
      <c r="B82" s="95"/>
      <c r="C82" s="95"/>
      <c r="D82" s="95"/>
      <c r="E82" s="95"/>
      <c r="F82" s="95"/>
      <c r="G82" s="95"/>
      <c r="H82" s="95"/>
      <c r="I82" s="95"/>
      <c r="J82" s="95"/>
    </row>
    <row r="83" spans="1:10" s="1" customFormat="1" ht="7.5" customHeight="1"/>
    <row r="84" spans="1:10" s="1" customFormat="1" ht="29.25" customHeight="1">
      <c r="A84" s="37"/>
      <c r="B84" s="90" t="s">
        <v>99</v>
      </c>
      <c r="C84" s="90"/>
      <c r="D84" s="90"/>
      <c r="E84" s="90"/>
      <c r="F84" s="64" t="str">
        <f>IF(E20="","",E20)</f>
        <v/>
      </c>
      <c r="G84" s="64"/>
      <c r="H84" s="64"/>
      <c r="I84" s="64"/>
      <c r="J84" s="65"/>
    </row>
    <row r="85" spans="1:10" s="1" customFormat="1" ht="13.5" customHeight="1">
      <c r="A85" s="37"/>
      <c r="B85" s="90" t="s">
        <v>171</v>
      </c>
      <c r="C85" s="90"/>
      <c r="D85" s="90"/>
      <c r="E85" s="90"/>
      <c r="F85" s="106"/>
      <c r="G85" s="106"/>
      <c r="H85" s="106"/>
      <c r="I85" s="106"/>
      <c r="J85" s="107"/>
    </row>
    <row r="86" spans="1:10" s="1" customFormat="1" ht="30" customHeight="1">
      <c r="A86" s="37"/>
      <c r="B86" s="90"/>
      <c r="C86" s="90"/>
      <c r="D86" s="90"/>
      <c r="E86" s="90"/>
      <c r="F86" s="88"/>
      <c r="G86" s="88"/>
      <c r="H86" s="88"/>
      <c r="I86" s="88"/>
      <c r="J86" s="89"/>
    </row>
    <row r="87" spans="1:10" s="1" customFormat="1" ht="30" customHeight="1">
      <c r="A87" s="37"/>
      <c r="B87" s="90" t="s">
        <v>172</v>
      </c>
      <c r="C87" s="90"/>
      <c r="D87" s="90"/>
      <c r="E87" s="90"/>
      <c r="F87" s="116"/>
      <c r="G87" s="116"/>
      <c r="H87" s="116"/>
      <c r="I87" s="116"/>
      <c r="J87" s="117"/>
    </row>
    <row r="88" spans="1:10" s="1" customFormat="1" ht="23.25" customHeight="1">
      <c r="A88" s="37"/>
      <c r="B88" s="90" t="s">
        <v>173</v>
      </c>
      <c r="C88" s="90"/>
      <c r="D88" s="90"/>
      <c r="E88" s="90"/>
      <c r="F88" s="112"/>
      <c r="G88" s="112"/>
      <c r="H88" s="112"/>
      <c r="I88" s="112"/>
      <c r="J88" s="113"/>
    </row>
    <row r="89" spans="1:10" s="1" customFormat="1" ht="60" customHeight="1">
      <c r="A89" s="37"/>
      <c r="B89" s="90"/>
      <c r="C89" s="90"/>
      <c r="D89" s="90"/>
      <c r="E89" s="90"/>
      <c r="F89" s="114"/>
      <c r="G89" s="114"/>
      <c r="H89" s="114"/>
      <c r="I89" s="114"/>
      <c r="J89" s="115"/>
    </row>
    <row r="90" spans="1:10" s="1" customFormat="1" ht="30" customHeight="1">
      <c r="A90" s="37"/>
      <c r="B90" s="90" t="s">
        <v>174</v>
      </c>
      <c r="C90" s="90"/>
      <c r="D90" s="90"/>
      <c r="E90" s="90"/>
      <c r="F90" s="110"/>
      <c r="G90" s="110"/>
      <c r="H90" s="110"/>
      <c r="I90" s="110"/>
      <c r="J90" s="111"/>
    </row>
    <row r="91" spans="1:10" s="1" customFormat="1" ht="30" customHeight="1">
      <c r="A91" s="37"/>
      <c r="B91" s="90" t="s">
        <v>175</v>
      </c>
      <c r="C91" s="90"/>
      <c r="D91" s="90"/>
      <c r="E91" s="90"/>
      <c r="F91" s="110"/>
      <c r="G91" s="110"/>
      <c r="H91" s="110"/>
      <c r="I91" s="110"/>
      <c r="J91" s="111"/>
    </row>
    <row r="92" spans="1:10" s="1" customFormat="1">
      <c r="A92" s="37"/>
      <c r="B92" s="37"/>
      <c r="C92" s="37"/>
      <c r="D92" s="37"/>
      <c r="E92" s="37"/>
      <c r="F92" s="37"/>
      <c r="G92" s="37"/>
      <c r="H92" s="37"/>
      <c r="I92" s="37"/>
      <c r="J92" s="37"/>
    </row>
    <row r="93" spans="1:10" s="1" customFormat="1">
      <c r="A93" s="76" t="str">
        <f>IF(B95="","","２　"&amp;LEFT(B95,LEN(B95)-1))</f>
        <v/>
      </c>
      <c r="B93" s="76"/>
      <c r="C93" s="76"/>
      <c r="D93" s="76"/>
      <c r="E93" s="76"/>
      <c r="F93" s="76"/>
      <c r="G93" s="76"/>
      <c r="H93" s="76"/>
      <c r="I93" s="76"/>
      <c r="J93" s="76"/>
    </row>
    <row r="94" spans="1:10" s="1" customFormat="1" ht="7.5" customHeight="1">
      <c r="A94" s="37"/>
      <c r="B94" s="37"/>
      <c r="C94" s="37"/>
      <c r="D94" s="37"/>
      <c r="E94" s="37"/>
      <c r="F94" s="37"/>
      <c r="G94" s="37"/>
      <c r="H94" s="37"/>
      <c r="I94" s="37"/>
      <c r="J94" s="37"/>
    </row>
    <row r="95" spans="1:10" s="1" customFormat="1" ht="29.25" customHeight="1">
      <c r="A95" s="37"/>
      <c r="B95" s="70" t="str">
        <f>IF(B22="",IF(B23="","",B23),B22)</f>
        <v/>
      </c>
      <c r="C95" s="70"/>
      <c r="D95" s="70"/>
      <c r="E95" s="70"/>
      <c r="F95" s="105" t="str">
        <f>IF(E22="",IF(E23="","",E23),E22)</f>
        <v/>
      </c>
      <c r="G95" s="64"/>
      <c r="H95" s="64"/>
      <c r="I95" s="64"/>
      <c r="J95" s="65"/>
    </row>
    <row r="96" spans="1:10" s="1" customFormat="1" ht="13.5" customHeight="1">
      <c r="A96" s="37"/>
      <c r="B96" s="70" t="str">
        <f>IF(B$95="","","担当者氏名（上段はふりがな）")</f>
        <v/>
      </c>
      <c r="C96" s="70"/>
      <c r="D96" s="70"/>
      <c r="E96" s="70"/>
      <c r="F96" s="121"/>
      <c r="G96" s="106"/>
      <c r="H96" s="106"/>
      <c r="I96" s="106"/>
      <c r="J96" s="107"/>
    </row>
    <row r="97" spans="1:10" s="1" customFormat="1" ht="30" customHeight="1">
      <c r="A97" s="37"/>
      <c r="B97" s="70"/>
      <c r="C97" s="70"/>
      <c r="D97" s="70"/>
      <c r="E97" s="70"/>
      <c r="F97" s="122"/>
      <c r="G97" s="88"/>
      <c r="H97" s="88"/>
      <c r="I97" s="88"/>
      <c r="J97" s="89"/>
    </row>
    <row r="98" spans="1:10" s="1" customFormat="1" ht="30" customHeight="1">
      <c r="A98" s="37"/>
      <c r="B98" s="90" t="str">
        <f>IF(B$95="","","所属・職名")</f>
        <v/>
      </c>
      <c r="C98" s="90"/>
      <c r="D98" s="90"/>
      <c r="E98" s="90"/>
      <c r="F98" s="123"/>
      <c r="G98" s="116"/>
      <c r="H98" s="116"/>
      <c r="I98" s="116"/>
      <c r="J98" s="117"/>
    </row>
    <row r="99" spans="1:10" s="1" customFormat="1" ht="23.25" customHeight="1">
      <c r="A99" s="37"/>
      <c r="B99" s="70" t="str">
        <f>IF(B$95="","","住所（上段は郵便番号）")</f>
        <v/>
      </c>
      <c r="C99" s="70"/>
      <c r="D99" s="70"/>
      <c r="E99" s="70"/>
      <c r="F99" s="124"/>
      <c r="G99" s="125"/>
      <c r="H99" s="125"/>
      <c r="I99" s="125"/>
      <c r="J99" s="126"/>
    </row>
    <row r="100" spans="1:10" s="1" customFormat="1" ht="60" customHeight="1">
      <c r="A100" s="37"/>
      <c r="B100" s="70"/>
      <c r="C100" s="70"/>
      <c r="D100" s="70"/>
      <c r="E100" s="70"/>
      <c r="F100" s="127"/>
      <c r="G100" s="114"/>
      <c r="H100" s="114"/>
      <c r="I100" s="114"/>
      <c r="J100" s="115"/>
    </row>
    <row r="101" spans="1:10" s="1" customFormat="1" ht="30" customHeight="1">
      <c r="A101" s="37"/>
      <c r="B101" s="90" t="str">
        <f>IF(B$95="","","電話番号")</f>
        <v/>
      </c>
      <c r="C101" s="90"/>
      <c r="D101" s="90"/>
      <c r="E101" s="90"/>
      <c r="F101" s="123"/>
      <c r="G101" s="116"/>
      <c r="H101" s="116"/>
      <c r="I101" s="116"/>
      <c r="J101" s="117"/>
    </row>
    <row r="102" spans="1:10" s="1" customFormat="1" ht="30" customHeight="1">
      <c r="A102" s="37"/>
      <c r="B102" s="90" t="str">
        <f>IF(B$95="","","メールアドレス")</f>
        <v/>
      </c>
      <c r="C102" s="90"/>
      <c r="D102" s="90"/>
      <c r="E102" s="90"/>
      <c r="F102" s="123"/>
      <c r="G102" s="116"/>
      <c r="H102" s="116"/>
      <c r="I102" s="116"/>
      <c r="J102" s="117"/>
    </row>
    <row r="104" spans="1:10">
      <c r="B104" s="87" t="str">
        <f>IF(B95="",IF(COUNTBLANK(F85:F91)=0,"","エラー！入力されていない箇所があります。"),IF(COUNTBLANK(F85:F91)+COUNTBLANK(F96:F102)=0,"","エラー！入力されていない箇所があります。"))</f>
        <v>エラー！入力されていない箇所があります。</v>
      </c>
      <c r="C104" s="87"/>
      <c r="D104" s="87"/>
      <c r="E104" s="87"/>
      <c r="F104" s="87"/>
      <c r="G104" s="87"/>
      <c r="H104" s="87"/>
      <c r="I104" s="87"/>
      <c r="J104" s="87"/>
    </row>
    <row r="106" spans="1:10">
      <c r="A106" s="98" t="s">
        <v>33</v>
      </c>
      <c r="B106" s="98"/>
      <c r="C106" s="98"/>
      <c r="D106" s="98"/>
      <c r="E106" s="98"/>
      <c r="F106" s="98"/>
      <c r="G106" s="98"/>
      <c r="H106" s="98"/>
      <c r="I106" s="98"/>
      <c r="J106" s="98"/>
    </row>
    <row r="107" spans="1:10">
      <c r="B107" s="87" t="str">
        <f>IF(AND(OR(B25="",B25="正式名称で入力されているか再確認してください。問題がなければ、本コメントは無視して構いません。"),B10="",B38="",B41="",B55="",B58="",B72="",B79="",B104=""),"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107" s="87"/>
      <c r="D107" s="87"/>
      <c r="E107" s="87"/>
      <c r="F107" s="87"/>
      <c r="G107" s="87"/>
      <c r="H107" s="87"/>
      <c r="I107" s="87"/>
      <c r="J107" s="87"/>
    </row>
  </sheetData>
  <sheetProtection sheet="1" formatRows="0"/>
  <protectedRanges>
    <protectedRange sqref="J5 J7:J8 E17 E19:I20 E22:I23 C29 C31 G36 C44:C52 G44:G51 H53 C62 C64:C68 C70 C75:C77 F85:J87 F96:J102" name="範囲1"/>
    <protectedRange sqref="F88:J91" name="範囲1_1"/>
  </protectedRanges>
  <mergeCells count="86">
    <mergeCell ref="B102:E102"/>
    <mergeCell ref="A93:J93"/>
    <mergeCell ref="A106:J106"/>
    <mergeCell ref="F96:J96"/>
    <mergeCell ref="F97:J97"/>
    <mergeCell ref="F102:J102"/>
    <mergeCell ref="F98:J98"/>
    <mergeCell ref="F99:J99"/>
    <mergeCell ref="F100:J100"/>
    <mergeCell ref="F101:J101"/>
    <mergeCell ref="B104:J104"/>
    <mergeCell ref="B95:E95"/>
    <mergeCell ref="B96:E97"/>
    <mergeCell ref="B98:E98"/>
    <mergeCell ref="B99:E100"/>
    <mergeCell ref="B101:E101"/>
    <mergeCell ref="A57:J57"/>
    <mergeCell ref="H53:J53"/>
    <mergeCell ref="B79:J79"/>
    <mergeCell ref="D65:J65"/>
    <mergeCell ref="B38:J38"/>
    <mergeCell ref="A43:J43"/>
    <mergeCell ref="B84:E84"/>
    <mergeCell ref="A74:J74"/>
    <mergeCell ref="A69:J69"/>
    <mergeCell ref="A63:J63"/>
    <mergeCell ref="A61:J61"/>
    <mergeCell ref="F95:J95"/>
    <mergeCell ref="F85:J85"/>
    <mergeCell ref="A60:J60"/>
    <mergeCell ref="D77:J77"/>
    <mergeCell ref="C76:C77"/>
    <mergeCell ref="B76:B77"/>
    <mergeCell ref="B85:E86"/>
    <mergeCell ref="B87:E87"/>
    <mergeCell ref="B88:E89"/>
    <mergeCell ref="B90:E90"/>
    <mergeCell ref="F91:J91"/>
    <mergeCell ref="F88:J88"/>
    <mergeCell ref="F89:J89"/>
    <mergeCell ref="D64:J64"/>
    <mergeCell ref="F87:J87"/>
    <mergeCell ref="F90:J90"/>
    <mergeCell ref="B19:D20"/>
    <mergeCell ref="A13:J13"/>
    <mergeCell ref="E5:I5"/>
    <mergeCell ref="E8:I8"/>
    <mergeCell ref="A11:J11"/>
    <mergeCell ref="E19:I19"/>
    <mergeCell ref="B23:D23"/>
    <mergeCell ref="A27:J27"/>
    <mergeCell ref="A34:J34"/>
    <mergeCell ref="A40:J40"/>
    <mergeCell ref="B32:J32"/>
    <mergeCell ref="B107:J107"/>
    <mergeCell ref="B25:J25"/>
    <mergeCell ref="F86:J86"/>
    <mergeCell ref="B72:J72"/>
    <mergeCell ref="B58:J58"/>
    <mergeCell ref="D67:J67"/>
    <mergeCell ref="D62:J62"/>
    <mergeCell ref="D70:J70"/>
    <mergeCell ref="D76:J76"/>
    <mergeCell ref="C36:E36"/>
    <mergeCell ref="D75:J75"/>
    <mergeCell ref="B55:J55"/>
    <mergeCell ref="B91:E91"/>
    <mergeCell ref="A82:J82"/>
    <mergeCell ref="A81:J81"/>
    <mergeCell ref="D68:J68"/>
    <mergeCell ref="A3:J3"/>
    <mergeCell ref="F84:J84"/>
    <mergeCell ref="D31:J31"/>
    <mergeCell ref="C29:G29"/>
    <mergeCell ref="D66:J66"/>
    <mergeCell ref="B41:J41"/>
    <mergeCell ref="A6:J6"/>
    <mergeCell ref="E7:I7"/>
    <mergeCell ref="A15:J15"/>
    <mergeCell ref="B10:J10"/>
    <mergeCell ref="B22:D22"/>
    <mergeCell ref="E22:I22"/>
    <mergeCell ref="E20:I20"/>
    <mergeCell ref="B17:D17"/>
    <mergeCell ref="E17:I17"/>
    <mergeCell ref="E23:I23"/>
  </mergeCells>
  <phoneticPr fontId="1"/>
  <conditionalFormatting sqref="B10 B25 B32 B38 B41 B55 B58 B72 B79 B104">
    <cfRule type="notContainsBlanks" dxfId="23" priority="131">
      <formula>LEN(TRIM(B10))&gt;0</formula>
    </cfRule>
  </conditionalFormatting>
  <conditionalFormatting sqref="B107">
    <cfRule type="containsText" dxfId="22" priority="14" operator="containsText" text="エラーがあります">
      <formula>NOT(ISERROR(SEARCH("エラーがあります",B107)))</formula>
    </cfRule>
  </conditionalFormatting>
  <conditionalFormatting sqref="H53:J53">
    <cfRule type="expression" dxfId="21" priority="9">
      <formula>$G$51="✔"</formula>
    </cfRule>
  </conditionalFormatting>
  <conditionalFormatting sqref="E22:I23">
    <cfRule type="expression" dxfId="20" priority="5">
      <formula>B22&lt;&gt;""</formula>
    </cfRule>
  </conditionalFormatting>
  <conditionalFormatting sqref="B95:J102">
    <cfRule type="expression" dxfId="19" priority="2">
      <formula>$B$95=""</formula>
    </cfRule>
  </conditionalFormatting>
  <conditionalFormatting sqref="C31">
    <cfRule type="expression" dxfId="18" priority="4">
      <formula>C29&lt;&gt;""</formula>
    </cfRule>
  </conditionalFormatting>
  <conditionalFormatting sqref="B107:J107">
    <cfRule type="containsText" dxfId="17" priority="1" operator="containsText" text="エラーはありません。">
      <formula>NOT(ISERROR(SEARCH("エラーはありません。",B107)))</formula>
    </cfRule>
  </conditionalFormatting>
  <dataValidations count="8">
    <dataValidation type="list" allowBlank="1" showInputMessage="1" showErrorMessage="1" sqref="C70 C78 C80 C75:C76 C62 C64:C68">
      <formula1>" ,✔"</formula1>
    </dataValidation>
    <dataValidation type="list" allowBlank="1" showInputMessage="1" showErrorMessage="1" sqref="E17:I17">
      <formula1>"公立,国立,私立（学校法人立）,私立（学校設置会社立）"</formula1>
    </dataValidation>
    <dataValidation type="list" allowBlank="1" showInputMessage="1" showErrorMessage="1" sqref="C29">
      <formula1>"小学校,中学校,義務教育学校,中等教育学校前期課程"</formula1>
    </dataValidation>
    <dataValidation type="list" allowBlank="1" showInputMessage="1" showErrorMessage="1" sqref="C44:C52 G44:G51 C31">
      <formula1>"✔"</formula1>
    </dataValidation>
    <dataValidation type="list" allowBlank="1" showInputMessage="1" showErrorMessage="1" sqref="E22:I22">
      <formula1>INDIRECT(B22)</formula1>
    </dataValidation>
    <dataValidation type="date" operator="greaterThanOrEqual" allowBlank="1" showInputMessage="1" showErrorMessage="1" sqref="J5">
      <formula1>44197</formula1>
    </dataValidation>
    <dataValidation type="whole" allowBlank="1" showInputMessage="1" showErrorMessage="1" sqref="G36">
      <formula1>1</formula1>
      <formula2>99</formula2>
    </dataValidation>
    <dataValidation imeMode="disabled" allowBlank="1" showInputMessage="1" showErrorMessage="1" sqref="F88:J88 F90:J91 F99:J99 F101:J102"/>
  </dataValidations>
  <pageMargins left="0.7" right="0.7" top="0.75" bottom="0.75" header="0.3" footer="0.3"/>
  <pageSetup paperSize="8" scale="86"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8"/>
  <sheetViews>
    <sheetView showGridLines="0" workbookViewId="0">
      <selection sqref="A1:I1"/>
    </sheetView>
  </sheetViews>
  <sheetFormatPr defaultRowHeight="18.75"/>
  <cols>
    <col min="1" max="1" width="18.375" bestFit="1" customWidth="1"/>
    <col min="8" max="8" width="9" customWidth="1"/>
    <col min="9" max="9" width="103.875" customWidth="1"/>
    <col min="10" max="23" width="9" style="25"/>
  </cols>
  <sheetData>
    <row r="1" spans="1:23" ht="30" customHeight="1">
      <c r="A1" s="144" t="s">
        <v>184</v>
      </c>
      <c r="B1" s="144"/>
      <c r="C1" s="144"/>
      <c r="D1" s="144"/>
      <c r="E1" s="144"/>
      <c r="F1" s="144"/>
      <c r="G1" s="144"/>
      <c r="H1" s="144"/>
      <c r="I1" s="144"/>
    </row>
    <row r="2" spans="1:23" ht="30" customHeight="1">
      <c r="A2" s="145" t="str">
        <f>IF(OR('【様式１】授業時数特例校指定申請書（新規）'!C29="小学校",'【様式１】授業時数特例校指定申請書（新規）'!C29="義務教育学校"),"授業時数を変更する教科について、黄色背景セルの値を修正してください。","本様式には記載不要です。")</f>
        <v>本様式には記載不要です。</v>
      </c>
      <c r="B2" s="145"/>
      <c r="C2" s="145"/>
      <c r="D2" s="145"/>
      <c r="E2" s="145"/>
      <c r="F2" s="145"/>
      <c r="G2" s="145"/>
      <c r="H2" s="145"/>
      <c r="I2" s="145"/>
    </row>
    <row r="3" spans="1:23" s="2" customFormat="1" ht="14.25" thickBot="1">
      <c r="A3" s="146" t="s">
        <v>188</v>
      </c>
      <c r="B3" s="147"/>
      <c r="C3" s="24" t="s">
        <v>18</v>
      </c>
      <c r="D3" s="24" t="s">
        <v>19</v>
      </c>
      <c r="E3" s="24" t="s">
        <v>20</v>
      </c>
      <c r="F3" s="24" t="s">
        <v>21</v>
      </c>
      <c r="G3" s="24" t="s">
        <v>22</v>
      </c>
      <c r="H3" s="24" t="s">
        <v>23</v>
      </c>
      <c r="I3" s="3"/>
      <c r="J3" s="26"/>
      <c r="K3" s="26"/>
      <c r="L3" s="26"/>
      <c r="M3" s="26"/>
      <c r="N3" s="26"/>
      <c r="O3" s="26"/>
      <c r="P3" s="26"/>
      <c r="Q3" s="26"/>
      <c r="R3" s="26"/>
      <c r="S3" s="26"/>
      <c r="T3" s="26"/>
      <c r="U3" s="26"/>
      <c r="V3" s="26"/>
      <c r="W3" s="26"/>
    </row>
    <row r="4" spans="1:23" s="2" customFormat="1" ht="13.5" customHeight="1" thickTop="1">
      <c r="A4" s="148" t="s">
        <v>11</v>
      </c>
      <c r="B4" s="149"/>
      <c r="C4" s="42">
        <f t="shared" ref="C4:H4" si="0">SUM(C7,C10,C13,C16,C19,C22,C25,C28,C31,C34,C37,C40,C43,C46,C49:C68)</f>
        <v>850</v>
      </c>
      <c r="D4" s="42">
        <f t="shared" si="0"/>
        <v>910</v>
      </c>
      <c r="E4" s="42">
        <f t="shared" si="0"/>
        <v>980</v>
      </c>
      <c r="F4" s="42">
        <f t="shared" si="0"/>
        <v>1015</v>
      </c>
      <c r="G4" s="42">
        <f t="shared" si="0"/>
        <v>1015</v>
      </c>
      <c r="H4" s="43">
        <f t="shared" si="0"/>
        <v>1015</v>
      </c>
      <c r="I4" s="3" t="s">
        <v>218</v>
      </c>
      <c r="J4" s="27" t="str">
        <f t="shared" ref="J4:O4" si="1">IF(C6&lt;0,1,"")</f>
        <v/>
      </c>
      <c r="K4" s="27" t="str">
        <f t="shared" si="1"/>
        <v/>
      </c>
      <c r="L4" s="27" t="str">
        <f t="shared" si="1"/>
        <v/>
      </c>
      <c r="M4" s="27" t="str">
        <f t="shared" si="1"/>
        <v/>
      </c>
      <c r="N4" s="27" t="str">
        <f t="shared" si="1"/>
        <v/>
      </c>
      <c r="O4" s="27" t="str">
        <f t="shared" si="1"/>
        <v/>
      </c>
      <c r="P4" s="26"/>
      <c r="Q4" s="26"/>
      <c r="R4" s="26"/>
      <c r="S4" s="26"/>
      <c r="T4" s="26"/>
      <c r="U4" s="26"/>
      <c r="V4" s="26"/>
      <c r="W4" s="26"/>
    </row>
    <row r="5" spans="1:23" s="2" customFormat="1" ht="13.5">
      <c r="A5" s="150"/>
      <c r="B5" s="151"/>
      <c r="C5" s="44">
        <v>850</v>
      </c>
      <c r="D5" s="44">
        <v>910</v>
      </c>
      <c r="E5" s="44">
        <v>980</v>
      </c>
      <c r="F5" s="44">
        <v>1015</v>
      </c>
      <c r="G5" s="44">
        <v>1015</v>
      </c>
      <c r="H5" s="45">
        <v>1015</v>
      </c>
      <c r="I5" s="3" t="s">
        <v>217</v>
      </c>
      <c r="J5" s="27"/>
      <c r="K5" s="27"/>
      <c r="L5" s="27"/>
      <c r="M5" s="27"/>
      <c r="N5" s="27"/>
      <c r="O5" s="27"/>
      <c r="P5" s="26"/>
      <c r="Q5" s="26"/>
      <c r="R5" s="26"/>
      <c r="S5" s="26"/>
      <c r="T5" s="26"/>
      <c r="U5" s="26"/>
      <c r="V5" s="26"/>
      <c r="W5" s="26"/>
    </row>
    <row r="6" spans="1:23" s="2" customFormat="1" ht="14.25" thickBot="1">
      <c r="A6" s="152"/>
      <c r="B6" s="153"/>
      <c r="C6" s="46">
        <f t="shared" ref="C6:H6" si="2">C4-C5</f>
        <v>0</v>
      </c>
      <c r="D6" s="46">
        <f t="shared" si="2"/>
        <v>0</v>
      </c>
      <c r="E6" s="46">
        <f t="shared" si="2"/>
        <v>0</v>
      </c>
      <c r="F6" s="46">
        <f t="shared" si="2"/>
        <v>0</v>
      </c>
      <c r="G6" s="46">
        <f t="shared" si="2"/>
        <v>0</v>
      </c>
      <c r="H6" s="47">
        <f t="shared" si="2"/>
        <v>0</v>
      </c>
      <c r="I6" s="2" t="s">
        <v>216</v>
      </c>
      <c r="J6" s="27"/>
      <c r="K6" s="27"/>
      <c r="L6" s="27"/>
      <c r="M6" s="27"/>
      <c r="N6" s="27"/>
      <c r="O6" s="27"/>
      <c r="P6" s="26"/>
      <c r="Q6" s="26"/>
      <c r="R6" s="26"/>
      <c r="S6" s="26"/>
      <c r="T6" s="26"/>
      <c r="U6" s="26"/>
      <c r="V6" s="26"/>
      <c r="W6" s="26"/>
    </row>
    <row r="7" spans="1:23" s="2" customFormat="1" ht="13.5" customHeight="1" thickTop="1">
      <c r="A7" s="154" t="s">
        <v>17</v>
      </c>
      <c r="B7" s="141" t="s">
        <v>0</v>
      </c>
      <c r="C7" s="41">
        <v>306</v>
      </c>
      <c r="D7" s="41">
        <v>315</v>
      </c>
      <c r="E7" s="41">
        <v>245</v>
      </c>
      <c r="F7" s="41">
        <v>245</v>
      </c>
      <c r="G7" s="41">
        <v>175</v>
      </c>
      <c r="H7" s="41">
        <v>175</v>
      </c>
      <c r="J7" s="27" t="str">
        <f t="shared" ref="J7:O7" si="3">IF(C8="-","",IF(C8&lt;=35,IF(C7&lt;C8,100,""),IF(-C9&gt;C8/10,1,"")))</f>
        <v/>
      </c>
      <c r="K7" s="27" t="str">
        <f t="shared" si="3"/>
        <v/>
      </c>
      <c r="L7" s="27" t="str">
        <f t="shared" si="3"/>
        <v/>
      </c>
      <c r="M7" s="27" t="str">
        <f t="shared" si="3"/>
        <v/>
      </c>
      <c r="N7" s="27" t="str">
        <f t="shared" si="3"/>
        <v/>
      </c>
      <c r="O7" s="27" t="str">
        <f t="shared" si="3"/>
        <v/>
      </c>
      <c r="P7" s="26"/>
      <c r="Q7" s="26"/>
      <c r="R7" s="26"/>
      <c r="S7" s="26"/>
      <c r="T7" s="26"/>
      <c r="U7" s="26"/>
      <c r="V7" s="26"/>
      <c r="W7" s="26"/>
    </row>
    <row r="8" spans="1:23" s="2" customFormat="1" ht="13.5">
      <c r="A8" s="154"/>
      <c r="B8" s="141"/>
      <c r="C8" s="6">
        <v>306</v>
      </c>
      <c r="D8" s="6">
        <v>315</v>
      </c>
      <c r="E8" s="6">
        <v>245</v>
      </c>
      <c r="F8" s="6">
        <v>245</v>
      </c>
      <c r="G8" s="6">
        <v>175</v>
      </c>
      <c r="H8" s="6">
        <v>175</v>
      </c>
      <c r="I8" s="40" t="s">
        <v>33</v>
      </c>
      <c r="J8" s="27"/>
      <c r="K8" s="27"/>
      <c r="L8" s="27"/>
      <c r="M8" s="27"/>
      <c r="N8" s="27"/>
      <c r="O8" s="27"/>
      <c r="P8" s="26"/>
      <c r="Q8" s="26"/>
      <c r="R8" s="26"/>
      <c r="S8" s="26"/>
      <c r="T8" s="26"/>
      <c r="U8" s="26"/>
      <c r="V8" s="26"/>
      <c r="W8" s="26"/>
    </row>
    <row r="9" spans="1:23" s="2" customFormat="1" ht="13.5">
      <c r="A9" s="154"/>
      <c r="B9" s="142"/>
      <c r="C9" s="7">
        <f t="shared" ref="C9:H9" si="4">C7-C8</f>
        <v>0</v>
      </c>
      <c r="D9" s="7">
        <f t="shared" si="4"/>
        <v>0</v>
      </c>
      <c r="E9" s="7">
        <f t="shared" si="4"/>
        <v>0</v>
      </c>
      <c r="F9" s="7">
        <f t="shared" si="4"/>
        <v>0</v>
      </c>
      <c r="G9" s="7">
        <f t="shared" si="4"/>
        <v>0</v>
      </c>
      <c r="H9" s="7">
        <f t="shared" si="4"/>
        <v>0</v>
      </c>
      <c r="I9" s="143" t="str">
        <f>IF(A2="本様式には記載不要です。","",IF(COUNTIF(I11:I16,"")=6,"ＯＫ！別紙１－１にエラーはありませんが、誤りがないか再度確認してください。",IF(AND('【様式１】授業時数特例校指定申請書（新規）'!C31="✔",I11="",I12=""),"以下のコメントを御確認ください。小中一貫教科等の設定に伴い以下のようになっている場合は、コメントを無視して構いません。","エラーがありますので、以下を御確認ください。")))</f>
        <v/>
      </c>
      <c r="J9" s="27"/>
      <c r="K9" s="27"/>
      <c r="L9" s="27"/>
      <c r="M9" s="27"/>
      <c r="N9" s="27"/>
      <c r="O9" s="27"/>
      <c r="P9" s="26"/>
      <c r="Q9" s="26"/>
      <c r="R9" s="26"/>
      <c r="S9" s="26"/>
      <c r="T9" s="26"/>
      <c r="U9" s="26"/>
      <c r="V9" s="26"/>
      <c r="W9" s="26"/>
    </row>
    <row r="10" spans="1:23" s="2" customFormat="1" ht="13.5">
      <c r="A10" s="154"/>
      <c r="B10" s="140" t="s">
        <v>1</v>
      </c>
      <c r="C10" s="135" t="s">
        <v>10</v>
      </c>
      <c r="D10" s="135" t="s">
        <v>10</v>
      </c>
      <c r="E10" s="5">
        <v>70</v>
      </c>
      <c r="F10" s="5">
        <v>90</v>
      </c>
      <c r="G10" s="5">
        <v>100</v>
      </c>
      <c r="H10" s="5">
        <v>105</v>
      </c>
      <c r="I10" s="143"/>
      <c r="J10" s="27" t="str">
        <f t="shared" ref="J10:O10" si="5">IF(C11="-","",IF(C11&lt;=35,IF(C10&lt;C11,100,""),IF(-C12&gt;C11/10,1,"")))</f>
        <v/>
      </c>
      <c r="K10" s="27" t="str">
        <f t="shared" si="5"/>
        <v/>
      </c>
      <c r="L10" s="27" t="str">
        <f t="shared" si="5"/>
        <v/>
      </c>
      <c r="M10" s="27" t="str">
        <f t="shared" si="5"/>
        <v/>
      </c>
      <c r="N10" s="27" t="str">
        <f t="shared" si="5"/>
        <v/>
      </c>
      <c r="O10" s="27" t="str">
        <f t="shared" si="5"/>
        <v/>
      </c>
      <c r="P10" s="26"/>
      <c r="Q10" s="26"/>
      <c r="R10" s="26"/>
      <c r="S10" s="26"/>
      <c r="T10" s="26"/>
      <c r="U10" s="26"/>
      <c r="V10" s="26"/>
      <c r="W10" s="26"/>
    </row>
    <row r="11" spans="1:23" s="2" customFormat="1" ht="13.5">
      <c r="A11" s="154"/>
      <c r="B11" s="141"/>
      <c r="C11" s="136"/>
      <c r="D11" s="136"/>
      <c r="E11" s="6">
        <v>70</v>
      </c>
      <c r="F11" s="6">
        <v>90</v>
      </c>
      <c r="G11" s="6">
        <v>100</v>
      </c>
      <c r="H11" s="6">
        <v>105</v>
      </c>
      <c r="I11" s="62" t="str">
        <f>IF('【様式１】授業時数特例校指定申請書（新規）'!C29="義務教育学校",IF(AND(SUMIF('別紙１－２　中学校、義務教育学校後期課程、中等教育学校前期課程'!C8:E43,"&lt;0")=0,SUMIF(C7:H48,"&lt;0")=0),"エラー！授業時数を標準より削減する教科等がない場合、本特例の申請は不要です。",""),IF(A2="本様式には記載不要です。","",IF(SUMIF(C7:H48,"&lt;0")=0,"エラー！授業時数を標準より削減する教科等がない場合、本特例の申請は不要です。","")))</f>
        <v/>
      </c>
      <c r="J11" s="27"/>
      <c r="K11" s="27"/>
      <c r="L11" s="27"/>
      <c r="M11" s="27"/>
      <c r="N11" s="27"/>
      <c r="O11" s="27"/>
      <c r="P11" s="26"/>
      <c r="Q11" s="26"/>
      <c r="R11" s="26"/>
      <c r="S11" s="26"/>
      <c r="T11" s="26"/>
      <c r="U11" s="26"/>
      <c r="V11" s="26"/>
      <c r="W11" s="26"/>
    </row>
    <row r="12" spans="1:23" s="2" customFormat="1" ht="13.5">
      <c r="A12" s="154"/>
      <c r="B12" s="142"/>
      <c r="C12" s="137"/>
      <c r="D12" s="137"/>
      <c r="E12" s="7">
        <f>E10-E11</f>
        <v>0</v>
      </c>
      <c r="F12" s="7">
        <f>F10-F11</f>
        <v>0</v>
      </c>
      <c r="G12" s="7">
        <f>G10-G11</f>
        <v>0</v>
      </c>
      <c r="H12" s="7">
        <f>H10-H11</f>
        <v>0</v>
      </c>
      <c r="I12" s="62" t="str">
        <f>IF(SUM(J4:O4)&gt;0,"エラー！各学年の総授業時数が標準授業時数を下回っています。","")</f>
        <v/>
      </c>
      <c r="J12" s="27"/>
      <c r="K12" s="27"/>
      <c r="L12" s="27"/>
      <c r="M12" s="27"/>
      <c r="N12" s="27"/>
      <c r="O12" s="27"/>
      <c r="P12" s="26"/>
      <c r="Q12" s="26"/>
      <c r="R12" s="26"/>
      <c r="S12" s="26"/>
      <c r="T12" s="26"/>
      <c r="U12" s="26"/>
      <c r="V12" s="26"/>
      <c r="W12" s="26"/>
    </row>
    <row r="13" spans="1:23" s="2" customFormat="1" ht="13.5">
      <c r="A13" s="154"/>
      <c r="B13" s="140" t="s">
        <v>2</v>
      </c>
      <c r="C13" s="5">
        <v>136</v>
      </c>
      <c r="D13" s="5">
        <v>175</v>
      </c>
      <c r="E13" s="5">
        <v>175</v>
      </c>
      <c r="F13" s="5">
        <v>175</v>
      </c>
      <c r="G13" s="5">
        <v>175</v>
      </c>
      <c r="H13" s="5">
        <v>175</v>
      </c>
      <c r="I13" s="62" t="str">
        <f>IF(SUMIF(J7:O46,1)&gt;0,IF('【様式１】授業時数特例校指定申請書（新規）'!C31="✔","コメント：１割を超えて授業時数を削減しています。御確認ください。","エラー！１割を超えて授業時数を削減することはできません。"),"")</f>
        <v/>
      </c>
      <c r="J13" s="27" t="str">
        <f t="shared" ref="J13:O13" si="6">IF(C14="-","",IF(C14&lt;=35,IF(C13&lt;C14,100,""),IF(-C15&gt;C14/10,1,"")))</f>
        <v/>
      </c>
      <c r="K13" s="27" t="str">
        <f t="shared" si="6"/>
        <v/>
      </c>
      <c r="L13" s="27" t="str">
        <f t="shared" si="6"/>
        <v/>
      </c>
      <c r="M13" s="27" t="str">
        <f t="shared" si="6"/>
        <v/>
      </c>
      <c r="N13" s="27" t="str">
        <f t="shared" si="6"/>
        <v/>
      </c>
      <c r="O13" s="27" t="str">
        <f t="shared" si="6"/>
        <v/>
      </c>
      <c r="P13" s="26"/>
      <c r="Q13" s="26"/>
      <c r="R13" s="26"/>
      <c r="S13" s="26"/>
      <c r="T13" s="26"/>
      <c r="U13" s="26"/>
      <c r="V13" s="26"/>
      <c r="W13" s="26"/>
    </row>
    <row r="14" spans="1:23" s="2" customFormat="1" ht="13.5">
      <c r="A14" s="154"/>
      <c r="B14" s="141"/>
      <c r="C14" s="6">
        <v>136</v>
      </c>
      <c r="D14" s="6">
        <v>175</v>
      </c>
      <c r="E14" s="6">
        <v>175</v>
      </c>
      <c r="F14" s="6">
        <v>175</v>
      </c>
      <c r="G14" s="6">
        <v>175</v>
      </c>
      <c r="H14" s="6">
        <v>175</v>
      </c>
      <c r="I14" s="62" t="str">
        <f>IF(SUMIF(J7:O46,100)&gt;=100,IF('【様式１】授業時数特例校指定申請書（新規）'!C31="✔","コメント：標準授業時数が35時間以下の教科等の授業時数を削減しています。御確認ください。","エラー！標準授業時数が35時間以下の教科等の授業時数は削減できません。"),"")</f>
        <v/>
      </c>
      <c r="J14" s="27"/>
      <c r="K14" s="27"/>
      <c r="L14" s="27"/>
      <c r="M14" s="27"/>
      <c r="N14" s="27"/>
      <c r="O14" s="27"/>
      <c r="P14" s="26"/>
      <c r="Q14" s="26"/>
      <c r="R14" s="26"/>
      <c r="S14" s="26"/>
      <c r="T14" s="26"/>
      <c r="U14" s="26"/>
      <c r="V14" s="26"/>
      <c r="W14" s="26"/>
    </row>
    <row r="15" spans="1:23" s="2" customFormat="1" ht="13.5">
      <c r="A15" s="154"/>
      <c r="B15" s="142"/>
      <c r="C15" s="7">
        <f t="shared" ref="C15:H15" si="7">C13-C14</f>
        <v>0</v>
      </c>
      <c r="D15" s="7">
        <f t="shared" si="7"/>
        <v>0</v>
      </c>
      <c r="E15" s="7">
        <f t="shared" si="7"/>
        <v>0</v>
      </c>
      <c r="F15" s="7">
        <f t="shared" si="7"/>
        <v>0</v>
      </c>
      <c r="G15" s="7">
        <f t="shared" si="7"/>
        <v>0</v>
      </c>
      <c r="H15" s="7">
        <f t="shared" si="7"/>
        <v>0</v>
      </c>
      <c r="I15" s="62" t="str">
        <f>IF(SUMIF(J7:O46,10000)&gt;=10000,IF('【様式１】授業時数特例校指定申請書（新規）'!C31="✔","コメント：総合的な学習の時間の授業時数を削減しています。御確認ください。","エラー！総合的な学習の時間の授業時数は削減できません。"),"")</f>
        <v/>
      </c>
      <c r="J15" s="27"/>
      <c r="K15" s="27"/>
      <c r="L15" s="27"/>
      <c r="M15" s="27"/>
      <c r="N15" s="27"/>
      <c r="O15" s="27"/>
      <c r="P15" s="26"/>
      <c r="Q15" s="26"/>
      <c r="R15" s="26"/>
      <c r="S15" s="26"/>
      <c r="T15" s="26"/>
      <c r="U15" s="26"/>
      <c r="V15" s="26"/>
      <c r="W15" s="26"/>
    </row>
    <row r="16" spans="1:23" s="2" customFormat="1" ht="13.5">
      <c r="A16" s="154"/>
      <c r="B16" s="140" t="s">
        <v>3</v>
      </c>
      <c r="C16" s="135" t="s">
        <v>10</v>
      </c>
      <c r="D16" s="135" t="s">
        <v>10</v>
      </c>
      <c r="E16" s="5">
        <v>90</v>
      </c>
      <c r="F16" s="5">
        <v>105</v>
      </c>
      <c r="G16" s="5">
        <v>105</v>
      </c>
      <c r="H16" s="5">
        <v>105</v>
      </c>
      <c r="I16" s="62" t="str">
        <f>IF(COUNTIF(I49:I68,"エラー！記入箇所を確認してください。")&gt;0,"エラー！小中一貫教科等の記入について、記入箇所を確認してください。","")</f>
        <v/>
      </c>
      <c r="J16" s="27" t="str">
        <f t="shared" ref="J16:O16" si="8">IF(C17="-","",IF(C17&lt;=35,IF(C16&lt;C17,100,""),IF(-C18&gt;C17/10,1,"")))</f>
        <v/>
      </c>
      <c r="K16" s="27" t="str">
        <f t="shared" si="8"/>
        <v/>
      </c>
      <c r="L16" s="27" t="str">
        <f t="shared" si="8"/>
        <v/>
      </c>
      <c r="M16" s="27" t="str">
        <f t="shared" si="8"/>
        <v/>
      </c>
      <c r="N16" s="27" t="str">
        <f t="shared" si="8"/>
        <v/>
      </c>
      <c r="O16" s="27" t="str">
        <f t="shared" si="8"/>
        <v/>
      </c>
      <c r="P16" s="26"/>
      <c r="Q16" s="26"/>
      <c r="R16" s="26"/>
      <c r="S16" s="26"/>
      <c r="T16" s="26"/>
      <c r="U16" s="26"/>
      <c r="V16" s="26"/>
      <c r="W16" s="26"/>
    </row>
    <row r="17" spans="1:23" s="2" customFormat="1" ht="13.5">
      <c r="A17" s="154"/>
      <c r="B17" s="141"/>
      <c r="C17" s="136"/>
      <c r="D17" s="136"/>
      <c r="E17" s="6">
        <v>90</v>
      </c>
      <c r="F17" s="6">
        <v>105</v>
      </c>
      <c r="G17" s="6">
        <v>105</v>
      </c>
      <c r="H17" s="6">
        <v>105</v>
      </c>
      <c r="I17" s="62"/>
      <c r="J17" s="27"/>
      <c r="K17" s="27"/>
      <c r="L17" s="27"/>
      <c r="M17" s="27"/>
      <c r="N17" s="27"/>
      <c r="O17" s="27"/>
      <c r="P17" s="26"/>
      <c r="Q17" s="26"/>
      <c r="R17" s="26"/>
      <c r="S17" s="26"/>
      <c r="T17" s="26"/>
      <c r="U17" s="26"/>
      <c r="V17" s="26"/>
      <c r="W17" s="26"/>
    </row>
    <row r="18" spans="1:23" s="2" customFormat="1" ht="13.5">
      <c r="A18" s="154"/>
      <c r="B18" s="142"/>
      <c r="C18" s="137"/>
      <c r="D18" s="137"/>
      <c r="E18" s="7">
        <f>E16-E17</f>
        <v>0</v>
      </c>
      <c r="F18" s="7">
        <f>F16-F17</f>
        <v>0</v>
      </c>
      <c r="G18" s="7">
        <f>G16-G17</f>
        <v>0</v>
      </c>
      <c r="H18" s="7">
        <f>H16-H17</f>
        <v>0</v>
      </c>
      <c r="J18" s="27"/>
      <c r="K18" s="27"/>
      <c r="L18" s="27"/>
      <c r="M18" s="27"/>
      <c r="N18" s="27"/>
      <c r="O18" s="27"/>
      <c r="P18" s="26"/>
      <c r="Q18" s="26"/>
      <c r="R18" s="26"/>
      <c r="S18" s="26"/>
      <c r="T18" s="26"/>
      <c r="U18" s="26"/>
      <c r="V18" s="26"/>
      <c r="W18" s="26"/>
    </row>
    <row r="19" spans="1:23" s="2" customFormat="1" ht="13.5">
      <c r="A19" s="154"/>
      <c r="B19" s="140" t="s">
        <v>4</v>
      </c>
      <c r="C19" s="5">
        <v>102</v>
      </c>
      <c r="D19" s="5">
        <v>105</v>
      </c>
      <c r="E19" s="135" t="s">
        <v>10</v>
      </c>
      <c r="F19" s="135" t="s">
        <v>10</v>
      </c>
      <c r="G19" s="135" t="s">
        <v>10</v>
      </c>
      <c r="H19" s="135" t="s">
        <v>10</v>
      </c>
      <c r="J19" s="27" t="str">
        <f t="shared" ref="J19:O19" si="9">IF(C20="-","",IF(C20&lt;=35,IF(C19&lt;C20,100,""),IF(-C21&gt;C20/10,1,"")))</f>
        <v/>
      </c>
      <c r="K19" s="27" t="str">
        <f t="shared" si="9"/>
        <v/>
      </c>
      <c r="L19" s="27" t="str">
        <f t="shared" si="9"/>
        <v/>
      </c>
      <c r="M19" s="27" t="str">
        <f t="shared" si="9"/>
        <v/>
      </c>
      <c r="N19" s="27" t="str">
        <f t="shared" si="9"/>
        <v/>
      </c>
      <c r="O19" s="27" t="str">
        <f t="shared" si="9"/>
        <v/>
      </c>
      <c r="P19" s="26"/>
      <c r="Q19" s="26"/>
      <c r="R19" s="26"/>
      <c r="S19" s="26"/>
      <c r="T19" s="26"/>
      <c r="U19" s="26"/>
      <c r="V19" s="26"/>
      <c r="W19" s="26"/>
    </row>
    <row r="20" spans="1:23" s="2" customFormat="1" ht="13.5">
      <c r="A20" s="154"/>
      <c r="B20" s="141"/>
      <c r="C20" s="6">
        <v>102</v>
      </c>
      <c r="D20" s="6">
        <v>105</v>
      </c>
      <c r="E20" s="136"/>
      <c r="F20" s="136"/>
      <c r="G20" s="136"/>
      <c r="H20" s="136"/>
      <c r="J20" s="27"/>
      <c r="K20" s="27"/>
      <c r="L20" s="27"/>
      <c r="M20" s="27"/>
      <c r="N20" s="27"/>
      <c r="O20" s="27"/>
      <c r="P20" s="26"/>
      <c r="Q20" s="26"/>
      <c r="R20" s="26"/>
      <c r="S20" s="26"/>
      <c r="T20" s="26"/>
      <c r="U20" s="26"/>
      <c r="V20" s="26"/>
      <c r="W20" s="26"/>
    </row>
    <row r="21" spans="1:23" s="2" customFormat="1" ht="13.5">
      <c r="A21" s="154"/>
      <c r="B21" s="142"/>
      <c r="C21" s="8">
        <f>C19-C20</f>
        <v>0</v>
      </c>
      <c r="D21" s="8">
        <f>D19-D20</f>
        <v>0</v>
      </c>
      <c r="E21" s="137"/>
      <c r="F21" s="137"/>
      <c r="G21" s="137"/>
      <c r="H21" s="137"/>
      <c r="J21" s="27"/>
      <c r="K21" s="27"/>
      <c r="L21" s="27"/>
      <c r="M21" s="27"/>
      <c r="N21" s="27"/>
      <c r="O21" s="27"/>
      <c r="P21" s="26"/>
      <c r="Q21" s="26"/>
      <c r="R21" s="26"/>
      <c r="S21" s="26"/>
      <c r="T21" s="26"/>
      <c r="U21" s="26"/>
      <c r="V21" s="26"/>
      <c r="W21" s="26"/>
    </row>
    <row r="22" spans="1:23" s="2" customFormat="1" ht="13.5">
      <c r="A22" s="154"/>
      <c r="B22" s="140" t="s">
        <v>5</v>
      </c>
      <c r="C22" s="5">
        <v>68</v>
      </c>
      <c r="D22" s="5">
        <v>70</v>
      </c>
      <c r="E22" s="5">
        <v>60</v>
      </c>
      <c r="F22" s="5">
        <v>60</v>
      </c>
      <c r="G22" s="5">
        <v>50</v>
      </c>
      <c r="H22" s="5">
        <v>50</v>
      </c>
      <c r="J22" s="27" t="str">
        <f t="shared" ref="J22:O22" si="10">IF(C23="-","",IF(C23&lt;=35,IF(C22&lt;C23,100,""),IF(-C24&gt;C23/10,1,"")))</f>
        <v/>
      </c>
      <c r="K22" s="27" t="str">
        <f t="shared" si="10"/>
        <v/>
      </c>
      <c r="L22" s="27" t="str">
        <f t="shared" si="10"/>
        <v/>
      </c>
      <c r="M22" s="27" t="str">
        <f t="shared" si="10"/>
        <v/>
      </c>
      <c r="N22" s="27" t="str">
        <f t="shared" si="10"/>
        <v/>
      </c>
      <c r="O22" s="27" t="str">
        <f t="shared" si="10"/>
        <v/>
      </c>
      <c r="P22" s="26"/>
      <c r="Q22" s="26"/>
      <c r="R22" s="26"/>
      <c r="S22" s="26"/>
      <c r="T22" s="26"/>
      <c r="U22" s="26"/>
      <c r="V22" s="26"/>
      <c r="W22" s="26"/>
    </row>
    <row r="23" spans="1:23" s="2" customFormat="1" ht="13.5">
      <c r="A23" s="154"/>
      <c r="B23" s="141"/>
      <c r="C23" s="6">
        <v>68</v>
      </c>
      <c r="D23" s="6">
        <v>70</v>
      </c>
      <c r="E23" s="6">
        <v>60</v>
      </c>
      <c r="F23" s="6">
        <v>60</v>
      </c>
      <c r="G23" s="6">
        <v>50</v>
      </c>
      <c r="H23" s="6">
        <v>50</v>
      </c>
      <c r="J23" s="27"/>
      <c r="K23" s="27"/>
      <c r="L23" s="27"/>
      <c r="M23" s="27"/>
      <c r="N23" s="27"/>
      <c r="O23" s="27"/>
      <c r="P23" s="26"/>
      <c r="Q23" s="26"/>
      <c r="R23" s="26"/>
      <c r="S23" s="26"/>
      <c r="T23" s="26"/>
      <c r="U23" s="26"/>
      <c r="V23" s="26"/>
      <c r="W23" s="26"/>
    </row>
    <row r="24" spans="1:23" s="2" customFormat="1" ht="13.5">
      <c r="A24" s="154"/>
      <c r="B24" s="142"/>
      <c r="C24" s="7">
        <f t="shared" ref="C24:H24" si="11">C22-C23</f>
        <v>0</v>
      </c>
      <c r="D24" s="7">
        <f t="shared" si="11"/>
        <v>0</v>
      </c>
      <c r="E24" s="7">
        <f t="shared" si="11"/>
        <v>0</v>
      </c>
      <c r="F24" s="7">
        <f t="shared" si="11"/>
        <v>0</v>
      </c>
      <c r="G24" s="7">
        <f t="shared" si="11"/>
        <v>0</v>
      </c>
      <c r="H24" s="7">
        <f t="shared" si="11"/>
        <v>0</v>
      </c>
      <c r="J24" s="27"/>
      <c r="K24" s="27"/>
      <c r="L24" s="27"/>
      <c r="M24" s="27"/>
      <c r="N24" s="27"/>
      <c r="O24" s="27"/>
      <c r="P24" s="26"/>
      <c r="Q24" s="26"/>
      <c r="R24" s="26"/>
      <c r="S24" s="26"/>
      <c r="T24" s="26"/>
      <c r="U24" s="26"/>
      <c r="V24" s="26"/>
      <c r="W24" s="26"/>
    </row>
    <row r="25" spans="1:23" s="2" customFormat="1" ht="13.5">
      <c r="A25" s="154"/>
      <c r="B25" s="140" t="s">
        <v>6</v>
      </c>
      <c r="C25" s="5">
        <v>68</v>
      </c>
      <c r="D25" s="5">
        <v>70</v>
      </c>
      <c r="E25" s="5">
        <v>60</v>
      </c>
      <c r="F25" s="5">
        <v>60</v>
      </c>
      <c r="G25" s="5">
        <v>50</v>
      </c>
      <c r="H25" s="5">
        <v>50</v>
      </c>
      <c r="J25" s="27" t="str">
        <f t="shared" ref="J25:O25" si="12">IF(C26="-","",IF(C26&lt;=35,IF(C25&lt;C26,100,""),IF(-C27&gt;C26/10,1,"")))</f>
        <v/>
      </c>
      <c r="K25" s="27" t="str">
        <f t="shared" si="12"/>
        <v/>
      </c>
      <c r="L25" s="27" t="str">
        <f t="shared" si="12"/>
        <v/>
      </c>
      <c r="M25" s="27" t="str">
        <f t="shared" si="12"/>
        <v/>
      </c>
      <c r="N25" s="27" t="str">
        <f t="shared" si="12"/>
        <v/>
      </c>
      <c r="O25" s="27" t="str">
        <f t="shared" si="12"/>
        <v/>
      </c>
      <c r="P25" s="26"/>
      <c r="Q25" s="26"/>
      <c r="R25" s="26"/>
      <c r="S25" s="26"/>
      <c r="T25" s="26"/>
      <c r="U25" s="26"/>
      <c r="V25" s="26"/>
      <c r="W25" s="26"/>
    </row>
    <row r="26" spans="1:23" s="2" customFormat="1" ht="13.5">
      <c r="A26" s="154"/>
      <c r="B26" s="141"/>
      <c r="C26" s="6">
        <v>68</v>
      </c>
      <c r="D26" s="6">
        <v>70</v>
      </c>
      <c r="E26" s="6">
        <v>60</v>
      </c>
      <c r="F26" s="6">
        <v>60</v>
      </c>
      <c r="G26" s="6">
        <v>50</v>
      </c>
      <c r="H26" s="6">
        <v>50</v>
      </c>
      <c r="J26" s="27"/>
      <c r="K26" s="27"/>
      <c r="L26" s="27"/>
      <c r="M26" s="27"/>
      <c r="N26" s="27"/>
      <c r="O26" s="27"/>
      <c r="P26" s="26"/>
      <c r="Q26" s="26"/>
      <c r="R26" s="26"/>
      <c r="S26" s="26"/>
      <c r="T26" s="26"/>
      <c r="U26" s="26"/>
      <c r="V26" s="26"/>
      <c r="W26" s="26"/>
    </row>
    <row r="27" spans="1:23" s="2" customFormat="1" ht="13.5">
      <c r="A27" s="154"/>
      <c r="B27" s="142"/>
      <c r="C27" s="7">
        <f t="shared" ref="C27:H27" si="13">C25-C26</f>
        <v>0</v>
      </c>
      <c r="D27" s="7">
        <f t="shared" si="13"/>
        <v>0</v>
      </c>
      <c r="E27" s="7">
        <f t="shared" si="13"/>
        <v>0</v>
      </c>
      <c r="F27" s="7">
        <f t="shared" si="13"/>
        <v>0</v>
      </c>
      <c r="G27" s="7">
        <f t="shared" si="13"/>
        <v>0</v>
      </c>
      <c r="H27" s="7">
        <f t="shared" si="13"/>
        <v>0</v>
      </c>
      <c r="J27" s="27"/>
      <c r="K27" s="27"/>
      <c r="L27" s="27"/>
      <c r="M27" s="27"/>
      <c r="N27" s="27"/>
      <c r="O27" s="27"/>
      <c r="P27" s="26"/>
      <c r="Q27" s="26"/>
      <c r="R27" s="26"/>
      <c r="S27" s="26"/>
      <c r="T27" s="26"/>
      <c r="U27" s="26"/>
      <c r="V27" s="26"/>
      <c r="W27" s="26"/>
    </row>
    <row r="28" spans="1:23" s="2" customFormat="1" ht="13.5">
      <c r="A28" s="154"/>
      <c r="B28" s="140" t="s">
        <v>7</v>
      </c>
      <c r="C28" s="135" t="s">
        <v>10</v>
      </c>
      <c r="D28" s="135" t="s">
        <v>10</v>
      </c>
      <c r="E28" s="135" t="s">
        <v>10</v>
      </c>
      <c r="F28" s="135" t="s">
        <v>10</v>
      </c>
      <c r="G28" s="5">
        <v>60</v>
      </c>
      <c r="H28" s="5">
        <v>55</v>
      </c>
      <c r="J28" s="27" t="str">
        <f t="shared" ref="J28:O28" si="14">IF(C29="-","",IF(C29&lt;=35,IF(C28&lt;C29,100,""),IF(-C30&gt;C29/10,1,"")))</f>
        <v/>
      </c>
      <c r="K28" s="27" t="str">
        <f t="shared" si="14"/>
        <v/>
      </c>
      <c r="L28" s="27" t="str">
        <f t="shared" si="14"/>
        <v/>
      </c>
      <c r="M28" s="27" t="str">
        <f t="shared" si="14"/>
        <v/>
      </c>
      <c r="N28" s="27" t="str">
        <f t="shared" si="14"/>
        <v/>
      </c>
      <c r="O28" s="27" t="str">
        <f t="shared" si="14"/>
        <v/>
      </c>
      <c r="P28" s="26"/>
      <c r="Q28" s="26"/>
      <c r="R28" s="26"/>
      <c r="S28" s="26"/>
      <c r="T28" s="26"/>
      <c r="U28" s="26"/>
      <c r="V28" s="26"/>
      <c r="W28" s="26"/>
    </row>
    <row r="29" spans="1:23" s="2" customFormat="1" ht="13.5">
      <c r="A29" s="154"/>
      <c r="B29" s="141"/>
      <c r="C29" s="136"/>
      <c r="D29" s="136"/>
      <c r="E29" s="136"/>
      <c r="F29" s="136"/>
      <c r="G29" s="6">
        <v>60</v>
      </c>
      <c r="H29" s="6">
        <v>55</v>
      </c>
      <c r="J29" s="27"/>
      <c r="K29" s="27"/>
      <c r="L29" s="27"/>
      <c r="M29" s="27"/>
      <c r="N29" s="27"/>
      <c r="O29" s="27"/>
      <c r="P29" s="26"/>
      <c r="Q29" s="26"/>
      <c r="R29" s="26"/>
      <c r="S29" s="26"/>
      <c r="T29" s="26"/>
      <c r="U29" s="26"/>
      <c r="V29" s="26"/>
      <c r="W29" s="26"/>
    </row>
    <row r="30" spans="1:23" s="2" customFormat="1" ht="13.5">
      <c r="A30" s="154"/>
      <c r="B30" s="142"/>
      <c r="C30" s="137"/>
      <c r="D30" s="137"/>
      <c r="E30" s="137"/>
      <c r="F30" s="137"/>
      <c r="G30" s="7">
        <f>G28-G29</f>
        <v>0</v>
      </c>
      <c r="H30" s="7">
        <f>H28-H29</f>
        <v>0</v>
      </c>
      <c r="J30" s="27"/>
      <c r="K30" s="27"/>
      <c r="L30" s="27"/>
      <c r="M30" s="27"/>
      <c r="N30" s="27"/>
      <c r="O30" s="27"/>
      <c r="P30" s="26"/>
      <c r="Q30" s="26"/>
      <c r="R30" s="26"/>
      <c r="S30" s="26"/>
      <c r="T30" s="26"/>
      <c r="U30" s="26"/>
      <c r="V30" s="26"/>
      <c r="W30" s="26"/>
    </row>
    <row r="31" spans="1:23" s="2" customFormat="1" ht="13.5">
      <c r="A31" s="154"/>
      <c r="B31" s="140" t="s">
        <v>8</v>
      </c>
      <c r="C31" s="5">
        <v>102</v>
      </c>
      <c r="D31" s="5">
        <v>105</v>
      </c>
      <c r="E31" s="5">
        <v>105</v>
      </c>
      <c r="F31" s="5">
        <v>105</v>
      </c>
      <c r="G31" s="5">
        <v>90</v>
      </c>
      <c r="H31" s="5">
        <v>90</v>
      </c>
      <c r="J31" s="27" t="str">
        <f t="shared" ref="J31:O31" si="15">IF(C32="-","",IF(C32&lt;=35,IF(C31&lt;C32,100,""),IF(-C33&gt;C32/10,1,"")))</f>
        <v/>
      </c>
      <c r="K31" s="27" t="str">
        <f t="shared" si="15"/>
        <v/>
      </c>
      <c r="L31" s="27" t="str">
        <f t="shared" si="15"/>
        <v/>
      </c>
      <c r="M31" s="27" t="str">
        <f t="shared" si="15"/>
        <v/>
      </c>
      <c r="N31" s="27" t="str">
        <f t="shared" si="15"/>
        <v/>
      </c>
      <c r="O31" s="27" t="str">
        <f t="shared" si="15"/>
        <v/>
      </c>
      <c r="P31" s="26"/>
      <c r="Q31" s="26"/>
      <c r="R31" s="26"/>
      <c r="S31" s="26"/>
      <c r="T31" s="26"/>
      <c r="U31" s="26"/>
      <c r="V31" s="26"/>
      <c r="W31" s="26"/>
    </row>
    <row r="32" spans="1:23" s="2" customFormat="1" ht="13.5">
      <c r="A32" s="154"/>
      <c r="B32" s="141"/>
      <c r="C32" s="6">
        <v>102</v>
      </c>
      <c r="D32" s="6">
        <v>105</v>
      </c>
      <c r="E32" s="6">
        <v>105</v>
      </c>
      <c r="F32" s="6">
        <v>105</v>
      </c>
      <c r="G32" s="6">
        <v>90</v>
      </c>
      <c r="H32" s="6">
        <v>90</v>
      </c>
      <c r="J32" s="27"/>
      <c r="K32" s="27"/>
      <c r="L32" s="27"/>
      <c r="M32" s="27"/>
      <c r="N32" s="27"/>
      <c r="O32" s="27"/>
      <c r="P32" s="26"/>
      <c r="Q32" s="26"/>
      <c r="R32" s="26"/>
      <c r="S32" s="26"/>
      <c r="T32" s="26"/>
      <c r="U32" s="26"/>
      <c r="V32" s="26"/>
      <c r="W32" s="26"/>
    </row>
    <row r="33" spans="1:23" s="2" customFormat="1" ht="13.5">
      <c r="A33" s="154"/>
      <c r="B33" s="142"/>
      <c r="C33" s="7">
        <f t="shared" ref="C33:H33" si="16">C31-C32</f>
        <v>0</v>
      </c>
      <c r="D33" s="7">
        <f t="shared" si="16"/>
        <v>0</v>
      </c>
      <c r="E33" s="7">
        <f t="shared" si="16"/>
        <v>0</v>
      </c>
      <c r="F33" s="7">
        <f t="shared" si="16"/>
        <v>0</v>
      </c>
      <c r="G33" s="7">
        <f t="shared" si="16"/>
        <v>0</v>
      </c>
      <c r="H33" s="7">
        <f t="shared" si="16"/>
        <v>0</v>
      </c>
      <c r="J33" s="27"/>
      <c r="K33" s="27"/>
      <c r="L33" s="27"/>
      <c r="M33" s="27"/>
      <c r="N33" s="27"/>
      <c r="O33" s="27"/>
      <c r="P33" s="26"/>
      <c r="Q33" s="26"/>
      <c r="R33" s="26"/>
      <c r="S33" s="26"/>
      <c r="T33" s="26"/>
      <c r="U33" s="26"/>
      <c r="V33" s="26"/>
      <c r="W33" s="26"/>
    </row>
    <row r="34" spans="1:23" s="2" customFormat="1" ht="13.5">
      <c r="A34" s="154"/>
      <c r="B34" s="140" t="s">
        <v>9</v>
      </c>
      <c r="C34" s="135" t="s">
        <v>10</v>
      </c>
      <c r="D34" s="135" t="s">
        <v>10</v>
      </c>
      <c r="E34" s="135" t="s">
        <v>10</v>
      </c>
      <c r="F34" s="135" t="s">
        <v>10</v>
      </c>
      <c r="G34" s="5">
        <v>70</v>
      </c>
      <c r="H34" s="5">
        <v>70</v>
      </c>
      <c r="J34" s="27" t="str">
        <f t="shared" ref="J34:O34" si="17">IF(C35="-","",IF(C35&lt;=35,IF(C34&lt;C35,100,""),IF(-C36&gt;C35/10,1,"")))</f>
        <v/>
      </c>
      <c r="K34" s="27" t="str">
        <f t="shared" si="17"/>
        <v/>
      </c>
      <c r="L34" s="27" t="str">
        <f t="shared" si="17"/>
        <v/>
      </c>
      <c r="M34" s="27" t="str">
        <f t="shared" si="17"/>
        <v/>
      </c>
      <c r="N34" s="27" t="str">
        <f t="shared" si="17"/>
        <v/>
      </c>
      <c r="O34" s="27" t="str">
        <f t="shared" si="17"/>
        <v/>
      </c>
      <c r="P34" s="26"/>
      <c r="Q34" s="26"/>
      <c r="R34" s="26"/>
      <c r="S34" s="26"/>
      <c r="T34" s="26"/>
      <c r="U34" s="26"/>
      <c r="V34" s="26"/>
      <c r="W34" s="26"/>
    </row>
    <row r="35" spans="1:23" s="2" customFormat="1" ht="13.5">
      <c r="A35" s="154"/>
      <c r="B35" s="141"/>
      <c r="C35" s="136"/>
      <c r="D35" s="136"/>
      <c r="E35" s="136"/>
      <c r="F35" s="136"/>
      <c r="G35" s="6">
        <v>70</v>
      </c>
      <c r="H35" s="6">
        <v>70</v>
      </c>
      <c r="J35" s="27"/>
      <c r="K35" s="27"/>
      <c r="L35" s="27"/>
      <c r="M35" s="27"/>
      <c r="N35" s="27"/>
      <c r="O35" s="27"/>
      <c r="P35" s="26"/>
      <c r="Q35" s="26"/>
      <c r="R35" s="26"/>
      <c r="S35" s="26"/>
      <c r="T35" s="26"/>
      <c r="U35" s="26"/>
      <c r="V35" s="26"/>
      <c r="W35" s="26"/>
    </row>
    <row r="36" spans="1:23" s="2" customFormat="1" ht="13.5">
      <c r="A36" s="155"/>
      <c r="B36" s="142"/>
      <c r="C36" s="137"/>
      <c r="D36" s="137"/>
      <c r="E36" s="137"/>
      <c r="F36" s="137"/>
      <c r="G36" s="7">
        <f>G34-G35</f>
        <v>0</v>
      </c>
      <c r="H36" s="7">
        <f>H34-H35</f>
        <v>0</v>
      </c>
      <c r="J36" s="27"/>
      <c r="K36" s="27"/>
      <c r="L36" s="27"/>
      <c r="M36" s="27"/>
      <c r="N36" s="27"/>
      <c r="O36" s="27"/>
      <c r="P36" s="26"/>
      <c r="Q36" s="26"/>
      <c r="R36" s="26"/>
      <c r="S36" s="26"/>
      <c r="T36" s="26"/>
      <c r="U36" s="26"/>
      <c r="V36" s="26"/>
      <c r="W36" s="26"/>
    </row>
    <row r="37" spans="1:23" s="2" customFormat="1" ht="13.5" customHeight="1">
      <c r="A37" s="129" t="s">
        <v>202</v>
      </c>
      <c r="B37" s="130"/>
      <c r="C37" s="5">
        <v>34</v>
      </c>
      <c r="D37" s="5">
        <v>35</v>
      </c>
      <c r="E37" s="5">
        <v>35</v>
      </c>
      <c r="F37" s="5">
        <v>35</v>
      </c>
      <c r="G37" s="5">
        <v>35</v>
      </c>
      <c r="H37" s="5">
        <v>35</v>
      </c>
      <c r="J37" s="27" t="str">
        <f t="shared" ref="J37:O37" si="18">IF(C38="-","",IF(C38&lt;=35,IF(C37&lt;C38,100,""),IF(-C39&gt;C38/10,1,"")))</f>
        <v/>
      </c>
      <c r="K37" s="27" t="str">
        <f t="shared" si="18"/>
        <v/>
      </c>
      <c r="L37" s="27" t="str">
        <f t="shared" si="18"/>
        <v/>
      </c>
      <c r="M37" s="27" t="str">
        <f t="shared" si="18"/>
        <v/>
      </c>
      <c r="N37" s="27" t="str">
        <f t="shared" si="18"/>
        <v/>
      </c>
      <c r="O37" s="27" t="str">
        <f t="shared" si="18"/>
        <v/>
      </c>
      <c r="P37" s="26"/>
      <c r="Q37" s="26"/>
      <c r="R37" s="26"/>
      <c r="S37" s="26"/>
      <c r="T37" s="26"/>
      <c r="U37" s="26"/>
      <c r="V37" s="26"/>
      <c r="W37" s="26"/>
    </row>
    <row r="38" spans="1:23" s="2" customFormat="1" ht="13.5">
      <c r="A38" s="131"/>
      <c r="B38" s="132"/>
      <c r="C38" s="6">
        <v>34</v>
      </c>
      <c r="D38" s="6">
        <v>35</v>
      </c>
      <c r="E38" s="6">
        <v>35</v>
      </c>
      <c r="F38" s="6">
        <v>35</v>
      </c>
      <c r="G38" s="6">
        <v>35</v>
      </c>
      <c r="H38" s="6">
        <v>35</v>
      </c>
      <c r="J38" s="27"/>
      <c r="K38" s="27"/>
      <c r="L38" s="27"/>
      <c r="M38" s="27"/>
      <c r="N38" s="27"/>
      <c r="O38" s="27"/>
      <c r="P38" s="26"/>
      <c r="Q38" s="26"/>
      <c r="R38" s="26"/>
      <c r="S38" s="26"/>
      <c r="T38" s="26"/>
      <c r="U38" s="26"/>
      <c r="V38" s="26"/>
      <c r="W38" s="26"/>
    </row>
    <row r="39" spans="1:23" s="2" customFormat="1" ht="13.5">
      <c r="A39" s="133"/>
      <c r="B39" s="134"/>
      <c r="C39" s="7">
        <f t="shared" ref="C39:H39" si="19">C37-C38</f>
        <v>0</v>
      </c>
      <c r="D39" s="7">
        <f t="shared" si="19"/>
        <v>0</v>
      </c>
      <c r="E39" s="7">
        <f t="shared" si="19"/>
        <v>0</v>
      </c>
      <c r="F39" s="7">
        <f t="shared" si="19"/>
        <v>0</v>
      </c>
      <c r="G39" s="7">
        <f t="shared" si="19"/>
        <v>0</v>
      </c>
      <c r="H39" s="7">
        <f t="shared" si="19"/>
        <v>0</v>
      </c>
      <c r="J39" s="27"/>
      <c r="K39" s="27"/>
      <c r="L39" s="27"/>
      <c r="M39" s="27"/>
      <c r="N39" s="27"/>
      <c r="O39" s="27"/>
      <c r="P39" s="26"/>
      <c r="Q39" s="26"/>
      <c r="R39" s="26"/>
      <c r="S39" s="26"/>
      <c r="T39" s="26"/>
      <c r="U39" s="26"/>
      <c r="V39" s="26"/>
      <c r="W39" s="26"/>
    </row>
    <row r="40" spans="1:23" s="2" customFormat="1" ht="13.5" customHeight="1">
      <c r="A40" s="129" t="s">
        <v>203</v>
      </c>
      <c r="B40" s="130"/>
      <c r="C40" s="135" t="s">
        <v>10</v>
      </c>
      <c r="D40" s="135" t="s">
        <v>10</v>
      </c>
      <c r="E40" s="5">
        <v>35</v>
      </c>
      <c r="F40" s="5">
        <v>35</v>
      </c>
      <c r="G40" s="135" t="s">
        <v>10</v>
      </c>
      <c r="H40" s="135" t="s">
        <v>10</v>
      </c>
      <c r="J40" s="27" t="str">
        <f t="shared" ref="J40:O40" si="20">IF(C41="-","",IF(C41&lt;=35,IF(C40&lt;C41,100,""),IF(-C42&gt;C41/10,1,"")))</f>
        <v/>
      </c>
      <c r="K40" s="27" t="str">
        <f t="shared" si="20"/>
        <v/>
      </c>
      <c r="L40" s="27" t="str">
        <f t="shared" si="20"/>
        <v/>
      </c>
      <c r="M40" s="27" t="str">
        <f t="shared" si="20"/>
        <v/>
      </c>
      <c r="N40" s="27" t="str">
        <f t="shared" si="20"/>
        <v/>
      </c>
      <c r="O40" s="27" t="str">
        <f t="shared" si="20"/>
        <v/>
      </c>
      <c r="P40" s="26"/>
      <c r="Q40" s="26"/>
      <c r="R40" s="26"/>
      <c r="S40" s="26"/>
      <c r="T40" s="26"/>
      <c r="U40" s="26"/>
      <c r="V40" s="26"/>
      <c r="W40" s="26"/>
    </row>
    <row r="41" spans="1:23" s="2" customFormat="1" ht="13.5">
      <c r="A41" s="131"/>
      <c r="B41" s="132"/>
      <c r="C41" s="136"/>
      <c r="D41" s="136"/>
      <c r="E41" s="6">
        <v>35</v>
      </c>
      <c r="F41" s="6">
        <v>35</v>
      </c>
      <c r="G41" s="136"/>
      <c r="H41" s="136"/>
      <c r="J41" s="27"/>
      <c r="K41" s="27"/>
      <c r="L41" s="27"/>
      <c r="M41" s="27"/>
      <c r="N41" s="27"/>
      <c r="O41" s="27"/>
      <c r="P41" s="26"/>
      <c r="Q41" s="26"/>
      <c r="R41" s="26"/>
      <c r="S41" s="26"/>
      <c r="T41" s="26"/>
      <c r="U41" s="26"/>
      <c r="V41" s="26"/>
      <c r="W41" s="26"/>
    </row>
    <row r="42" spans="1:23" s="2" customFormat="1" ht="13.5">
      <c r="A42" s="133"/>
      <c r="B42" s="134"/>
      <c r="C42" s="137"/>
      <c r="D42" s="137"/>
      <c r="E42" s="7">
        <f>E40-E41</f>
        <v>0</v>
      </c>
      <c r="F42" s="7">
        <f>F40-F41</f>
        <v>0</v>
      </c>
      <c r="G42" s="137"/>
      <c r="H42" s="137"/>
      <c r="J42" s="27"/>
      <c r="K42" s="27"/>
      <c r="L42" s="27"/>
      <c r="M42" s="27"/>
      <c r="N42" s="27"/>
      <c r="O42" s="27"/>
      <c r="P42" s="26"/>
      <c r="Q42" s="26"/>
      <c r="R42" s="26"/>
      <c r="S42" s="26"/>
      <c r="T42" s="26"/>
      <c r="U42" s="26"/>
      <c r="V42" s="26"/>
      <c r="W42" s="26"/>
    </row>
    <row r="43" spans="1:23" s="2" customFormat="1" ht="13.5" customHeight="1">
      <c r="A43" s="129" t="s">
        <v>204</v>
      </c>
      <c r="B43" s="130"/>
      <c r="C43" s="135" t="s">
        <v>10</v>
      </c>
      <c r="D43" s="135" t="s">
        <v>10</v>
      </c>
      <c r="E43" s="5">
        <v>70</v>
      </c>
      <c r="F43" s="5">
        <v>70</v>
      </c>
      <c r="G43" s="5">
        <v>70</v>
      </c>
      <c r="H43" s="5">
        <v>70</v>
      </c>
      <c r="J43" s="27" t="str">
        <f t="shared" ref="J43:O43" si="21">IF(C44="-","",IF(C43&lt;C44,10000,""))</f>
        <v/>
      </c>
      <c r="K43" s="27" t="str">
        <f t="shared" si="21"/>
        <v/>
      </c>
      <c r="L43" s="27" t="str">
        <f t="shared" si="21"/>
        <v/>
      </c>
      <c r="M43" s="27" t="str">
        <f t="shared" si="21"/>
        <v/>
      </c>
      <c r="N43" s="27" t="str">
        <f t="shared" si="21"/>
        <v/>
      </c>
      <c r="O43" s="27" t="str">
        <f t="shared" si="21"/>
        <v/>
      </c>
      <c r="P43" s="26"/>
      <c r="Q43" s="26"/>
      <c r="R43" s="26"/>
      <c r="S43" s="26"/>
      <c r="T43" s="26"/>
      <c r="U43" s="26"/>
      <c r="V43" s="26"/>
      <c r="W43" s="26"/>
    </row>
    <row r="44" spans="1:23" s="2" customFormat="1" ht="13.5">
      <c r="A44" s="131"/>
      <c r="B44" s="132"/>
      <c r="C44" s="136"/>
      <c r="D44" s="136"/>
      <c r="E44" s="6">
        <v>70</v>
      </c>
      <c r="F44" s="6">
        <v>70</v>
      </c>
      <c r="G44" s="6">
        <v>70</v>
      </c>
      <c r="H44" s="6">
        <v>70</v>
      </c>
      <c r="J44" s="27"/>
      <c r="K44" s="27"/>
      <c r="L44" s="27"/>
      <c r="M44" s="27"/>
      <c r="N44" s="27"/>
      <c r="O44" s="27"/>
      <c r="P44" s="26"/>
      <c r="Q44" s="26"/>
      <c r="R44" s="26"/>
      <c r="S44" s="26"/>
      <c r="T44" s="26"/>
      <c r="U44" s="26"/>
      <c r="V44" s="26"/>
      <c r="W44" s="26"/>
    </row>
    <row r="45" spans="1:23" s="2" customFormat="1" ht="13.5">
      <c r="A45" s="133"/>
      <c r="B45" s="134"/>
      <c r="C45" s="137"/>
      <c r="D45" s="137"/>
      <c r="E45" s="7">
        <f>E43-E44</f>
        <v>0</v>
      </c>
      <c r="F45" s="7">
        <f>F43-F44</f>
        <v>0</v>
      </c>
      <c r="G45" s="7">
        <f>G43-G44</f>
        <v>0</v>
      </c>
      <c r="H45" s="7">
        <f>H43-H44</f>
        <v>0</v>
      </c>
      <c r="J45" s="27"/>
      <c r="K45" s="27"/>
      <c r="L45" s="27"/>
      <c r="M45" s="27"/>
      <c r="N45" s="27"/>
      <c r="O45" s="27"/>
      <c r="P45" s="26"/>
      <c r="Q45" s="26"/>
      <c r="R45" s="26"/>
      <c r="S45" s="26"/>
      <c r="T45" s="26"/>
      <c r="U45" s="26"/>
      <c r="V45" s="26"/>
      <c r="W45" s="26"/>
    </row>
    <row r="46" spans="1:23" s="2" customFormat="1" ht="13.5" customHeight="1">
      <c r="A46" s="129" t="s">
        <v>205</v>
      </c>
      <c r="B46" s="130"/>
      <c r="C46" s="5">
        <v>34</v>
      </c>
      <c r="D46" s="5">
        <v>35</v>
      </c>
      <c r="E46" s="5">
        <v>35</v>
      </c>
      <c r="F46" s="5">
        <v>35</v>
      </c>
      <c r="G46" s="5">
        <v>35</v>
      </c>
      <c r="H46" s="5">
        <v>35</v>
      </c>
      <c r="J46" s="27" t="str">
        <f t="shared" ref="J46:O46" si="22">IF(C47="-","",IF(C47&lt;=35,IF(C46&lt;C47,100,""),IF(-C48&gt;C47/10,1,"")))</f>
        <v/>
      </c>
      <c r="K46" s="27" t="str">
        <f t="shared" si="22"/>
        <v/>
      </c>
      <c r="L46" s="27" t="str">
        <f t="shared" si="22"/>
        <v/>
      </c>
      <c r="M46" s="27" t="str">
        <f t="shared" si="22"/>
        <v/>
      </c>
      <c r="N46" s="27" t="str">
        <f t="shared" si="22"/>
        <v/>
      </c>
      <c r="O46" s="27" t="str">
        <f t="shared" si="22"/>
        <v/>
      </c>
      <c r="P46" s="26"/>
      <c r="Q46" s="26"/>
      <c r="R46" s="26"/>
      <c r="S46" s="26"/>
      <c r="T46" s="26"/>
      <c r="U46" s="26"/>
      <c r="V46" s="26"/>
      <c r="W46" s="26"/>
    </row>
    <row r="47" spans="1:23" s="2" customFormat="1" ht="13.5">
      <c r="A47" s="131"/>
      <c r="B47" s="132"/>
      <c r="C47" s="6">
        <v>34</v>
      </c>
      <c r="D47" s="6">
        <v>35</v>
      </c>
      <c r="E47" s="6">
        <v>35</v>
      </c>
      <c r="F47" s="6">
        <v>35</v>
      </c>
      <c r="G47" s="6">
        <v>35</v>
      </c>
      <c r="H47" s="6">
        <v>35</v>
      </c>
      <c r="J47" s="27"/>
      <c r="K47" s="27"/>
      <c r="L47" s="27"/>
      <c r="M47" s="27"/>
      <c r="N47" s="27"/>
      <c r="O47" s="27"/>
      <c r="P47" s="26"/>
      <c r="Q47" s="26"/>
      <c r="R47" s="26"/>
      <c r="S47" s="26"/>
      <c r="T47" s="26"/>
      <c r="U47" s="26"/>
      <c r="V47" s="26"/>
      <c r="W47" s="26"/>
    </row>
    <row r="48" spans="1:23" s="2" customFormat="1" ht="13.5">
      <c r="A48" s="133"/>
      <c r="B48" s="134"/>
      <c r="C48" s="8">
        <f t="shared" ref="C48:H48" si="23">C46-C47</f>
        <v>0</v>
      </c>
      <c r="D48" s="8">
        <f t="shared" si="23"/>
        <v>0</v>
      </c>
      <c r="E48" s="8">
        <f t="shared" si="23"/>
        <v>0</v>
      </c>
      <c r="F48" s="8">
        <f t="shared" si="23"/>
        <v>0</v>
      </c>
      <c r="G48" s="8">
        <f t="shared" si="23"/>
        <v>0</v>
      </c>
      <c r="H48" s="8">
        <f t="shared" si="23"/>
        <v>0</v>
      </c>
      <c r="J48" s="27"/>
      <c r="K48" s="27"/>
      <c r="L48" s="27"/>
      <c r="M48" s="27"/>
      <c r="N48" s="27"/>
      <c r="O48" s="27"/>
      <c r="P48" s="26"/>
      <c r="Q48" s="26"/>
      <c r="R48" s="26"/>
      <c r="S48" s="26"/>
      <c r="T48" s="26"/>
      <c r="U48" s="26"/>
      <c r="V48" s="26"/>
      <c r="W48" s="26"/>
    </row>
    <row r="49" spans="1:27" s="2" customFormat="1" ht="30" customHeight="1">
      <c r="A49" s="138"/>
      <c r="B49" s="138"/>
      <c r="C49" s="60"/>
      <c r="D49" s="60"/>
      <c r="E49" s="60"/>
      <c r="F49" s="60"/>
      <c r="G49" s="60"/>
      <c r="H49" s="30"/>
      <c r="I49" s="3" t="str">
        <f>IF('【様式１】授業時数特例校指定申請書（新規）'!C31="✔","←小中一貫教科等の名称及び各学年の授業時数を記載してください。",IF(COUNTIF(A49:H49,"")&lt;8,"エラー！記入箇所を確認してください。",""))</f>
        <v/>
      </c>
      <c r="J49" s="26"/>
      <c r="K49" s="26"/>
      <c r="L49" s="26"/>
      <c r="M49" s="26"/>
      <c r="N49" s="26"/>
      <c r="O49" s="26"/>
      <c r="P49" s="26"/>
      <c r="Q49" s="26"/>
      <c r="R49" s="26"/>
      <c r="S49" s="26"/>
      <c r="T49" s="26"/>
      <c r="U49" s="26"/>
      <c r="V49" s="26"/>
      <c r="W49" s="26"/>
      <c r="X49" s="3"/>
      <c r="Y49" s="3"/>
      <c r="Z49" s="3"/>
      <c r="AA49" s="3"/>
    </row>
    <row r="50" spans="1:27" s="39" customFormat="1" ht="30" customHeight="1">
      <c r="A50" s="71"/>
      <c r="B50" s="71"/>
      <c r="C50" s="60"/>
      <c r="D50" s="60"/>
      <c r="E50" s="60"/>
      <c r="F50" s="60"/>
      <c r="G50" s="60"/>
      <c r="H50" s="60"/>
      <c r="I50" s="13" t="str">
        <f>IF(A49="",IF(COUNTIF(A50:H50,"")&lt;8,"エラー！記入箇所を確認してください。",""),"←小中一貫教科等を"&amp;ROW(A2)&amp;"つ以上設けている場合、名称及び各学年の授業時数を記載してください。")</f>
        <v/>
      </c>
      <c r="J50" s="28"/>
      <c r="K50" s="28"/>
      <c r="L50" s="28"/>
      <c r="M50" s="28"/>
      <c r="N50" s="28"/>
      <c r="O50" s="28"/>
      <c r="P50" s="28"/>
      <c r="Q50" s="28"/>
      <c r="R50" s="28"/>
      <c r="S50" s="28"/>
      <c r="T50" s="28"/>
      <c r="U50" s="28"/>
      <c r="V50" s="28"/>
      <c r="W50" s="28"/>
    </row>
    <row r="51" spans="1:27" s="39" customFormat="1" ht="30" customHeight="1">
      <c r="A51" s="71"/>
      <c r="B51" s="71"/>
      <c r="C51" s="60"/>
      <c r="D51" s="60"/>
      <c r="E51" s="60"/>
      <c r="F51" s="60"/>
      <c r="G51" s="60"/>
      <c r="H51" s="60"/>
      <c r="I51" s="13" t="str">
        <f t="shared" ref="I51:I68" si="24">IF(A50="",IF(COUNTIF(A51:H51,"")&lt;8,"エラー！記入箇所を確認してください。",""),"←小中一貫教科等を"&amp;ROW(A3)&amp;"つ以上設けている場合、名称及び各学年の授業時数を記載してください。")</f>
        <v/>
      </c>
      <c r="J51" s="28"/>
      <c r="K51" s="28"/>
      <c r="L51" s="28"/>
      <c r="M51" s="28"/>
      <c r="N51" s="28"/>
      <c r="O51" s="28"/>
      <c r="P51" s="28"/>
      <c r="Q51" s="28"/>
      <c r="R51" s="28"/>
      <c r="S51" s="28"/>
      <c r="T51" s="28"/>
      <c r="U51" s="28"/>
      <c r="V51" s="28"/>
      <c r="W51" s="28"/>
    </row>
    <row r="52" spans="1:27" s="2" customFormat="1" ht="30" customHeight="1">
      <c r="A52" s="71"/>
      <c r="B52" s="71"/>
      <c r="C52" s="60"/>
      <c r="D52" s="60"/>
      <c r="E52" s="60"/>
      <c r="F52" s="60"/>
      <c r="G52" s="60"/>
      <c r="H52" s="60"/>
      <c r="I52" s="13" t="str">
        <f t="shared" si="24"/>
        <v/>
      </c>
      <c r="J52" s="26"/>
      <c r="K52" s="26"/>
      <c r="L52" s="26"/>
      <c r="M52" s="26"/>
      <c r="N52" s="26"/>
      <c r="O52" s="26"/>
      <c r="P52" s="26"/>
      <c r="Q52" s="26"/>
      <c r="R52" s="26"/>
      <c r="S52" s="26"/>
      <c r="T52" s="26"/>
      <c r="U52" s="26"/>
      <c r="V52" s="26"/>
      <c r="W52" s="26"/>
    </row>
    <row r="53" spans="1:27" s="2" customFormat="1" ht="30" customHeight="1">
      <c r="A53" s="71"/>
      <c r="B53" s="71"/>
      <c r="C53" s="60"/>
      <c r="D53" s="60"/>
      <c r="E53" s="60"/>
      <c r="F53" s="60"/>
      <c r="G53" s="60"/>
      <c r="H53" s="60"/>
      <c r="I53" s="13" t="str">
        <f t="shared" si="24"/>
        <v/>
      </c>
      <c r="J53" s="26"/>
      <c r="K53" s="26"/>
      <c r="L53" s="26"/>
      <c r="M53" s="26"/>
      <c r="N53" s="26"/>
      <c r="O53" s="26"/>
      <c r="P53" s="26"/>
      <c r="Q53" s="26"/>
      <c r="R53" s="26"/>
      <c r="S53" s="26"/>
      <c r="T53" s="26"/>
      <c r="U53" s="26"/>
      <c r="V53" s="26"/>
      <c r="W53" s="26"/>
    </row>
    <row r="54" spans="1:27" s="2" customFormat="1" ht="30" customHeight="1">
      <c r="A54" s="71"/>
      <c r="B54" s="71"/>
      <c r="C54" s="60"/>
      <c r="D54" s="60"/>
      <c r="E54" s="60"/>
      <c r="F54" s="60"/>
      <c r="G54" s="60"/>
      <c r="H54" s="60"/>
      <c r="I54" s="13" t="str">
        <f t="shared" si="24"/>
        <v/>
      </c>
      <c r="J54" s="26"/>
      <c r="K54" s="26"/>
      <c r="L54" s="26"/>
      <c r="M54" s="26"/>
      <c r="N54" s="26"/>
      <c r="O54" s="26"/>
      <c r="P54" s="26"/>
      <c r="Q54" s="26"/>
      <c r="R54" s="26"/>
      <c r="S54" s="26"/>
      <c r="T54" s="26"/>
      <c r="U54" s="26"/>
      <c r="V54" s="26"/>
      <c r="W54" s="26"/>
    </row>
    <row r="55" spans="1:27" s="2" customFormat="1" ht="30" customHeight="1">
      <c r="A55" s="71"/>
      <c r="B55" s="71"/>
      <c r="C55" s="60"/>
      <c r="D55" s="60"/>
      <c r="E55" s="60"/>
      <c r="F55" s="60"/>
      <c r="G55" s="60"/>
      <c r="H55" s="60"/>
      <c r="I55" s="13" t="str">
        <f t="shared" si="24"/>
        <v/>
      </c>
      <c r="J55" s="26"/>
      <c r="K55" s="26"/>
      <c r="L55" s="26"/>
      <c r="M55" s="26"/>
      <c r="N55" s="26"/>
      <c r="O55" s="26"/>
      <c r="P55" s="26"/>
      <c r="Q55" s="26"/>
      <c r="R55" s="26"/>
      <c r="S55" s="26"/>
      <c r="T55" s="26"/>
      <c r="U55" s="26"/>
      <c r="V55" s="26"/>
      <c r="W55" s="26"/>
    </row>
    <row r="56" spans="1:27" ht="30" customHeight="1">
      <c r="A56" s="128"/>
      <c r="B56" s="128"/>
      <c r="C56" s="61"/>
      <c r="D56" s="61"/>
      <c r="E56" s="61"/>
      <c r="F56" s="61"/>
      <c r="G56" s="61"/>
      <c r="H56" s="61"/>
      <c r="I56" s="13" t="str">
        <f t="shared" si="24"/>
        <v/>
      </c>
    </row>
    <row r="57" spans="1:27" ht="30" customHeight="1">
      <c r="A57" s="139"/>
      <c r="B57" s="139"/>
      <c r="C57" s="61"/>
      <c r="D57" s="61"/>
      <c r="E57" s="61"/>
      <c r="F57" s="61"/>
      <c r="G57" s="61"/>
      <c r="H57" s="61"/>
      <c r="I57" s="13" t="str">
        <f t="shared" si="24"/>
        <v/>
      </c>
    </row>
    <row r="58" spans="1:27" ht="30" customHeight="1">
      <c r="A58" s="139"/>
      <c r="B58" s="139"/>
      <c r="C58" s="61"/>
      <c r="D58" s="61"/>
      <c r="E58" s="61"/>
      <c r="F58" s="61"/>
      <c r="G58" s="61"/>
      <c r="H58" s="61"/>
      <c r="I58" s="13" t="str">
        <f t="shared" si="24"/>
        <v/>
      </c>
    </row>
    <row r="59" spans="1:27" ht="30" customHeight="1">
      <c r="A59" s="139"/>
      <c r="B59" s="139"/>
      <c r="C59" s="61"/>
      <c r="D59" s="61"/>
      <c r="E59" s="61"/>
      <c r="F59" s="61"/>
      <c r="G59" s="61"/>
      <c r="H59" s="61"/>
      <c r="I59" s="13" t="str">
        <f t="shared" si="24"/>
        <v/>
      </c>
    </row>
    <row r="60" spans="1:27" ht="30" customHeight="1">
      <c r="A60" s="139"/>
      <c r="B60" s="139"/>
      <c r="C60" s="61"/>
      <c r="D60" s="61"/>
      <c r="E60" s="61"/>
      <c r="F60" s="61"/>
      <c r="G60" s="61"/>
      <c r="H60" s="61"/>
      <c r="I60" s="13" t="str">
        <f t="shared" si="24"/>
        <v/>
      </c>
    </row>
    <row r="61" spans="1:27" ht="30" customHeight="1">
      <c r="A61" s="139"/>
      <c r="B61" s="139"/>
      <c r="C61" s="61"/>
      <c r="D61" s="61"/>
      <c r="E61" s="61"/>
      <c r="F61" s="61"/>
      <c r="G61" s="61"/>
      <c r="H61" s="61"/>
      <c r="I61" s="13" t="str">
        <f t="shared" si="24"/>
        <v/>
      </c>
    </row>
    <row r="62" spans="1:27" ht="30" customHeight="1">
      <c r="A62" s="139"/>
      <c r="B62" s="139"/>
      <c r="C62" s="61"/>
      <c r="D62" s="61"/>
      <c r="E62" s="61"/>
      <c r="F62" s="61"/>
      <c r="G62" s="61"/>
      <c r="H62" s="61"/>
      <c r="I62" s="13" t="str">
        <f t="shared" si="24"/>
        <v/>
      </c>
    </row>
    <row r="63" spans="1:27" ht="30" customHeight="1">
      <c r="A63" s="139"/>
      <c r="B63" s="139"/>
      <c r="C63" s="61"/>
      <c r="D63" s="61"/>
      <c r="E63" s="61"/>
      <c r="F63" s="61"/>
      <c r="G63" s="61"/>
      <c r="H63" s="61"/>
      <c r="I63" s="13" t="str">
        <f t="shared" si="24"/>
        <v/>
      </c>
    </row>
    <row r="64" spans="1:27" ht="30" customHeight="1">
      <c r="A64" s="139"/>
      <c r="B64" s="139"/>
      <c r="C64" s="61"/>
      <c r="D64" s="61"/>
      <c r="E64" s="61"/>
      <c r="F64" s="61"/>
      <c r="G64" s="61"/>
      <c r="H64" s="61"/>
      <c r="I64" s="13" t="str">
        <f t="shared" si="24"/>
        <v/>
      </c>
    </row>
    <row r="65" spans="1:9" ht="30" customHeight="1">
      <c r="A65" s="139"/>
      <c r="B65" s="139"/>
      <c r="C65" s="61"/>
      <c r="D65" s="61"/>
      <c r="E65" s="61"/>
      <c r="F65" s="61"/>
      <c r="G65" s="61"/>
      <c r="H65" s="61"/>
      <c r="I65" s="13" t="str">
        <f t="shared" si="24"/>
        <v/>
      </c>
    </row>
    <row r="66" spans="1:9" ht="30" customHeight="1">
      <c r="A66" s="139"/>
      <c r="B66" s="139"/>
      <c r="C66" s="61"/>
      <c r="D66" s="61"/>
      <c r="E66" s="61"/>
      <c r="F66" s="61"/>
      <c r="G66" s="61"/>
      <c r="H66" s="61"/>
      <c r="I66" s="13" t="str">
        <f t="shared" si="24"/>
        <v/>
      </c>
    </row>
    <row r="67" spans="1:9" ht="30" customHeight="1">
      <c r="A67" s="139"/>
      <c r="B67" s="139"/>
      <c r="C67" s="61"/>
      <c r="D67" s="61"/>
      <c r="E67" s="61"/>
      <c r="F67" s="61"/>
      <c r="G67" s="61"/>
      <c r="H67" s="61"/>
      <c r="I67" s="13" t="str">
        <f t="shared" si="24"/>
        <v/>
      </c>
    </row>
    <row r="68" spans="1:9" ht="30" customHeight="1">
      <c r="A68" s="139"/>
      <c r="B68" s="139"/>
      <c r="C68" s="61"/>
      <c r="D68" s="61"/>
      <c r="E68" s="61"/>
      <c r="F68" s="61"/>
      <c r="G68" s="61"/>
      <c r="H68" s="61"/>
      <c r="I68" s="13" t="str">
        <f t="shared" si="24"/>
        <v/>
      </c>
    </row>
  </sheetData>
  <sheetProtection sheet="1" objects="1" scenarios="1"/>
  <protectedRanges>
    <protectedRange sqref="C7:H7 E10:H10 C13:H13 E16:H16 C19:D19 C22:H22 C25:H25 G28:H28 C31:H31 G34:H34 C37:H37 E40:F40 E43:H43 A46:H68" name="範囲1_1"/>
  </protectedRanges>
  <mergeCells count="62">
    <mergeCell ref="I9:I10"/>
    <mergeCell ref="A1:I1"/>
    <mergeCell ref="A2:I2"/>
    <mergeCell ref="A3:B3"/>
    <mergeCell ref="A4:B6"/>
    <mergeCell ref="A7:A36"/>
    <mergeCell ref="B7:B9"/>
    <mergeCell ref="B10:B12"/>
    <mergeCell ref="C10:C12"/>
    <mergeCell ref="D10:D12"/>
    <mergeCell ref="B13:B15"/>
    <mergeCell ref="B16:B18"/>
    <mergeCell ref="C16:C18"/>
    <mergeCell ref="D16:D18"/>
    <mergeCell ref="B19:B21"/>
    <mergeCell ref="E19:E21"/>
    <mergeCell ref="G19:G21"/>
    <mergeCell ref="H19:H21"/>
    <mergeCell ref="B22:B24"/>
    <mergeCell ref="B25:B27"/>
    <mergeCell ref="B28:B30"/>
    <mergeCell ref="C28:C30"/>
    <mergeCell ref="D28:D30"/>
    <mergeCell ref="E28:E30"/>
    <mergeCell ref="F28:F30"/>
    <mergeCell ref="F19:F21"/>
    <mergeCell ref="H40:H42"/>
    <mergeCell ref="B31:B33"/>
    <mergeCell ref="B34:B36"/>
    <mergeCell ref="C34:C36"/>
    <mergeCell ref="D34:D36"/>
    <mergeCell ref="E34:E36"/>
    <mergeCell ref="F34:F36"/>
    <mergeCell ref="A37:B39"/>
    <mergeCell ref="A40:B42"/>
    <mergeCell ref="C40:C42"/>
    <mergeCell ref="D40:D42"/>
    <mergeCell ref="G40:G42"/>
    <mergeCell ref="A67:B67"/>
    <mergeCell ref="A68:B68"/>
    <mergeCell ref="A57:B57"/>
    <mergeCell ref="A58:B58"/>
    <mergeCell ref="A59:B59"/>
    <mergeCell ref="A60:B60"/>
    <mergeCell ref="A61:B61"/>
    <mergeCell ref="A62:B62"/>
    <mergeCell ref="A63:B63"/>
    <mergeCell ref="A64:B64"/>
    <mergeCell ref="A65:B65"/>
    <mergeCell ref="A66:B66"/>
    <mergeCell ref="A56:B56"/>
    <mergeCell ref="A43:B45"/>
    <mergeCell ref="C43:C45"/>
    <mergeCell ref="D43:D45"/>
    <mergeCell ref="A46:B48"/>
    <mergeCell ref="A49:B49"/>
    <mergeCell ref="A51:B51"/>
    <mergeCell ref="A52:B52"/>
    <mergeCell ref="A53:B53"/>
    <mergeCell ref="A54:B54"/>
    <mergeCell ref="A55:B55"/>
    <mergeCell ref="A50:B50"/>
  </mergeCells>
  <phoneticPr fontId="1"/>
  <conditionalFormatting sqref="I11:I16">
    <cfRule type="notContainsBlanks" dxfId="16" priority="4">
      <formula>LEN(TRIM(I11))&gt;0</formula>
    </cfRule>
  </conditionalFormatting>
  <conditionalFormatting sqref="C9:H9 C12:H12 C15:H15 C18:H18 C21:H21 C24:H24 C27:H27 C30:H30 C33:H33 C36:H36 C39:H39 C42:H42 C45:H45 C48:H48 C6:H6">
    <cfRule type="expression" dxfId="15" priority="6">
      <formula>AND(C6&lt;0,C6&lt;&gt;"-")</formula>
    </cfRule>
    <cfRule type="expression" dxfId="14" priority="7">
      <formula>AND(C6&gt;0,C6&lt;&gt;"-")</formula>
    </cfRule>
  </conditionalFormatting>
  <conditionalFormatting sqref="C4:H48">
    <cfRule type="expression" dxfId="13" priority="5">
      <formula>OR(J4=1,J4=100,J4=10000)</formula>
    </cfRule>
  </conditionalFormatting>
  <conditionalFormatting sqref="A3:I68">
    <cfRule type="expression" dxfId="12" priority="1">
      <formula>$A$2="本様式には記載不要です。"</formula>
    </cfRule>
  </conditionalFormatting>
  <conditionalFormatting sqref="A50:H68">
    <cfRule type="expression" dxfId="11" priority="8">
      <formula>$A49&lt;&gt;""</formula>
    </cfRule>
  </conditionalFormatting>
  <conditionalFormatting sqref="I49:I68">
    <cfRule type="containsText" dxfId="10" priority="2" operator="containsText" text="エラー！">
      <formula>NOT(ISERROR(SEARCH("エラー！",I49)))</formula>
    </cfRule>
  </conditionalFormatting>
  <dataValidations count="1">
    <dataValidation type="whole" operator="greaterThanOrEqual" allowBlank="1" showInputMessage="1" showErrorMessage="1" sqref="C4:H68">
      <formula1>0</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31" id="{8FEB07D5-447E-4878-A655-CF9C79ACCAC6}">
            <xm:f>'【様式１】授業時数特例校指定申請書（新規）'!$C$31="✔"</xm:f>
            <x14:dxf>
              <fill>
                <patternFill>
                  <bgColor theme="7" tint="0.79998168889431442"/>
                </patternFill>
              </fill>
              <border>
                <left style="thin">
                  <color auto="1"/>
                </left>
                <right style="thin">
                  <color auto="1"/>
                </right>
                <top style="thin">
                  <color auto="1"/>
                </top>
                <bottom style="thin">
                  <color auto="1"/>
                </bottom>
                <vertical/>
                <horizontal/>
              </border>
            </x14:dxf>
          </x14:cfRule>
          <xm:sqref>A49:H49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workbookViewId="0">
      <selection sqref="A1:F1"/>
    </sheetView>
  </sheetViews>
  <sheetFormatPr defaultRowHeight="13.5"/>
  <cols>
    <col min="1" max="1" width="18.375" style="2" customWidth="1"/>
    <col min="2" max="2" width="14.125" style="2" customWidth="1"/>
    <col min="3" max="5" width="9" style="2"/>
    <col min="6" max="6" width="103.25" style="2" customWidth="1"/>
    <col min="7" max="9" width="9" style="33"/>
    <col min="10" max="11" width="9" style="3"/>
    <col min="12" max="18" width="9" style="26"/>
    <col min="19" max="16384" width="9" style="2"/>
  </cols>
  <sheetData>
    <row r="1" spans="1:9" ht="30" customHeight="1">
      <c r="A1" s="144" t="s">
        <v>185</v>
      </c>
      <c r="B1" s="144"/>
      <c r="C1" s="144"/>
      <c r="D1" s="144"/>
      <c r="E1" s="144"/>
      <c r="F1" s="144"/>
    </row>
    <row r="2" spans="1:9" ht="30" customHeight="1">
      <c r="A2" s="145" t="str">
        <f>IF(OR('【様式１】授業時数特例校指定申請書（新規）'!C29="中学校",'【様式１】授業時数特例校指定申請書（新規）'!C29="義務教育学校",'【様式１】授業時数特例校指定申請書（新規）'!C29="中等教育学校前期課程"),"授業時数を変更する教科について、黄色背景セルの値を修正してください。","本様式には記載不要です。")</f>
        <v>本様式には記載不要です。</v>
      </c>
      <c r="B2" s="145"/>
      <c r="C2" s="145"/>
      <c r="D2" s="145"/>
      <c r="E2" s="145"/>
      <c r="F2" s="145"/>
    </row>
    <row r="3" spans="1:9">
      <c r="A3" s="156" t="s">
        <v>183</v>
      </c>
      <c r="B3" s="157"/>
      <c r="C3" s="4" t="s">
        <v>18</v>
      </c>
      <c r="D3" s="4" t="s">
        <v>19</v>
      </c>
      <c r="E3" s="4" t="s">
        <v>20</v>
      </c>
    </row>
    <row r="4" spans="1:9" ht="14.25" thickBot="1">
      <c r="A4" s="158" t="s">
        <v>46</v>
      </c>
      <c r="B4" s="159"/>
      <c r="C4" s="24" t="s">
        <v>47</v>
      </c>
      <c r="D4" s="24" t="s">
        <v>48</v>
      </c>
      <c r="E4" s="24" t="s">
        <v>49</v>
      </c>
    </row>
    <row r="5" spans="1:9" ht="13.5" customHeight="1" thickTop="1">
      <c r="A5" s="148" t="s">
        <v>11</v>
      </c>
      <c r="B5" s="149"/>
      <c r="C5" s="42">
        <f>SUM(C8,C11,C14,C17,C20,C23,C26,C29,C32,C35,C38,C41,C44:C63)</f>
        <v>1015</v>
      </c>
      <c r="D5" s="42">
        <f t="shared" ref="D5:E5" si="0">SUM(D8,D11,D14,D17,D20,D23,D26,D29,D32,D35,D38,D41,D44:D63)</f>
        <v>1015</v>
      </c>
      <c r="E5" s="43">
        <f t="shared" si="0"/>
        <v>1015</v>
      </c>
      <c r="F5" s="3" t="s">
        <v>13</v>
      </c>
      <c r="G5" s="27" t="str">
        <f>IF(C7&lt;0,1,"")</f>
        <v/>
      </c>
      <c r="H5" s="27" t="str">
        <f>IF(D7&lt;0,1,"")</f>
        <v/>
      </c>
      <c r="I5" s="27" t="str">
        <f>IF(E7&lt;0,1,"")</f>
        <v/>
      </c>
    </row>
    <row r="6" spans="1:9">
      <c r="A6" s="150"/>
      <c r="B6" s="151"/>
      <c r="C6" s="44">
        <v>1015</v>
      </c>
      <c r="D6" s="44">
        <v>1015</v>
      </c>
      <c r="E6" s="45">
        <v>1015</v>
      </c>
      <c r="F6" s="3" t="s">
        <v>14</v>
      </c>
      <c r="G6" s="27"/>
      <c r="H6" s="27"/>
      <c r="I6" s="27"/>
    </row>
    <row r="7" spans="1:9" ht="14.25" thickBot="1">
      <c r="A7" s="152"/>
      <c r="B7" s="153"/>
      <c r="C7" s="46">
        <f>C5-C6</f>
        <v>0</v>
      </c>
      <c r="D7" s="46">
        <f>D5-D6</f>
        <v>0</v>
      </c>
      <c r="E7" s="47">
        <f>E5-E6</f>
        <v>0</v>
      </c>
      <c r="F7" s="3" t="s">
        <v>16</v>
      </c>
      <c r="G7" s="27"/>
      <c r="H7" s="27"/>
      <c r="I7" s="27"/>
    </row>
    <row r="8" spans="1:9" ht="13.5" customHeight="1" thickTop="1">
      <c r="A8" s="154" t="s">
        <v>17</v>
      </c>
      <c r="B8" s="141" t="s">
        <v>0</v>
      </c>
      <c r="C8" s="41">
        <v>140</v>
      </c>
      <c r="D8" s="41">
        <v>140</v>
      </c>
      <c r="E8" s="41">
        <v>105</v>
      </c>
      <c r="G8" s="27" t="str">
        <f>IF(C9="-","",IF(C9&lt;=35,IF(C8&lt;C9,100,""),IF(-C10&gt;C9/10,1,"")))</f>
        <v/>
      </c>
      <c r="H8" s="27" t="str">
        <f>IF(D9="-","",IF(D9&lt;=35,IF(D8&lt;D9,100,""),IF(-D10&gt;D9/10,1,"")))</f>
        <v/>
      </c>
      <c r="I8" s="27" t="str">
        <f>IF(E9="-","",IF(E9&lt;=35,IF(E8&lt;E9,100,""),IF(-E10&gt;E9/10,1,"")))</f>
        <v/>
      </c>
    </row>
    <row r="9" spans="1:9">
      <c r="A9" s="154"/>
      <c r="B9" s="141"/>
      <c r="C9" s="6">
        <v>140</v>
      </c>
      <c r="D9" s="6">
        <v>140</v>
      </c>
      <c r="E9" s="6">
        <v>105</v>
      </c>
      <c r="F9" s="58" t="s">
        <v>182</v>
      </c>
      <c r="G9" s="27"/>
      <c r="H9" s="27"/>
      <c r="I9" s="27"/>
    </row>
    <row r="10" spans="1:9">
      <c r="A10" s="154"/>
      <c r="B10" s="142"/>
      <c r="C10" s="7">
        <f>C8-C9</f>
        <v>0</v>
      </c>
      <c r="D10" s="7">
        <f>D8-D9</f>
        <v>0</v>
      </c>
      <c r="E10" s="7">
        <f>E8-E9</f>
        <v>0</v>
      </c>
      <c r="F10" s="143" t="str">
        <f>IF(A2="本様式には記載不要です。","",IF(COUNTIF(F12:F18,"")=7,"ＯＫ！別紙１－２にエラーはありませんが、誤りがないか再度確認してください。",IF(AND('【様式１】授業時数特例校指定申請書（新規）'!C31="✔",F12="",F13=""),"以下のコメントを御確認ください。小中一貫教科等又は選択教科の設定に伴い以下のようになっている場合は、コメントを無視して構いません。","エラーがありますので、以下を御確認ください。")))</f>
        <v/>
      </c>
      <c r="G10" s="27"/>
      <c r="H10" s="27"/>
      <c r="I10" s="27"/>
    </row>
    <row r="11" spans="1:9">
      <c r="A11" s="154"/>
      <c r="B11" s="140" t="s">
        <v>1</v>
      </c>
      <c r="C11" s="5">
        <v>105</v>
      </c>
      <c r="D11" s="5">
        <v>105</v>
      </c>
      <c r="E11" s="5">
        <v>140</v>
      </c>
      <c r="F11" s="143"/>
      <c r="G11" s="27" t="str">
        <f>IF(C12="-","",IF(C12&lt;=35,IF(C11&lt;C12,100,""),IF(-C13&gt;C12/10,1,"")))</f>
        <v/>
      </c>
      <c r="H11" s="27" t="str">
        <f>IF(D12="-","",IF(D12&lt;=35,IF(D11&lt;D12,100,""),IF(-D13&gt;D12/10,1,"")))</f>
        <v/>
      </c>
      <c r="I11" s="27" t="str">
        <f>IF(E12="-","",IF(E12&lt;=35,IF(E11&lt;E12,100,""),IF(-E13&gt;E12/10,1,"")))</f>
        <v/>
      </c>
    </row>
    <row r="12" spans="1:9">
      <c r="A12" s="154"/>
      <c r="B12" s="141"/>
      <c r="C12" s="6">
        <v>105</v>
      </c>
      <c r="D12" s="6">
        <v>105</v>
      </c>
      <c r="E12" s="6">
        <v>140</v>
      </c>
      <c r="F12" s="59" t="str">
        <f>IF('【様式１】授業時数特例校指定申請書（新規）'!C29="義務教育学校",IF(AND(SUMIF(C8:E43,"&lt;0")=0,SUMIF('別紙１－１　小学校、義務教育学校前期課程'!C7:H48,"&lt;0")=0),"エラー！授業時数を標準より削減する教科等がない場合、本特例の申請は不要です。",""),IF(A2="本様式には記載不要です。","",IF(SUMIF(C8:E43,"&lt;0")=0,"エラー！授業時数を標準より削減する教科等がない場合、本特例の申請は不要です。","")))</f>
        <v/>
      </c>
      <c r="G12" s="27"/>
      <c r="H12" s="27"/>
      <c r="I12" s="27"/>
    </row>
    <row r="13" spans="1:9">
      <c r="A13" s="154"/>
      <c r="B13" s="142"/>
      <c r="C13" s="7">
        <f t="shared" ref="C13:D13" si="1">C11-C12</f>
        <v>0</v>
      </c>
      <c r="D13" s="7">
        <f t="shared" si="1"/>
        <v>0</v>
      </c>
      <c r="E13" s="7">
        <f>E11-E12</f>
        <v>0</v>
      </c>
      <c r="F13" s="59" t="str">
        <f>IF(SUM(G5:I5)&gt;0,"エラー！各学年の総授業時数が標準授業時数を下回っています。","")</f>
        <v/>
      </c>
      <c r="G13" s="27"/>
      <c r="H13" s="27"/>
      <c r="I13" s="27"/>
    </row>
    <row r="14" spans="1:9">
      <c r="A14" s="154"/>
      <c r="B14" s="140" t="s">
        <v>213</v>
      </c>
      <c r="C14" s="5">
        <v>140</v>
      </c>
      <c r="D14" s="5">
        <v>105</v>
      </c>
      <c r="E14" s="5">
        <v>140</v>
      </c>
      <c r="F14" s="59" t="str">
        <f>IF(SUMIF(G8:I41,1)&gt;0,IF('【様式１】授業時数特例校指定申請書（新規）'!C31="✔","コメント：１割を超えて授業時数を削減しています。御確認ください。","エラー！１割を超えて授業時数を削減することはできません。"),"")</f>
        <v/>
      </c>
      <c r="G14" s="27" t="str">
        <f>IF(C15="-","",IF(C15&lt;=35,IF(C14&lt;C15,100,""),IF(-C16&gt;C15/10,1,"")))</f>
        <v/>
      </c>
      <c r="H14" s="27" t="str">
        <f>IF(D15="-","",IF(D15&lt;=35,IF(D14&lt;D15,100,""),IF(-D16&gt;D15/10,1,"")))</f>
        <v/>
      </c>
      <c r="I14" s="27" t="str">
        <f>IF(E15="-","",IF(E15&lt;=35,IF(E14&lt;E15,100,""),IF(-E16&gt;E15/10,1,"")))</f>
        <v/>
      </c>
    </row>
    <row r="15" spans="1:9">
      <c r="A15" s="154"/>
      <c r="B15" s="141"/>
      <c r="C15" s="6">
        <v>140</v>
      </c>
      <c r="D15" s="6">
        <v>105</v>
      </c>
      <c r="E15" s="6">
        <v>140</v>
      </c>
      <c r="F15" s="59" t="str">
        <f>IF(SUMIF(G8:I41,100)&gt;=100,IF('【様式１】授業時数特例校指定申請書（新規）'!C31="✔","コメント：標準授業時数が35時間以下の教科等の授業時数を削減しています。御確認ください。","エラー！標準授業時数が35時間以下の教科等の授業時数は削減できません。"),"")</f>
        <v/>
      </c>
      <c r="G15" s="27"/>
      <c r="H15" s="27"/>
      <c r="I15" s="27"/>
    </row>
    <row r="16" spans="1:9" ht="13.5" customHeight="1">
      <c r="A16" s="154"/>
      <c r="B16" s="142"/>
      <c r="C16" s="7">
        <f>C14-C15</f>
        <v>0</v>
      </c>
      <c r="D16" s="7">
        <f>D14-D15</f>
        <v>0</v>
      </c>
      <c r="E16" s="7">
        <f>E14-E15</f>
        <v>0</v>
      </c>
      <c r="F16" s="59" t="str">
        <f>IF(SUMIF(G8:I41,1000)&gt;=1000,IF('【様式１】授業時数特例校指定申請書（新規）'!C31="✔","コメント：技術・家庭の授業時数を削減しています。御確認ください。","エラー！技術・家庭の授業時数は削減できません。"),"")</f>
        <v/>
      </c>
      <c r="G16" s="27"/>
      <c r="H16" s="27"/>
      <c r="I16" s="27"/>
    </row>
    <row r="17" spans="1:9" ht="13.5" customHeight="1">
      <c r="A17" s="154"/>
      <c r="B17" s="140" t="s">
        <v>3</v>
      </c>
      <c r="C17" s="5">
        <v>105</v>
      </c>
      <c r="D17" s="5">
        <v>140</v>
      </c>
      <c r="E17" s="5">
        <v>140</v>
      </c>
      <c r="F17" s="59" t="str">
        <f>IF(SUMIF(G8:I41,10000)&gt;=10000,IF('【様式１】授業時数特例校指定申請書（新規）'!C31="✔","コメント：総合的な学習の時間の授業時数を削減しています。御確認ください。","エラー！総合的な学習の時間の授業時数は削減できません。"),"")</f>
        <v/>
      </c>
      <c r="G17" s="27" t="str">
        <f>IF(C18="-","",IF(C18&lt;=35,IF(C17&lt;C18,100,""),IF(-C19&gt;C18/10,1,"")))</f>
        <v/>
      </c>
      <c r="H17" s="27" t="str">
        <f>IF(D18="-","",IF(D18&lt;=35,IF(D17&lt;D18,100,""),IF(-D19&gt;D18/10,1,"")))</f>
        <v/>
      </c>
      <c r="I17" s="27" t="str">
        <f>IF(E18="-","",IF(E18&lt;=35,IF(E17&lt;E18,100,""),IF(-E19&gt;E18/10,1,"")))</f>
        <v/>
      </c>
    </row>
    <row r="18" spans="1:9">
      <c r="A18" s="154"/>
      <c r="B18" s="141"/>
      <c r="C18" s="6">
        <v>105</v>
      </c>
      <c r="D18" s="6">
        <v>140</v>
      </c>
      <c r="E18" s="6">
        <v>140</v>
      </c>
      <c r="F18" s="59" t="str">
        <f>IF(COUNTIF(F44:F63,"エラー！記入箇所を確認してください。")&gt;0,"エラー！小中一貫教科等又は選択教科の記入について、記入箇所を確認してください。","")</f>
        <v/>
      </c>
      <c r="G18" s="27"/>
      <c r="H18" s="27"/>
      <c r="I18" s="27"/>
    </row>
    <row r="19" spans="1:9">
      <c r="A19" s="154"/>
      <c r="B19" s="142"/>
      <c r="C19" s="7">
        <f t="shared" ref="C19:D19" si="2">C17-C18</f>
        <v>0</v>
      </c>
      <c r="D19" s="7">
        <f t="shared" si="2"/>
        <v>0</v>
      </c>
      <c r="E19" s="7">
        <f>E17-E18</f>
        <v>0</v>
      </c>
      <c r="F19" s="53"/>
      <c r="G19" s="27"/>
      <c r="H19" s="27"/>
      <c r="I19" s="27"/>
    </row>
    <row r="20" spans="1:9">
      <c r="A20" s="154"/>
      <c r="B20" s="140" t="s">
        <v>5</v>
      </c>
      <c r="C20" s="5">
        <v>45</v>
      </c>
      <c r="D20" s="5">
        <v>35</v>
      </c>
      <c r="E20" s="5">
        <v>35</v>
      </c>
      <c r="F20" s="59"/>
      <c r="G20" s="27" t="str">
        <f>IF(C21="-","",IF(C21&lt;=35,IF(C20&lt;C21,100,""),IF(-C22&gt;C21/10,1,"")))</f>
        <v/>
      </c>
      <c r="H20" s="27" t="str">
        <f>IF(D21="-","",IF(D21&lt;=35,IF(D20&lt;D21,100,""),IF(-D22&gt;D21/10,1,"")))</f>
        <v/>
      </c>
      <c r="I20" s="27" t="str">
        <f>IF(E21="-","",IF(E21&lt;=35,IF(E20&lt;E21,100,""),IF(-E22&gt;E21/10,1,"")))</f>
        <v/>
      </c>
    </row>
    <row r="21" spans="1:9">
      <c r="A21" s="154"/>
      <c r="B21" s="141"/>
      <c r="C21" s="6">
        <v>45</v>
      </c>
      <c r="D21" s="6">
        <v>35</v>
      </c>
      <c r="E21" s="6">
        <v>35</v>
      </c>
      <c r="F21" s="59"/>
      <c r="G21" s="27"/>
      <c r="H21" s="27"/>
      <c r="I21" s="27"/>
    </row>
    <row r="22" spans="1:9">
      <c r="A22" s="154"/>
      <c r="B22" s="142"/>
      <c r="C22" s="7">
        <f>C20-C21</f>
        <v>0</v>
      </c>
      <c r="D22" s="7">
        <f>D20-D21</f>
        <v>0</v>
      </c>
      <c r="E22" s="7">
        <f>E20-E21</f>
        <v>0</v>
      </c>
      <c r="G22" s="27"/>
      <c r="H22" s="27"/>
      <c r="I22" s="27"/>
    </row>
    <row r="23" spans="1:9">
      <c r="A23" s="154"/>
      <c r="B23" s="140" t="s">
        <v>36</v>
      </c>
      <c r="C23" s="5">
        <v>45</v>
      </c>
      <c r="D23" s="5">
        <v>35</v>
      </c>
      <c r="E23" s="5">
        <v>35</v>
      </c>
      <c r="G23" s="27" t="str">
        <f>IF(C24="-","",IF(C24&lt;=35,IF(C23&lt;C24,100,""),IF(-C25&gt;C24/10,1,"")))</f>
        <v/>
      </c>
      <c r="H23" s="27" t="str">
        <f>IF(D24="-","",IF(D24&lt;=35,IF(D23&lt;D24,100,""),IF(-D25&gt;D24/10,1,"")))</f>
        <v/>
      </c>
      <c r="I23" s="27" t="str">
        <f>IF(E24="-","",IF(E24&lt;=35,IF(E23&lt;E24,100,""),IF(-E25&gt;E24/10,1,"")))</f>
        <v/>
      </c>
    </row>
    <row r="24" spans="1:9">
      <c r="A24" s="154"/>
      <c r="B24" s="141"/>
      <c r="C24" s="6">
        <v>45</v>
      </c>
      <c r="D24" s="6">
        <v>35</v>
      </c>
      <c r="E24" s="6">
        <v>35</v>
      </c>
      <c r="G24" s="27"/>
      <c r="H24" s="27"/>
      <c r="I24" s="27"/>
    </row>
    <row r="25" spans="1:9">
      <c r="A25" s="154"/>
      <c r="B25" s="142"/>
      <c r="C25" s="7">
        <f>C23-C24</f>
        <v>0</v>
      </c>
      <c r="D25" s="7">
        <f>D23-D24</f>
        <v>0</v>
      </c>
      <c r="E25" s="7">
        <f>E23-E24</f>
        <v>0</v>
      </c>
      <c r="G25" s="27"/>
      <c r="H25" s="27"/>
      <c r="I25" s="27"/>
    </row>
    <row r="26" spans="1:9">
      <c r="A26" s="154"/>
      <c r="B26" s="140" t="s">
        <v>38</v>
      </c>
      <c r="C26" s="5">
        <v>105</v>
      </c>
      <c r="D26" s="5">
        <v>105</v>
      </c>
      <c r="E26" s="5">
        <v>105</v>
      </c>
      <c r="G26" s="27" t="str">
        <f>IF(C27="-","",IF(C27&lt;=35,IF(C26&lt;C27,100,""),IF(-C28&gt;C27/10,1,"")))</f>
        <v/>
      </c>
      <c r="H26" s="27" t="str">
        <f>IF(D27="-","",IF(D27&lt;=35,IF(D26&lt;D27,100,""),IF(-D28&gt;D27/10,1,"")))</f>
        <v/>
      </c>
      <c r="I26" s="27" t="str">
        <f>IF(E27="-","",IF(E27&lt;=35,IF(E26&lt;E27,100,""),IF(-E28&gt;E27/10,1,"")))</f>
        <v/>
      </c>
    </row>
    <row r="27" spans="1:9">
      <c r="A27" s="154"/>
      <c r="B27" s="141"/>
      <c r="C27" s="6">
        <v>105</v>
      </c>
      <c r="D27" s="6">
        <v>105</v>
      </c>
      <c r="E27" s="6">
        <v>105</v>
      </c>
      <c r="G27" s="27"/>
      <c r="H27" s="27"/>
      <c r="I27" s="27"/>
    </row>
    <row r="28" spans="1:9">
      <c r="A28" s="154"/>
      <c r="B28" s="142"/>
      <c r="C28" s="7">
        <f>C26-C27</f>
        <v>0</v>
      </c>
      <c r="D28" s="7">
        <f>D26-D27</f>
        <v>0</v>
      </c>
      <c r="E28" s="7">
        <f>E26-E27</f>
        <v>0</v>
      </c>
      <c r="G28" s="27"/>
      <c r="H28" s="27"/>
      <c r="I28" s="27"/>
    </row>
    <row r="29" spans="1:9">
      <c r="A29" s="154"/>
      <c r="B29" s="140" t="s">
        <v>37</v>
      </c>
      <c r="C29" s="5">
        <v>70</v>
      </c>
      <c r="D29" s="5">
        <v>70</v>
      </c>
      <c r="E29" s="5">
        <v>35</v>
      </c>
      <c r="G29" s="27" t="str">
        <f>IF(C30="-","",IF(C29&lt;C30,1000,""))</f>
        <v/>
      </c>
      <c r="H29" s="27" t="str">
        <f>IF(D30="-","",IF(D29&lt;D30,1000,""))</f>
        <v/>
      </c>
      <c r="I29" s="27" t="str">
        <f>IF(E30="-","",IF(E29&lt;E30,1000,""))</f>
        <v/>
      </c>
    </row>
    <row r="30" spans="1:9">
      <c r="A30" s="154"/>
      <c r="B30" s="141"/>
      <c r="C30" s="6">
        <v>70</v>
      </c>
      <c r="D30" s="6">
        <v>70</v>
      </c>
      <c r="E30" s="6">
        <v>35</v>
      </c>
      <c r="G30" s="27"/>
      <c r="H30" s="27"/>
      <c r="I30" s="27"/>
    </row>
    <row r="31" spans="1:9">
      <c r="A31" s="154"/>
      <c r="B31" s="142"/>
      <c r="C31" s="7">
        <f>C29-C30</f>
        <v>0</v>
      </c>
      <c r="D31" s="7">
        <f>D29-D30</f>
        <v>0</v>
      </c>
      <c r="E31" s="7">
        <f>E29-E30</f>
        <v>0</v>
      </c>
      <c r="G31" s="27"/>
      <c r="H31" s="27"/>
      <c r="I31" s="27"/>
    </row>
    <row r="32" spans="1:9">
      <c r="A32" s="154"/>
      <c r="B32" s="140" t="s">
        <v>9</v>
      </c>
      <c r="C32" s="5">
        <v>140</v>
      </c>
      <c r="D32" s="5">
        <v>140</v>
      </c>
      <c r="E32" s="5">
        <v>140</v>
      </c>
      <c r="G32" s="27" t="str">
        <f>IF(C33="-","",IF(C33&lt;=35,IF(C32&lt;C33,100,""),IF(-C34&gt;C33/10,1,"")))</f>
        <v/>
      </c>
      <c r="H32" s="27" t="str">
        <f>IF(D33="-","",IF(D33&lt;=35,IF(D32&lt;D33,100,""),IF(-D34&gt;D33/10,1,"")))</f>
        <v/>
      </c>
      <c r="I32" s="27" t="str">
        <f>IF(E33="-","",IF(E33&lt;=35,IF(E32&lt;E33,100,""),IF(-E34&gt;E33/10,1,"")))</f>
        <v/>
      </c>
    </row>
    <row r="33" spans="1:24">
      <c r="A33" s="154"/>
      <c r="B33" s="141"/>
      <c r="C33" s="6">
        <v>140</v>
      </c>
      <c r="D33" s="6">
        <v>140</v>
      </c>
      <c r="E33" s="6">
        <v>140</v>
      </c>
      <c r="G33" s="27"/>
      <c r="H33" s="27"/>
      <c r="I33" s="27"/>
    </row>
    <row r="34" spans="1:24">
      <c r="A34" s="155"/>
      <c r="B34" s="142"/>
      <c r="C34" s="7">
        <f>C32-C33</f>
        <v>0</v>
      </c>
      <c r="D34" s="7">
        <f>D32-D33</f>
        <v>0</v>
      </c>
      <c r="E34" s="7">
        <f>E32-E33</f>
        <v>0</v>
      </c>
      <c r="G34" s="27"/>
      <c r="H34" s="27"/>
      <c r="I34" s="27"/>
    </row>
    <row r="35" spans="1:24" ht="13.5" customHeight="1">
      <c r="A35" s="129" t="s">
        <v>202</v>
      </c>
      <c r="B35" s="130"/>
      <c r="C35" s="5">
        <v>35</v>
      </c>
      <c r="D35" s="5">
        <v>35</v>
      </c>
      <c r="E35" s="5">
        <v>35</v>
      </c>
      <c r="G35" s="27" t="str">
        <f>IF(C36="-","",IF(C36&lt;=35,IF(C35&lt;C36,100,""),IF(-C37&gt;C36/10,1,"")))</f>
        <v/>
      </c>
      <c r="H35" s="27" t="str">
        <f>IF(D36="-","",IF(D36&lt;=35,IF(D35&lt;D36,100,""),IF(-D37&gt;D36/10,1,"")))</f>
        <v/>
      </c>
      <c r="I35" s="27" t="str">
        <f>IF(E36="-","",IF(E36&lt;=35,IF(E35&lt;E36,100,""),IF(-E37&gt;E36/10,1,"")))</f>
        <v/>
      </c>
    </row>
    <row r="36" spans="1:24">
      <c r="A36" s="131"/>
      <c r="B36" s="132"/>
      <c r="C36" s="6">
        <v>35</v>
      </c>
      <c r="D36" s="6">
        <v>35</v>
      </c>
      <c r="E36" s="6">
        <v>35</v>
      </c>
      <c r="G36" s="27"/>
      <c r="H36" s="27"/>
      <c r="I36" s="27"/>
    </row>
    <row r="37" spans="1:24">
      <c r="A37" s="133"/>
      <c r="B37" s="134"/>
      <c r="C37" s="7">
        <f>C35-C36</f>
        <v>0</v>
      </c>
      <c r="D37" s="7">
        <f>D35-D36</f>
        <v>0</v>
      </c>
      <c r="E37" s="7">
        <f>E35-E36</f>
        <v>0</v>
      </c>
      <c r="G37" s="27"/>
      <c r="H37" s="27"/>
      <c r="I37" s="27"/>
    </row>
    <row r="38" spans="1:24" ht="13.5" customHeight="1">
      <c r="A38" s="129" t="s">
        <v>204</v>
      </c>
      <c r="B38" s="130"/>
      <c r="C38" s="5">
        <v>50</v>
      </c>
      <c r="D38" s="5">
        <v>70</v>
      </c>
      <c r="E38" s="5">
        <v>70</v>
      </c>
      <c r="G38" s="27" t="str">
        <f>IF(C39="-","",IF(C38&lt;C39,10000,""))</f>
        <v/>
      </c>
      <c r="H38" s="27" t="str">
        <f t="shared" ref="H38:I38" si="3">IF(D39="-","",IF(D38&lt;D39,10000,""))</f>
        <v/>
      </c>
      <c r="I38" s="27" t="str">
        <f t="shared" si="3"/>
        <v/>
      </c>
    </row>
    <row r="39" spans="1:24">
      <c r="A39" s="131"/>
      <c r="B39" s="132"/>
      <c r="C39" s="6">
        <v>50</v>
      </c>
      <c r="D39" s="6">
        <v>70</v>
      </c>
      <c r="E39" s="6">
        <v>70</v>
      </c>
      <c r="G39" s="27"/>
      <c r="H39" s="27"/>
      <c r="I39" s="27"/>
    </row>
    <row r="40" spans="1:24">
      <c r="A40" s="133"/>
      <c r="B40" s="134"/>
      <c r="C40" s="7">
        <f>C38-C39</f>
        <v>0</v>
      </c>
      <c r="D40" s="7">
        <f>D38-D39</f>
        <v>0</v>
      </c>
      <c r="E40" s="7">
        <f>E38-E39</f>
        <v>0</v>
      </c>
      <c r="G40" s="27"/>
      <c r="H40" s="27"/>
      <c r="I40" s="27"/>
    </row>
    <row r="41" spans="1:24" ht="13.5" customHeight="1">
      <c r="A41" s="129" t="s">
        <v>205</v>
      </c>
      <c r="B41" s="130"/>
      <c r="C41" s="5">
        <v>35</v>
      </c>
      <c r="D41" s="5">
        <v>35</v>
      </c>
      <c r="E41" s="5">
        <v>35</v>
      </c>
      <c r="G41" s="27" t="str">
        <f>IF(C42="-","",IF(C42&lt;=35,IF(C41&lt;C42,100,""),IF(-C43&gt;C42/10,1,"")))</f>
        <v/>
      </c>
      <c r="H41" s="27" t="str">
        <f>IF(D42="-","",IF(D42&lt;=35,IF(D41&lt;D42,100,""),IF(-D43&gt;D42/10,1,"")))</f>
        <v/>
      </c>
      <c r="I41" s="27" t="str">
        <f>IF(E42="-","",IF(E42&lt;=35,IF(E41&lt;E42,100,""),IF(-E43&gt;E42/10,1,"")))</f>
        <v/>
      </c>
    </row>
    <row r="42" spans="1:24">
      <c r="A42" s="131"/>
      <c r="B42" s="132"/>
      <c r="C42" s="6">
        <v>35</v>
      </c>
      <c r="D42" s="6">
        <v>35</v>
      </c>
      <c r="E42" s="6">
        <v>35</v>
      </c>
      <c r="G42" s="27"/>
      <c r="H42" s="27"/>
      <c r="I42" s="27"/>
    </row>
    <row r="43" spans="1:24">
      <c r="A43" s="133"/>
      <c r="B43" s="134"/>
      <c r="C43" s="8">
        <f>C41-C42</f>
        <v>0</v>
      </c>
      <c r="D43" s="8">
        <f>D41-D42</f>
        <v>0</v>
      </c>
      <c r="E43" s="8">
        <f>E41-E42</f>
        <v>0</v>
      </c>
      <c r="G43" s="27"/>
      <c r="H43" s="27"/>
      <c r="I43" s="27"/>
    </row>
    <row r="44" spans="1:24" ht="30" customHeight="1">
      <c r="A44" s="138"/>
      <c r="B44" s="138"/>
      <c r="C44" s="59"/>
      <c r="D44" s="59"/>
      <c r="E44" s="59"/>
      <c r="F44" s="3" t="str">
        <f>IF('【様式１】授業時数特例校指定申請書（新規）'!C31="✔","←小中一貫教科等又は選択教科の名称及び各学年の授業時数を記載してください。",IF(COUNTIF(A44:E44,"")&lt;5,"エラー！記入箇所を確認してください。",""))</f>
        <v/>
      </c>
      <c r="G44" s="22"/>
      <c r="H44" s="26"/>
      <c r="I44" s="26"/>
      <c r="J44" s="26"/>
      <c r="K44" s="26"/>
      <c r="R44" s="3"/>
      <c r="S44" s="3"/>
      <c r="T44" s="3"/>
      <c r="U44" s="3"/>
      <c r="V44" s="3"/>
      <c r="W44" s="3"/>
      <c r="X44" s="3"/>
    </row>
    <row r="45" spans="1:24" s="59" customFormat="1" ht="30" customHeight="1">
      <c r="A45" s="71"/>
      <c r="B45" s="71"/>
      <c r="F45" s="13" t="str">
        <f>IF(A44="",IF(COUNTIF(A45:E45,"")&lt;5,"エラー！記入箇所を確認してください。",""),"←小中一貫教科等又は選択教科を"&amp;ROW(A2)&amp;"つ以上設けている場合、名称及び各学年の授業時数を記載してください。")</f>
        <v/>
      </c>
      <c r="G45" s="23"/>
      <c r="H45" s="28"/>
      <c r="I45" s="28"/>
      <c r="J45" s="28"/>
      <c r="K45" s="28"/>
      <c r="L45" s="28"/>
      <c r="M45" s="28"/>
      <c r="N45" s="28"/>
      <c r="O45" s="28"/>
      <c r="P45" s="28"/>
      <c r="Q45" s="28"/>
    </row>
    <row r="46" spans="1:24" s="59" customFormat="1" ht="30" customHeight="1">
      <c r="A46" s="71"/>
      <c r="B46" s="71"/>
      <c r="F46" s="13" t="str">
        <f t="shared" ref="F46:F63" si="4">IF(A45="",IF(COUNTIF(A46:E46,"")&lt;5,"エラー！記入箇所を確認してください。",""),"←小中一貫教科等又は選択教科を"&amp;ROW(A3)&amp;"つ以上設けている場合、名称及び各学年の授業時数を記載してください。")</f>
        <v/>
      </c>
      <c r="G46" s="23"/>
      <c r="H46" s="28"/>
      <c r="I46" s="28"/>
      <c r="J46" s="28"/>
      <c r="K46" s="28"/>
      <c r="L46" s="28"/>
      <c r="M46" s="28"/>
      <c r="N46" s="28"/>
      <c r="O46" s="28"/>
      <c r="P46" s="28"/>
      <c r="Q46" s="28"/>
    </row>
    <row r="47" spans="1:24" ht="30" customHeight="1">
      <c r="A47" s="71"/>
      <c r="B47" s="71"/>
      <c r="C47" s="59"/>
      <c r="D47" s="59"/>
      <c r="E47" s="59"/>
      <c r="F47" s="13" t="str">
        <f t="shared" si="4"/>
        <v/>
      </c>
      <c r="G47" s="22"/>
      <c r="H47" s="26"/>
      <c r="I47" s="26"/>
      <c r="J47" s="26"/>
      <c r="K47" s="26"/>
      <c r="R47" s="2"/>
    </row>
    <row r="48" spans="1:24" ht="30" customHeight="1">
      <c r="A48" s="71"/>
      <c r="B48" s="71"/>
      <c r="C48" s="59"/>
      <c r="D48" s="59"/>
      <c r="E48" s="59"/>
      <c r="F48" s="13" t="str">
        <f t="shared" si="4"/>
        <v/>
      </c>
      <c r="G48" s="22"/>
      <c r="H48" s="26"/>
      <c r="I48" s="26"/>
      <c r="J48" s="26"/>
      <c r="K48" s="26"/>
      <c r="R48" s="2"/>
    </row>
    <row r="49" spans="1:18" ht="30" customHeight="1">
      <c r="A49" s="71"/>
      <c r="B49" s="71"/>
      <c r="C49" s="59"/>
      <c r="D49" s="59"/>
      <c r="E49" s="59"/>
      <c r="F49" s="13" t="str">
        <f t="shared" si="4"/>
        <v/>
      </c>
      <c r="G49" s="22"/>
      <c r="H49" s="26"/>
      <c r="I49" s="26"/>
      <c r="J49" s="26"/>
      <c r="K49" s="26"/>
      <c r="R49" s="2"/>
    </row>
    <row r="50" spans="1:18" ht="30" customHeight="1">
      <c r="A50" s="71"/>
      <c r="B50" s="71"/>
      <c r="C50" s="38"/>
      <c r="D50" s="38"/>
      <c r="E50" s="38"/>
      <c r="F50" s="13" t="str">
        <f t="shared" si="4"/>
        <v/>
      </c>
      <c r="G50" s="22"/>
      <c r="H50" s="26"/>
      <c r="I50" s="26"/>
      <c r="J50" s="26"/>
      <c r="K50" s="26"/>
      <c r="R50" s="2"/>
    </row>
    <row r="51" spans="1:18" ht="30" customHeight="1">
      <c r="A51" s="128"/>
      <c r="B51" s="128"/>
      <c r="C51" s="59"/>
      <c r="D51" s="59"/>
      <c r="E51" s="59"/>
      <c r="F51" s="13" t="str">
        <f t="shared" si="4"/>
        <v/>
      </c>
      <c r="G51" s="22"/>
      <c r="H51" s="26"/>
      <c r="I51" s="26"/>
      <c r="J51" s="26"/>
      <c r="K51" s="26"/>
      <c r="R51" s="2"/>
    </row>
    <row r="52" spans="1:18" ht="30" customHeight="1">
      <c r="A52" s="71"/>
      <c r="B52" s="71"/>
      <c r="C52" s="59"/>
      <c r="D52" s="59"/>
      <c r="E52" s="59"/>
      <c r="F52" s="13" t="str">
        <f t="shared" si="4"/>
        <v/>
      </c>
      <c r="G52" s="22"/>
      <c r="H52" s="26"/>
      <c r="I52" s="26"/>
      <c r="J52" s="26"/>
      <c r="K52" s="26"/>
      <c r="R52" s="2"/>
    </row>
    <row r="53" spans="1:18" ht="30" customHeight="1">
      <c r="A53" s="71"/>
      <c r="B53" s="71"/>
      <c r="C53" s="59"/>
      <c r="D53" s="59"/>
      <c r="E53" s="59"/>
      <c r="F53" s="13" t="str">
        <f t="shared" si="4"/>
        <v/>
      </c>
      <c r="G53" s="22"/>
      <c r="H53" s="26"/>
      <c r="I53" s="26"/>
      <c r="J53" s="26"/>
      <c r="K53" s="26"/>
      <c r="R53" s="2"/>
    </row>
    <row r="54" spans="1:18" ht="30" customHeight="1">
      <c r="A54" s="71"/>
      <c r="B54" s="71"/>
      <c r="C54" s="59"/>
      <c r="D54" s="59"/>
      <c r="E54" s="59"/>
      <c r="F54" s="13" t="str">
        <f t="shared" si="4"/>
        <v/>
      </c>
      <c r="G54" s="22"/>
      <c r="H54" s="26"/>
      <c r="I54" s="26"/>
      <c r="J54" s="26"/>
      <c r="K54" s="26"/>
      <c r="R54" s="2"/>
    </row>
    <row r="55" spans="1:18" ht="30" customHeight="1">
      <c r="A55" s="71"/>
      <c r="B55" s="71"/>
      <c r="C55" s="59"/>
      <c r="D55" s="59"/>
      <c r="E55" s="59"/>
      <c r="F55" s="13" t="str">
        <f t="shared" si="4"/>
        <v/>
      </c>
      <c r="G55" s="22"/>
      <c r="H55" s="26"/>
      <c r="I55" s="26"/>
      <c r="J55" s="26"/>
      <c r="K55" s="26"/>
      <c r="R55" s="2"/>
    </row>
    <row r="56" spans="1:18" ht="30" customHeight="1">
      <c r="A56" s="71"/>
      <c r="B56" s="71"/>
      <c r="C56" s="59"/>
      <c r="D56" s="59"/>
      <c r="E56" s="59"/>
      <c r="F56" s="13" t="str">
        <f t="shared" si="4"/>
        <v/>
      </c>
      <c r="G56" s="22"/>
      <c r="H56" s="26"/>
      <c r="I56" s="26"/>
      <c r="J56" s="26"/>
      <c r="K56" s="26"/>
      <c r="R56" s="2"/>
    </row>
    <row r="57" spans="1:18" ht="30" customHeight="1">
      <c r="A57" s="71"/>
      <c r="B57" s="71"/>
      <c r="C57" s="59"/>
      <c r="D57" s="59"/>
      <c r="E57" s="59"/>
      <c r="F57" s="13" t="str">
        <f t="shared" si="4"/>
        <v/>
      </c>
      <c r="G57" s="22"/>
      <c r="H57" s="26"/>
      <c r="I57" s="26"/>
      <c r="J57" s="26"/>
      <c r="K57" s="26"/>
      <c r="R57" s="2"/>
    </row>
    <row r="58" spans="1:18" ht="30" customHeight="1">
      <c r="A58" s="71"/>
      <c r="B58" s="71"/>
      <c r="C58" s="59"/>
      <c r="D58" s="59"/>
      <c r="E58" s="59"/>
      <c r="F58" s="13" t="str">
        <f t="shared" si="4"/>
        <v/>
      </c>
      <c r="G58" s="22"/>
      <c r="H58" s="26"/>
      <c r="I58" s="26"/>
      <c r="J58" s="26"/>
      <c r="K58" s="26"/>
      <c r="R58" s="2"/>
    </row>
    <row r="59" spans="1:18" ht="30" customHeight="1">
      <c r="A59" s="71"/>
      <c r="B59" s="71"/>
      <c r="C59" s="59"/>
      <c r="D59" s="59"/>
      <c r="E59" s="59"/>
      <c r="F59" s="13" t="str">
        <f t="shared" si="4"/>
        <v/>
      </c>
      <c r="G59" s="22"/>
      <c r="H59" s="26"/>
      <c r="I59" s="26"/>
      <c r="J59" s="26"/>
      <c r="K59" s="26"/>
      <c r="R59" s="2"/>
    </row>
    <row r="60" spans="1:18" ht="30" customHeight="1">
      <c r="A60" s="71"/>
      <c r="B60" s="71"/>
      <c r="C60" s="59"/>
      <c r="D60" s="59"/>
      <c r="E60" s="59"/>
      <c r="F60" s="13" t="str">
        <f t="shared" si="4"/>
        <v/>
      </c>
      <c r="G60" s="22"/>
      <c r="H60" s="26"/>
      <c r="I60" s="26"/>
      <c r="J60" s="26"/>
      <c r="K60" s="26"/>
      <c r="R60" s="2"/>
    </row>
    <row r="61" spans="1:18" ht="30" customHeight="1">
      <c r="A61" s="71"/>
      <c r="B61" s="71"/>
      <c r="C61" s="59"/>
      <c r="D61" s="59"/>
      <c r="E61" s="59"/>
      <c r="F61" s="13" t="str">
        <f t="shared" si="4"/>
        <v/>
      </c>
      <c r="G61" s="22"/>
      <c r="H61" s="26"/>
      <c r="I61" s="26"/>
      <c r="J61" s="26"/>
      <c r="K61" s="26"/>
      <c r="R61" s="2"/>
    </row>
    <row r="62" spans="1:18" ht="30" customHeight="1">
      <c r="A62" s="71"/>
      <c r="B62" s="71"/>
      <c r="C62" s="59"/>
      <c r="D62" s="59"/>
      <c r="E62" s="59"/>
      <c r="F62" s="13" t="str">
        <f t="shared" si="4"/>
        <v/>
      </c>
      <c r="G62" s="22"/>
      <c r="H62" s="26"/>
      <c r="I62" s="26"/>
      <c r="J62" s="26"/>
      <c r="K62" s="26"/>
      <c r="R62" s="2"/>
    </row>
    <row r="63" spans="1:18" ht="30" customHeight="1">
      <c r="A63" s="71"/>
      <c r="B63" s="71"/>
      <c r="C63" s="59"/>
      <c r="D63" s="59"/>
      <c r="E63" s="59"/>
      <c r="F63" s="13" t="str">
        <f t="shared" si="4"/>
        <v/>
      </c>
      <c r="G63" s="22"/>
      <c r="H63" s="26"/>
      <c r="I63" s="26"/>
      <c r="J63" s="26"/>
      <c r="K63" s="26"/>
      <c r="R63" s="2"/>
    </row>
    <row r="64" spans="1:18">
      <c r="F64" s="33"/>
      <c r="G64" s="3"/>
      <c r="H64" s="3"/>
      <c r="I64" s="26"/>
      <c r="J64" s="26"/>
      <c r="K64" s="26"/>
      <c r="P64" s="2"/>
      <c r="Q64" s="2"/>
      <c r="R64" s="2"/>
    </row>
    <row r="65" spans="6:18">
      <c r="F65" s="33"/>
      <c r="G65" s="3"/>
      <c r="H65" s="3"/>
      <c r="I65" s="26"/>
      <c r="J65" s="26"/>
      <c r="K65" s="26"/>
      <c r="P65" s="2"/>
      <c r="Q65" s="2"/>
      <c r="R65" s="2"/>
    </row>
    <row r="66" spans="6:18">
      <c r="F66" s="33"/>
      <c r="G66" s="3"/>
      <c r="H66" s="3"/>
      <c r="I66" s="26"/>
      <c r="J66" s="26"/>
      <c r="K66" s="26"/>
      <c r="P66" s="2"/>
      <c r="Q66" s="2"/>
      <c r="R66" s="2"/>
    </row>
    <row r="67" spans="6:18">
      <c r="F67" s="33"/>
      <c r="G67" s="3"/>
      <c r="H67" s="3"/>
      <c r="I67" s="26"/>
      <c r="J67" s="26"/>
      <c r="K67" s="26"/>
      <c r="P67" s="2"/>
      <c r="Q67" s="2"/>
      <c r="R67" s="2"/>
    </row>
    <row r="68" spans="6:18">
      <c r="F68" s="33"/>
      <c r="G68" s="3"/>
      <c r="H68" s="3"/>
      <c r="I68" s="26"/>
      <c r="J68" s="26"/>
      <c r="K68" s="26"/>
      <c r="P68" s="2"/>
      <c r="Q68" s="2"/>
      <c r="R68" s="2"/>
    </row>
    <row r="69" spans="6:18">
      <c r="F69" s="33"/>
      <c r="G69" s="3"/>
      <c r="H69" s="3"/>
      <c r="I69" s="26"/>
      <c r="J69" s="26"/>
      <c r="K69" s="26"/>
      <c r="P69" s="2"/>
      <c r="Q69" s="2"/>
      <c r="R69" s="2"/>
    </row>
    <row r="70" spans="6:18">
      <c r="F70" s="33"/>
      <c r="G70" s="3"/>
      <c r="H70" s="3"/>
      <c r="I70" s="26"/>
      <c r="J70" s="26"/>
      <c r="K70" s="26"/>
      <c r="P70" s="2"/>
      <c r="Q70" s="2"/>
      <c r="R70" s="2"/>
    </row>
    <row r="71" spans="6:18">
      <c r="F71" s="33"/>
      <c r="G71" s="3"/>
      <c r="H71" s="3"/>
      <c r="I71" s="26"/>
      <c r="J71" s="26"/>
      <c r="K71" s="26"/>
      <c r="P71" s="2"/>
      <c r="Q71" s="2"/>
      <c r="R71" s="2"/>
    </row>
    <row r="72" spans="6:18">
      <c r="F72" s="33"/>
      <c r="G72" s="3"/>
      <c r="H72" s="3"/>
      <c r="I72" s="26"/>
      <c r="J72" s="26"/>
      <c r="K72" s="26"/>
      <c r="P72" s="2"/>
      <c r="Q72" s="2"/>
      <c r="R72" s="2"/>
    </row>
    <row r="73" spans="6:18">
      <c r="F73" s="33"/>
      <c r="G73" s="3"/>
      <c r="H73" s="3"/>
      <c r="I73" s="26"/>
      <c r="J73" s="26"/>
      <c r="K73" s="26"/>
      <c r="P73" s="2"/>
      <c r="Q73" s="2"/>
      <c r="R73" s="2"/>
    </row>
    <row r="74" spans="6:18">
      <c r="F74" s="33"/>
      <c r="G74" s="3"/>
      <c r="H74" s="3"/>
      <c r="I74" s="26"/>
      <c r="J74" s="26"/>
      <c r="K74" s="26"/>
      <c r="P74" s="2"/>
      <c r="Q74" s="2"/>
      <c r="R74" s="2"/>
    </row>
    <row r="75" spans="6:18">
      <c r="F75" s="33"/>
      <c r="G75" s="3"/>
      <c r="H75" s="3"/>
      <c r="I75" s="26"/>
      <c r="J75" s="26"/>
      <c r="K75" s="26"/>
      <c r="P75" s="2"/>
      <c r="Q75" s="2"/>
      <c r="R75" s="2"/>
    </row>
  </sheetData>
  <sheetProtection sheet="1" objects="1" scenarios="1"/>
  <protectedRanges>
    <protectedRange sqref="C8:E8 C11:E11 C14:E14 C17:E17 C20:E20 C23:E23 C26:E26 C29:E29 C32:E32 C35:E35 C38:E38 C41:E41 A44:E63" name="範囲1"/>
  </protectedRanges>
  <mergeCells count="39">
    <mergeCell ref="F10:F11"/>
    <mergeCell ref="A62:B62"/>
    <mergeCell ref="A63:B63"/>
    <mergeCell ref="A57:B57"/>
    <mergeCell ref="A58:B58"/>
    <mergeCell ref="A59:B59"/>
    <mergeCell ref="A60:B60"/>
    <mergeCell ref="A61:B61"/>
    <mergeCell ref="A52:B52"/>
    <mergeCell ref="A53:B53"/>
    <mergeCell ref="A54:B54"/>
    <mergeCell ref="A55:B55"/>
    <mergeCell ref="A56:B56"/>
    <mergeCell ref="A49:B49"/>
    <mergeCell ref="A50:B50"/>
    <mergeCell ref="A51:B51"/>
    <mergeCell ref="A5:B7"/>
    <mergeCell ref="A35:B37"/>
    <mergeCell ref="B29:B31"/>
    <mergeCell ref="B32:B34"/>
    <mergeCell ref="A1:F1"/>
    <mergeCell ref="A2:F2"/>
    <mergeCell ref="A3:B3"/>
    <mergeCell ref="A8:A34"/>
    <mergeCell ref="B8:B10"/>
    <mergeCell ref="B11:B13"/>
    <mergeCell ref="B14:B16"/>
    <mergeCell ref="B17:B19"/>
    <mergeCell ref="A4:B4"/>
    <mergeCell ref="B20:B22"/>
    <mergeCell ref="B23:B25"/>
    <mergeCell ref="B26:B28"/>
    <mergeCell ref="A47:B47"/>
    <mergeCell ref="A48:B48"/>
    <mergeCell ref="A38:B40"/>
    <mergeCell ref="A41:B43"/>
    <mergeCell ref="A44:B44"/>
    <mergeCell ref="A45:B45"/>
    <mergeCell ref="A46:B46"/>
  </mergeCells>
  <phoneticPr fontId="1"/>
  <conditionalFormatting sqref="F12:F18">
    <cfRule type="notContainsBlanks" dxfId="8" priority="5">
      <formula>LEN(TRIM(F12))&gt;0</formula>
    </cfRule>
  </conditionalFormatting>
  <conditionalFormatting sqref="C10:E10 C16:E16 C22:E22 C25:E25 C31:E31 C37:E37 C43:E43 C7:E7 C13:E13 C19:E19 C28:E28 C34:E34 C40:E40">
    <cfRule type="expression" dxfId="7" priority="7">
      <formula>AND(C7&lt;0,C7&lt;&gt;"-")</formula>
    </cfRule>
    <cfRule type="expression" dxfId="6" priority="8">
      <formula>AND(C7&gt;0,C7&lt;&gt;"-")</formula>
    </cfRule>
  </conditionalFormatting>
  <conditionalFormatting sqref="C5:E43">
    <cfRule type="expression" dxfId="5" priority="6">
      <formula>OR(G5=1,G5=100,G5=1000,G5=10000)</formula>
    </cfRule>
  </conditionalFormatting>
  <conditionalFormatting sqref="A3:F63">
    <cfRule type="expression" dxfId="4" priority="1">
      <formula>$A$2="本様式には記載不要です。"</formula>
    </cfRule>
  </conditionalFormatting>
  <conditionalFormatting sqref="A45:E63">
    <cfRule type="expression" dxfId="3" priority="9">
      <formula>$A44&lt;&gt;""</formula>
    </cfRule>
  </conditionalFormatting>
  <conditionalFormatting sqref="F44:F63">
    <cfRule type="containsText" dxfId="2" priority="2" operator="containsText" text="エラー！">
      <formula>NOT(ISERROR(SEARCH("エラー！",F44)))</formula>
    </cfRule>
  </conditionalFormatting>
  <dataValidations count="1">
    <dataValidation type="whole" operator="greaterThanOrEqual" allowBlank="1" showInputMessage="1" showErrorMessage="1" sqref="C5:E63">
      <formula1>0</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32" id="{09F53004-33F0-4DAA-A796-2EACB1048951}">
            <xm:f>'【様式１】授業時数特例校指定申請書（新規）'!$C$31="✔"</xm:f>
            <x14:dxf>
              <fill>
                <patternFill>
                  <bgColor theme="7" tint="0.79998168889431442"/>
                </patternFill>
              </fill>
              <border>
                <left style="thin">
                  <color auto="1"/>
                </left>
                <right style="thin">
                  <color auto="1"/>
                </right>
                <top style="thin">
                  <color auto="1"/>
                </top>
                <bottom style="thin">
                  <color auto="1"/>
                </bottom>
                <vertical/>
                <horizontal/>
              </border>
            </x14:dxf>
          </x14:cfRule>
          <xm:sqref>A44:E44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6"/>
  <sheetViews>
    <sheetView showGridLines="0" workbookViewId="0">
      <pane ySplit="6" topLeftCell="A7" activePane="bottomLeft" state="frozen"/>
      <selection pane="bottomLeft" sqref="A1:C1"/>
    </sheetView>
  </sheetViews>
  <sheetFormatPr defaultRowHeight="13.5"/>
  <cols>
    <col min="1" max="1" width="9.375" style="2" bestFit="1" customWidth="1"/>
    <col min="2" max="2" width="42.125" style="2" customWidth="1"/>
    <col min="3" max="3" width="40.875" style="39" bestFit="1" customWidth="1"/>
    <col min="4" max="16384" width="9" style="2"/>
  </cols>
  <sheetData>
    <row r="1" spans="1:3" ht="21" customHeight="1">
      <c r="A1" s="160" t="s">
        <v>186</v>
      </c>
      <c r="B1" s="160"/>
      <c r="C1" s="160"/>
    </row>
    <row r="3" spans="1:3">
      <c r="A3" s="2" t="s">
        <v>31</v>
      </c>
    </row>
    <row r="4" spans="1:3" ht="28.5" customHeight="1">
      <c r="A4" s="66" t="s">
        <v>50</v>
      </c>
      <c r="B4" s="66"/>
      <c r="C4" s="66"/>
    </row>
    <row r="5" spans="1:3">
      <c r="A5" s="48"/>
    </row>
    <row r="6" spans="1:3">
      <c r="B6" s="49" t="s">
        <v>98</v>
      </c>
    </row>
    <row r="7" spans="1:3">
      <c r="B7" s="50"/>
      <c r="C7" s="39" t="str">
        <f>IF(B7="","エラー！学校名を入力してください。","")</f>
        <v>エラー！学校名を入力してください。</v>
      </c>
    </row>
    <row r="8" spans="1:3">
      <c r="B8" s="10"/>
      <c r="C8" s="39" t="str">
        <f>IF(AND(B7="",B8&lt;&gt;""),"エラー！記入箇所を確認してください。","")</f>
        <v/>
      </c>
    </row>
    <row r="9" spans="1:3">
      <c r="B9" s="10"/>
      <c r="C9" s="39" t="str">
        <f t="shared" ref="C9:C72" si="0">IF(AND(B8="",B9&lt;&gt;""),"エラー！記入箇所を確認してください。","")</f>
        <v/>
      </c>
    </row>
    <row r="10" spans="1:3">
      <c r="B10" s="10"/>
      <c r="C10" s="39" t="str">
        <f t="shared" si="0"/>
        <v/>
      </c>
    </row>
    <row r="11" spans="1:3">
      <c r="B11" s="10"/>
      <c r="C11" s="39" t="str">
        <f t="shared" si="0"/>
        <v/>
      </c>
    </row>
    <row r="12" spans="1:3">
      <c r="B12" s="10"/>
      <c r="C12" s="39" t="str">
        <f t="shared" si="0"/>
        <v/>
      </c>
    </row>
    <row r="13" spans="1:3">
      <c r="B13" s="10"/>
      <c r="C13" s="39" t="str">
        <f t="shared" si="0"/>
        <v/>
      </c>
    </row>
    <row r="14" spans="1:3">
      <c r="B14" s="10"/>
      <c r="C14" s="39" t="str">
        <f t="shared" si="0"/>
        <v/>
      </c>
    </row>
    <row r="15" spans="1:3">
      <c r="B15" s="10"/>
      <c r="C15" s="39" t="str">
        <f t="shared" si="0"/>
        <v/>
      </c>
    </row>
    <row r="16" spans="1:3">
      <c r="B16" s="10"/>
      <c r="C16" s="39" t="str">
        <f t="shared" si="0"/>
        <v/>
      </c>
    </row>
    <row r="17" spans="2:3">
      <c r="B17" s="10"/>
      <c r="C17" s="39" t="str">
        <f t="shared" si="0"/>
        <v/>
      </c>
    </row>
    <row r="18" spans="2:3">
      <c r="B18" s="10"/>
      <c r="C18" s="39" t="str">
        <f t="shared" si="0"/>
        <v/>
      </c>
    </row>
    <row r="19" spans="2:3">
      <c r="B19" s="10"/>
      <c r="C19" s="39" t="str">
        <f t="shared" si="0"/>
        <v/>
      </c>
    </row>
    <row r="20" spans="2:3">
      <c r="B20" s="10"/>
      <c r="C20" s="39" t="str">
        <f t="shared" si="0"/>
        <v/>
      </c>
    </row>
    <row r="21" spans="2:3">
      <c r="B21" s="10"/>
      <c r="C21" s="39" t="str">
        <f t="shared" si="0"/>
        <v/>
      </c>
    </row>
    <row r="22" spans="2:3">
      <c r="B22" s="10"/>
      <c r="C22" s="39" t="str">
        <f t="shared" si="0"/>
        <v/>
      </c>
    </row>
    <row r="23" spans="2:3">
      <c r="B23" s="10"/>
      <c r="C23" s="39" t="str">
        <f t="shared" si="0"/>
        <v/>
      </c>
    </row>
    <row r="24" spans="2:3">
      <c r="B24" s="10"/>
      <c r="C24" s="39" t="str">
        <f t="shared" si="0"/>
        <v/>
      </c>
    </row>
    <row r="25" spans="2:3">
      <c r="B25" s="10"/>
      <c r="C25" s="39" t="str">
        <f t="shared" si="0"/>
        <v/>
      </c>
    </row>
    <row r="26" spans="2:3">
      <c r="B26" s="10"/>
      <c r="C26" s="39" t="str">
        <f t="shared" si="0"/>
        <v/>
      </c>
    </row>
    <row r="27" spans="2:3">
      <c r="B27" s="10"/>
      <c r="C27" s="39" t="str">
        <f t="shared" si="0"/>
        <v/>
      </c>
    </row>
    <row r="28" spans="2:3">
      <c r="B28" s="10"/>
      <c r="C28" s="39" t="str">
        <f t="shared" si="0"/>
        <v/>
      </c>
    </row>
    <row r="29" spans="2:3">
      <c r="B29" s="10"/>
      <c r="C29" s="39" t="str">
        <f t="shared" si="0"/>
        <v/>
      </c>
    </row>
    <row r="30" spans="2:3">
      <c r="B30" s="10"/>
      <c r="C30" s="39" t="str">
        <f t="shared" si="0"/>
        <v/>
      </c>
    </row>
    <row r="31" spans="2:3">
      <c r="B31" s="10"/>
      <c r="C31" s="39" t="str">
        <f t="shared" si="0"/>
        <v/>
      </c>
    </row>
    <row r="32" spans="2:3">
      <c r="B32" s="10"/>
      <c r="C32" s="39" t="str">
        <f t="shared" si="0"/>
        <v/>
      </c>
    </row>
    <row r="33" spans="2:3">
      <c r="B33" s="10"/>
      <c r="C33" s="39" t="str">
        <f t="shared" si="0"/>
        <v/>
      </c>
    </row>
    <row r="34" spans="2:3">
      <c r="B34" s="10"/>
      <c r="C34" s="39" t="str">
        <f t="shared" si="0"/>
        <v/>
      </c>
    </row>
    <row r="35" spans="2:3">
      <c r="B35" s="10"/>
      <c r="C35" s="39" t="str">
        <f t="shared" si="0"/>
        <v/>
      </c>
    </row>
    <row r="36" spans="2:3">
      <c r="B36" s="10"/>
      <c r="C36" s="39" t="str">
        <f t="shared" si="0"/>
        <v/>
      </c>
    </row>
    <row r="37" spans="2:3">
      <c r="B37" s="10"/>
      <c r="C37" s="39" t="str">
        <f t="shared" si="0"/>
        <v/>
      </c>
    </row>
    <row r="38" spans="2:3">
      <c r="B38" s="10"/>
      <c r="C38" s="39" t="str">
        <f t="shared" si="0"/>
        <v/>
      </c>
    </row>
    <row r="39" spans="2:3">
      <c r="B39" s="10"/>
      <c r="C39" s="39" t="str">
        <f t="shared" si="0"/>
        <v/>
      </c>
    </row>
    <row r="40" spans="2:3">
      <c r="B40" s="10"/>
      <c r="C40" s="39" t="str">
        <f t="shared" si="0"/>
        <v/>
      </c>
    </row>
    <row r="41" spans="2:3">
      <c r="B41" s="10"/>
      <c r="C41" s="39" t="str">
        <f t="shared" si="0"/>
        <v/>
      </c>
    </row>
    <row r="42" spans="2:3">
      <c r="B42" s="10"/>
      <c r="C42" s="39" t="str">
        <f t="shared" si="0"/>
        <v/>
      </c>
    </row>
    <row r="43" spans="2:3">
      <c r="B43" s="10"/>
      <c r="C43" s="39" t="str">
        <f t="shared" si="0"/>
        <v/>
      </c>
    </row>
    <row r="44" spans="2:3">
      <c r="B44" s="10"/>
      <c r="C44" s="39" t="str">
        <f t="shared" si="0"/>
        <v/>
      </c>
    </row>
    <row r="45" spans="2:3">
      <c r="B45" s="10"/>
      <c r="C45" s="39" t="str">
        <f t="shared" si="0"/>
        <v/>
      </c>
    </row>
    <row r="46" spans="2:3">
      <c r="B46" s="10"/>
      <c r="C46" s="39" t="str">
        <f t="shared" si="0"/>
        <v/>
      </c>
    </row>
    <row r="47" spans="2:3">
      <c r="B47" s="10"/>
      <c r="C47" s="39" t="str">
        <f t="shared" si="0"/>
        <v/>
      </c>
    </row>
    <row r="48" spans="2:3">
      <c r="B48" s="10"/>
      <c r="C48" s="39" t="str">
        <f t="shared" si="0"/>
        <v/>
      </c>
    </row>
    <row r="49" spans="2:3">
      <c r="B49" s="10"/>
      <c r="C49" s="39" t="str">
        <f t="shared" si="0"/>
        <v/>
      </c>
    </row>
    <row r="50" spans="2:3">
      <c r="B50" s="10"/>
      <c r="C50" s="39" t="str">
        <f t="shared" si="0"/>
        <v/>
      </c>
    </row>
    <row r="51" spans="2:3">
      <c r="B51" s="10"/>
      <c r="C51" s="39" t="str">
        <f t="shared" si="0"/>
        <v/>
      </c>
    </row>
    <row r="52" spans="2:3">
      <c r="B52" s="10"/>
      <c r="C52" s="39" t="str">
        <f t="shared" si="0"/>
        <v/>
      </c>
    </row>
    <row r="53" spans="2:3">
      <c r="B53" s="10"/>
      <c r="C53" s="39" t="str">
        <f t="shared" si="0"/>
        <v/>
      </c>
    </row>
    <row r="54" spans="2:3">
      <c r="B54" s="10"/>
      <c r="C54" s="39" t="str">
        <f t="shared" si="0"/>
        <v/>
      </c>
    </row>
    <row r="55" spans="2:3">
      <c r="B55" s="10"/>
      <c r="C55" s="39" t="str">
        <f t="shared" si="0"/>
        <v/>
      </c>
    </row>
    <row r="56" spans="2:3">
      <c r="B56" s="10"/>
      <c r="C56" s="39" t="str">
        <f t="shared" si="0"/>
        <v/>
      </c>
    </row>
    <row r="57" spans="2:3">
      <c r="B57" s="10"/>
      <c r="C57" s="39" t="str">
        <f t="shared" si="0"/>
        <v/>
      </c>
    </row>
    <row r="58" spans="2:3">
      <c r="B58" s="10"/>
      <c r="C58" s="39" t="str">
        <f t="shared" si="0"/>
        <v/>
      </c>
    </row>
    <row r="59" spans="2:3">
      <c r="B59" s="10"/>
      <c r="C59" s="39" t="str">
        <f t="shared" si="0"/>
        <v/>
      </c>
    </row>
    <row r="60" spans="2:3">
      <c r="B60" s="10"/>
      <c r="C60" s="39" t="str">
        <f t="shared" si="0"/>
        <v/>
      </c>
    </row>
    <row r="61" spans="2:3">
      <c r="B61" s="10"/>
      <c r="C61" s="39" t="str">
        <f t="shared" si="0"/>
        <v/>
      </c>
    </row>
    <row r="62" spans="2:3">
      <c r="B62" s="10"/>
      <c r="C62" s="39" t="str">
        <f t="shared" si="0"/>
        <v/>
      </c>
    </row>
    <row r="63" spans="2:3">
      <c r="B63" s="10"/>
      <c r="C63" s="39" t="str">
        <f t="shared" si="0"/>
        <v/>
      </c>
    </row>
    <row r="64" spans="2:3">
      <c r="B64" s="10"/>
      <c r="C64" s="39" t="str">
        <f t="shared" si="0"/>
        <v/>
      </c>
    </row>
    <row r="65" spans="2:3">
      <c r="B65" s="10"/>
      <c r="C65" s="39" t="str">
        <f t="shared" si="0"/>
        <v/>
      </c>
    </row>
    <row r="66" spans="2:3">
      <c r="B66" s="10"/>
      <c r="C66" s="39" t="str">
        <f t="shared" si="0"/>
        <v/>
      </c>
    </row>
    <row r="67" spans="2:3">
      <c r="B67" s="10"/>
      <c r="C67" s="39" t="str">
        <f t="shared" si="0"/>
        <v/>
      </c>
    </row>
    <row r="68" spans="2:3">
      <c r="B68" s="10"/>
      <c r="C68" s="39" t="str">
        <f t="shared" si="0"/>
        <v/>
      </c>
    </row>
    <row r="69" spans="2:3">
      <c r="B69" s="10"/>
      <c r="C69" s="39" t="str">
        <f t="shared" si="0"/>
        <v/>
      </c>
    </row>
    <row r="70" spans="2:3">
      <c r="B70" s="10"/>
      <c r="C70" s="39" t="str">
        <f t="shared" si="0"/>
        <v/>
      </c>
    </row>
    <row r="71" spans="2:3">
      <c r="B71" s="10"/>
      <c r="C71" s="39" t="str">
        <f t="shared" si="0"/>
        <v/>
      </c>
    </row>
    <row r="72" spans="2:3">
      <c r="B72" s="10"/>
      <c r="C72" s="39" t="str">
        <f t="shared" si="0"/>
        <v/>
      </c>
    </row>
    <row r="73" spans="2:3">
      <c r="B73" s="10"/>
      <c r="C73" s="39" t="str">
        <f t="shared" ref="C73:C136" si="1">IF(AND(B72="",B73&lt;&gt;""),"エラー！記入箇所を確認してください。","")</f>
        <v/>
      </c>
    </row>
    <row r="74" spans="2:3">
      <c r="B74" s="10"/>
      <c r="C74" s="39" t="str">
        <f t="shared" si="1"/>
        <v/>
      </c>
    </row>
    <row r="75" spans="2:3">
      <c r="B75" s="10"/>
      <c r="C75" s="39" t="str">
        <f t="shared" si="1"/>
        <v/>
      </c>
    </row>
    <row r="76" spans="2:3">
      <c r="B76" s="10"/>
      <c r="C76" s="39" t="str">
        <f t="shared" si="1"/>
        <v/>
      </c>
    </row>
    <row r="77" spans="2:3">
      <c r="B77" s="10"/>
      <c r="C77" s="39" t="str">
        <f t="shared" si="1"/>
        <v/>
      </c>
    </row>
    <row r="78" spans="2:3">
      <c r="B78" s="10"/>
      <c r="C78" s="39" t="str">
        <f t="shared" si="1"/>
        <v/>
      </c>
    </row>
    <row r="79" spans="2:3">
      <c r="B79" s="10"/>
      <c r="C79" s="39" t="str">
        <f t="shared" si="1"/>
        <v/>
      </c>
    </row>
    <row r="80" spans="2:3">
      <c r="B80" s="10"/>
      <c r="C80" s="39" t="str">
        <f t="shared" si="1"/>
        <v/>
      </c>
    </row>
    <row r="81" spans="2:3">
      <c r="B81" s="10"/>
      <c r="C81" s="39" t="str">
        <f t="shared" si="1"/>
        <v/>
      </c>
    </row>
    <row r="82" spans="2:3">
      <c r="B82" s="10"/>
      <c r="C82" s="39" t="str">
        <f t="shared" si="1"/>
        <v/>
      </c>
    </row>
    <row r="83" spans="2:3">
      <c r="B83" s="10"/>
      <c r="C83" s="39" t="str">
        <f t="shared" si="1"/>
        <v/>
      </c>
    </row>
    <row r="84" spans="2:3">
      <c r="B84" s="10"/>
      <c r="C84" s="39" t="str">
        <f t="shared" si="1"/>
        <v/>
      </c>
    </row>
    <row r="85" spans="2:3">
      <c r="B85" s="10"/>
      <c r="C85" s="39" t="str">
        <f t="shared" si="1"/>
        <v/>
      </c>
    </row>
    <row r="86" spans="2:3">
      <c r="B86" s="10"/>
      <c r="C86" s="39" t="str">
        <f t="shared" si="1"/>
        <v/>
      </c>
    </row>
    <row r="87" spans="2:3">
      <c r="B87" s="10"/>
      <c r="C87" s="39" t="str">
        <f t="shared" si="1"/>
        <v/>
      </c>
    </row>
    <row r="88" spans="2:3">
      <c r="B88" s="10"/>
      <c r="C88" s="39" t="str">
        <f t="shared" si="1"/>
        <v/>
      </c>
    </row>
    <row r="89" spans="2:3">
      <c r="B89" s="10"/>
      <c r="C89" s="39" t="str">
        <f t="shared" si="1"/>
        <v/>
      </c>
    </row>
    <row r="90" spans="2:3">
      <c r="B90" s="10"/>
      <c r="C90" s="39" t="str">
        <f t="shared" si="1"/>
        <v/>
      </c>
    </row>
    <row r="91" spans="2:3">
      <c r="B91" s="10"/>
      <c r="C91" s="39" t="str">
        <f t="shared" si="1"/>
        <v/>
      </c>
    </row>
    <row r="92" spans="2:3">
      <c r="B92" s="10"/>
      <c r="C92" s="39" t="str">
        <f t="shared" si="1"/>
        <v/>
      </c>
    </row>
    <row r="93" spans="2:3">
      <c r="B93" s="10"/>
      <c r="C93" s="39" t="str">
        <f t="shared" si="1"/>
        <v/>
      </c>
    </row>
    <row r="94" spans="2:3">
      <c r="B94" s="10"/>
      <c r="C94" s="39" t="str">
        <f t="shared" si="1"/>
        <v/>
      </c>
    </row>
    <row r="95" spans="2:3">
      <c r="B95" s="10"/>
      <c r="C95" s="39" t="str">
        <f t="shared" si="1"/>
        <v/>
      </c>
    </row>
    <row r="96" spans="2:3">
      <c r="B96" s="10"/>
      <c r="C96" s="39" t="str">
        <f t="shared" si="1"/>
        <v/>
      </c>
    </row>
    <row r="97" spans="2:3">
      <c r="B97" s="10"/>
      <c r="C97" s="39" t="str">
        <f t="shared" si="1"/>
        <v/>
      </c>
    </row>
    <row r="98" spans="2:3">
      <c r="B98" s="10"/>
      <c r="C98" s="39" t="str">
        <f t="shared" si="1"/>
        <v/>
      </c>
    </row>
    <row r="99" spans="2:3">
      <c r="B99" s="10"/>
      <c r="C99" s="39" t="str">
        <f t="shared" si="1"/>
        <v/>
      </c>
    </row>
    <row r="100" spans="2:3">
      <c r="B100" s="10"/>
      <c r="C100" s="39" t="str">
        <f t="shared" si="1"/>
        <v/>
      </c>
    </row>
    <row r="101" spans="2:3">
      <c r="B101" s="10"/>
      <c r="C101" s="39" t="str">
        <f t="shared" si="1"/>
        <v/>
      </c>
    </row>
    <row r="102" spans="2:3">
      <c r="B102" s="10"/>
      <c r="C102" s="39" t="str">
        <f t="shared" si="1"/>
        <v/>
      </c>
    </row>
    <row r="103" spans="2:3">
      <c r="B103" s="10"/>
      <c r="C103" s="39" t="str">
        <f t="shared" si="1"/>
        <v/>
      </c>
    </row>
    <row r="104" spans="2:3">
      <c r="B104" s="10"/>
      <c r="C104" s="39" t="str">
        <f t="shared" si="1"/>
        <v/>
      </c>
    </row>
    <row r="105" spans="2:3">
      <c r="B105" s="10"/>
      <c r="C105" s="39" t="str">
        <f t="shared" si="1"/>
        <v/>
      </c>
    </row>
    <row r="106" spans="2:3">
      <c r="B106" s="10"/>
      <c r="C106" s="39" t="str">
        <f t="shared" si="1"/>
        <v/>
      </c>
    </row>
    <row r="107" spans="2:3">
      <c r="B107" s="10"/>
      <c r="C107" s="39" t="str">
        <f t="shared" si="1"/>
        <v/>
      </c>
    </row>
    <row r="108" spans="2:3">
      <c r="B108" s="10"/>
      <c r="C108" s="39" t="str">
        <f t="shared" si="1"/>
        <v/>
      </c>
    </row>
    <row r="109" spans="2:3">
      <c r="B109" s="10"/>
      <c r="C109" s="39" t="str">
        <f t="shared" si="1"/>
        <v/>
      </c>
    </row>
    <row r="110" spans="2:3">
      <c r="B110" s="10"/>
      <c r="C110" s="39" t="str">
        <f t="shared" si="1"/>
        <v/>
      </c>
    </row>
    <row r="111" spans="2:3">
      <c r="B111" s="10"/>
      <c r="C111" s="39" t="str">
        <f t="shared" si="1"/>
        <v/>
      </c>
    </row>
    <row r="112" spans="2:3">
      <c r="B112" s="10"/>
      <c r="C112" s="39" t="str">
        <f t="shared" si="1"/>
        <v/>
      </c>
    </row>
    <row r="113" spans="2:3">
      <c r="B113" s="10"/>
      <c r="C113" s="39" t="str">
        <f t="shared" si="1"/>
        <v/>
      </c>
    </row>
    <row r="114" spans="2:3">
      <c r="B114" s="10"/>
      <c r="C114" s="39" t="str">
        <f t="shared" si="1"/>
        <v/>
      </c>
    </row>
    <row r="115" spans="2:3">
      <c r="B115" s="10"/>
      <c r="C115" s="39" t="str">
        <f t="shared" si="1"/>
        <v/>
      </c>
    </row>
    <row r="116" spans="2:3">
      <c r="B116" s="10"/>
      <c r="C116" s="39" t="str">
        <f t="shared" si="1"/>
        <v/>
      </c>
    </row>
    <row r="117" spans="2:3">
      <c r="B117" s="10"/>
      <c r="C117" s="39" t="str">
        <f t="shared" si="1"/>
        <v/>
      </c>
    </row>
    <row r="118" spans="2:3">
      <c r="B118" s="10"/>
      <c r="C118" s="39" t="str">
        <f t="shared" si="1"/>
        <v/>
      </c>
    </row>
    <row r="119" spans="2:3">
      <c r="B119" s="10"/>
      <c r="C119" s="39" t="str">
        <f t="shared" si="1"/>
        <v/>
      </c>
    </row>
    <row r="120" spans="2:3">
      <c r="B120" s="10"/>
      <c r="C120" s="39" t="str">
        <f t="shared" si="1"/>
        <v/>
      </c>
    </row>
    <row r="121" spans="2:3">
      <c r="B121" s="10"/>
      <c r="C121" s="39" t="str">
        <f t="shared" si="1"/>
        <v/>
      </c>
    </row>
    <row r="122" spans="2:3">
      <c r="B122" s="10"/>
      <c r="C122" s="39" t="str">
        <f t="shared" si="1"/>
        <v/>
      </c>
    </row>
    <row r="123" spans="2:3">
      <c r="B123" s="10"/>
      <c r="C123" s="39" t="str">
        <f t="shared" si="1"/>
        <v/>
      </c>
    </row>
    <row r="124" spans="2:3">
      <c r="B124" s="10"/>
      <c r="C124" s="39" t="str">
        <f t="shared" si="1"/>
        <v/>
      </c>
    </row>
    <row r="125" spans="2:3">
      <c r="B125" s="10"/>
      <c r="C125" s="39" t="str">
        <f t="shared" si="1"/>
        <v/>
      </c>
    </row>
    <row r="126" spans="2:3">
      <c r="B126" s="10"/>
      <c r="C126" s="39" t="str">
        <f t="shared" si="1"/>
        <v/>
      </c>
    </row>
    <row r="127" spans="2:3">
      <c r="B127" s="10"/>
      <c r="C127" s="39" t="str">
        <f t="shared" si="1"/>
        <v/>
      </c>
    </row>
    <row r="128" spans="2:3">
      <c r="B128" s="10"/>
      <c r="C128" s="39" t="str">
        <f t="shared" si="1"/>
        <v/>
      </c>
    </row>
    <row r="129" spans="2:3">
      <c r="B129" s="10"/>
      <c r="C129" s="39" t="str">
        <f t="shared" si="1"/>
        <v/>
      </c>
    </row>
    <row r="130" spans="2:3">
      <c r="B130" s="10"/>
      <c r="C130" s="39" t="str">
        <f t="shared" si="1"/>
        <v/>
      </c>
    </row>
    <row r="131" spans="2:3">
      <c r="B131" s="10"/>
      <c r="C131" s="39" t="str">
        <f t="shared" si="1"/>
        <v/>
      </c>
    </row>
    <row r="132" spans="2:3">
      <c r="B132" s="10"/>
      <c r="C132" s="39" t="str">
        <f t="shared" si="1"/>
        <v/>
      </c>
    </row>
    <row r="133" spans="2:3">
      <c r="B133" s="10"/>
      <c r="C133" s="39" t="str">
        <f t="shared" si="1"/>
        <v/>
      </c>
    </row>
    <row r="134" spans="2:3">
      <c r="B134" s="10"/>
      <c r="C134" s="39" t="str">
        <f t="shared" si="1"/>
        <v/>
      </c>
    </row>
    <row r="135" spans="2:3">
      <c r="B135" s="10"/>
      <c r="C135" s="39" t="str">
        <f t="shared" si="1"/>
        <v/>
      </c>
    </row>
    <row r="136" spans="2:3">
      <c r="B136" s="10"/>
      <c r="C136" s="39" t="str">
        <f t="shared" si="1"/>
        <v/>
      </c>
    </row>
    <row r="137" spans="2:3">
      <c r="B137" s="10"/>
      <c r="C137" s="39" t="str">
        <f t="shared" ref="C137:C200" si="2">IF(AND(B136="",B137&lt;&gt;""),"エラー！記入箇所を確認してください。","")</f>
        <v/>
      </c>
    </row>
    <row r="138" spans="2:3">
      <c r="B138" s="10"/>
      <c r="C138" s="39" t="str">
        <f t="shared" si="2"/>
        <v/>
      </c>
    </row>
    <row r="139" spans="2:3">
      <c r="B139" s="10"/>
      <c r="C139" s="39" t="str">
        <f t="shared" si="2"/>
        <v/>
      </c>
    </row>
    <row r="140" spans="2:3">
      <c r="B140" s="10"/>
      <c r="C140" s="39" t="str">
        <f t="shared" si="2"/>
        <v/>
      </c>
    </row>
    <row r="141" spans="2:3">
      <c r="B141" s="10"/>
      <c r="C141" s="39" t="str">
        <f t="shared" si="2"/>
        <v/>
      </c>
    </row>
    <row r="142" spans="2:3">
      <c r="B142" s="10"/>
      <c r="C142" s="39" t="str">
        <f t="shared" si="2"/>
        <v/>
      </c>
    </row>
    <row r="143" spans="2:3">
      <c r="B143" s="10"/>
      <c r="C143" s="39" t="str">
        <f t="shared" si="2"/>
        <v/>
      </c>
    </row>
    <row r="144" spans="2:3">
      <c r="B144" s="10"/>
      <c r="C144" s="39" t="str">
        <f t="shared" si="2"/>
        <v/>
      </c>
    </row>
    <row r="145" spans="2:3">
      <c r="B145" s="10"/>
      <c r="C145" s="39" t="str">
        <f t="shared" si="2"/>
        <v/>
      </c>
    </row>
    <row r="146" spans="2:3">
      <c r="B146" s="10"/>
      <c r="C146" s="39" t="str">
        <f t="shared" si="2"/>
        <v/>
      </c>
    </row>
    <row r="147" spans="2:3">
      <c r="B147" s="10"/>
      <c r="C147" s="39" t="str">
        <f t="shared" si="2"/>
        <v/>
      </c>
    </row>
    <row r="148" spans="2:3">
      <c r="B148" s="10"/>
      <c r="C148" s="39" t="str">
        <f t="shared" si="2"/>
        <v/>
      </c>
    </row>
    <row r="149" spans="2:3">
      <c r="B149" s="10"/>
      <c r="C149" s="39" t="str">
        <f t="shared" si="2"/>
        <v/>
      </c>
    </row>
    <row r="150" spans="2:3">
      <c r="B150" s="10"/>
      <c r="C150" s="39" t="str">
        <f t="shared" si="2"/>
        <v/>
      </c>
    </row>
    <row r="151" spans="2:3">
      <c r="B151" s="10"/>
      <c r="C151" s="39" t="str">
        <f t="shared" si="2"/>
        <v/>
      </c>
    </row>
    <row r="152" spans="2:3">
      <c r="B152" s="10"/>
      <c r="C152" s="39" t="str">
        <f t="shared" si="2"/>
        <v/>
      </c>
    </row>
    <row r="153" spans="2:3">
      <c r="B153" s="10"/>
      <c r="C153" s="39" t="str">
        <f t="shared" si="2"/>
        <v/>
      </c>
    </row>
    <row r="154" spans="2:3">
      <c r="B154" s="10"/>
      <c r="C154" s="39" t="str">
        <f t="shared" si="2"/>
        <v/>
      </c>
    </row>
    <row r="155" spans="2:3">
      <c r="B155" s="10"/>
      <c r="C155" s="39" t="str">
        <f t="shared" si="2"/>
        <v/>
      </c>
    </row>
    <row r="156" spans="2:3">
      <c r="B156" s="10"/>
      <c r="C156" s="39" t="str">
        <f t="shared" si="2"/>
        <v/>
      </c>
    </row>
    <row r="157" spans="2:3">
      <c r="B157" s="10"/>
      <c r="C157" s="39" t="str">
        <f t="shared" si="2"/>
        <v/>
      </c>
    </row>
    <row r="158" spans="2:3">
      <c r="B158" s="10"/>
      <c r="C158" s="39" t="str">
        <f t="shared" si="2"/>
        <v/>
      </c>
    </row>
    <row r="159" spans="2:3">
      <c r="B159" s="10"/>
      <c r="C159" s="39" t="str">
        <f t="shared" si="2"/>
        <v/>
      </c>
    </row>
    <row r="160" spans="2:3">
      <c r="B160" s="10"/>
      <c r="C160" s="39" t="str">
        <f t="shared" si="2"/>
        <v/>
      </c>
    </row>
    <row r="161" spans="2:3">
      <c r="B161" s="10"/>
      <c r="C161" s="39" t="str">
        <f t="shared" si="2"/>
        <v/>
      </c>
    </row>
    <row r="162" spans="2:3">
      <c r="B162" s="10"/>
      <c r="C162" s="39" t="str">
        <f t="shared" si="2"/>
        <v/>
      </c>
    </row>
    <row r="163" spans="2:3">
      <c r="B163" s="10"/>
      <c r="C163" s="39" t="str">
        <f t="shared" si="2"/>
        <v/>
      </c>
    </row>
    <row r="164" spans="2:3">
      <c r="B164" s="10"/>
      <c r="C164" s="39" t="str">
        <f t="shared" si="2"/>
        <v/>
      </c>
    </row>
    <row r="165" spans="2:3">
      <c r="B165" s="10"/>
      <c r="C165" s="39" t="str">
        <f t="shared" si="2"/>
        <v/>
      </c>
    </row>
    <row r="166" spans="2:3">
      <c r="B166" s="10"/>
      <c r="C166" s="39" t="str">
        <f t="shared" si="2"/>
        <v/>
      </c>
    </row>
    <row r="167" spans="2:3">
      <c r="B167" s="10"/>
      <c r="C167" s="39" t="str">
        <f t="shared" si="2"/>
        <v/>
      </c>
    </row>
    <row r="168" spans="2:3">
      <c r="B168" s="10"/>
      <c r="C168" s="39" t="str">
        <f t="shared" si="2"/>
        <v/>
      </c>
    </row>
    <row r="169" spans="2:3">
      <c r="B169" s="10"/>
      <c r="C169" s="39" t="str">
        <f t="shared" si="2"/>
        <v/>
      </c>
    </row>
    <row r="170" spans="2:3">
      <c r="B170" s="10"/>
      <c r="C170" s="39" t="str">
        <f t="shared" si="2"/>
        <v/>
      </c>
    </row>
    <row r="171" spans="2:3">
      <c r="B171" s="10"/>
      <c r="C171" s="39" t="str">
        <f t="shared" si="2"/>
        <v/>
      </c>
    </row>
    <row r="172" spans="2:3">
      <c r="B172" s="10"/>
      <c r="C172" s="39" t="str">
        <f t="shared" si="2"/>
        <v/>
      </c>
    </row>
    <row r="173" spans="2:3">
      <c r="B173" s="10"/>
      <c r="C173" s="39" t="str">
        <f t="shared" si="2"/>
        <v/>
      </c>
    </row>
    <row r="174" spans="2:3">
      <c r="B174" s="10"/>
      <c r="C174" s="39" t="str">
        <f t="shared" si="2"/>
        <v/>
      </c>
    </row>
    <row r="175" spans="2:3">
      <c r="B175" s="10"/>
      <c r="C175" s="39" t="str">
        <f t="shared" si="2"/>
        <v/>
      </c>
    </row>
    <row r="176" spans="2:3">
      <c r="B176" s="10"/>
      <c r="C176" s="39" t="str">
        <f t="shared" si="2"/>
        <v/>
      </c>
    </row>
    <row r="177" spans="2:3">
      <c r="B177" s="10"/>
      <c r="C177" s="39" t="str">
        <f t="shared" si="2"/>
        <v/>
      </c>
    </row>
    <row r="178" spans="2:3">
      <c r="B178" s="10"/>
      <c r="C178" s="39" t="str">
        <f t="shared" si="2"/>
        <v/>
      </c>
    </row>
    <row r="179" spans="2:3">
      <c r="B179" s="10"/>
      <c r="C179" s="39" t="str">
        <f t="shared" si="2"/>
        <v/>
      </c>
    </row>
    <row r="180" spans="2:3">
      <c r="B180" s="10"/>
      <c r="C180" s="39" t="str">
        <f t="shared" si="2"/>
        <v/>
      </c>
    </row>
    <row r="181" spans="2:3">
      <c r="B181" s="10"/>
      <c r="C181" s="39" t="str">
        <f t="shared" si="2"/>
        <v/>
      </c>
    </row>
    <row r="182" spans="2:3">
      <c r="B182" s="10"/>
      <c r="C182" s="39" t="str">
        <f t="shared" si="2"/>
        <v/>
      </c>
    </row>
    <row r="183" spans="2:3">
      <c r="B183" s="10"/>
      <c r="C183" s="39" t="str">
        <f t="shared" si="2"/>
        <v/>
      </c>
    </row>
    <row r="184" spans="2:3">
      <c r="B184" s="10"/>
      <c r="C184" s="39" t="str">
        <f t="shared" si="2"/>
        <v/>
      </c>
    </row>
    <row r="185" spans="2:3">
      <c r="B185" s="10"/>
      <c r="C185" s="39" t="str">
        <f t="shared" si="2"/>
        <v/>
      </c>
    </row>
    <row r="186" spans="2:3">
      <c r="B186" s="10"/>
      <c r="C186" s="39" t="str">
        <f t="shared" si="2"/>
        <v/>
      </c>
    </row>
    <row r="187" spans="2:3">
      <c r="B187" s="10"/>
      <c r="C187" s="39" t="str">
        <f t="shared" si="2"/>
        <v/>
      </c>
    </row>
    <row r="188" spans="2:3">
      <c r="B188" s="10"/>
      <c r="C188" s="39" t="str">
        <f t="shared" si="2"/>
        <v/>
      </c>
    </row>
    <row r="189" spans="2:3">
      <c r="B189" s="10"/>
      <c r="C189" s="39" t="str">
        <f t="shared" si="2"/>
        <v/>
      </c>
    </row>
    <row r="190" spans="2:3">
      <c r="B190" s="10"/>
      <c r="C190" s="39" t="str">
        <f t="shared" si="2"/>
        <v/>
      </c>
    </row>
    <row r="191" spans="2:3">
      <c r="B191" s="10"/>
      <c r="C191" s="39" t="str">
        <f t="shared" si="2"/>
        <v/>
      </c>
    </row>
    <row r="192" spans="2:3">
      <c r="B192" s="10"/>
      <c r="C192" s="39" t="str">
        <f t="shared" si="2"/>
        <v/>
      </c>
    </row>
    <row r="193" spans="2:3">
      <c r="B193" s="10"/>
      <c r="C193" s="39" t="str">
        <f t="shared" si="2"/>
        <v/>
      </c>
    </row>
    <row r="194" spans="2:3">
      <c r="B194" s="10"/>
      <c r="C194" s="39" t="str">
        <f t="shared" si="2"/>
        <v/>
      </c>
    </row>
    <row r="195" spans="2:3">
      <c r="B195" s="10"/>
      <c r="C195" s="39" t="str">
        <f t="shared" si="2"/>
        <v/>
      </c>
    </row>
    <row r="196" spans="2:3">
      <c r="B196" s="10"/>
      <c r="C196" s="39" t="str">
        <f t="shared" si="2"/>
        <v/>
      </c>
    </row>
    <row r="197" spans="2:3">
      <c r="B197" s="10"/>
      <c r="C197" s="39" t="str">
        <f t="shared" si="2"/>
        <v/>
      </c>
    </row>
    <row r="198" spans="2:3">
      <c r="B198" s="10"/>
      <c r="C198" s="39" t="str">
        <f t="shared" si="2"/>
        <v/>
      </c>
    </row>
    <row r="199" spans="2:3">
      <c r="B199" s="10"/>
      <c r="C199" s="39" t="str">
        <f t="shared" si="2"/>
        <v/>
      </c>
    </row>
    <row r="200" spans="2:3">
      <c r="B200" s="10"/>
      <c r="C200" s="39" t="str">
        <f t="shared" si="2"/>
        <v/>
      </c>
    </row>
    <row r="201" spans="2:3">
      <c r="B201" s="10"/>
      <c r="C201" s="39" t="str">
        <f t="shared" ref="C201:C264" si="3">IF(AND(B200="",B201&lt;&gt;""),"エラー！記入箇所を確認してください。","")</f>
        <v/>
      </c>
    </row>
    <row r="202" spans="2:3">
      <c r="B202" s="10"/>
      <c r="C202" s="39" t="str">
        <f t="shared" si="3"/>
        <v/>
      </c>
    </row>
    <row r="203" spans="2:3">
      <c r="B203" s="10"/>
      <c r="C203" s="39" t="str">
        <f t="shared" si="3"/>
        <v/>
      </c>
    </row>
    <row r="204" spans="2:3">
      <c r="B204" s="10"/>
      <c r="C204" s="39" t="str">
        <f t="shared" si="3"/>
        <v/>
      </c>
    </row>
    <row r="205" spans="2:3">
      <c r="B205" s="10"/>
      <c r="C205" s="39" t="str">
        <f t="shared" si="3"/>
        <v/>
      </c>
    </row>
    <row r="206" spans="2:3">
      <c r="B206" s="10"/>
      <c r="C206" s="39" t="str">
        <f t="shared" si="3"/>
        <v/>
      </c>
    </row>
    <row r="207" spans="2:3">
      <c r="B207" s="10"/>
      <c r="C207" s="39" t="str">
        <f t="shared" si="3"/>
        <v/>
      </c>
    </row>
    <row r="208" spans="2:3">
      <c r="B208" s="10"/>
      <c r="C208" s="39" t="str">
        <f t="shared" si="3"/>
        <v/>
      </c>
    </row>
    <row r="209" spans="2:3">
      <c r="B209" s="10"/>
      <c r="C209" s="39" t="str">
        <f t="shared" si="3"/>
        <v/>
      </c>
    </row>
    <row r="210" spans="2:3">
      <c r="B210" s="10"/>
      <c r="C210" s="39" t="str">
        <f t="shared" si="3"/>
        <v/>
      </c>
    </row>
    <row r="211" spans="2:3">
      <c r="B211" s="10"/>
      <c r="C211" s="39" t="str">
        <f t="shared" si="3"/>
        <v/>
      </c>
    </row>
    <row r="212" spans="2:3">
      <c r="B212" s="10"/>
      <c r="C212" s="39" t="str">
        <f t="shared" si="3"/>
        <v/>
      </c>
    </row>
    <row r="213" spans="2:3">
      <c r="B213" s="10"/>
      <c r="C213" s="39" t="str">
        <f t="shared" si="3"/>
        <v/>
      </c>
    </row>
    <row r="214" spans="2:3">
      <c r="B214" s="10"/>
      <c r="C214" s="39" t="str">
        <f t="shared" si="3"/>
        <v/>
      </c>
    </row>
    <row r="215" spans="2:3">
      <c r="B215" s="10"/>
      <c r="C215" s="39" t="str">
        <f t="shared" si="3"/>
        <v/>
      </c>
    </row>
    <row r="216" spans="2:3">
      <c r="B216" s="10"/>
      <c r="C216" s="39" t="str">
        <f t="shared" si="3"/>
        <v/>
      </c>
    </row>
    <row r="217" spans="2:3">
      <c r="B217" s="10"/>
      <c r="C217" s="39" t="str">
        <f t="shared" si="3"/>
        <v/>
      </c>
    </row>
    <row r="218" spans="2:3">
      <c r="B218" s="10"/>
      <c r="C218" s="39" t="str">
        <f t="shared" si="3"/>
        <v/>
      </c>
    </row>
    <row r="219" spans="2:3">
      <c r="B219" s="10"/>
      <c r="C219" s="39" t="str">
        <f t="shared" si="3"/>
        <v/>
      </c>
    </row>
    <row r="220" spans="2:3">
      <c r="B220" s="10"/>
      <c r="C220" s="39" t="str">
        <f t="shared" si="3"/>
        <v/>
      </c>
    </row>
    <row r="221" spans="2:3">
      <c r="B221" s="10"/>
      <c r="C221" s="39" t="str">
        <f t="shared" si="3"/>
        <v/>
      </c>
    </row>
    <row r="222" spans="2:3">
      <c r="B222" s="10"/>
      <c r="C222" s="39" t="str">
        <f t="shared" si="3"/>
        <v/>
      </c>
    </row>
    <row r="223" spans="2:3">
      <c r="B223" s="10"/>
      <c r="C223" s="39" t="str">
        <f t="shared" si="3"/>
        <v/>
      </c>
    </row>
    <row r="224" spans="2:3">
      <c r="B224" s="10"/>
      <c r="C224" s="39" t="str">
        <f t="shared" si="3"/>
        <v/>
      </c>
    </row>
    <row r="225" spans="2:3">
      <c r="B225" s="10"/>
      <c r="C225" s="39" t="str">
        <f t="shared" si="3"/>
        <v/>
      </c>
    </row>
    <row r="226" spans="2:3">
      <c r="B226" s="10"/>
      <c r="C226" s="39" t="str">
        <f t="shared" si="3"/>
        <v/>
      </c>
    </row>
    <row r="227" spans="2:3">
      <c r="B227" s="10"/>
      <c r="C227" s="39" t="str">
        <f t="shared" si="3"/>
        <v/>
      </c>
    </row>
    <row r="228" spans="2:3">
      <c r="B228" s="10"/>
      <c r="C228" s="39" t="str">
        <f t="shared" si="3"/>
        <v/>
      </c>
    </row>
    <row r="229" spans="2:3">
      <c r="B229" s="10"/>
      <c r="C229" s="39" t="str">
        <f t="shared" si="3"/>
        <v/>
      </c>
    </row>
    <row r="230" spans="2:3">
      <c r="B230" s="10"/>
      <c r="C230" s="39" t="str">
        <f t="shared" si="3"/>
        <v/>
      </c>
    </row>
    <row r="231" spans="2:3">
      <c r="B231" s="10"/>
      <c r="C231" s="39" t="str">
        <f t="shared" si="3"/>
        <v/>
      </c>
    </row>
    <row r="232" spans="2:3">
      <c r="B232" s="10"/>
      <c r="C232" s="39" t="str">
        <f t="shared" si="3"/>
        <v/>
      </c>
    </row>
    <row r="233" spans="2:3">
      <c r="B233" s="10"/>
      <c r="C233" s="39" t="str">
        <f t="shared" si="3"/>
        <v/>
      </c>
    </row>
    <row r="234" spans="2:3">
      <c r="B234" s="10"/>
      <c r="C234" s="39" t="str">
        <f t="shared" si="3"/>
        <v/>
      </c>
    </row>
    <row r="235" spans="2:3">
      <c r="B235" s="10"/>
      <c r="C235" s="39" t="str">
        <f t="shared" si="3"/>
        <v/>
      </c>
    </row>
    <row r="236" spans="2:3">
      <c r="B236" s="10"/>
      <c r="C236" s="39" t="str">
        <f t="shared" si="3"/>
        <v/>
      </c>
    </row>
    <row r="237" spans="2:3">
      <c r="B237" s="10"/>
      <c r="C237" s="39" t="str">
        <f t="shared" si="3"/>
        <v/>
      </c>
    </row>
    <row r="238" spans="2:3">
      <c r="B238" s="10"/>
      <c r="C238" s="39" t="str">
        <f t="shared" si="3"/>
        <v/>
      </c>
    </row>
    <row r="239" spans="2:3">
      <c r="B239" s="10"/>
      <c r="C239" s="39" t="str">
        <f t="shared" si="3"/>
        <v/>
      </c>
    </row>
    <row r="240" spans="2:3">
      <c r="B240" s="10"/>
      <c r="C240" s="39" t="str">
        <f t="shared" si="3"/>
        <v/>
      </c>
    </row>
    <row r="241" spans="2:3">
      <c r="B241" s="10"/>
      <c r="C241" s="39" t="str">
        <f t="shared" si="3"/>
        <v/>
      </c>
    </row>
    <row r="242" spans="2:3">
      <c r="B242" s="10"/>
      <c r="C242" s="39" t="str">
        <f t="shared" si="3"/>
        <v/>
      </c>
    </row>
    <row r="243" spans="2:3">
      <c r="B243" s="10"/>
      <c r="C243" s="39" t="str">
        <f t="shared" si="3"/>
        <v/>
      </c>
    </row>
    <row r="244" spans="2:3">
      <c r="B244" s="10"/>
      <c r="C244" s="39" t="str">
        <f t="shared" si="3"/>
        <v/>
      </c>
    </row>
    <row r="245" spans="2:3">
      <c r="B245" s="10"/>
      <c r="C245" s="39" t="str">
        <f t="shared" si="3"/>
        <v/>
      </c>
    </row>
    <row r="246" spans="2:3">
      <c r="B246" s="10"/>
      <c r="C246" s="39" t="str">
        <f t="shared" si="3"/>
        <v/>
      </c>
    </row>
    <row r="247" spans="2:3">
      <c r="B247" s="10"/>
      <c r="C247" s="39" t="str">
        <f t="shared" si="3"/>
        <v/>
      </c>
    </row>
    <row r="248" spans="2:3">
      <c r="B248" s="10"/>
      <c r="C248" s="39" t="str">
        <f t="shared" si="3"/>
        <v/>
      </c>
    </row>
    <row r="249" spans="2:3">
      <c r="B249" s="10"/>
      <c r="C249" s="39" t="str">
        <f t="shared" si="3"/>
        <v/>
      </c>
    </row>
    <row r="250" spans="2:3">
      <c r="B250" s="10"/>
      <c r="C250" s="39" t="str">
        <f t="shared" si="3"/>
        <v/>
      </c>
    </row>
    <row r="251" spans="2:3">
      <c r="B251" s="10"/>
      <c r="C251" s="39" t="str">
        <f t="shared" si="3"/>
        <v/>
      </c>
    </row>
    <row r="252" spans="2:3">
      <c r="B252" s="10"/>
      <c r="C252" s="39" t="str">
        <f t="shared" si="3"/>
        <v/>
      </c>
    </row>
    <row r="253" spans="2:3">
      <c r="B253" s="10"/>
      <c r="C253" s="39" t="str">
        <f t="shared" si="3"/>
        <v/>
      </c>
    </row>
    <row r="254" spans="2:3">
      <c r="B254" s="10"/>
      <c r="C254" s="39" t="str">
        <f t="shared" si="3"/>
        <v/>
      </c>
    </row>
    <row r="255" spans="2:3">
      <c r="B255" s="10"/>
      <c r="C255" s="39" t="str">
        <f t="shared" si="3"/>
        <v/>
      </c>
    </row>
    <row r="256" spans="2:3">
      <c r="B256" s="10"/>
      <c r="C256" s="39" t="str">
        <f t="shared" si="3"/>
        <v/>
      </c>
    </row>
    <row r="257" spans="2:3">
      <c r="B257" s="10"/>
      <c r="C257" s="39" t="str">
        <f t="shared" si="3"/>
        <v/>
      </c>
    </row>
    <row r="258" spans="2:3">
      <c r="B258" s="10"/>
      <c r="C258" s="39" t="str">
        <f t="shared" si="3"/>
        <v/>
      </c>
    </row>
    <row r="259" spans="2:3">
      <c r="B259" s="10"/>
      <c r="C259" s="39" t="str">
        <f t="shared" si="3"/>
        <v/>
      </c>
    </row>
    <row r="260" spans="2:3">
      <c r="B260" s="10"/>
      <c r="C260" s="39" t="str">
        <f t="shared" si="3"/>
        <v/>
      </c>
    </row>
    <row r="261" spans="2:3">
      <c r="B261" s="10"/>
      <c r="C261" s="39" t="str">
        <f t="shared" si="3"/>
        <v/>
      </c>
    </row>
    <row r="262" spans="2:3">
      <c r="B262" s="10"/>
      <c r="C262" s="39" t="str">
        <f t="shared" si="3"/>
        <v/>
      </c>
    </row>
    <row r="263" spans="2:3">
      <c r="B263" s="10"/>
      <c r="C263" s="39" t="str">
        <f t="shared" si="3"/>
        <v/>
      </c>
    </row>
    <row r="264" spans="2:3">
      <c r="B264" s="10"/>
      <c r="C264" s="39" t="str">
        <f t="shared" si="3"/>
        <v/>
      </c>
    </row>
    <row r="265" spans="2:3">
      <c r="B265" s="10"/>
      <c r="C265" s="39" t="str">
        <f t="shared" ref="C265:C328" si="4">IF(AND(B264="",B265&lt;&gt;""),"エラー！記入箇所を確認してください。","")</f>
        <v/>
      </c>
    </row>
    <row r="266" spans="2:3">
      <c r="B266" s="10"/>
      <c r="C266" s="39" t="str">
        <f t="shared" si="4"/>
        <v/>
      </c>
    </row>
    <row r="267" spans="2:3">
      <c r="B267" s="10"/>
      <c r="C267" s="39" t="str">
        <f t="shared" si="4"/>
        <v/>
      </c>
    </row>
    <row r="268" spans="2:3">
      <c r="B268" s="10"/>
      <c r="C268" s="39" t="str">
        <f t="shared" si="4"/>
        <v/>
      </c>
    </row>
    <row r="269" spans="2:3">
      <c r="B269" s="10"/>
      <c r="C269" s="39" t="str">
        <f t="shared" si="4"/>
        <v/>
      </c>
    </row>
    <row r="270" spans="2:3">
      <c r="B270" s="10"/>
      <c r="C270" s="39" t="str">
        <f t="shared" si="4"/>
        <v/>
      </c>
    </row>
    <row r="271" spans="2:3">
      <c r="B271" s="10"/>
      <c r="C271" s="39" t="str">
        <f t="shared" si="4"/>
        <v/>
      </c>
    </row>
    <row r="272" spans="2:3">
      <c r="B272" s="10"/>
      <c r="C272" s="39" t="str">
        <f t="shared" si="4"/>
        <v/>
      </c>
    </row>
    <row r="273" spans="2:3">
      <c r="B273" s="10"/>
      <c r="C273" s="39" t="str">
        <f t="shared" si="4"/>
        <v/>
      </c>
    </row>
    <row r="274" spans="2:3">
      <c r="B274" s="10"/>
      <c r="C274" s="39" t="str">
        <f t="shared" si="4"/>
        <v/>
      </c>
    </row>
    <row r="275" spans="2:3">
      <c r="B275" s="10"/>
      <c r="C275" s="39" t="str">
        <f t="shared" si="4"/>
        <v/>
      </c>
    </row>
    <row r="276" spans="2:3">
      <c r="B276" s="10"/>
      <c r="C276" s="39" t="str">
        <f t="shared" si="4"/>
        <v/>
      </c>
    </row>
    <row r="277" spans="2:3">
      <c r="B277" s="10"/>
      <c r="C277" s="39" t="str">
        <f t="shared" si="4"/>
        <v/>
      </c>
    </row>
    <row r="278" spans="2:3">
      <c r="B278" s="10"/>
      <c r="C278" s="39" t="str">
        <f t="shared" si="4"/>
        <v/>
      </c>
    </row>
    <row r="279" spans="2:3">
      <c r="B279" s="10"/>
      <c r="C279" s="39" t="str">
        <f t="shared" si="4"/>
        <v/>
      </c>
    </row>
    <row r="280" spans="2:3">
      <c r="B280" s="10"/>
      <c r="C280" s="39" t="str">
        <f t="shared" si="4"/>
        <v/>
      </c>
    </row>
    <row r="281" spans="2:3">
      <c r="B281" s="10"/>
      <c r="C281" s="39" t="str">
        <f t="shared" si="4"/>
        <v/>
      </c>
    </row>
    <row r="282" spans="2:3">
      <c r="B282" s="10"/>
      <c r="C282" s="39" t="str">
        <f t="shared" si="4"/>
        <v/>
      </c>
    </row>
    <row r="283" spans="2:3">
      <c r="B283" s="10"/>
      <c r="C283" s="39" t="str">
        <f t="shared" si="4"/>
        <v/>
      </c>
    </row>
    <row r="284" spans="2:3">
      <c r="B284" s="10"/>
      <c r="C284" s="39" t="str">
        <f t="shared" si="4"/>
        <v/>
      </c>
    </row>
    <row r="285" spans="2:3">
      <c r="B285" s="10"/>
      <c r="C285" s="39" t="str">
        <f t="shared" si="4"/>
        <v/>
      </c>
    </row>
    <row r="286" spans="2:3">
      <c r="B286" s="10"/>
      <c r="C286" s="39" t="str">
        <f t="shared" si="4"/>
        <v/>
      </c>
    </row>
    <row r="287" spans="2:3">
      <c r="B287" s="10"/>
      <c r="C287" s="39" t="str">
        <f t="shared" si="4"/>
        <v/>
      </c>
    </row>
    <row r="288" spans="2:3">
      <c r="B288" s="10"/>
      <c r="C288" s="39" t="str">
        <f t="shared" si="4"/>
        <v/>
      </c>
    </row>
    <row r="289" spans="2:3">
      <c r="B289" s="10"/>
      <c r="C289" s="39" t="str">
        <f t="shared" si="4"/>
        <v/>
      </c>
    </row>
    <row r="290" spans="2:3">
      <c r="B290" s="10"/>
      <c r="C290" s="39" t="str">
        <f t="shared" si="4"/>
        <v/>
      </c>
    </row>
    <row r="291" spans="2:3">
      <c r="B291" s="10"/>
      <c r="C291" s="39" t="str">
        <f t="shared" si="4"/>
        <v/>
      </c>
    </row>
    <row r="292" spans="2:3">
      <c r="B292" s="10"/>
      <c r="C292" s="39" t="str">
        <f t="shared" si="4"/>
        <v/>
      </c>
    </row>
    <row r="293" spans="2:3">
      <c r="B293" s="10"/>
      <c r="C293" s="39" t="str">
        <f t="shared" si="4"/>
        <v/>
      </c>
    </row>
    <row r="294" spans="2:3">
      <c r="B294" s="10"/>
      <c r="C294" s="39" t="str">
        <f t="shared" si="4"/>
        <v/>
      </c>
    </row>
    <row r="295" spans="2:3">
      <c r="B295" s="10"/>
      <c r="C295" s="39" t="str">
        <f t="shared" si="4"/>
        <v/>
      </c>
    </row>
    <row r="296" spans="2:3">
      <c r="B296" s="10"/>
      <c r="C296" s="39" t="str">
        <f t="shared" si="4"/>
        <v/>
      </c>
    </row>
    <row r="297" spans="2:3">
      <c r="B297" s="10"/>
      <c r="C297" s="39" t="str">
        <f t="shared" si="4"/>
        <v/>
      </c>
    </row>
    <row r="298" spans="2:3">
      <c r="B298" s="10"/>
      <c r="C298" s="39" t="str">
        <f t="shared" si="4"/>
        <v/>
      </c>
    </row>
    <row r="299" spans="2:3">
      <c r="B299" s="10"/>
      <c r="C299" s="39" t="str">
        <f t="shared" si="4"/>
        <v/>
      </c>
    </row>
    <row r="300" spans="2:3">
      <c r="B300" s="10"/>
      <c r="C300" s="39" t="str">
        <f t="shared" si="4"/>
        <v/>
      </c>
    </row>
    <row r="301" spans="2:3">
      <c r="B301" s="10"/>
      <c r="C301" s="39" t="str">
        <f t="shared" si="4"/>
        <v/>
      </c>
    </row>
    <row r="302" spans="2:3">
      <c r="B302" s="10"/>
      <c r="C302" s="39" t="str">
        <f t="shared" si="4"/>
        <v/>
      </c>
    </row>
    <row r="303" spans="2:3">
      <c r="B303" s="10"/>
      <c r="C303" s="39" t="str">
        <f t="shared" si="4"/>
        <v/>
      </c>
    </row>
    <row r="304" spans="2:3">
      <c r="B304" s="10"/>
      <c r="C304" s="39" t="str">
        <f t="shared" si="4"/>
        <v/>
      </c>
    </row>
    <row r="305" spans="2:3">
      <c r="B305" s="10"/>
      <c r="C305" s="39" t="str">
        <f t="shared" si="4"/>
        <v/>
      </c>
    </row>
    <row r="306" spans="2:3">
      <c r="B306" s="10"/>
      <c r="C306" s="39" t="str">
        <f t="shared" si="4"/>
        <v/>
      </c>
    </row>
    <row r="307" spans="2:3">
      <c r="B307" s="10"/>
      <c r="C307" s="39" t="str">
        <f t="shared" si="4"/>
        <v/>
      </c>
    </row>
    <row r="308" spans="2:3">
      <c r="B308" s="10"/>
      <c r="C308" s="39" t="str">
        <f t="shared" si="4"/>
        <v/>
      </c>
    </row>
    <row r="309" spans="2:3">
      <c r="B309" s="10"/>
      <c r="C309" s="39" t="str">
        <f t="shared" si="4"/>
        <v/>
      </c>
    </row>
    <row r="310" spans="2:3">
      <c r="B310" s="10"/>
      <c r="C310" s="39" t="str">
        <f t="shared" si="4"/>
        <v/>
      </c>
    </row>
    <row r="311" spans="2:3">
      <c r="B311" s="10"/>
      <c r="C311" s="39" t="str">
        <f t="shared" si="4"/>
        <v/>
      </c>
    </row>
    <row r="312" spans="2:3">
      <c r="B312" s="10"/>
      <c r="C312" s="39" t="str">
        <f t="shared" si="4"/>
        <v/>
      </c>
    </row>
    <row r="313" spans="2:3">
      <c r="B313" s="10"/>
      <c r="C313" s="39" t="str">
        <f t="shared" si="4"/>
        <v/>
      </c>
    </row>
    <row r="314" spans="2:3">
      <c r="B314" s="10"/>
      <c r="C314" s="39" t="str">
        <f t="shared" si="4"/>
        <v/>
      </c>
    </row>
    <row r="315" spans="2:3">
      <c r="B315" s="10"/>
      <c r="C315" s="39" t="str">
        <f t="shared" si="4"/>
        <v/>
      </c>
    </row>
    <row r="316" spans="2:3">
      <c r="B316" s="10"/>
      <c r="C316" s="39" t="str">
        <f t="shared" si="4"/>
        <v/>
      </c>
    </row>
    <row r="317" spans="2:3">
      <c r="B317" s="10"/>
      <c r="C317" s="39" t="str">
        <f t="shared" si="4"/>
        <v/>
      </c>
    </row>
    <row r="318" spans="2:3">
      <c r="B318" s="10"/>
      <c r="C318" s="39" t="str">
        <f t="shared" si="4"/>
        <v/>
      </c>
    </row>
    <row r="319" spans="2:3">
      <c r="B319" s="10"/>
      <c r="C319" s="39" t="str">
        <f t="shared" si="4"/>
        <v/>
      </c>
    </row>
    <row r="320" spans="2:3">
      <c r="B320" s="10"/>
      <c r="C320" s="39" t="str">
        <f t="shared" si="4"/>
        <v/>
      </c>
    </row>
    <row r="321" spans="2:3">
      <c r="B321" s="10"/>
      <c r="C321" s="39" t="str">
        <f t="shared" si="4"/>
        <v/>
      </c>
    </row>
    <row r="322" spans="2:3">
      <c r="B322" s="10"/>
      <c r="C322" s="39" t="str">
        <f t="shared" si="4"/>
        <v/>
      </c>
    </row>
    <row r="323" spans="2:3">
      <c r="B323" s="10"/>
      <c r="C323" s="39" t="str">
        <f t="shared" si="4"/>
        <v/>
      </c>
    </row>
    <row r="324" spans="2:3">
      <c r="B324" s="10"/>
      <c r="C324" s="39" t="str">
        <f t="shared" si="4"/>
        <v/>
      </c>
    </row>
    <row r="325" spans="2:3">
      <c r="B325" s="10"/>
      <c r="C325" s="39" t="str">
        <f t="shared" si="4"/>
        <v/>
      </c>
    </row>
    <row r="326" spans="2:3">
      <c r="B326" s="10"/>
      <c r="C326" s="39" t="str">
        <f t="shared" si="4"/>
        <v/>
      </c>
    </row>
    <row r="327" spans="2:3">
      <c r="B327" s="10"/>
      <c r="C327" s="39" t="str">
        <f t="shared" si="4"/>
        <v/>
      </c>
    </row>
    <row r="328" spans="2:3">
      <c r="B328" s="10"/>
      <c r="C328" s="39" t="str">
        <f t="shared" si="4"/>
        <v/>
      </c>
    </row>
    <row r="329" spans="2:3">
      <c r="B329" s="10"/>
      <c r="C329" s="39" t="str">
        <f t="shared" ref="C329:C392" si="5">IF(AND(B328="",B329&lt;&gt;""),"エラー！記入箇所を確認してください。","")</f>
        <v/>
      </c>
    </row>
    <row r="330" spans="2:3">
      <c r="B330" s="10"/>
      <c r="C330" s="39" t="str">
        <f t="shared" si="5"/>
        <v/>
      </c>
    </row>
    <row r="331" spans="2:3">
      <c r="B331" s="10"/>
      <c r="C331" s="39" t="str">
        <f t="shared" si="5"/>
        <v/>
      </c>
    </row>
    <row r="332" spans="2:3">
      <c r="B332" s="10"/>
      <c r="C332" s="39" t="str">
        <f t="shared" si="5"/>
        <v/>
      </c>
    </row>
    <row r="333" spans="2:3">
      <c r="B333" s="10"/>
      <c r="C333" s="39" t="str">
        <f t="shared" si="5"/>
        <v/>
      </c>
    </row>
    <row r="334" spans="2:3">
      <c r="B334" s="10"/>
      <c r="C334" s="39" t="str">
        <f t="shared" si="5"/>
        <v/>
      </c>
    </row>
    <row r="335" spans="2:3">
      <c r="B335" s="10"/>
      <c r="C335" s="39" t="str">
        <f t="shared" si="5"/>
        <v/>
      </c>
    </row>
    <row r="336" spans="2:3">
      <c r="B336" s="10"/>
      <c r="C336" s="39" t="str">
        <f t="shared" si="5"/>
        <v/>
      </c>
    </row>
    <row r="337" spans="2:3">
      <c r="B337" s="10"/>
      <c r="C337" s="39" t="str">
        <f t="shared" si="5"/>
        <v/>
      </c>
    </row>
    <row r="338" spans="2:3">
      <c r="B338" s="10"/>
      <c r="C338" s="39" t="str">
        <f t="shared" si="5"/>
        <v/>
      </c>
    </row>
    <row r="339" spans="2:3">
      <c r="B339" s="10"/>
      <c r="C339" s="39" t="str">
        <f t="shared" si="5"/>
        <v/>
      </c>
    </row>
    <row r="340" spans="2:3">
      <c r="B340" s="10"/>
      <c r="C340" s="39" t="str">
        <f t="shared" si="5"/>
        <v/>
      </c>
    </row>
    <row r="341" spans="2:3">
      <c r="B341" s="10"/>
      <c r="C341" s="39" t="str">
        <f t="shared" si="5"/>
        <v/>
      </c>
    </row>
    <row r="342" spans="2:3">
      <c r="B342" s="10"/>
      <c r="C342" s="39" t="str">
        <f t="shared" si="5"/>
        <v/>
      </c>
    </row>
    <row r="343" spans="2:3">
      <c r="B343" s="10"/>
      <c r="C343" s="39" t="str">
        <f t="shared" si="5"/>
        <v/>
      </c>
    </row>
    <row r="344" spans="2:3">
      <c r="B344" s="10"/>
      <c r="C344" s="39" t="str">
        <f t="shared" si="5"/>
        <v/>
      </c>
    </row>
    <row r="345" spans="2:3">
      <c r="B345" s="10"/>
      <c r="C345" s="39" t="str">
        <f t="shared" si="5"/>
        <v/>
      </c>
    </row>
    <row r="346" spans="2:3">
      <c r="B346" s="10"/>
      <c r="C346" s="39" t="str">
        <f t="shared" si="5"/>
        <v/>
      </c>
    </row>
    <row r="347" spans="2:3">
      <c r="B347" s="10"/>
      <c r="C347" s="39" t="str">
        <f t="shared" si="5"/>
        <v/>
      </c>
    </row>
    <row r="348" spans="2:3">
      <c r="B348" s="10"/>
      <c r="C348" s="39" t="str">
        <f t="shared" si="5"/>
        <v/>
      </c>
    </row>
    <row r="349" spans="2:3">
      <c r="B349" s="10"/>
      <c r="C349" s="39" t="str">
        <f t="shared" si="5"/>
        <v/>
      </c>
    </row>
    <row r="350" spans="2:3">
      <c r="B350" s="10"/>
      <c r="C350" s="39" t="str">
        <f t="shared" si="5"/>
        <v/>
      </c>
    </row>
    <row r="351" spans="2:3">
      <c r="B351" s="10"/>
      <c r="C351" s="39" t="str">
        <f t="shared" si="5"/>
        <v/>
      </c>
    </row>
    <row r="352" spans="2:3">
      <c r="B352" s="10"/>
      <c r="C352" s="39" t="str">
        <f t="shared" si="5"/>
        <v/>
      </c>
    </row>
    <row r="353" spans="2:3">
      <c r="B353" s="10"/>
      <c r="C353" s="39" t="str">
        <f t="shared" si="5"/>
        <v/>
      </c>
    </row>
    <row r="354" spans="2:3">
      <c r="B354" s="10"/>
      <c r="C354" s="39" t="str">
        <f t="shared" si="5"/>
        <v/>
      </c>
    </row>
    <row r="355" spans="2:3">
      <c r="B355" s="10"/>
      <c r="C355" s="39" t="str">
        <f t="shared" si="5"/>
        <v/>
      </c>
    </row>
    <row r="356" spans="2:3">
      <c r="B356" s="10"/>
      <c r="C356" s="39" t="str">
        <f t="shared" si="5"/>
        <v/>
      </c>
    </row>
    <row r="357" spans="2:3">
      <c r="B357" s="10"/>
      <c r="C357" s="39" t="str">
        <f t="shared" si="5"/>
        <v/>
      </c>
    </row>
    <row r="358" spans="2:3">
      <c r="B358" s="10"/>
      <c r="C358" s="39" t="str">
        <f t="shared" si="5"/>
        <v/>
      </c>
    </row>
    <row r="359" spans="2:3">
      <c r="B359" s="10"/>
      <c r="C359" s="39" t="str">
        <f t="shared" si="5"/>
        <v/>
      </c>
    </row>
    <row r="360" spans="2:3">
      <c r="B360" s="10"/>
      <c r="C360" s="39" t="str">
        <f t="shared" si="5"/>
        <v/>
      </c>
    </row>
    <row r="361" spans="2:3">
      <c r="B361" s="10"/>
      <c r="C361" s="39" t="str">
        <f t="shared" si="5"/>
        <v/>
      </c>
    </row>
    <row r="362" spans="2:3">
      <c r="B362" s="10"/>
      <c r="C362" s="39" t="str">
        <f t="shared" si="5"/>
        <v/>
      </c>
    </row>
    <row r="363" spans="2:3">
      <c r="B363" s="10"/>
      <c r="C363" s="39" t="str">
        <f t="shared" si="5"/>
        <v/>
      </c>
    </row>
    <row r="364" spans="2:3">
      <c r="B364" s="10"/>
      <c r="C364" s="39" t="str">
        <f t="shared" si="5"/>
        <v/>
      </c>
    </row>
    <row r="365" spans="2:3">
      <c r="B365" s="10"/>
      <c r="C365" s="39" t="str">
        <f t="shared" si="5"/>
        <v/>
      </c>
    </row>
    <row r="366" spans="2:3">
      <c r="B366" s="10"/>
      <c r="C366" s="39" t="str">
        <f t="shared" si="5"/>
        <v/>
      </c>
    </row>
    <row r="367" spans="2:3">
      <c r="B367" s="10"/>
      <c r="C367" s="39" t="str">
        <f t="shared" si="5"/>
        <v/>
      </c>
    </row>
    <row r="368" spans="2:3">
      <c r="B368" s="10"/>
      <c r="C368" s="39" t="str">
        <f t="shared" si="5"/>
        <v/>
      </c>
    </row>
    <row r="369" spans="2:3">
      <c r="B369" s="10"/>
      <c r="C369" s="39" t="str">
        <f t="shared" si="5"/>
        <v/>
      </c>
    </row>
    <row r="370" spans="2:3">
      <c r="B370" s="10"/>
      <c r="C370" s="39" t="str">
        <f t="shared" si="5"/>
        <v/>
      </c>
    </row>
    <row r="371" spans="2:3">
      <c r="B371" s="10"/>
      <c r="C371" s="39" t="str">
        <f t="shared" si="5"/>
        <v/>
      </c>
    </row>
    <row r="372" spans="2:3">
      <c r="B372" s="10"/>
      <c r="C372" s="39" t="str">
        <f t="shared" si="5"/>
        <v/>
      </c>
    </row>
    <row r="373" spans="2:3">
      <c r="B373" s="10"/>
      <c r="C373" s="39" t="str">
        <f t="shared" si="5"/>
        <v/>
      </c>
    </row>
    <row r="374" spans="2:3">
      <c r="B374" s="10"/>
      <c r="C374" s="39" t="str">
        <f t="shared" si="5"/>
        <v/>
      </c>
    </row>
    <row r="375" spans="2:3">
      <c r="B375" s="10"/>
      <c r="C375" s="39" t="str">
        <f t="shared" si="5"/>
        <v/>
      </c>
    </row>
    <row r="376" spans="2:3">
      <c r="B376" s="10"/>
      <c r="C376" s="39" t="str">
        <f t="shared" si="5"/>
        <v/>
      </c>
    </row>
    <row r="377" spans="2:3">
      <c r="B377" s="10"/>
      <c r="C377" s="39" t="str">
        <f t="shared" si="5"/>
        <v/>
      </c>
    </row>
    <row r="378" spans="2:3">
      <c r="B378" s="10"/>
      <c r="C378" s="39" t="str">
        <f t="shared" si="5"/>
        <v/>
      </c>
    </row>
    <row r="379" spans="2:3">
      <c r="B379" s="10"/>
      <c r="C379" s="39" t="str">
        <f t="shared" si="5"/>
        <v/>
      </c>
    </row>
    <row r="380" spans="2:3">
      <c r="B380" s="10"/>
      <c r="C380" s="39" t="str">
        <f t="shared" si="5"/>
        <v/>
      </c>
    </row>
    <row r="381" spans="2:3">
      <c r="B381" s="10"/>
      <c r="C381" s="39" t="str">
        <f t="shared" si="5"/>
        <v/>
      </c>
    </row>
    <row r="382" spans="2:3">
      <c r="B382" s="10"/>
      <c r="C382" s="39" t="str">
        <f t="shared" si="5"/>
        <v/>
      </c>
    </row>
    <row r="383" spans="2:3">
      <c r="B383" s="10"/>
      <c r="C383" s="39" t="str">
        <f t="shared" si="5"/>
        <v/>
      </c>
    </row>
    <row r="384" spans="2:3">
      <c r="B384" s="10"/>
      <c r="C384" s="39" t="str">
        <f t="shared" si="5"/>
        <v/>
      </c>
    </row>
    <row r="385" spans="2:3">
      <c r="B385" s="10"/>
      <c r="C385" s="39" t="str">
        <f t="shared" si="5"/>
        <v/>
      </c>
    </row>
    <row r="386" spans="2:3">
      <c r="B386" s="10"/>
      <c r="C386" s="39" t="str">
        <f t="shared" si="5"/>
        <v/>
      </c>
    </row>
    <row r="387" spans="2:3">
      <c r="B387" s="10"/>
      <c r="C387" s="39" t="str">
        <f t="shared" si="5"/>
        <v/>
      </c>
    </row>
    <row r="388" spans="2:3">
      <c r="B388" s="10"/>
      <c r="C388" s="39" t="str">
        <f t="shared" si="5"/>
        <v/>
      </c>
    </row>
    <row r="389" spans="2:3">
      <c r="B389" s="10"/>
      <c r="C389" s="39" t="str">
        <f t="shared" si="5"/>
        <v/>
      </c>
    </row>
    <row r="390" spans="2:3">
      <c r="B390" s="10"/>
      <c r="C390" s="39" t="str">
        <f t="shared" si="5"/>
        <v/>
      </c>
    </row>
    <row r="391" spans="2:3">
      <c r="B391" s="10"/>
      <c r="C391" s="39" t="str">
        <f t="shared" si="5"/>
        <v/>
      </c>
    </row>
    <row r="392" spans="2:3">
      <c r="B392" s="10"/>
      <c r="C392" s="39" t="str">
        <f t="shared" si="5"/>
        <v/>
      </c>
    </row>
    <row r="393" spans="2:3">
      <c r="B393" s="10"/>
      <c r="C393" s="39" t="str">
        <f t="shared" ref="C393:C456" si="6">IF(AND(B392="",B393&lt;&gt;""),"エラー！記入箇所を確認してください。","")</f>
        <v/>
      </c>
    </row>
    <row r="394" spans="2:3">
      <c r="B394" s="10"/>
      <c r="C394" s="39" t="str">
        <f t="shared" si="6"/>
        <v/>
      </c>
    </row>
    <row r="395" spans="2:3">
      <c r="B395" s="10"/>
      <c r="C395" s="39" t="str">
        <f t="shared" si="6"/>
        <v/>
      </c>
    </row>
    <row r="396" spans="2:3">
      <c r="B396" s="10"/>
      <c r="C396" s="39" t="str">
        <f t="shared" si="6"/>
        <v/>
      </c>
    </row>
    <row r="397" spans="2:3">
      <c r="B397" s="10"/>
      <c r="C397" s="39" t="str">
        <f t="shared" si="6"/>
        <v/>
      </c>
    </row>
    <row r="398" spans="2:3">
      <c r="B398" s="10"/>
      <c r="C398" s="39" t="str">
        <f t="shared" si="6"/>
        <v/>
      </c>
    </row>
    <row r="399" spans="2:3">
      <c r="B399" s="10"/>
      <c r="C399" s="39" t="str">
        <f t="shared" si="6"/>
        <v/>
      </c>
    </row>
    <row r="400" spans="2:3">
      <c r="B400" s="10"/>
      <c r="C400" s="39" t="str">
        <f t="shared" si="6"/>
        <v/>
      </c>
    </row>
    <row r="401" spans="2:3">
      <c r="B401" s="10"/>
      <c r="C401" s="39" t="str">
        <f t="shared" si="6"/>
        <v/>
      </c>
    </row>
    <row r="402" spans="2:3">
      <c r="B402" s="10"/>
      <c r="C402" s="39" t="str">
        <f t="shared" si="6"/>
        <v/>
      </c>
    </row>
    <row r="403" spans="2:3">
      <c r="B403" s="10"/>
      <c r="C403" s="39" t="str">
        <f t="shared" si="6"/>
        <v/>
      </c>
    </row>
    <row r="404" spans="2:3">
      <c r="B404" s="10"/>
      <c r="C404" s="39" t="str">
        <f t="shared" si="6"/>
        <v/>
      </c>
    </row>
    <row r="405" spans="2:3">
      <c r="B405" s="10"/>
      <c r="C405" s="39" t="str">
        <f t="shared" si="6"/>
        <v/>
      </c>
    </row>
    <row r="406" spans="2:3">
      <c r="B406" s="10"/>
      <c r="C406" s="39" t="str">
        <f t="shared" si="6"/>
        <v/>
      </c>
    </row>
    <row r="407" spans="2:3">
      <c r="B407" s="10"/>
      <c r="C407" s="39" t="str">
        <f t="shared" si="6"/>
        <v/>
      </c>
    </row>
    <row r="408" spans="2:3">
      <c r="B408" s="10"/>
      <c r="C408" s="39" t="str">
        <f t="shared" si="6"/>
        <v/>
      </c>
    </row>
    <row r="409" spans="2:3">
      <c r="B409" s="10"/>
      <c r="C409" s="39" t="str">
        <f t="shared" si="6"/>
        <v/>
      </c>
    </row>
    <row r="410" spans="2:3">
      <c r="B410" s="10"/>
      <c r="C410" s="39" t="str">
        <f t="shared" si="6"/>
        <v/>
      </c>
    </row>
    <row r="411" spans="2:3">
      <c r="B411" s="10"/>
      <c r="C411" s="39" t="str">
        <f t="shared" si="6"/>
        <v/>
      </c>
    </row>
    <row r="412" spans="2:3">
      <c r="B412" s="10"/>
      <c r="C412" s="39" t="str">
        <f t="shared" si="6"/>
        <v/>
      </c>
    </row>
    <row r="413" spans="2:3">
      <c r="B413" s="10"/>
      <c r="C413" s="39" t="str">
        <f t="shared" si="6"/>
        <v/>
      </c>
    </row>
    <row r="414" spans="2:3">
      <c r="B414" s="10"/>
      <c r="C414" s="39" t="str">
        <f t="shared" si="6"/>
        <v/>
      </c>
    </row>
    <row r="415" spans="2:3">
      <c r="B415" s="10"/>
      <c r="C415" s="39" t="str">
        <f t="shared" si="6"/>
        <v/>
      </c>
    </row>
    <row r="416" spans="2:3">
      <c r="B416" s="10"/>
      <c r="C416" s="39" t="str">
        <f t="shared" si="6"/>
        <v/>
      </c>
    </row>
    <row r="417" spans="2:3">
      <c r="B417" s="10"/>
      <c r="C417" s="39" t="str">
        <f t="shared" si="6"/>
        <v/>
      </c>
    </row>
    <row r="418" spans="2:3">
      <c r="B418" s="10"/>
      <c r="C418" s="39" t="str">
        <f t="shared" si="6"/>
        <v/>
      </c>
    </row>
    <row r="419" spans="2:3">
      <c r="B419" s="10"/>
      <c r="C419" s="39" t="str">
        <f t="shared" si="6"/>
        <v/>
      </c>
    </row>
    <row r="420" spans="2:3">
      <c r="B420" s="10"/>
      <c r="C420" s="39" t="str">
        <f t="shared" si="6"/>
        <v/>
      </c>
    </row>
    <row r="421" spans="2:3">
      <c r="B421" s="10"/>
      <c r="C421" s="39" t="str">
        <f t="shared" si="6"/>
        <v/>
      </c>
    </row>
    <row r="422" spans="2:3">
      <c r="B422" s="10"/>
      <c r="C422" s="39" t="str">
        <f t="shared" si="6"/>
        <v/>
      </c>
    </row>
    <row r="423" spans="2:3">
      <c r="B423" s="10"/>
      <c r="C423" s="39" t="str">
        <f t="shared" si="6"/>
        <v/>
      </c>
    </row>
    <row r="424" spans="2:3">
      <c r="B424" s="10"/>
      <c r="C424" s="39" t="str">
        <f t="shared" si="6"/>
        <v/>
      </c>
    </row>
    <row r="425" spans="2:3">
      <c r="B425" s="10"/>
      <c r="C425" s="39" t="str">
        <f t="shared" si="6"/>
        <v/>
      </c>
    </row>
    <row r="426" spans="2:3">
      <c r="B426" s="10"/>
      <c r="C426" s="39" t="str">
        <f t="shared" si="6"/>
        <v/>
      </c>
    </row>
    <row r="427" spans="2:3">
      <c r="B427" s="10"/>
      <c r="C427" s="39" t="str">
        <f t="shared" si="6"/>
        <v/>
      </c>
    </row>
    <row r="428" spans="2:3">
      <c r="B428" s="10"/>
      <c r="C428" s="39" t="str">
        <f t="shared" si="6"/>
        <v/>
      </c>
    </row>
    <row r="429" spans="2:3">
      <c r="B429" s="10"/>
      <c r="C429" s="39" t="str">
        <f t="shared" si="6"/>
        <v/>
      </c>
    </row>
    <row r="430" spans="2:3">
      <c r="B430" s="10"/>
      <c r="C430" s="39" t="str">
        <f t="shared" si="6"/>
        <v/>
      </c>
    </row>
    <row r="431" spans="2:3">
      <c r="B431" s="10"/>
      <c r="C431" s="39" t="str">
        <f t="shared" si="6"/>
        <v/>
      </c>
    </row>
    <row r="432" spans="2:3">
      <c r="B432" s="10"/>
      <c r="C432" s="39" t="str">
        <f t="shared" si="6"/>
        <v/>
      </c>
    </row>
    <row r="433" spans="2:3">
      <c r="B433" s="10"/>
      <c r="C433" s="39" t="str">
        <f t="shared" si="6"/>
        <v/>
      </c>
    </row>
    <row r="434" spans="2:3">
      <c r="B434" s="10"/>
      <c r="C434" s="39" t="str">
        <f t="shared" si="6"/>
        <v/>
      </c>
    </row>
    <row r="435" spans="2:3">
      <c r="B435" s="10"/>
      <c r="C435" s="39" t="str">
        <f t="shared" si="6"/>
        <v/>
      </c>
    </row>
    <row r="436" spans="2:3">
      <c r="B436" s="10"/>
      <c r="C436" s="39" t="str">
        <f t="shared" si="6"/>
        <v/>
      </c>
    </row>
    <row r="437" spans="2:3">
      <c r="B437" s="10"/>
      <c r="C437" s="39" t="str">
        <f t="shared" si="6"/>
        <v/>
      </c>
    </row>
    <row r="438" spans="2:3">
      <c r="B438" s="10"/>
      <c r="C438" s="39" t="str">
        <f t="shared" si="6"/>
        <v/>
      </c>
    </row>
    <row r="439" spans="2:3">
      <c r="B439" s="10"/>
      <c r="C439" s="39" t="str">
        <f t="shared" si="6"/>
        <v/>
      </c>
    </row>
    <row r="440" spans="2:3">
      <c r="B440" s="10"/>
      <c r="C440" s="39" t="str">
        <f t="shared" si="6"/>
        <v/>
      </c>
    </row>
    <row r="441" spans="2:3">
      <c r="B441" s="10"/>
      <c r="C441" s="39" t="str">
        <f t="shared" si="6"/>
        <v/>
      </c>
    </row>
    <row r="442" spans="2:3">
      <c r="B442" s="10"/>
      <c r="C442" s="39" t="str">
        <f t="shared" si="6"/>
        <v/>
      </c>
    </row>
    <row r="443" spans="2:3">
      <c r="B443" s="10"/>
      <c r="C443" s="39" t="str">
        <f t="shared" si="6"/>
        <v/>
      </c>
    </row>
    <row r="444" spans="2:3">
      <c r="B444" s="10"/>
      <c r="C444" s="39" t="str">
        <f t="shared" si="6"/>
        <v/>
      </c>
    </row>
    <row r="445" spans="2:3">
      <c r="B445" s="10"/>
      <c r="C445" s="39" t="str">
        <f t="shared" si="6"/>
        <v/>
      </c>
    </row>
    <row r="446" spans="2:3">
      <c r="B446" s="10"/>
      <c r="C446" s="39" t="str">
        <f t="shared" si="6"/>
        <v/>
      </c>
    </row>
    <row r="447" spans="2:3">
      <c r="B447" s="10"/>
      <c r="C447" s="39" t="str">
        <f t="shared" si="6"/>
        <v/>
      </c>
    </row>
    <row r="448" spans="2:3">
      <c r="B448" s="10"/>
      <c r="C448" s="39" t="str">
        <f t="shared" si="6"/>
        <v/>
      </c>
    </row>
    <row r="449" spans="2:3">
      <c r="B449" s="10"/>
      <c r="C449" s="39" t="str">
        <f t="shared" si="6"/>
        <v/>
      </c>
    </row>
    <row r="450" spans="2:3">
      <c r="B450" s="10"/>
      <c r="C450" s="39" t="str">
        <f t="shared" si="6"/>
        <v/>
      </c>
    </row>
    <row r="451" spans="2:3">
      <c r="B451" s="10"/>
      <c r="C451" s="39" t="str">
        <f t="shared" si="6"/>
        <v/>
      </c>
    </row>
    <row r="452" spans="2:3">
      <c r="B452" s="10"/>
      <c r="C452" s="39" t="str">
        <f t="shared" si="6"/>
        <v/>
      </c>
    </row>
    <row r="453" spans="2:3">
      <c r="B453" s="10"/>
      <c r="C453" s="39" t="str">
        <f t="shared" si="6"/>
        <v/>
      </c>
    </row>
    <row r="454" spans="2:3">
      <c r="B454" s="10"/>
      <c r="C454" s="39" t="str">
        <f t="shared" si="6"/>
        <v/>
      </c>
    </row>
    <row r="455" spans="2:3">
      <c r="B455" s="10"/>
      <c r="C455" s="39" t="str">
        <f t="shared" si="6"/>
        <v/>
      </c>
    </row>
    <row r="456" spans="2:3">
      <c r="B456" s="10"/>
      <c r="C456" s="39" t="str">
        <f t="shared" si="6"/>
        <v/>
      </c>
    </row>
    <row r="457" spans="2:3">
      <c r="B457" s="10"/>
      <c r="C457" s="39" t="str">
        <f t="shared" ref="C457:C506" si="7">IF(AND(B456="",B457&lt;&gt;""),"エラー！記入箇所を確認してください。","")</f>
        <v/>
      </c>
    </row>
    <row r="458" spans="2:3">
      <c r="B458" s="10"/>
      <c r="C458" s="39" t="str">
        <f t="shared" si="7"/>
        <v/>
      </c>
    </row>
    <row r="459" spans="2:3">
      <c r="B459" s="10"/>
      <c r="C459" s="39" t="str">
        <f t="shared" si="7"/>
        <v/>
      </c>
    </row>
    <row r="460" spans="2:3">
      <c r="B460" s="10"/>
      <c r="C460" s="39" t="str">
        <f t="shared" si="7"/>
        <v/>
      </c>
    </row>
    <row r="461" spans="2:3">
      <c r="B461" s="10"/>
      <c r="C461" s="39" t="str">
        <f t="shared" si="7"/>
        <v/>
      </c>
    </row>
    <row r="462" spans="2:3">
      <c r="B462" s="10"/>
      <c r="C462" s="39" t="str">
        <f t="shared" si="7"/>
        <v/>
      </c>
    </row>
    <row r="463" spans="2:3">
      <c r="B463" s="10"/>
      <c r="C463" s="39" t="str">
        <f t="shared" si="7"/>
        <v/>
      </c>
    </row>
    <row r="464" spans="2:3">
      <c r="B464" s="10"/>
      <c r="C464" s="39" t="str">
        <f t="shared" si="7"/>
        <v/>
      </c>
    </row>
    <row r="465" spans="2:3">
      <c r="B465" s="10"/>
      <c r="C465" s="39" t="str">
        <f t="shared" si="7"/>
        <v/>
      </c>
    </row>
    <row r="466" spans="2:3">
      <c r="B466" s="10"/>
      <c r="C466" s="39" t="str">
        <f t="shared" si="7"/>
        <v/>
      </c>
    </row>
    <row r="467" spans="2:3">
      <c r="B467" s="10"/>
      <c r="C467" s="39" t="str">
        <f t="shared" si="7"/>
        <v/>
      </c>
    </row>
    <row r="468" spans="2:3">
      <c r="B468" s="10"/>
      <c r="C468" s="39" t="str">
        <f t="shared" si="7"/>
        <v/>
      </c>
    </row>
    <row r="469" spans="2:3">
      <c r="B469" s="10"/>
      <c r="C469" s="39" t="str">
        <f t="shared" si="7"/>
        <v/>
      </c>
    </row>
    <row r="470" spans="2:3">
      <c r="B470" s="10"/>
      <c r="C470" s="39" t="str">
        <f t="shared" si="7"/>
        <v/>
      </c>
    </row>
    <row r="471" spans="2:3">
      <c r="B471" s="10"/>
      <c r="C471" s="39" t="str">
        <f t="shared" si="7"/>
        <v/>
      </c>
    </row>
    <row r="472" spans="2:3">
      <c r="B472" s="10"/>
      <c r="C472" s="39" t="str">
        <f t="shared" si="7"/>
        <v/>
      </c>
    </row>
    <row r="473" spans="2:3">
      <c r="B473" s="10"/>
      <c r="C473" s="39" t="str">
        <f t="shared" si="7"/>
        <v/>
      </c>
    </row>
    <row r="474" spans="2:3">
      <c r="B474" s="10"/>
      <c r="C474" s="39" t="str">
        <f t="shared" si="7"/>
        <v/>
      </c>
    </row>
    <row r="475" spans="2:3">
      <c r="B475" s="10"/>
      <c r="C475" s="39" t="str">
        <f t="shared" si="7"/>
        <v/>
      </c>
    </row>
    <row r="476" spans="2:3">
      <c r="B476" s="10"/>
      <c r="C476" s="39" t="str">
        <f t="shared" si="7"/>
        <v/>
      </c>
    </row>
    <row r="477" spans="2:3">
      <c r="B477" s="10"/>
      <c r="C477" s="39" t="str">
        <f t="shared" si="7"/>
        <v/>
      </c>
    </row>
    <row r="478" spans="2:3">
      <c r="B478" s="10"/>
      <c r="C478" s="39" t="str">
        <f t="shared" si="7"/>
        <v/>
      </c>
    </row>
    <row r="479" spans="2:3">
      <c r="B479" s="10"/>
      <c r="C479" s="39" t="str">
        <f t="shared" si="7"/>
        <v/>
      </c>
    </row>
    <row r="480" spans="2:3">
      <c r="B480" s="10"/>
      <c r="C480" s="39" t="str">
        <f t="shared" si="7"/>
        <v/>
      </c>
    </row>
    <row r="481" spans="2:3">
      <c r="B481" s="10"/>
      <c r="C481" s="39" t="str">
        <f t="shared" si="7"/>
        <v/>
      </c>
    </row>
    <row r="482" spans="2:3">
      <c r="B482" s="10"/>
      <c r="C482" s="39" t="str">
        <f t="shared" si="7"/>
        <v/>
      </c>
    </row>
    <row r="483" spans="2:3">
      <c r="B483" s="10"/>
      <c r="C483" s="39" t="str">
        <f t="shared" si="7"/>
        <v/>
      </c>
    </row>
    <row r="484" spans="2:3">
      <c r="B484" s="10"/>
      <c r="C484" s="39" t="str">
        <f t="shared" si="7"/>
        <v/>
      </c>
    </row>
    <row r="485" spans="2:3">
      <c r="B485" s="10"/>
      <c r="C485" s="39" t="str">
        <f t="shared" si="7"/>
        <v/>
      </c>
    </row>
    <row r="486" spans="2:3">
      <c r="B486" s="10"/>
      <c r="C486" s="39" t="str">
        <f t="shared" si="7"/>
        <v/>
      </c>
    </row>
    <row r="487" spans="2:3">
      <c r="B487" s="10"/>
      <c r="C487" s="39" t="str">
        <f t="shared" si="7"/>
        <v/>
      </c>
    </row>
    <row r="488" spans="2:3">
      <c r="B488" s="10"/>
      <c r="C488" s="39" t="str">
        <f t="shared" si="7"/>
        <v/>
      </c>
    </row>
    <row r="489" spans="2:3">
      <c r="B489" s="10"/>
      <c r="C489" s="39" t="str">
        <f t="shared" si="7"/>
        <v/>
      </c>
    </row>
    <row r="490" spans="2:3">
      <c r="B490" s="10"/>
      <c r="C490" s="39" t="str">
        <f t="shared" si="7"/>
        <v/>
      </c>
    </row>
    <row r="491" spans="2:3">
      <c r="B491" s="10"/>
      <c r="C491" s="39" t="str">
        <f t="shared" si="7"/>
        <v/>
      </c>
    </row>
    <row r="492" spans="2:3">
      <c r="B492" s="10"/>
      <c r="C492" s="39" t="str">
        <f t="shared" si="7"/>
        <v/>
      </c>
    </row>
    <row r="493" spans="2:3">
      <c r="B493" s="10"/>
      <c r="C493" s="39" t="str">
        <f t="shared" si="7"/>
        <v/>
      </c>
    </row>
    <row r="494" spans="2:3">
      <c r="B494" s="10"/>
      <c r="C494" s="39" t="str">
        <f t="shared" si="7"/>
        <v/>
      </c>
    </row>
    <row r="495" spans="2:3">
      <c r="B495" s="10"/>
      <c r="C495" s="39" t="str">
        <f t="shared" si="7"/>
        <v/>
      </c>
    </row>
    <row r="496" spans="2:3">
      <c r="B496" s="10"/>
      <c r="C496" s="39" t="str">
        <f t="shared" si="7"/>
        <v/>
      </c>
    </row>
    <row r="497" spans="2:3">
      <c r="B497" s="10"/>
      <c r="C497" s="39" t="str">
        <f t="shared" si="7"/>
        <v/>
      </c>
    </row>
    <row r="498" spans="2:3">
      <c r="B498" s="10"/>
      <c r="C498" s="39" t="str">
        <f t="shared" si="7"/>
        <v/>
      </c>
    </row>
    <row r="499" spans="2:3">
      <c r="B499" s="10"/>
      <c r="C499" s="39" t="str">
        <f t="shared" si="7"/>
        <v/>
      </c>
    </row>
    <row r="500" spans="2:3">
      <c r="B500" s="10"/>
      <c r="C500" s="39" t="str">
        <f t="shared" si="7"/>
        <v/>
      </c>
    </row>
    <row r="501" spans="2:3">
      <c r="B501" s="10"/>
      <c r="C501" s="39" t="str">
        <f t="shared" si="7"/>
        <v/>
      </c>
    </row>
    <row r="502" spans="2:3">
      <c r="B502" s="10"/>
      <c r="C502" s="39" t="str">
        <f t="shared" si="7"/>
        <v/>
      </c>
    </row>
    <row r="503" spans="2:3">
      <c r="B503" s="10"/>
      <c r="C503" s="39" t="str">
        <f t="shared" si="7"/>
        <v/>
      </c>
    </row>
    <row r="504" spans="2:3">
      <c r="B504" s="10"/>
      <c r="C504" s="39" t="str">
        <f t="shared" si="7"/>
        <v/>
      </c>
    </row>
    <row r="505" spans="2:3">
      <c r="B505" s="10"/>
      <c r="C505" s="39" t="str">
        <f t="shared" si="7"/>
        <v/>
      </c>
    </row>
    <row r="506" spans="2:3">
      <c r="B506" s="10"/>
      <c r="C506" s="39" t="str">
        <f t="shared" si="7"/>
        <v/>
      </c>
    </row>
  </sheetData>
  <sheetProtection sheet="1" objects="1" scenarios="1"/>
  <protectedRanges>
    <protectedRange sqref="B7:B506" name="範囲1"/>
  </protectedRanges>
  <mergeCells count="2">
    <mergeCell ref="A1:C1"/>
    <mergeCell ref="A4:C4"/>
  </mergeCells>
  <phoneticPr fontId="1"/>
  <conditionalFormatting sqref="C7:C506">
    <cfRule type="notContainsBlanks" dxfId="0" priority="2">
      <formula>LEN(TRIM(C7))&gt;0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workbookViewId="0">
      <selection activeCell="D2" sqref="D2"/>
    </sheetView>
  </sheetViews>
  <sheetFormatPr defaultRowHeight="18.75"/>
  <cols>
    <col min="1" max="1" width="11.25" bestFit="1" customWidth="1"/>
    <col min="2" max="2" width="21.625" bestFit="1" customWidth="1"/>
    <col min="3" max="3" width="21.375" bestFit="1" customWidth="1"/>
  </cols>
  <sheetData>
    <row r="1" spans="1:3" s="29" customFormat="1" ht="18">
      <c r="A1" s="29" t="s">
        <v>169</v>
      </c>
      <c r="B1" s="29" t="s">
        <v>168</v>
      </c>
      <c r="C1" s="29" t="s">
        <v>170</v>
      </c>
    </row>
    <row r="2" spans="1:3">
      <c r="A2" t="s">
        <v>52</v>
      </c>
      <c r="B2" t="s">
        <v>121</v>
      </c>
      <c r="C2" t="s">
        <v>100</v>
      </c>
    </row>
    <row r="3" spans="1:3">
      <c r="A3" t="s">
        <v>53</v>
      </c>
      <c r="B3" t="s">
        <v>122</v>
      </c>
      <c r="C3" t="s">
        <v>101</v>
      </c>
    </row>
    <row r="4" spans="1:3">
      <c r="A4" t="s">
        <v>54</v>
      </c>
      <c r="B4" t="s">
        <v>123</v>
      </c>
      <c r="C4" t="s">
        <v>102</v>
      </c>
    </row>
    <row r="5" spans="1:3">
      <c r="A5" t="s">
        <v>55</v>
      </c>
      <c r="B5" t="s">
        <v>124</v>
      </c>
      <c r="C5" t="s">
        <v>103</v>
      </c>
    </row>
    <row r="6" spans="1:3">
      <c r="A6" t="s">
        <v>56</v>
      </c>
      <c r="B6" t="s">
        <v>125</v>
      </c>
      <c r="C6" t="s">
        <v>104</v>
      </c>
    </row>
    <row r="7" spans="1:3">
      <c r="A7" t="s">
        <v>57</v>
      </c>
      <c r="B7" t="s">
        <v>126</v>
      </c>
      <c r="C7" t="s">
        <v>105</v>
      </c>
    </row>
    <row r="8" spans="1:3">
      <c r="A8" t="s">
        <v>58</v>
      </c>
      <c r="B8" t="s">
        <v>127</v>
      </c>
      <c r="C8" t="s">
        <v>106</v>
      </c>
    </row>
    <row r="9" spans="1:3">
      <c r="A9" t="s">
        <v>59</v>
      </c>
      <c r="B9" t="s">
        <v>128</v>
      </c>
      <c r="C9" t="s">
        <v>107</v>
      </c>
    </row>
    <row r="10" spans="1:3">
      <c r="A10" t="s">
        <v>60</v>
      </c>
      <c r="B10" t="s">
        <v>129</v>
      </c>
      <c r="C10" t="s">
        <v>108</v>
      </c>
    </row>
    <row r="11" spans="1:3">
      <c r="A11" t="s">
        <v>61</v>
      </c>
      <c r="B11" t="s">
        <v>130</v>
      </c>
      <c r="C11" t="s">
        <v>109</v>
      </c>
    </row>
    <row r="12" spans="1:3">
      <c r="A12" t="s">
        <v>62</v>
      </c>
      <c r="B12" t="s">
        <v>131</v>
      </c>
      <c r="C12" t="s">
        <v>110</v>
      </c>
    </row>
    <row r="13" spans="1:3">
      <c r="A13" t="s">
        <v>63</v>
      </c>
      <c r="B13" t="s">
        <v>132</v>
      </c>
      <c r="C13" t="s">
        <v>111</v>
      </c>
    </row>
    <row r="14" spans="1:3">
      <c r="A14" t="s">
        <v>64</v>
      </c>
      <c r="B14" t="s">
        <v>133</v>
      </c>
      <c r="C14" t="s">
        <v>112</v>
      </c>
    </row>
    <row r="15" spans="1:3">
      <c r="A15" t="s">
        <v>65</v>
      </c>
      <c r="B15" t="s">
        <v>134</v>
      </c>
      <c r="C15" t="s">
        <v>113</v>
      </c>
    </row>
    <row r="16" spans="1:3">
      <c r="A16" t="s">
        <v>66</v>
      </c>
      <c r="B16" t="s">
        <v>135</v>
      </c>
      <c r="C16" t="s">
        <v>114</v>
      </c>
    </row>
    <row r="17" spans="1:3">
      <c r="A17" t="s">
        <v>67</v>
      </c>
      <c r="B17" t="s">
        <v>136</v>
      </c>
      <c r="C17" t="s">
        <v>115</v>
      </c>
    </row>
    <row r="18" spans="1:3">
      <c r="A18" t="s">
        <v>68</v>
      </c>
      <c r="B18" t="s">
        <v>137</v>
      </c>
      <c r="C18" t="s">
        <v>116</v>
      </c>
    </row>
    <row r="19" spans="1:3">
      <c r="A19" t="s">
        <v>69</v>
      </c>
      <c r="B19" t="s">
        <v>138</v>
      </c>
      <c r="C19" t="s">
        <v>117</v>
      </c>
    </row>
    <row r="20" spans="1:3">
      <c r="A20" t="s">
        <v>70</v>
      </c>
      <c r="B20" t="s">
        <v>139</v>
      </c>
      <c r="C20" t="s">
        <v>118</v>
      </c>
    </row>
    <row r="21" spans="1:3">
      <c r="A21" t="s">
        <v>71</v>
      </c>
      <c r="B21" t="s">
        <v>140</v>
      </c>
      <c r="C21" t="s">
        <v>119</v>
      </c>
    </row>
    <row r="22" spans="1:3">
      <c r="A22" t="s">
        <v>72</v>
      </c>
      <c r="B22" t="s">
        <v>141</v>
      </c>
    </row>
    <row r="23" spans="1:3">
      <c r="A23" t="s">
        <v>73</v>
      </c>
      <c r="B23" t="s">
        <v>142</v>
      </c>
    </row>
    <row r="24" spans="1:3">
      <c r="A24" t="s">
        <v>74</v>
      </c>
      <c r="B24" t="s">
        <v>143</v>
      </c>
    </row>
    <row r="25" spans="1:3">
      <c r="A25" t="s">
        <v>75</v>
      </c>
      <c r="B25" t="s">
        <v>144</v>
      </c>
    </row>
    <row r="26" spans="1:3">
      <c r="A26" t="s">
        <v>76</v>
      </c>
      <c r="B26" t="s">
        <v>145</v>
      </c>
    </row>
    <row r="27" spans="1:3">
      <c r="A27" t="s">
        <v>77</v>
      </c>
      <c r="B27" t="s">
        <v>146</v>
      </c>
    </row>
    <row r="28" spans="1:3">
      <c r="A28" t="s">
        <v>78</v>
      </c>
      <c r="B28" t="s">
        <v>147</v>
      </c>
    </row>
    <row r="29" spans="1:3">
      <c r="A29" t="s">
        <v>79</v>
      </c>
      <c r="B29" t="s">
        <v>148</v>
      </c>
    </row>
    <row r="30" spans="1:3">
      <c r="A30" t="s">
        <v>80</v>
      </c>
      <c r="B30" t="s">
        <v>149</v>
      </c>
    </row>
    <row r="31" spans="1:3">
      <c r="A31" t="s">
        <v>81</v>
      </c>
      <c r="B31" t="s">
        <v>150</v>
      </c>
    </row>
    <row r="32" spans="1:3">
      <c r="A32" t="s">
        <v>82</v>
      </c>
      <c r="B32" t="s">
        <v>151</v>
      </c>
    </row>
    <row r="33" spans="1:2">
      <c r="A33" t="s">
        <v>83</v>
      </c>
      <c r="B33" t="s">
        <v>152</v>
      </c>
    </row>
    <row r="34" spans="1:2">
      <c r="A34" t="s">
        <v>84</v>
      </c>
      <c r="B34" t="s">
        <v>153</v>
      </c>
    </row>
    <row r="35" spans="1:2">
      <c r="A35" t="s">
        <v>85</v>
      </c>
      <c r="B35" t="s">
        <v>154</v>
      </c>
    </row>
    <row r="36" spans="1:2">
      <c r="A36" t="s">
        <v>86</v>
      </c>
      <c r="B36" t="s">
        <v>155</v>
      </c>
    </row>
    <row r="37" spans="1:2">
      <c r="A37" t="s">
        <v>87</v>
      </c>
      <c r="B37" t="s">
        <v>156</v>
      </c>
    </row>
    <row r="38" spans="1:2">
      <c r="A38" t="s">
        <v>88</v>
      </c>
      <c r="B38" t="s">
        <v>157</v>
      </c>
    </row>
    <row r="39" spans="1:2">
      <c r="A39" t="s">
        <v>89</v>
      </c>
      <c r="B39" t="s">
        <v>158</v>
      </c>
    </row>
    <row r="40" spans="1:2">
      <c r="A40" t="s">
        <v>90</v>
      </c>
      <c r="B40" t="s">
        <v>159</v>
      </c>
    </row>
    <row r="41" spans="1:2">
      <c r="A41" t="s">
        <v>91</v>
      </c>
      <c r="B41" t="s">
        <v>160</v>
      </c>
    </row>
    <row r="42" spans="1:2">
      <c r="A42" t="s">
        <v>92</v>
      </c>
      <c r="B42" t="s">
        <v>161</v>
      </c>
    </row>
    <row r="43" spans="1:2">
      <c r="A43" t="s">
        <v>93</v>
      </c>
      <c r="B43" t="s">
        <v>162</v>
      </c>
    </row>
    <row r="44" spans="1:2">
      <c r="A44" t="s">
        <v>94</v>
      </c>
      <c r="B44" t="s">
        <v>163</v>
      </c>
    </row>
    <row r="45" spans="1:2">
      <c r="A45" t="s">
        <v>95</v>
      </c>
      <c r="B45" t="s">
        <v>164</v>
      </c>
    </row>
    <row r="46" spans="1:2">
      <c r="A46" t="s">
        <v>96</v>
      </c>
      <c r="B46" t="s">
        <v>165</v>
      </c>
    </row>
    <row r="47" spans="1:2">
      <c r="A47" t="s">
        <v>97</v>
      </c>
      <c r="B47" t="s">
        <v>166</v>
      </c>
    </row>
    <row r="48" spans="1:2">
      <c r="A48" t="s">
        <v>120</v>
      </c>
      <c r="B48" t="s">
        <v>167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【様式１】授業時数特例校指定申請書（新規）</vt:lpstr>
      <vt:lpstr>別紙１－１　小学校、義務教育学校前期課程</vt:lpstr>
      <vt:lpstr>別紙１－２　中学校、義務教育学校後期課程、中等教育学校前期課程</vt:lpstr>
      <vt:lpstr>別紙２　学校一覧（新規）</vt:lpstr>
      <vt:lpstr>都道府県・指定都市名</vt:lpstr>
      <vt:lpstr>指定都市教育委員会名</vt:lpstr>
      <vt:lpstr>都道府県教育委員会名</vt:lpstr>
      <vt:lpstr>都道府県名</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2021-07-26T14:24:40Z</cp:lastPrinted>
  <dcterms:created xsi:type="dcterms:W3CDTF">2021-05-24T08:13:48Z</dcterms:created>
  <dcterms:modified xsi:type="dcterms:W3CDTF">2021-07-30T02:36:26Z</dcterms:modified>
</cp:coreProperties>
</file>